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hdrinc-my.sharepoint.com/personal/graetz_hdrinc_com/Documents/Cabinetworks Independence Air Toxics/04.28.2025_To DEQ/"/>
    </mc:Choice>
  </mc:AlternateContent>
  <xr:revisionPtr revIDLastSave="8770" documentId="13_ncr:1_{E51A2D00-FF75-4335-B94D-C6B0DD00B38D}" xr6:coauthVersionLast="47" xr6:coauthVersionMax="47" xr10:uidLastSave="{8FF51788-96A2-4B69-A6C5-371401977EC0}"/>
  <bookViews>
    <workbookView xWindow="4620" yWindow="750" windowWidth="35265" windowHeight="19770" tabRatio="925" activeTab="5"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6. Summary" sheetId="18" r:id="rId7"/>
    <sheet name="Sheet1" sheetId="19" r:id="rId8"/>
    <sheet name="DEQ Pollutant List" sheetId="17" r:id="rId9"/>
    <sheet name="RevHistory" sheetId="13" state="hidden" r:id="rId10"/>
  </sheets>
  <definedNames>
    <definedName name="_xlnm._FilterDatabase" localSheetId="5" hidden="1">'5. Pollutant Emissions - MB'!$A$19:$N$19</definedName>
    <definedName name="_xlnm._FilterDatabase" localSheetId="8"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8"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8"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47" i="18" l="1"/>
  <c r="AY47" i="18"/>
  <c r="AX47" i="18"/>
  <c r="AW47" i="18"/>
  <c r="AV47" i="18"/>
  <c r="AU47" i="18"/>
  <c r="AT47" i="18"/>
  <c r="AS47" i="18"/>
  <c r="AR47" i="18"/>
  <c r="AQ47" i="18"/>
  <c r="AP47" i="18"/>
  <c r="AO47" i="18"/>
  <c r="AN47" i="18"/>
  <c r="AM47" i="18"/>
  <c r="AL47" i="18"/>
  <c r="AK47" i="18"/>
  <c r="AJ47" i="18"/>
  <c r="AI47" i="18"/>
  <c r="AH47" i="18"/>
  <c r="AG47" i="18"/>
  <c r="AF47" i="18"/>
  <c r="AE47" i="18"/>
  <c r="AD47" i="18"/>
  <c r="AC47" i="18"/>
  <c r="AB47" i="18"/>
  <c r="AA47" i="18"/>
  <c r="Z47" i="18"/>
  <c r="Y47" i="18"/>
  <c r="X47" i="18"/>
  <c r="W47" i="18"/>
  <c r="V47" i="18"/>
  <c r="U47" i="18"/>
  <c r="T47" i="18"/>
  <c r="S47" i="18"/>
  <c r="R47" i="18"/>
  <c r="Q47" i="18"/>
  <c r="P47" i="18"/>
  <c r="O47" i="18"/>
  <c r="N47" i="18"/>
  <c r="M47" i="18"/>
  <c r="L47" i="18"/>
  <c r="K47" i="18"/>
  <c r="J47" i="18"/>
  <c r="I47" i="18"/>
  <c r="H47" i="18"/>
  <c r="G47" i="18"/>
  <c r="F47" i="18"/>
  <c r="E47" i="18"/>
  <c r="D47" i="18"/>
  <c r="C47" i="18"/>
  <c r="AZ46" i="18"/>
  <c r="AY46" i="18"/>
  <c r="AX46" i="18"/>
  <c r="AW46" i="18"/>
  <c r="AV46" i="18"/>
  <c r="AU46" i="18"/>
  <c r="AT46" i="18"/>
  <c r="AS46" i="18"/>
  <c r="AR46" i="18"/>
  <c r="AQ46" i="18"/>
  <c r="AP46" i="18"/>
  <c r="AO46" i="18"/>
  <c r="AN46" i="18"/>
  <c r="AM46" i="18"/>
  <c r="AL46" i="18"/>
  <c r="AK46" i="18"/>
  <c r="AJ46" i="18"/>
  <c r="AI46" i="18"/>
  <c r="AH46" i="18"/>
  <c r="AG46" i="18"/>
  <c r="AF46" i="18"/>
  <c r="AE46" i="18"/>
  <c r="AD46" i="18"/>
  <c r="AC46" i="18"/>
  <c r="AB46" i="18"/>
  <c r="AA46" i="18"/>
  <c r="Z46" i="18"/>
  <c r="Y46" i="18"/>
  <c r="X46" i="18"/>
  <c r="W46" i="18"/>
  <c r="V46" i="18"/>
  <c r="U46" i="18"/>
  <c r="T46" i="18"/>
  <c r="S46" i="18"/>
  <c r="R46" i="18"/>
  <c r="Q46" i="18"/>
  <c r="P46" i="18"/>
  <c r="O46" i="18"/>
  <c r="N46" i="18"/>
  <c r="M46" i="18"/>
  <c r="L46" i="18"/>
  <c r="K46" i="18"/>
  <c r="J46" i="18"/>
  <c r="I46" i="18"/>
  <c r="H46" i="18"/>
  <c r="G46" i="18"/>
  <c r="F46" i="18"/>
  <c r="E46" i="18"/>
  <c r="D46" i="18"/>
  <c r="C46" i="18"/>
  <c r="AZ45" i="18"/>
  <c r="AY45" i="18"/>
  <c r="AX45" i="18"/>
  <c r="AW45" i="18"/>
  <c r="AV45" i="18"/>
  <c r="AU45" i="18"/>
  <c r="AT45" i="18"/>
  <c r="AS45" i="18"/>
  <c r="AR45" i="18"/>
  <c r="AQ45" i="18"/>
  <c r="AP45" i="18"/>
  <c r="AO45" i="18"/>
  <c r="AN45" i="18"/>
  <c r="AM45" i="18"/>
  <c r="AL45" i="18"/>
  <c r="AK45" i="18"/>
  <c r="AJ45" i="18"/>
  <c r="AI45" i="18"/>
  <c r="AH45" i="18"/>
  <c r="AG45" i="18"/>
  <c r="AF45" i="18"/>
  <c r="AE45" i="18"/>
  <c r="AD45" i="18"/>
  <c r="AC45" i="18"/>
  <c r="AB45" i="18"/>
  <c r="AA45" i="18"/>
  <c r="Z45" i="18"/>
  <c r="Y45" i="18"/>
  <c r="X45" i="18"/>
  <c r="W45" i="18"/>
  <c r="V45" i="18"/>
  <c r="U45" i="18"/>
  <c r="T45" i="18"/>
  <c r="S45" i="18"/>
  <c r="R45" i="18"/>
  <c r="Q45" i="18"/>
  <c r="P45" i="18"/>
  <c r="O45" i="18"/>
  <c r="N45" i="18"/>
  <c r="M45" i="18"/>
  <c r="L45" i="18"/>
  <c r="K45" i="18"/>
  <c r="J45" i="18"/>
  <c r="I45" i="18"/>
  <c r="H45" i="18"/>
  <c r="G45" i="18"/>
  <c r="F45" i="18"/>
  <c r="E45" i="18"/>
  <c r="D45" i="18"/>
  <c r="C45" i="18"/>
  <c r="AZ44" i="18"/>
  <c r="AY44" i="18"/>
  <c r="AX44" i="18"/>
  <c r="AW44" i="18"/>
  <c r="AV44" i="18"/>
  <c r="AU44" i="18"/>
  <c r="AT44" i="18"/>
  <c r="AS44" i="18"/>
  <c r="AR44" i="18"/>
  <c r="AQ44" i="18"/>
  <c r="AP44" i="18"/>
  <c r="AO44" i="18"/>
  <c r="AN44" i="18"/>
  <c r="AM44" i="18"/>
  <c r="AL44" i="18"/>
  <c r="AK44" i="18"/>
  <c r="AJ44" i="18"/>
  <c r="AI44" i="18"/>
  <c r="AH44" i="18"/>
  <c r="AG44" i="18"/>
  <c r="AF44" i="18"/>
  <c r="AE44" i="18"/>
  <c r="AD44" i="18"/>
  <c r="AC44" i="18"/>
  <c r="AB44" i="18"/>
  <c r="AA44" i="18"/>
  <c r="Z44" i="18"/>
  <c r="Y44" i="18"/>
  <c r="X44" i="18"/>
  <c r="W44" i="18"/>
  <c r="V44" i="18"/>
  <c r="U44" i="18"/>
  <c r="T44" i="18"/>
  <c r="S44" i="18"/>
  <c r="R44" i="18"/>
  <c r="Q44" i="18"/>
  <c r="P44" i="18"/>
  <c r="O44" i="18"/>
  <c r="N44" i="18"/>
  <c r="M44" i="18"/>
  <c r="L44" i="18"/>
  <c r="K44" i="18"/>
  <c r="J44" i="18"/>
  <c r="I44" i="18"/>
  <c r="H44" i="18"/>
  <c r="G44" i="18"/>
  <c r="F44" i="18"/>
  <c r="E44" i="18"/>
  <c r="D44" i="18"/>
  <c r="C44" i="18"/>
  <c r="AZ43" i="18"/>
  <c r="AY43" i="18"/>
  <c r="AX43" i="18"/>
  <c r="AW43" i="18"/>
  <c r="AV43" i="18"/>
  <c r="AU43" i="18"/>
  <c r="AT43" i="18"/>
  <c r="AS43" i="18"/>
  <c r="AR43" i="18"/>
  <c r="AQ43" i="18"/>
  <c r="AP43" i="18"/>
  <c r="AO43" i="18"/>
  <c r="AN43" i="18"/>
  <c r="AM43" i="18"/>
  <c r="AL43" i="18"/>
  <c r="AK43" i="18"/>
  <c r="AJ43" i="18"/>
  <c r="AI43" i="18"/>
  <c r="AH43" i="18"/>
  <c r="AG43" i="18"/>
  <c r="AF43" i="18"/>
  <c r="AE43" i="18"/>
  <c r="AD43" i="18"/>
  <c r="AC43" i="18"/>
  <c r="AB43" i="18"/>
  <c r="AA43" i="18"/>
  <c r="Z43" i="18"/>
  <c r="Y43" i="18"/>
  <c r="X43" i="18"/>
  <c r="W43" i="18"/>
  <c r="V43" i="18"/>
  <c r="U43" i="18"/>
  <c r="T43" i="18"/>
  <c r="S43" i="18"/>
  <c r="R43" i="18"/>
  <c r="Q43" i="18"/>
  <c r="P43" i="18"/>
  <c r="O43" i="18"/>
  <c r="N43" i="18"/>
  <c r="M43" i="18"/>
  <c r="L43" i="18"/>
  <c r="K43" i="18"/>
  <c r="J43" i="18"/>
  <c r="I43" i="18"/>
  <c r="H43" i="18"/>
  <c r="G43" i="18"/>
  <c r="F43" i="18"/>
  <c r="E43" i="18"/>
  <c r="D43" i="18"/>
  <c r="C43" i="18"/>
  <c r="AZ42" i="18"/>
  <c r="AY42" i="18"/>
  <c r="AX42" i="18"/>
  <c r="AW42" i="18"/>
  <c r="AV42" i="18"/>
  <c r="AU42" i="18"/>
  <c r="AT42" i="18"/>
  <c r="AS42" i="18"/>
  <c r="AR42" i="18"/>
  <c r="AQ42" i="18"/>
  <c r="AP42" i="18"/>
  <c r="AO42" i="18"/>
  <c r="AN42" i="18"/>
  <c r="AM42" i="18"/>
  <c r="AL42" i="18"/>
  <c r="AK42" i="18"/>
  <c r="AJ42" i="18"/>
  <c r="AI42" i="18"/>
  <c r="AH42" i="18"/>
  <c r="AG42" i="18"/>
  <c r="AF42" i="18"/>
  <c r="AE42" i="18"/>
  <c r="AD42" i="18"/>
  <c r="AC42" i="18"/>
  <c r="AB42" i="18"/>
  <c r="AA42" i="18"/>
  <c r="Z42" i="18"/>
  <c r="Y42" i="18"/>
  <c r="X42" i="18"/>
  <c r="W42" i="18"/>
  <c r="V42" i="18"/>
  <c r="U42" i="18"/>
  <c r="T42" i="18"/>
  <c r="S42" i="18"/>
  <c r="R42" i="18"/>
  <c r="Q42" i="18"/>
  <c r="P42" i="18"/>
  <c r="O42" i="18"/>
  <c r="N42" i="18"/>
  <c r="M42" i="18"/>
  <c r="L42" i="18"/>
  <c r="K42" i="18"/>
  <c r="J42" i="18"/>
  <c r="I42" i="18"/>
  <c r="H42" i="18"/>
  <c r="G42" i="18"/>
  <c r="F42" i="18"/>
  <c r="E42" i="18"/>
  <c r="D42" i="18"/>
  <c r="C42" i="18"/>
  <c r="AZ41" i="18"/>
  <c r="AY41" i="18"/>
  <c r="AX41" i="18"/>
  <c r="AW41" i="18"/>
  <c r="AV41" i="18"/>
  <c r="AU41" i="18"/>
  <c r="AT41" i="18"/>
  <c r="AS41" i="18"/>
  <c r="AR41" i="18"/>
  <c r="AQ41" i="18"/>
  <c r="AP41" i="18"/>
  <c r="AO41" i="18"/>
  <c r="AN41" i="18"/>
  <c r="AM41" i="18"/>
  <c r="AL41" i="18"/>
  <c r="AK41" i="18"/>
  <c r="AJ41" i="18"/>
  <c r="AI41" i="18"/>
  <c r="AH41" i="18"/>
  <c r="AG41" i="18"/>
  <c r="AF41" i="18"/>
  <c r="AE41" i="18"/>
  <c r="AD41" i="18"/>
  <c r="AC41" i="18"/>
  <c r="AB41" i="18"/>
  <c r="AA41" i="18"/>
  <c r="Z41" i="18"/>
  <c r="Y41" i="18"/>
  <c r="X41" i="18"/>
  <c r="W41" i="18"/>
  <c r="V41" i="18"/>
  <c r="U41" i="18"/>
  <c r="T41" i="18"/>
  <c r="S41" i="18"/>
  <c r="R41" i="18"/>
  <c r="Q41" i="18"/>
  <c r="P41" i="18"/>
  <c r="O41" i="18"/>
  <c r="N41" i="18"/>
  <c r="M41" i="18"/>
  <c r="L41" i="18"/>
  <c r="K41" i="18"/>
  <c r="J41" i="18"/>
  <c r="I41" i="18"/>
  <c r="H41" i="18"/>
  <c r="G41" i="18"/>
  <c r="F41" i="18"/>
  <c r="E41" i="18"/>
  <c r="D41" i="18"/>
  <c r="C41" i="18"/>
  <c r="AZ40" i="18"/>
  <c r="AY40" i="18"/>
  <c r="AX40" i="18"/>
  <c r="AW40" i="18"/>
  <c r="AV40" i="18"/>
  <c r="AU40" i="18"/>
  <c r="AT40" i="18"/>
  <c r="AS40" i="18"/>
  <c r="AR40" i="18"/>
  <c r="AQ40" i="18"/>
  <c r="AP40" i="18"/>
  <c r="AO40" i="18"/>
  <c r="AN40" i="18"/>
  <c r="AM40" i="18"/>
  <c r="AL40" i="18"/>
  <c r="AK40" i="18"/>
  <c r="AJ40" i="18"/>
  <c r="AI40" i="18"/>
  <c r="AH40" i="18"/>
  <c r="AG40" i="18"/>
  <c r="AF40" i="18"/>
  <c r="AE40" i="18"/>
  <c r="AD40" i="18"/>
  <c r="AC40" i="18"/>
  <c r="AB40" i="18"/>
  <c r="AA40" i="18"/>
  <c r="Z40" i="18"/>
  <c r="Y40" i="18"/>
  <c r="X40" i="18"/>
  <c r="W40" i="18"/>
  <c r="V40" i="18"/>
  <c r="U40" i="18"/>
  <c r="T40" i="18"/>
  <c r="S40" i="18"/>
  <c r="R40" i="18"/>
  <c r="Q40" i="18"/>
  <c r="P40" i="18"/>
  <c r="O40" i="18"/>
  <c r="N40" i="18"/>
  <c r="M40" i="18"/>
  <c r="L40" i="18"/>
  <c r="K40" i="18"/>
  <c r="J40" i="18"/>
  <c r="I40" i="18"/>
  <c r="H40" i="18"/>
  <c r="G40" i="18"/>
  <c r="F40" i="18"/>
  <c r="E40" i="18"/>
  <c r="D40" i="18"/>
  <c r="C40" i="18"/>
  <c r="AZ39" i="18"/>
  <c r="AY39" i="18"/>
  <c r="AX39" i="18"/>
  <c r="AW39" i="18"/>
  <c r="AV39" i="18"/>
  <c r="AU39" i="18"/>
  <c r="AT39" i="18"/>
  <c r="AS39" i="18"/>
  <c r="AR39" i="18"/>
  <c r="AQ39" i="18"/>
  <c r="AP39" i="18"/>
  <c r="AO39" i="18"/>
  <c r="AN39" i="18"/>
  <c r="AM39" i="18"/>
  <c r="AL39" i="18"/>
  <c r="AK39" i="18"/>
  <c r="AJ39" i="18"/>
  <c r="AI39" i="18"/>
  <c r="AH39" i="18"/>
  <c r="AG39" i="18"/>
  <c r="AF39" i="18"/>
  <c r="AE39" i="18"/>
  <c r="AD39" i="18"/>
  <c r="AC39" i="18"/>
  <c r="AB39" i="18"/>
  <c r="AA39" i="18"/>
  <c r="Z39" i="18"/>
  <c r="Y39" i="18"/>
  <c r="X39" i="18"/>
  <c r="W39" i="18"/>
  <c r="V39" i="18"/>
  <c r="U39" i="18"/>
  <c r="T39" i="18"/>
  <c r="S39" i="18"/>
  <c r="R39" i="18"/>
  <c r="Q39" i="18"/>
  <c r="P39" i="18"/>
  <c r="O39" i="18"/>
  <c r="N39" i="18"/>
  <c r="M39" i="18"/>
  <c r="L39" i="18"/>
  <c r="K39" i="18"/>
  <c r="J39" i="18"/>
  <c r="I39" i="18"/>
  <c r="H39" i="18"/>
  <c r="G39" i="18"/>
  <c r="F39" i="18"/>
  <c r="E39" i="18"/>
  <c r="D39" i="18"/>
  <c r="C39" i="18"/>
  <c r="AZ38" i="18"/>
  <c r="AY38" i="18"/>
  <c r="AX38" i="18"/>
  <c r="AW38" i="18"/>
  <c r="AV38" i="18"/>
  <c r="AU38" i="18"/>
  <c r="AT38" i="18"/>
  <c r="AS38" i="18"/>
  <c r="AR38" i="18"/>
  <c r="AQ38" i="18"/>
  <c r="AP38" i="18"/>
  <c r="AO38" i="18"/>
  <c r="AN38" i="18"/>
  <c r="AM38" i="18"/>
  <c r="AL38" i="18"/>
  <c r="AK38" i="18"/>
  <c r="AJ38" i="18"/>
  <c r="AI38" i="18"/>
  <c r="AH38" i="18"/>
  <c r="AG38" i="18"/>
  <c r="AF38" i="18"/>
  <c r="AE38" i="18"/>
  <c r="AD38" i="18"/>
  <c r="AC38" i="18"/>
  <c r="AB38" i="18"/>
  <c r="AA38" i="18"/>
  <c r="Z38" i="18"/>
  <c r="Y38" i="18"/>
  <c r="X38" i="18"/>
  <c r="W38" i="18"/>
  <c r="V38" i="18"/>
  <c r="U38" i="18"/>
  <c r="T38" i="18"/>
  <c r="S38" i="18"/>
  <c r="R38" i="18"/>
  <c r="Q38" i="18"/>
  <c r="P38" i="18"/>
  <c r="O38" i="18"/>
  <c r="N38" i="18"/>
  <c r="M38" i="18"/>
  <c r="L38" i="18"/>
  <c r="K38" i="18"/>
  <c r="J38" i="18"/>
  <c r="I38" i="18"/>
  <c r="H38" i="18"/>
  <c r="G38" i="18"/>
  <c r="F38" i="18"/>
  <c r="E38" i="18"/>
  <c r="D38" i="18"/>
  <c r="C38" i="18"/>
  <c r="AZ37" i="18"/>
  <c r="AY37" i="18"/>
  <c r="AX37" i="18"/>
  <c r="AW37" i="18"/>
  <c r="AV37" i="18"/>
  <c r="AU37" i="18"/>
  <c r="AT37" i="18"/>
  <c r="AS37" i="18"/>
  <c r="AR37" i="18"/>
  <c r="AQ37" i="18"/>
  <c r="AP37" i="18"/>
  <c r="AO37" i="18"/>
  <c r="AN37" i="18"/>
  <c r="AM37" i="18"/>
  <c r="AL37" i="18"/>
  <c r="AK37" i="18"/>
  <c r="AJ37" i="18"/>
  <c r="AI37" i="18"/>
  <c r="AH37" i="18"/>
  <c r="AG37" i="18"/>
  <c r="AF37" i="18"/>
  <c r="AE37" i="18"/>
  <c r="AD37" i="18"/>
  <c r="AC37" i="18"/>
  <c r="AB37" i="18"/>
  <c r="AA37" i="18"/>
  <c r="Z37" i="18"/>
  <c r="Y37" i="18"/>
  <c r="X37" i="18"/>
  <c r="W37" i="18"/>
  <c r="V37" i="18"/>
  <c r="U37" i="18"/>
  <c r="T37" i="18"/>
  <c r="S37" i="18"/>
  <c r="R37" i="18"/>
  <c r="Q37" i="18"/>
  <c r="P37" i="18"/>
  <c r="O37" i="18"/>
  <c r="N37" i="18"/>
  <c r="M37" i="18"/>
  <c r="L37" i="18"/>
  <c r="K37" i="18"/>
  <c r="J37" i="18"/>
  <c r="I37" i="18"/>
  <c r="H37" i="18"/>
  <c r="G37" i="18"/>
  <c r="F37" i="18"/>
  <c r="E37" i="18"/>
  <c r="D37" i="18"/>
  <c r="C37" i="18"/>
  <c r="AZ36" i="18"/>
  <c r="AY36" i="18"/>
  <c r="AX36" i="18"/>
  <c r="AW36" i="18"/>
  <c r="AV36" i="18"/>
  <c r="AU36" i="18"/>
  <c r="AT36" i="18"/>
  <c r="AS36" i="18"/>
  <c r="AR36" i="18"/>
  <c r="AQ36" i="18"/>
  <c r="AP36" i="18"/>
  <c r="AO36" i="18"/>
  <c r="AN36" i="18"/>
  <c r="AM36" i="18"/>
  <c r="AL36" i="18"/>
  <c r="AK36" i="18"/>
  <c r="AJ36" i="18"/>
  <c r="AI36" i="18"/>
  <c r="AH36" i="18"/>
  <c r="AG36" i="18"/>
  <c r="AF36" i="18"/>
  <c r="AE36" i="18"/>
  <c r="AD36" i="18"/>
  <c r="AC36" i="18"/>
  <c r="AB36" i="18"/>
  <c r="AA36" i="18"/>
  <c r="Z36" i="18"/>
  <c r="Y36" i="18"/>
  <c r="X36" i="18"/>
  <c r="W36" i="18"/>
  <c r="V36" i="18"/>
  <c r="U36" i="18"/>
  <c r="T36" i="18"/>
  <c r="S36" i="18"/>
  <c r="R36" i="18"/>
  <c r="Q36" i="18"/>
  <c r="P36" i="18"/>
  <c r="O36" i="18"/>
  <c r="N36" i="18"/>
  <c r="M36" i="18"/>
  <c r="L36" i="18"/>
  <c r="K36" i="18"/>
  <c r="J36" i="18"/>
  <c r="I36" i="18"/>
  <c r="H36" i="18"/>
  <c r="G36" i="18"/>
  <c r="F36" i="18"/>
  <c r="E36" i="18"/>
  <c r="D36" i="18"/>
  <c r="C36" i="18"/>
  <c r="AZ35" i="18"/>
  <c r="AY35" i="18"/>
  <c r="AX35" i="18"/>
  <c r="AW35" i="18"/>
  <c r="AV35" i="18"/>
  <c r="AU35" i="18"/>
  <c r="AT35" i="18"/>
  <c r="AS35" i="18"/>
  <c r="AR35" i="18"/>
  <c r="AQ35" i="18"/>
  <c r="AP35" i="18"/>
  <c r="AO35" i="18"/>
  <c r="AN35" i="18"/>
  <c r="AM35" i="18"/>
  <c r="AL35" i="18"/>
  <c r="AK35" i="18"/>
  <c r="AJ35" i="18"/>
  <c r="AI35" i="18"/>
  <c r="AH35" i="18"/>
  <c r="AG35" i="18"/>
  <c r="AF35" i="18"/>
  <c r="AE35" i="18"/>
  <c r="AD35" i="18"/>
  <c r="AC35" i="18"/>
  <c r="AB35" i="18"/>
  <c r="AA35" i="18"/>
  <c r="Z35" i="18"/>
  <c r="Y35" i="18"/>
  <c r="X35" i="18"/>
  <c r="W35" i="18"/>
  <c r="V35" i="18"/>
  <c r="U35" i="18"/>
  <c r="T35" i="18"/>
  <c r="S35" i="18"/>
  <c r="R35" i="18"/>
  <c r="Q35" i="18"/>
  <c r="P35" i="18"/>
  <c r="O35" i="18"/>
  <c r="N35" i="18"/>
  <c r="M35" i="18"/>
  <c r="L35" i="18"/>
  <c r="K35" i="18"/>
  <c r="J35" i="18"/>
  <c r="I35" i="18"/>
  <c r="H35" i="18"/>
  <c r="G35" i="18"/>
  <c r="F35" i="18"/>
  <c r="E35" i="18"/>
  <c r="D35" i="18"/>
  <c r="C35" i="18"/>
  <c r="AZ34" i="18"/>
  <c r="AY34" i="18"/>
  <c r="AX34" i="18"/>
  <c r="AW34" i="18"/>
  <c r="AV34" i="18"/>
  <c r="AU34" i="18"/>
  <c r="AT34" i="18"/>
  <c r="AS34" i="18"/>
  <c r="AR34" i="18"/>
  <c r="AQ34" i="18"/>
  <c r="AP34" i="18"/>
  <c r="AO34" i="18"/>
  <c r="AN34" i="18"/>
  <c r="AM34" i="18"/>
  <c r="AL34" i="18"/>
  <c r="AK34" i="18"/>
  <c r="AJ34" i="18"/>
  <c r="AI34" i="18"/>
  <c r="AH34" i="18"/>
  <c r="AG34" i="18"/>
  <c r="AF34" i="18"/>
  <c r="AE34" i="18"/>
  <c r="AD34" i="18"/>
  <c r="AC34" i="18"/>
  <c r="AB34" i="18"/>
  <c r="AA34" i="18"/>
  <c r="Z34" i="18"/>
  <c r="Y34" i="18"/>
  <c r="X34" i="18"/>
  <c r="W34" i="18"/>
  <c r="V34" i="18"/>
  <c r="U34" i="18"/>
  <c r="T34" i="18"/>
  <c r="S34" i="18"/>
  <c r="R34" i="18"/>
  <c r="Q34" i="18"/>
  <c r="P34" i="18"/>
  <c r="O34" i="18"/>
  <c r="N34" i="18"/>
  <c r="M34" i="18"/>
  <c r="L34" i="18"/>
  <c r="K34" i="18"/>
  <c r="J34" i="18"/>
  <c r="I34" i="18"/>
  <c r="H34" i="18"/>
  <c r="G34" i="18"/>
  <c r="F34" i="18"/>
  <c r="E34" i="18"/>
  <c r="D34" i="18"/>
  <c r="C34" i="18"/>
  <c r="AZ33" i="18"/>
  <c r="AY33" i="18"/>
  <c r="AX33" i="18"/>
  <c r="AW33" i="18"/>
  <c r="AV33" i="18"/>
  <c r="AU33" i="18"/>
  <c r="AT33" i="18"/>
  <c r="AS33" i="18"/>
  <c r="AR33" i="18"/>
  <c r="AQ33" i="18"/>
  <c r="AP33" i="18"/>
  <c r="AO33" i="18"/>
  <c r="AN33" i="18"/>
  <c r="AM33" i="18"/>
  <c r="AL33" i="18"/>
  <c r="AK33" i="18"/>
  <c r="AJ33" i="18"/>
  <c r="AI33" i="18"/>
  <c r="AH33" i="18"/>
  <c r="AG33" i="18"/>
  <c r="AF33" i="18"/>
  <c r="AE33" i="18"/>
  <c r="AD33" i="18"/>
  <c r="AC33" i="18"/>
  <c r="AB33" i="18"/>
  <c r="AA33" i="18"/>
  <c r="Z33" i="18"/>
  <c r="Y33" i="18"/>
  <c r="X33" i="18"/>
  <c r="W33" i="18"/>
  <c r="V33" i="18"/>
  <c r="U33" i="18"/>
  <c r="T33" i="18"/>
  <c r="S33" i="18"/>
  <c r="R33" i="18"/>
  <c r="Q33" i="18"/>
  <c r="P33" i="18"/>
  <c r="O33" i="18"/>
  <c r="N33" i="18"/>
  <c r="M33" i="18"/>
  <c r="L33" i="18"/>
  <c r="K33" i="18"/>
  <c r="J33" i="18"/>
  <c r="I33" i="18"/>
  <c r="H33" i="18"/>
  <c r="G33" i="18"/>
  <c r="F33" i="18"/>
  <c r="E33" i="18"/>
  <c r="D33" i="18"/>
  <c r="C33" i="18"/>
  <c r="AZ32" i="18"/>
  <c r="AY32" i="18"/>
  <c r="AX32" i="18"/>
  <c r="AW32" i="18"/>
  <c r="AV32" i="18"/>
  <c r="AU32" i="18"/>
  <c r="AT32" i="18"/>
  <c r="AS32" i="18"/>
  <c r="AR32" i="18"/>
  <c r="AQ32" i="18"/>
  <c r="AP32" i="18"/>
  <c r="AO32" i="18"/>
  <c r="AN32" i="18"/>
  <c r="AM32" i="18"/>
  <c r="AL32" i="18"/>
  <c r="AK32" i="18"/>
  <c r="AJ32" i="18"/>
  <c r="AI32" i="18"/>
  <c r="AH32" i="18"/>
  <c r="AG32" i="18"/>
  <c r="AF32" i="18"/>
  <c r="AE32" i="18"/>
  <c r="AD32" i="18"/>
  <c r="AC32" i="18"/>
  <c r="AB32" i="18"/>
  <c r="AA32" i="18"/>
  <c r="Z32" i="18"/>
  <c r="Y32" i="18"/>
  <c r="X32" i="18"/>
  <c r="W32" i="18"/>
  <c r="V32" i="18"/>
  <c r="U32" i="18"/>
  <c r="T32" i="18"/>
  <c r="S32" i="18"/>
  <c r="R32" i="18"/>
  <c r="Q32" i="18"/>
  <c r="P32" i="18"/>
  <c r="O32" i="18"/>
  <c r="N32" i="18"/>
  <c r="M32" i="18"/>
  <c r="L32" i="18"/>
  <c r="K32" i="18"/>
  <c r="J32" i="18"/>
  <c r="I32" i="18"/>
  <c r="H32" i="18"/>
  <c r="G32" i="18"/>
  <c r="F32" i="18"/>
  <c r="E32" i="18"/>
  <c r="D32" i="18"/>
  <c r="C32" i="18"/>
  <c r="AZ23" i="18"/>
  <c r="AY23" i="18"/>
  <c r="AX23" i="18"/>
  <c r="AW23" i="18"/>
  <c r="AV23" i="18"/>
  <c r="AU23" i="18"/>
  <c r="AT23" i="18"/>
  <c r="AS23" i="18"/>
  <c r="AR23" i="18"/>
  <c r="AQ23" i="18"/>
  <c r="AP23" i="18"/>
  <c r="AO23" i="18"/>
  <c r="AN23" i="18"/>
  <c r="AM23" i="18"/>
  <c r="AL23" i="18"/>
  <c r="AK23" i="18"/>
  <c r="AJ23" i="18"/>
  <c r="AI23" i="18"/>
  <c r="AH23" i="18"/>
  <c r="AG23" i="18"/>
  <c r="AF23" i="18"/>
  <c r="AE23" i="18"/>
  <c r="AD23" i="18"/>
  <c r="AC23" i="18"/>
  <c r="AB23" i="18"/>
  <c r="AA23" i="18"/>
  <c r="Z23" i="18"/>
  <c r="Y23" i="18"/>
  <c r="X23" i="18"/>
  <c r="W23" i="18"/>
  <c r="V23" i="18"/>
  <c r="U23" i="18"/>
  <c r="T23" i="18"/>
  <c r="S23" i="18"/>
  <c r="R23" i="18"/>
  <c r="Q23" i="18"/>
  <c r="P23" i="18"/>
  <c r="O23" i="18"/>
  <c r="N23" i="18"/>
  <c r="M23" i="18"/>
  <c r="L23" i="18"/>
  <c r="K23" i="18"/>
  <c r="J23" i="18"/>
  <c r="I23" i="18"/>
  <c r="H23" i="18"/>
  <c r="G23" i="18"/>
  <c r="F23" i="18"/>
  <c r="E23" i="18"/>
  <c r="D23" i="18"/>
  <c r="AZ22" i="18"/>
  <c r="AY22" i="18"/>
  <c r="AX22" i="18"/>
  <c r="AW22" i="18"/>
  <c r="AV22" i="18"/>
  <c r="AU22" i="18"/>
  <c r="AT22" i="18"/>
  <c r="AS22" i="18"/>
  <c r="AR22" i="18"/>
  <c r="AQ22" i="18"/>
  <c r="AP22" i="18"/>
  <c r="AO22" i="18"/>
  <c r="AN22" i="18"/>
  <c r="AM22" i="18"/>
  <c r="AL22" i="18"/>
  <c r="AK22" i="18"/>
  <c r="AJ22" i="18"/>
  <c r="AI22" i="18"/>
  <c r="AH22" i="18"/>
  <c r="AG22" i="18"/>
  <c r="AF22" i="18"/>
  <c r="AE22" i="18"/>
  <c r="AD22" i="18"/>
  <c r="AC22" i="18"/>
  <c r="AB22" i="18"/>
  <c r="AA22" i="18"/>
  <c r="Z22" i="18"/>
  <c r="Y22" i="18"/>
  <c r="X22" i="18"/>
  <c r="W22" i="18"/>
  <c r="V22" i="18"/>
  <c r="U22" i="18"/>
  <c r="T22" i="18"/>
  <c r="S22" i="18"/>
  <c r="R22" i="18"/>
  <c r="Q22" i="18"/>
  <c r="P22" i="18"/>
  <c r="O22" i="18"/>
  <c r="N22" i="18"/>
  <c r="M22" i="18"/>
  <c r="L22" i="18"/>
  <c r="K22" i="18"/>
  <c r="J22" i="18"/>
  <c r="I22" i="18"/>
  <c r="H22" i="18"/>
  <c r="G22" i="18"/>
  <c r="F22" i="18"/>
  <c r="E22" i="18"/>
  <c r="D22" i="18"/>
  <c r="AZ21" i="18"/>
  <c r="AY21" i="18"/>
  <c r="AX21" i="18"/>
  <c r="AW21" i="18"/>
  <c r="AV21" i="18"/>
  <c r="AU21" i="18"/>
  <c r="AT21" i="18"/>
  <c r="AS21" i="18"/>
  <c r="AR21" i="18"/>
  <c r="AQ21" i="18"/>
  <c r="AP21" i="18"/>
  <c r="AO21" i="18"/>
  <c r="AN21" i="18"/>
  <c r="AM21" i="18"/>
  <c r="AL21" i="18"/>
  <c r="AK21" i="18"/>
  <c r="AJ21" i="18"/>
  <c r="AI21" i="18"/>
  <c r="AH21" i="18"/>
  <c r="AG21" i="18"/>
  <c r="AF21" i="18"/>
  <c r="AE21" i="18"/>
  <c r="AD21" i="18"/>
  <c r="AC21" i="18"/>
  <c r="AB21" i="18"/>
  <c r="AA21" i="18"/>
  <c r="Z21" i="18"/>
  <c r="Y21" i="18"/>
  <c r="X21" i="18"/>
  <c r="W21" i="18"/>
  <c r="V21" i="18"/>
  <c r="U21" i="18"/>
  <c r="T21" i="18"/>
  <c r="S21" i="18"/>
  <c r="R21" i="18"/>
  <c r="Q21" i="18"/>
  <c r="P21" i="18"/>
  <c r="O21" i="18"/>
  <c r="N21" i="18"/>
  <c r="M21" i="18"/>
  <c r="L21" i="18"/>
  <c r="K21" i="18"/>
  <c r="J21" i="18"/>
  <c r="I21" i="18"/>
  <c r="H21" i="18"/>
  <c r="G21" i="18"/>
  <c r="F21" i="18"/>
  <c r="E21" i="18"/>
  <c r="D21" i="18"/>
  <c r="AZ20" i="18"/>
  <c r="AY20" i="18"/>
  <c r="AX20" i="18"/>
  <c r="AW20" i="18"/>
  <c r="AV20" i="18"/>
  <c r="AU20" i="18"/>
  <c r="AT20" i="18"/>
  <c r="AS20" i="18"/>
  <c r="AR20" i="18"/>
  <c r="AQ20" i="18"/>
  <c r="AP20" i="18"/>
  <c r="AO20" i="18"/>
  <c r="AN20" i="18"/>
  <c r="AM20" i="18"/>
  <c r="AL20" i="18"/>
  <c r="AK20" i="18"/>
  <c r="AJ20" i="18"/>
  <c r="AI20" i="18"/>
  <c r="AH20" i="18"/>
  <c r="AG20" i="18"/>
  <c r="AF20" i="18"/>
  <c r="AE20" i="18"/>
  <c r="AD20" i="18"/>
  <c r="AC20" i="18"/>
  <c r="AB20" i="18"/>
  <c r="AA20" i="18"/>
  <c r="Z20" i="18"/>
  <c r="Y20" i="18"/>
  <c r="X20" i="18"/>
  <c r="W20" i="18"/>
  <c r="V20" i="18"/>
  <c r="U20" i="18"/>
  <c r="T20" i="18"/>
  <c r="S20" i="18"/>
  <c r="R20" i="18"/>
  <c r="Q20" i="18"/>
  <c r="P20" i="18"/>
  <c r="O20" i="18"/>
  <c r="N20" i="18"/>
  <c r="M20" i="18"/>
  <c r="L20" i="18"/>
  <c r="K20" i="18"/>
  <c r="J20" i="18"/>
  <c r="I20" i="18"/>
  <c r="H20" i="18"/>
  <c r="G20" i="18"/>
  <c r="F20" i="18"/>
  <c r="E20" i="18"/>
  <c r="D20" i="18"/>
  <c r="AZ19" i="18"/>
  <c r="AY19" i="18"/>
  <c r="AX19" i="18"/>
  <c r="AW19" i="18"/>
  <c r="AV19" i="18"/>
  <c r="AU19" i="18"/>
  <c r="AT19" i="18"/>
  <c r="AS19" i="18"/>
  <c r="AR19" i="18"/>
  <c r="AQ19" i="18"/>
  <c r="AP19" i="18"/>
  <c r="AO19" i="18"/>
  <c r="AN19" i="18"/>
  <c r="AM19" i="18"/>
  <c r="AL19" i="18"/>
  <c r="AK19" i="18"/>
  <c r="AJ19" i="18"/>
  <c r="AI19" i="18"/>
  <c r="AH19" i="18"/>
  <c r="AG19" i="18"/>
  <c r="AF19" i="18"/>
  <c r="AE19" i="18"/>
  <c r="AD19" i="18"/>
  <c r="AC19" i="18"/>
  <c r="AB19" i="18"/>
  <c r="AA19" i="18"/>
  <c r="Z19" i="18"/>
  <c r="Y19" i="18"/>
  <c r="X19" i="18"/>
  <c r="W19" i="18"/>
  <c r="V19" i="18"/>
  <c r="U19" i="18"/>
  <c r="T19" i="18"/>
  <c r="S19" i="18"/>
  <c r="R19" i="18"/>
  <c r="Q19" i="18"/>
  <c r="P19" i="18"/>
  <c r="O19" i="18"/>
  <c r="N19" i="18"/>
  <c r="M19" i="18"/>
  <c r="L19" i="18"/>
  <c r="K19" i="18"/>
  <c r="J19" i="18"/>
  <c r="I19" i="18"/>
  <c r="H19" i="18"/>
  <c r="G19" i="18"/>
  <c r="F19" i="18"/>
  <c r="E19" i="18"/>
  <c r="D19" i="18"/>
  <c r="AZ18" i="18"/>
  <c r="AY18" i="18"/>
  <c r="AX18" i="18"/>
  <c r="AW18" i="18"/>
  <c r="AV18" i="18"/>
  <c r="AU18" i="18"/>
  <c r="AT18" i="18"/>
  <c r="AS18" i="18"/>
  <c r="AR18" i="18"/>
  <c r="AQ18" i="18"/>
  <c r="AP18" i="18"/>
  <c r="AO18" i="18"/>
  <c r="AN18" i="18"/>
  <c r="AM18" i="18"/>
  <c r="AL18" i="18"/>
  <c r="AK18" i="18"/>
  <c r="AJ18" i="18"/>
  <c r="AI18" i="18"/>
  <c r="AH18" i="18"/>
  <c r="AG18" i="18"/>
  <c r="AF18" i="18"/>
  <c r="AE18" i="18"/>
  <c r="AD18" i="18"/>
  <c r="AC18" i="18"/>
  <c r="AB18" i="18"/>
  <c r="AA18" i="18"/>
  <c r="Z18" i="18"/>
  <c r="Y18" i="18"/>
  <c r="X18" i="18"/>
  <c r="W18" i="18"/>
  <c r="V18" i="18"/>
  <c r="U18" i="18"/>
  <c r="T18" i="18"/>
  <c r="S18" i="18"/>
  <c r="R18" i="18"/>
  <c r="Q18" i="18"/>
  <c r="P18" i="18"/>
  <c r="O18" i="18"/>
  <c r="N18" i="18"/>
  <c r="M18" i="18"/>
  <c r="L18" i="18"/>
  <c r="K18" i="18"/>
  <c r="J18" i="18"/>
  <c r="I18" i="18"/>
  <c r="H18" i="18"/>
  <c r="G18" i="18"/>
  <c r="F18" i="18"/>
  <c r="E18" i="18"/>
  <c r="D18" i="18"/>
  <c r="AZ17" i="18"/>
  <c r="AY17" i="18"/>
  <c r="AX17" i="18"/>
  <c r="AW17" i="18"/>
  <c r="AV17" i="18"/>
  <c r="AU17" i="18"/>
  <c r="AT17" i="18"/>
  <c r="AS17" i="18"/>
  <c r="AR17" i="18"/>
  <c r="AQ17" i="18"/>
  <c r="AP17" i="18"/>
  <c r="AO17" i="18"/>
  <c r="AN17" i="18"/>
  <c r="AM17" i="18"/>
  <c r="AL17" i="18"/>
  <c r="AK17" i="18"/>
  <c r="AJ17" i="18"/>
  <c r="AI17" i="18"/>
  <c r="AH17" i="18"/>
  <c r="AG17" i="18"/>
  <c r="AF17" i="18"/>
  <c r="AE17" i="18"/>
  <c r="AD17" i="18"/>
  <c r="AC17" i="18"/>
  <c r="AB17" i="18"/>
  <c r="AA17" i="18"/>
  <c r="Z17" i="18"/>
  <c r="Y17" i="18"/>
  <c r="X17" i="18"/>
  <c r="W17" i="18"/>
  <c r="V17" i="18"/>
  <c r="U17" i="18"/>
  <c r="T17" i="18"/>
  <c r="S17" i="18"/>
  <c r="R17" i="18"/>
  <c r="Q17" i="18"/>
  <c r="P17" i="18"/>
  <c r="O17" i="18"/>
  <c r="N17" i="18"/>
  <c r="M17" i="18"/>
  <c r="L17" i="18"/>
  <c r="K17" i="18"/>
  <c r="J17" i="18"/>
  <c r="I17" i="18"/>
  <c r="H17" i="18"/>
  <c r="G17" i="18"/>
  <c r="F17" i="18"/>
  <c r="E17" i="18"/>
  <c r="D17" i="18"/>
  <c r="AZ16" i="18"/>
  <c r="AY16" i="18"/>
  <c r="AX16" i="18"/>
  <c r="AW16" i="18"/>
  <c r="AV16" i="18"/>
  <c r="AU16" i="18"/>
  <c r="AT16" i="18"/>
  <c r="AS16" i="18"/>
  <c r="AR16" i="18"/>
  <c r="AQ16" i="18"/>
  <c r="AP16" i="18"/>
  <c r="AO16" i="18"/>
  <c r="AN16" i="18"/>
  <c r="AM16" i="18"/>
  <c r="AL16" i="18"/>
  <c r="AK16" i="18"/>
  <c r="AJ16" i="18"/>
  <c r="AI16" i="18"/>
  <c r="AH16" i="18"/>
  <c r="AG16" i="18"/>
  <c r="AF16" i="18"/>
  <c r="AE16" i="18"/>
  <c r="AD16" i="18"/>
  <c r="AC16" i="18"/>
  <c r="AB16" i="18"/>
  <c r="AA16" i="18"/>
  <c r="Z16" i="18"/>
  <c r="Y16" i="18"/>
  <c r="X16" i="18"/>
  <c r="W16" i="18"/>
  <c r="V16" i="18"/>
  <c r="U16" i="18"/>
  <c r="T16" i="18"/>
  <c r="S16" i="18"/>
  <c r="R16" i="18"/>
  <c r="Q16" i="18"/>
  <c r="P16" i="18"/>
  <c r="O16" i="18"/>
  <c r="N16" i="18"/>
  <c r="M16" i="18"/>
  <c r="L16" i="18"/>
  <c r="K16" i="18"/>
  <c r="J16" i="18"/>
  <c r="I16" i="18"/>
  <c r="H16" i="18"/>
  <c r="G16" i="18"/>
  <c r="F16" i="18"/>
  <c r="E16" i="18"/>
  <c r="D16" i="18"/>
  <c r="AZ15" i="18"/>
  <c r="AY15" i="18"/>
  <c r="AX15" i="18"/>
  <c r="AW15" i="18"/>
  <c r="AV15" i="18"/>
  <c r="AU15" i="18"/>
  <c r="AT15" i="18"/>
  <c r="AS15" i="18"/>
  <c r="AR15" i="18"/>
  <c r="AQ15" i="18"/>
  <c r="AP15" i="18"/>
  <c r="AO15" i="18"/>
  <c r="AN15" i="18"/>
  <c r="AM15" i="18"/>
  <c r="AL15" i="18"/>
  <c r="AK15" i="18"/>
  <c r="AJ15" i="18"/>
  <c r="AI15" i="18"/>
  <c r="AH15" i="18"/>
  <c r="AG15" i="18"/>
  <c r="AF15" i="18"/>
  <c r="AE15" i="18"/>
  <c r="AD15" i="18"/>
  <c r="AC15" i="18"/>
  <c r="AB15" i="18"/>
  <c r="AA15" i="18"/>
  <c r="Z15" i="18"/>
  <c r="Y15" i="18"/>
  <c r="X15" i="18"/>
  <c r="W15" i="18"/>
  <c r="V15" i="18"/>
  <c r="U15" i="18"/>
  <c r="T15" i="18"/>
  <c r="S15" i="18"/>
  <c r="R15" i="18"/>
  <c r="Q15" i="18"/>
  <c r="P15" i="18"/>
  <c r="O15" i="18"/>
  <c r="N15" i="18"/>
  <c r="M15" i="18"/>
  <c r="L15" i="18"/>
  <c r="K15" i="18"/>
  <c r="J15" i="18"/>
  <c r="I15" i="18"/>
  <c r="H15" i="18"/>
  <c r="G15" i="18"/>
  <c r="F15" i="18"/>
  <c r="E15" i="18"/>
  <c r="D15" i="18"/>
  <c r="AZ14" i="18"/>
  <c r="AY14" i="18"/>
  <c r="AX14" i="18"/>
  <c r="AW14" i="18"/>
  <c r="AV14" i="18"/>
  <c r="AU14" i="18"/>
  <c r="AT14" i="18"/>
  <c r="AS14" i="18"/>
  <c r="AR14" i="18"/>
  <c r="AQ14" i="18"/>
  <c r="AP14" i="18"/>
  <c r="AO14" i="18"/>
  <c r="AN14" i="18"/>
  <c r="AM14" i="18"/>
  <c r="AL14" i="18"/>
  <c r="AK14" i="18"/>
  <c r="AJ14" i="18"/>
  <c r="AI14" i="18"/>
  <c r="AH14" i="18"/>
  <c r="AG14" i="18"/>
  <c r="AF14" i="18"/>
  <c r="AE14" i="18"/>
  <c r="AD14" i="18"/>
  <c r="AC14" i="18"/>
  <c r="AB14" i="18"/>
  <c r="AA14" i="18"/>
  <c r="Z14" i="18"/>
  <c r="Y14" i="18"/>
  <c r="X14" i="18"/>
  <c r="W14" i="18"/>
  <c r="V14" i="18"/>
  <c r="U14" i="18"/>
  <c r="T14" i="18"/>
  <c r="S14" i="18"/>
  <c r="R14" i="18"/>
  <c r="Q14" i="18"/>
  <c r="P14" i="18"/>
  <c r="O14" i="18"/>
  <c r="N14" i="18"/>
  <c r="M14" i="18"/>
  <c r="L14" i="18"/>
  <c r="K14" i="18"/>
  <c r="J14" i="18"/>
  <c r="I14" i="18"/>
  <c r="H14" i="18"/>
  <c r="G14" i="18"/>
  <c r="F14" i="18"/>
  <c r="E14" i="18"/>
  <c r="D14" i="18"/>
  <c r="AZ13" i="18"/>
  <c r="AY13" i="18"/>
  <c r="AX13" i="18"/>
  <c r="AW13" i="18"/>
  <c r="AV13" i="18"/>
  <c r="AU13" i="18"/>
  <c r="AT13" i="18"/>
  <c r="AS13" i="18"/>
  <c r="AR13" i="18"/>
  <c r="AQ13" i="18"/>
  <c r="AP13" i="18"/>
  <c r="AO13" i="18"/>
  <c r="AN13" i="18"/>
  <c r="AM13" i="18"/>
  <c r="AL13" i="18"/>
  <c r="AK13" i="18"/>
  <c r="AJ13" i="18"/>
  <c r="AI13" i="18"/>
  <c r="AH13" i="18"/>
  <c r="AG13" i="18"/>
  <c r="AF13" i="18"/>
  <c r="AE13" i="18"/>
  <c r="AD13" i="18"/>
  <c r="AC13" i="18"/>
  <c r="AB13" i="18"/>
  <c r="AA13" i="18"/>
  <c r="Z13" i="18"/>
  <c r="Y13" i="18"/>
  <c r="X13" i="18"/>
  <c r="W13" i="18"/>
  <c r="V13" i="18"/>
  <c r="U13" i="18"/>
  <c r="T13" i="18"/>
  <c r="S13" i="18"/>
  <c r="R13" i="18"/>
  <c r="Q13" i="18"/>
  <c r="P13" i="18"/>
  <c r="O13" i="18"/>
  <c r="N13" i="18"/>
  <c r="M13" i="18"/>
  <c r="L13" i="18"/>
  <c r="K13" i="18"/>
  <c r="J13" i="18"/>
  <c r="I13" i="18"/>
  <c r="H13" i="18"/>
  <c r="G13" i="18"/>
  <c r="F13" i="18"/>
  <c r="E13" i="18"/>
  <c r="D13" i="18"/>
  <c r="AZ12" i="18"/>
  <c r="AY12" i="18"/>
  <c r="AX12" i="18"/>
  <c r="AW12" i="18"/>
  <c r="AV12" i="18"/>
  <c r="AU12" i="18"/>
  <c r="AT12" i="18"/>
  <c r="AS12" i="18"/>
  <c r="AR12" i="18"/>
  <c r="AQ12" i="18"/>
  <c r="AP12" i="18"/>
  <c r="AO12" i="18"/>
  <c r="AN12" i="18"/>
  <c r="AM12" i="18"/>
  <c r="AL12" i="18"/>
  <c r="AK12" i="18"/>
  <c r="AJ12" i="18"/>
  <c r="AI12" i="18"/>
  <c r="AH12" i="18"/>
  <c r="AG12" i="18"/>
  <c r="AF12" i="18"/>
  <c r="AE12" i="18"/>
  <c r="AD12" i="18"/>
  <c r="AC12" i="18"/>
  <c r="AB12" i="18"/>
  <c r="AA12" i="18"/>
  <c r="Z12" i="18"/>
  <c r="Y12" i="18"/>
  <c r="X12" i="18"/>
  <c r="W12" i="18"/>
  <c r="V12" i="18"/>
  <c r="U12" i="18"/>
  <c r="T12" i="18"/>
  <c r="S12" i="18"/>
  <c r="R12" i="18"/>
  <c r="Q12" i="18"/>
  <c r="P12" i="18"/>
  <c r="O12" i="18"/>
  <c r="N12" i="18"/>
  <c r="M12" i="18"/>
  <c r="L12" i="18"/>
  <c r="K12" i="18"/>
  <c r="J12" i="18"/>
  <c r="I12" i="18"/>
  <c r="H12" i="18"/>
  <c r="G12" i="18"/>
  <c r="F12" i="18"/>
  <c r="E12" i="18"/>
  <c r="D12" i="18"/>
  <c r="AZ11" i="18"/>
  <c r="AY11" i="18"/>
  <c r="AX11" i="18"/>
  <c r="AW11" i="18"/>
  <c r="AV11" i="18"/>
  <c r="AU11" i="18"/>
  <c r="AT11" i="18"/>
  <c r="AS11" i="18"/>
  <c r="AR11" i="18"/>
  <c r="AQ11" i="18"/>
  <c r="AP11" i="18"/>
  <c r="AO11" i="18"/>
  <c r="AN11" i="18"/>
  <c r="AM11" i="18"/>
  <c r="AL11" i="18"/>
  <c r="AK11" i="18"/>
  <c r="AJ11" i="18"/>
  <c r="AI11" i="18"/>
  <c r="AH11" i="18"/>
  <c r="AG11" i="18"/>
  <c r="AF11" i="18"/>
  <c r="AE11" i="18"/>
  <c r="AD11" i="18"/>
  <c r="AC11" i="18"/>
  <c r="AB11" i="18"/>
  <c r="AA11" i="18"/>
  <c r="Z11" i="18"/>
  <c r="Y11" i="18"/>
  <c r="X11" i="18"/>
  <c r="W11" i="18"/>
  <c r="V11" i="18"/>
  <c r="U11" i="18"/>
  <c r="T11" i="18"/>
  <c r="S11" i="18"/>
  <c r="R11" i="18"/>
  <c r="Q11" i="18"/>
  <c r="P11" i="18"/>
  <c r="O11" i="18"/>
  <c r="N11" i="18"/>
  <c r="M11" i="18"/>
  <c r="L11" i="18"/>
  <c r="K11" i="18"/>
  <c r="J11" i="18"/>
  <c r="I11" i="18"/>
  <c r="H11" i="18"/>
  <c r="G11" i="18"/>
  <c r="F11" i="18"/>
  <c r="E11" i="18"/>
  <c r="D11" i="18"/>
  <c r="AZ10" i="18"/>
  <c r="AY10" i="18"/>
  <c r="AX10" i="18"/>
  <c r="AW10" i="18"/>
  <c r="AV10" i="18"/>
  <c r="AU10" i="18"/>
  <c r="AT10" i="18"/>
  <c r="AS10" i="18"/>
  <c r="AR10" i="18"/>
  <c r="AQ10" i="18"/>
  <c r="AP10" i="18"/>
  <c r="AO10" i="18"/>
  <c r="AN10" i="18"/>
  <c r="AM10" i="18"/>
  <c r="AL10" i="18"/>
  <c r="AK10" i="18"/>
  <c r="AJ10" i="18"/>
  <c r="AI10" i="18"/>
  <c r="AH10" i="18"/>
  <c r="AG10" i="18"/>
  <c r="AF10" i="18"/>
  <c r="AE10" i="18"/>
  <c r="AD10" i="18"/>
  <c r="AC10" i="18"/>
  <c r="AB10" i="18"/>
  <c r="AA10" i="18"/>
  <c r="Z10" i="18"/>
  <c r="Y10" i="18"/>
  <c r="X10" i="18"/>
  <c r="W10" i="18"/>
  <c r="V10" i="18"/>
  <c r="U10" i="18"/>
  <c r="T10" i="18"/>
  <c r="S10" i="18"/>
  <c r="R10" i="18"/>
  <c r="Q10" i="18"/>
  <c r="P10" i="18"/>
  <c r="O10" i="18"/>
  <c r="N10" i="18"/>
  <c r="M10" i="18"/>
  <c r="L10" i="18"/>
  <c r="K10" i="18"/>
  <c r="J10" i="18"/>
  <c r="I10" i="18"/>
  <c r="H10" i="18"/>
  <c r="G10" i="18"/>
  <c r="F10" i="18"/>
  <c r="E10" i="18"/>
  <c r="D10" i="18"/>
  <c r="AZ9" i="18"/>
  <c r="AY9" i="18"/>
  <c r="AX9" i="18"/>
  <c r="AW9" i="18"/>
  <c r="AV9" i="18"/>
  <c r="AU9" i="18"/>
  <c r="AT9" i="18"/>
  <c r="AS9" i="18"/>
  <c r="AR9" i="18"/>
  <c r="AQ9" i="18"/>
  <c r="AP9" i="18"/>
  <c r="AO9" i="18"/>
  <c r="AN9" i="18"/>
  <c r="AM9" i="18"/>
  <c r="AL9" i="18"/>
  <c r="AK9" i="18"/>
  <c r="AJ9" i="18"/>
  <c r="AI9" i="18"/>
  <c r="AH9" i="18"/>
  <c r="AG9" i="18"/>
  <c r="AF9" i="18"/>
  <c r="AE9" i="18"/>
  <c r="AD9" i="18"/>
  <c r="AC9" i="18"/>
  <c r="AB9" i="18"/>
  <c r="AA9" i="18"/>
  <c r="Z9" i="18"/>
  <c r="Y9" i="18"/>
  <c r="X9" i="18"/>
  <c r="W9" i="18"/>
  <c r="V9" i="18"/>
  <c r="U9" i="18"/>
  <c r="T9" i="18"/>
  <c r="S9" i="18"/>
  <c r="R9" i="18"/>
  <c r="Q9" i="18"/>
  <c r="P9" i="18"/>
  <c r="O9" i="18"/>
  <c r="N9" i="18"/>
  <c r="M9" i="18"/>
  <c r="L9" i="18"/>
  <c r="K9" i="18"/>
  <c r="J9" i="18"/>
  <c r="I9" i="18"/>
  <c r="H9" i="18"/>
  <c r="G9" i="18"/>
  <c r="F9" i="18"/>
  <c r="E9" i="18"/>
  <c r="D9" i="18"/>
  <c r="AZ8" i="18"/>
  <c r="AY8" i="18"/>
  <c r="AX8" i="18"/>
  <c r="AW8" i="18"/>
  <c r="AV8" i="18"/>
  <c r="AU8" i="18"/>
  <c r="AT8" i="18"/>
  <c r="AS8" i="18"/>
  <c r="AR8" i="18"/>
  <c r="AQ8" i="18"/>
  <c r="AP8" i="18"/>
  <c r="AO8" i="18"/>
  <c r="AN8" i="18"/>
  <c r="AM8" i="18"/>
  <c r="AL8" i="18"/>
  <c r="AK8" i="18"/>
  <c r="AJ8" i="18"/>
  <c r="AI8" i="18"/>
  <c r="AH8" i="18"/>
  <c r="AG8" i="18"/>
  <c r="AF8" i="18"/>
  <c r="AE8" i="18"/>
  <c r="AD8" i="18"/>
  <c r="AC8" i="18"/>
  <c r="AB8" i="18"/>
  <c r="AA8" i="18"/>
  <c r="Z8" i="18"/>
  <c r="Y8" i="18"/>
  <c r="X8" i="18"/>
  <c r="W8" i="18"/>
  <c r="V8" i="18"/>
  <c r="U8" i="18"/>
  <c r="T8" i="18"/>
  <c r="S8" i="18"/>
  <c r="R8" i="18"/>
  <c r="Q8" i="18"/>
  <c r="P8" i="18"/>
  <c r="O8" i="18"/>
  <c r="N8" i="18"/>
  <c r="M8" i="18"/>
  <c r="L8" i="18"/>
  <c r="K8" i="18"/>
  <c r="J8" i="18"/>
  <c r="I8" i="18"/>
  <c r="H8" i="18"/>
  <c r="G8" i="18"/>
  <c r="F8" i="18"/>
  <c r="E8" i="18"/>
  <c r="D8" i="18"/>
  <c r="C18" i="18"/>
  <c r="C13" i="18"/>
  <c r="C8" i="18"/>
  <c r="D3144" i="11"/>
  <c r="D3141" i="11"/>
  <c r="D3140" i="11"/>
  <c r="I19" i="11" l="1" a="1"/>
  <c r="I19" i="11" s="1"/>
  <c r="L19" i="11" a="1"/>
  <c r="L19" i="11" s="1"/>
  <c r="D3139" i="11"/>
  <c r="M3139" i="11"/>
  <c r="N3139" i="11"/>
  <c r="D2457" i="11"/>
  <c r="M2457" i="11"/>
  <c r="N2457" i="11"/>
  <c r="D2319" i="11"/>
  <c r="M2319" i="11"/>
  <c r="N2319" i="11"/>
  <c r="D1946" i="11"/>
  <c r="M1946" i="11"/>
  <c r="N1946" i="11"/>
  <c r="N1728" i="11"/>
  <c r="M1728" i="11"/>
  <c r="D1647" i="11"/>
  <c r="M1647" i="11"/>
  <c r="N1647" i="11"/>
  <c r="M1509" i="11"/>
  <c r="N1509" i="11"/>
  <c r="D1509" i="11"/>
  <c r="D1136" i="11"/>
  <c r="M1136" i="11"/>
  <c r="N1136" i="11"/>
  <c r="M1111" i="11"/>
  <c r="F1915" i="11"/>
  <c r="I1915" i="11" s="1" a="1"/>
  <c r="I1915" i="11" s="1"/>
  <c r="F1914" i="11"/>
  <c r="I1914" i="11" s="1" a="1"/>
  <c r="I1914" i="11" s="1"/>
  <c r="F1912" i="11"/>
  <c r="F1910" i="11"/>
  <c r="F1909" i="11"/>
  <c r="F1908" i="11"/>
  <c r="F1474" i="11"/>
  <c r="F1473" i="11"/>
  <c r="F1472" i="11"/>
  <c r="F1903" i="11"/>
  <c r="L1903" i="11" s="1" a="1"/>
  <c r="L1903" i="11" s="1"/>
  <c r="F1902" i="11"/>
  <c r="I1902" i="11" s="1" a="1"/>
  <c r="I1902" i="11" s="1"/>
  <c r="F1899" i="11"/>
  <c r="I1899" i="11" s="1" a="1"/>
  <c r="I1899" i="11" s="1"/>
  <c r="F1898" i="11"/>
  <c r="I1898" i="11" s="1" a="1"/>
  <c r="I1898" i="11" s="1"/>
  <c r="F1896" i="11"/>
  <c r="F1895" i="11"/>
  <c r="I1895" i="11" s="1" a="1"/>
  <c r="I1895" i="11" s="1"/>
  <c r="F1893" i="11"/>
  <c r="I1893" i="11" s="1" a="1"/>
  <c r="I1893" i="11" s="1"/>
  <c r="I2667" i="11" a="1"/>
  <c r="I2667" i="11" s="1"/>
  <c r="L2667" i="11" a="1"/>
  <c r="L2667" i="11" s="1"/>
  <c r="I1890" i="11" a="1"/>
  <c r="I1890" i="11" s="1"/>
  <c r="L1890" i="11" a="1"/>
  <c r="L1890" i="11" s="1"/>
  <c r="I1080" i="11" a="1"/>
  <c r="I1080" i="11" s="1"/>
  <c r="L1080" i="11" a="1"/>
  <c r="L1080" i="11" s="1"/>
  <c r="D2667" i="11"/>
  <c r="D1890" i="11"/>
  <c r="D1080" i="11"/>
  <c r="F1889" i="11"/>
  <c r="L1889" i="11" s="1" a="1"/>
  <c r="L1889" i="11" s="1"/>
  <c r="I1070" i="11" a="1"/>
  <c r="I1070" i="11" s="1"/>
  <c r="L1070" i="11" a="1"/>
  <c r="L1070" i="11" s="1"/>
  <c r="I1880" i="11" a="1"/>
  <c r="I1880" i="11" s="1"/>
  <c r="L1880" i="11" a="1"/>
  <c r="L1880" i="11" s="1"/>
  <c r="I1881" i="11" a="1"/>
  <c r="I1881" i="11" s="1"/>
  <c r="L1881" i="11" a="1"/>
  <c r="L1881" i="11" s="1"/>
  <c r="I2657" i="11" a="1"/>
  <c r="I2657" i="11" s="1"/>
  <c r="L2657" i="11" a="1"/>
  <c r="L2657" i="11" s="1"/>
  <c r="D2657" i="11"/>
  <c r="D1880" i="11"/>
  <c r="D1070" i="11"/>
  <c r="I1062" i="11" a="1"/>
  <c r="I1062" i="11" s="1"/>
  <c r="L1062" i="11" a="1"/>
  <c r="L1062" i="11" s="1"/>
  <c r="I1872" i="11" a="1"/>
  <c r="I1872" i="11" s="1"/>
  <c r="L1872" i="11" a="1"/>
  <c r="L1872" i="11" s="1"/>
  <c r="I2649" i="11" a="1"/>
  <c r="I2649" i="11" s="1"/>
  <c r="L2649" i="11" a="1"/>
  <c r="L2649" i="11" s="1"/>
  <c r="D2649" i="11"/>
  <c r="D1872" i="11"/>
  <c r="D1062" i="11"/>
  <c r="I1060" i="11" a="1"/>
  <c r="I1060" i="11" s="1"/>
  <c r="L1060" i="11" a="1"/>
  <c r="L1060" i="11" s="1"/>
  <c r="I1870" i="11" a="1"/>
  <c r="I1870" i="11" s="1"/>
  <c r="L1870" i="11" a="1"/>
  <c r="L1870" i="11" s="1"/>
  <c r="I2646" i="11" a="1"/>
  <c r="I2646" i="11" s="1"/>
  <c r="L2646" i="11" a="1"/>
  <c r="L2646" i="11" s="1"/>
  <c r="I2647" i="11" a="1"/>
  <c r="I2647" i="11" s="1"/>
  <c r="L2647" i="11" a="1"/>
  <c r="L2647" i="11" s="1"/>
  <c r="D2647" i="11"/>
  <c r="D1870" i="11"/>
  <c r="D1060" i="11"/>
  <c r="F1857" i="11"/>
  <c r="I1857" i="11" s="1" a="1"/>
  <c r="I1857" i="11" s="1"/>
  <c r="F1854" i="11"/>
  <c r="I1037" i="11" a="1"/>
  <c r="I1037" i="11" s="1"/>
  <c r="L1037" i="11" a="1"/>
  <c r="L1037" i="11" s="1"/>
  <c r="I1038" i="11" a="1"/>
  <c r="I1038" i="11" s="1"/>
  <c r="L1038" i="11" a="1"/>
  <c r="L1038" i="11" s="1"/>
  <c r="I1847" i="11" a="1"/>
  <c r="I1847" i="11" s="1"/>
  <c r="L1847" i="11" a="1"/>
  <c r="L1847" i="11" s="1"/>
  <c r="I1848" i="11" a="1"/>
  <c r="I1848" i="11" s="1"/>
  <c r="L1848" i="11" a="1"/>
  <c r="L1848" i="11" s="1"/>
  <c r="I1849" i="11" a="1"/>
  <c r="I1849" i="11" s="1"/>
  <c r="L1849" i="11" a="1"/>
  <c r="L1849" i="11" s="1"/>
  <c r="I2624" i="11" a="1"/>
  <c r="I2624" i="11" s="1"/>
  <c r="L2624" i="11" a="1"/>
  <c r="L2624" i="11" s="1"/>
  <c r="D2624" i="11"/>
  <c r="D1847" i="11"/>
  <c r="D1037" i="11"/>
  <c r="I1024" i="11" a="1"/>
  <c r="I1024" i="11" s="1"/>
  <c r="L1024" i="11" a="1"/>
  <c r="L1024" i="11" s="1"/>
  <c r="I1025" i="11" a="1"/>
  <c r="I1025" i="11" s="1"/>
  <c r="L1025" i="11" a="1"/>
  <c r="L1025" i="11" s="1"/>
  <c r="I1834" i="11" a="1"/>
  <c r="I1834" i="11" s="1"/>
  <c r="L1834" i="11" a="1"/>
  <c r="L1834" i="11" s="1"/>
  <c r="I2611" i="11" a="1"/>
  <c r="I2611" i="11" s="1"/>
  <c r="L2611" i="11" a="1"/>
  <c r="L2611" i="11" s="1"/>
  <c r="D2611" i="11"/>
  <c r="D1834" i="11"/>
  <c r="D1024" i="11"/>
  <c r="I2604" i="11" a="1"/>
  <c r="I2604" i="11" s="1"/>
  <c r="L2604" i="11" a="1"/>
  <c r="L2604" i="11" s="1"/>
  <c r="I2605" i="11" a="1"/>
  <c r="I2605" i="11" s="1"/>
  <c r="L2605" i="11" a="1"/>
  <c r="L2605" i="11" s="1"/>
  <c r="I2606" i="11" a="1"/>
  <c r="I2606" i="11" s="1"/>
  <c r="L2606" i="11" a="1"/>
  <c r="L2606" i="11" s="1"/>
  <c r="I2607" i="11" a="1"/>
  <c r="I2607" i="11" s="1"/>
  <c r="L2607" i="11" a="1"/>
  <c r="L2607" i="11" s="1"/>
  <c r="I2608" i="11" a="1"/>
  <c r="I2608" i="11" s="1"/>
  <c r="L2608" i="11" a="1"/>
  <c r="L2608" i="11" s="1"/>
  <c r="I2609" i="11" a="1"/>
  <c r="I2609" i="11" s="1"/>
  <c r="L2609" i="11" a="1"/>
  <c r="L2609" i="11" s="1"/>
  <c r="I1827" i="11" a="1"/>
  <c r="I1827" i="11" s="1"/>
  <c r="L1827" i="11" a="1"/>
  <c r="L1827" i="11" s="1"/>
  <c r="I1828" i="11" a="1"/>
  <c r="I1828" i="11" s="1"/>
  <c r="L1828" i="11" a="1"/>
  <c r="L1828" i="11" s="1"/>
  <c r="I1829" i="11" a="1"/>
  <c r="I1829" i="11" s="1"/>
  <c r="L1829" i="11" a="1"/>
  <c r="L1829" i="11" s="1"/>
  <c r="I1830" i="11" a="1"/>
  <c r="I1830" i="11" s="1"/>
  <c r="L1830" i="11" a="1"/>
  <c r="L1830" i="11" s="1"/>
  <c r="I1831" i="11" a="1"/>
  <c r="I1831" i="11"/>
  <c r="L1831" i="11" a="1"/>
  <c r="L1831" i="11" s="1"/>
  <c r="I1832" i="11" a="1"/>
  <c r="I1832" i="11" s="1"/>
  <c r="L1832" i="11" a="1"/>
  <c r="L1832" i="11" s="1"/>
  <c r="I1017" i="11" a="1"/>
  <c r="I1017" i="11" s="1"/>
  <c r="L1017" i="11" a="1"/>
  <c r="L1017" i="11" s="1"/>
  <c r="I1018" i="11" a="1"/>
  <c r="I1018" i="11" s="1"/>
  <c r="L1018" i="11" a="1"/>
  <c r="L1018" i="11" s="1"/>
  <c r="I1019" i="11" a="1"/>
  <c r="I1019" i="11" s="1"/>
  <c r="L1019" i="11" a="1"/>
  <c r="L1019" i="11" s="1"/>
  <c r="I1020" i="11" a="1"/>
  <c r="I1020" i="11" s="1"/>
  <c r="L1020" i="11" a="1"/>
  <c r="L1020" i="11" s="1"/>
  <c r="I1021" i="11" a="1"/>
  <c r="I1021" i="11" s="1"/>
  <c r="L1021" i="11" a="1"/>
  <c r="L1021" i="11" s="1"/>
  <c r="I1022" i="11" a="1"/>
  <c r="I1022" i="11" s="1"/>
  <c r="L1022" i="11" a="1"/>
  <c r="L1022" i="11" s="1"/>
  <c r="D2610" i="11"/>
  <c r="D2609" i="11"/>
  <c r="D2607" i="11"/>
  <c r="D2606" i="11"/>
  <c r="D2605" i="11"/>
  <c r="D2604" i="11"/>
  <c r="D1833" i="11"/>
  <c r="D1832" i="11"/>
  <c r="D1830" i="11"/>
  <c r="D1829" i="11"/>
  <c r="D1828" i="11"/>
  <c r="D1827" i="11"/>
  <c r="D1023" i="11"/>
  <c r="D1022" i="11"/>
  <c r="D1020" i="11"/>
  <c r="D1019" i="11"/>
  <c r="D1018" i="11"/>
  <c r="D1017" i="11"/>
  <c r="I1005" i="11" a="1"/>
  <c r="I1005" i="11" s="1"/>
  <c r="L1005" i="11" a="1"/>
  <c r="L1005" i="11" s="1"/>
  <c r="I1815" i="11" a="1"/>
  <c r="I1815" i="11" s="1"/>
  <c r="L1815" i="11" a="1"/>
  <c r="L1815" i="11" s="1"/>
  <c r="I2592" i="11" a="1"/>
  <c r="I2592" i="11" s="1"/>
  <c r="L2592" i="11" a="1"/>
  <c r="L2592" i="11" s="1"/>
  <c r="D2592" i="11"/>
  <c r="D1815" i="11"/>
  <c r="D1005" i="11"/>
  <c r="I3096" i="11" a="1"/>
  <c r="I3096" i="11" s="1"/>
  <c r="L3096" i="11" a="1"/>
  <c r="L3096" i="11" s="1"/>
  <c r="I3097" i="11" a="1"/>
  <c r="I3097" i="11" s="1"/>
  <c r="L3097" i="11" a="1"/>
  <c r="L3097" i="11" s="1"/>
  <c r="I3098" i="11" a="1"/>
  <c r="I3098" i="11" s="1"/>
  <c r="L3098" i="11" a="1"/>
  <c r="L3098" i="11" s="1"/>
  <c r="I3099" i="11" a="1"/>
  <c r="I3099" i="11" s="1"/>
  <c r="L3099" i="11" a="1"/>
  <c r="L3099" i="11" s="1"/>
  <c r="I2414" i="11" a="1"/>
  <c r="I2414" i="11" s="1"/>
  <c r="L2414" i="11" a="1"/>
  <c r="L2414" i="11" s="1"/>
  <c r="I2415" i="11" a="1"/>
  <c r="I2415" i="11" s="1"/>
  <c r="L2415" i="11" a="1"/>
  <c r="L2415" i="11" s="1"/>
  <c r="I2416" i="11" a="1"/>
  <c r="I2416" i="11" s="1"/>
  <c r="L2416" i="11" a="1"/>
  <c r="L2416" i="11" s="1"/>
  <c r="I2417" i="11" a="1"/>
  <c r="I2417" i="11" s="1"/>
  <c r="L2417" i="11" a="1"/>
  <c r="L2417" i="11" s="1"/>
  <c r="I1604" i="11" a="1"/>
  <c r="I1604" i="11" s="1"/>
  <c r="L1604" i="11" a="1"/>
  <c r="L1604" i="11" s="1"/>
  <c r="I1605" i="11" a="1"/>
  <c r="I1605" i="11" s="1"/>
  <c r="L1605" i="11" a="1"/>
  <c r="L1605" i="11" s="1"/>
  <c r="I1606" i="11" a="1"/>
  <c r="I1606" i="11" s="1"/>
  <c r="L1606" i="11" a="1"/>
  <c r="L1606" i="11" s="1"/>
  <c r="I1607" i="11" a="1"/>
  <c r="I1607" i="11" s="1"/>
  <c r="L1607" i="11" a="1"/>
  <c r="L1607" i="11" s="1"/>
  <c r="I1608" i="11" a="1"/>
  <c r="I1608" i="11" s="1"/>
  <c r="L1608" i="11" a="1"/>
  <c r="L1608" i="11" s="1"/>
  <c r="D3101" i="11"/>
  <c r="D3100" i="11"/>
  <c r="D3099" i="11"/>
  <c r="D3098" i="11"/>
  <c r="D3097" i="11"/>
  <c r="D3096" i="11"/>
  <c r="D2419" i="11"/>
  <c r="D2418" i="11"/>
  <c r="D2417" i="11"/>
  <c r="D2416" i="11"/>
  <c r="D2415" i="11"/>
  <c r="D2414" i="11"/>
  <c r="D1609" i="11"/>
  <c r="D1608" i="11"/>
  <c r="D1607" i="11"/>
  <c r="D1606" i="11"/>
  <c r="D1605" i="11"/>
  <c r="D1604" i="11"/>
  <c r="I2589" i="11" a="1"/>
  <c r="I2589" i="11" s="1"/>
  <c r="L2589" i="11" a="1"/>
  <c r="L2589" i="11" s="1"/>
  <c r="I1812" i="11" a="1"/>
  <c r="I1812" i="11" s="1"/>
  <c r="L1812" i="11" a="1"/>
  <c r="L1812" i="11" s="1"/>
  <c r="I1002" i="11" a="1"/>
  <c r="I1002" i="11" s="1"/>
  <c r="L1002" i="11" a="1"/>
  <c r="L1002" i="11" s="1"/>
  <c r="F2591" i="11"/>
  <c r="F2590" i="11"/>
  <c r="F1814" i="11"/>
  <c r="F1813" i="11"/>
  <c r="I1813" i="11" s="1" a="1"/>
  <c r="I1813" i="11" s="1"/>
  <c r="F1004" i="11"/>
  <c r="F1003" i="11"/>
  <c r="I2584" i="11" a="1"/>
  <c r="I2584" i="11" s="1"/>
  <c r="L2584" i="11" a="1"/>
  <c r="L2584" i="11" s="1"/>
  <c r="I1807" i="11" a="1"/>
  <c r="I1807" i="11" s="1"/>
  <c r="L1807" i="11" a="1"/>
  <c r="L1807" i="11" s="1"/>
  <c r="I997" i="11" a="1"/>
  <c r="I997" i="11" s="1"/>
  <c r="L997" i="11" a="1"/>
  <c r="L997" i="11" s="1"/>
  <c r="D2584" i="11"/>
  <c r="D1807" i="11"/>
  <c r="D997" i="11"/>
  <c r="I2581" i="11" a="1"/>
  <c r="I2581" i="11" s="1"/>
  <c r="L2581" i="11" a="1"/>
  <c r="L2581" i="11" s="1"/>
  <c r="I2582" i="11" a="1"/>
  <c r="I2582" i="11" s="1"/>
  <c r="L2582" i="11" a="1"/>
  <c r="L2582" i="11" s="1"/>
  <c r="I1804" i="11" a="1"/>
  <c r="I1804" i="11" s="1"/>
  <c r="L1804" i="11" a="1"/>
  <c r="L1804" i="11" s="1"/>
  <c r="I1805" i="11" a="1"/>
  <c r="I1805" i="11" s="1"/>
  <c r="L1805" i="11" a="1"/>
  <c r="L1805" i="11"/>
  <c r="I994" i="11" a="1"/>
  <c r="I994" i="11" s="1"/>
  <c r="L994" i="11" a="1"/>
  <c r="L994" i="11" s="1"/>
  <c r="I995" i="11" a="1"/>
  <c r="I995" i="11" s="1"/>
  <c r="L995" i="11" a="1"/>
  <c r="L995" i="11" s="1"/>
  <c r="F2580" i="11"/>
  <c r="F1803" i="11"/>
  <c r="F993" i="11"/>
  <c r="D2583" i="11"/>
  <c r="D2582" i="11"/>
  <c r="D2581" i="11"/>
  <c r="D2580" i="11"/>
  <c r="D1806" i="11"/>
  <c r="D1805" i="11"/>
  <c r="D1804" i="11"/>
  <c r="D1803" i="11"/>
  <c r="D996" i="11"/>
  <c r="D995" i="11"/>
  <c r="D994" i="11"/>
  <c r="D993" i="11"/>
  <c r="I988" i="11" a="1"/>
  <c r="I988" i="11" s="1"/>
  <c r="L988" i="11" a="1"/>
  <c r="L988" i="11" s="1"/>
  <c r="I989" i="11" a="1"/>
  <c r="I989" i="11" s="1"/>
  <c r="L989" i="11" a="1"/>
  <c r="L989" i="11" s="1"/>
  <c r="I1798" i="11" a="1"/>
  <c r="I1798" i="11" s="1"/>
  <c r="L1798" i="11" a="1"/>
  <c r="L1798" i="11" s="1"/>
  <c r="I1799" i="11" a="1"/>
  <c r="I1799" i="11" s="1"/>
  <c r="L1799" i="11" a="1"/>
  <c r="L1799" i="11" s="1"/>
  <c r="I2575" i="11" a="1"/>
  <c r="I2575" i="11" s="1"/>
  <c r="L2575" i="11" a="1"/>
  <c r="L2575" i="11" s="1"/>
  <c r="I2576" i="11" a="1"/>
  <c r="I2576" i="11" s="1"/>
  <c r="L2576" i="11" a="1"/>
  <c r="L2576" i="11" s="1"/>
  <c r="D2575" i="11"/>
  <c r="D1798" i="11"/>
  <c r="D988" i="11"/>
  <c r="I983" i="11" a="1"/>
  <c r="I983" i="11" s="1"/>
  <c r="L983" i="11" a="1"/>
  <c r="L983" i="11" s="1"/>
  <c r="I984" i="11" a="1"/>
  <c r="I984" i="11" s="1"/>
  <c r="L984" i="11" a="1"/>
  <c r="L984" i="11" s="1"/>
  <c r="I985" i="11" a="1"/>
  <c r="I985" i="11"/>
  <c r="L985" i="11" a="1"/>
  <c r="L985" i="11" s="1"/>
  <c r="I986" i="11" a="1"/>
  <c r="I986" i="11" s="1"/>
  <c r="L986" i="11" a="1"/>
  <c r="L986" i="11" s="1"/>
  <c r="I1793" i="11" a="1"/>
  <c r="I1793" i="11" s="1"/>
  <c r="L1793" i="11" a="1"/>
  <c r="L1793" i="11" s="1"/>
  <c r="I1794" i="11" a="1"/>
  <c r="I1794" i="11" s="1"/>
  <c r="L1794" i="11" a="1"/>
  <c r="L1794" i="11" s="1"/>
  <c r="I1795" i="11" a="1"/>
  <c r="I1795" i="11" s="1"/>
  <c r="L1795" i="11" a="1"/>
  <c r="L1795" i="11" s="1"/>
  <c r="I1796" i="11" a="1"/>
  <c r="I1796" i="11" s="1"/>
  <c r="L1796" i="11" a="1"/>
  <c r="L1796" i="11" s="1"/>
  <c r="I2570" i="11" a="1"/>
  <c r="I2570" i="11"/>
  <c r="L2570" i="11" a="1"/>
  <c r="L2570" i="11" s="1"/>
  <c r="I2571" i="11" a="1"/>
  <c r="I2571" i="11" s="1"/>
  <c r="L2571" i="11" a="1"/>
  <c r="L2571" i="11" s="1"/>
  <c r="I2572" i="11" a="1"/>
  <c r="I2572" i="11" s="1"/>
  <c r="L2572" i="11" a="1"/>
  <c r="L2572" i="11" s="1"/>
  <c r="I2573" i="11" a="1"/>
  <c r="I2573" i="11" s="1"/>
  <c r="L2573" i="11" a="1"/>
  <c r="L2573" i="11" s="1"/>
  <c r="D2574" i="11"/>
  <c r="D2573" i="11"/>
  <c r="D2572" i="11"/>
  <c r="D2571" i="11"/>
  <c r="D2570" i="11"/>
  <c r="D1797" i="11"/>
  <c r="D1796" i="11"/>
  <c r="D1795" i="11"/>
  <c r="D1794" i="11"/>
  <c r="D1793" i="11"/>
  <c r="D987" i="11"/>
  <c r="D986" i="11"/>
  <c r="D985" i="11"/>
  <c r="D984" i="11"/>
  <c r="D983" i="11"/>
  <c r="I980" i="11" a="1"/>
  <c r="I980" i="11" s="1"/>
  <c r="L980" i="11" a="1"/>
  <c r="L980" i="11" s="1"/>
  <c r="I1790" i="11" a="1"/>
  <c r="I1790" i="11" s="1"/>
  <c r="L1790" i="11" a="1"/>
  <c r="L1790" i="11" s="1"/>
  <c r="I2567" i="11" a="1"/>
  <c r="I2567" i="11" s="1"/>
  <c r="L2567" i="11" a="1"/>
  <c r="L2567" i="11" s="1"/>
  <c r="D2567" i="11"/>
  <c r="D1790" i="11"/>
  <c r="D980" i="11"/>
  <c r="F1691" i="11"/>
  <c r="I976" i="11" a="1"/>
  <c r="I976" i="11" s="1"/>
  <c r="L976" i="11" a="1"/>
  <c r="L976" i="11" s="1"/>
  <c r="I977" i="11" a="1"/>
  <c r="I977" i="11" s="1"/>
  <c r="L977" i="11" a="1"/>
  <c r="L977" i="11" s="1"/>
  <c r="I978" i="11" a="1"/>
  <c r="I978" i="11" s="1"/>
  <c r="L978" i="11" a="1"/>
  <c r="L978" i="11" s="1"/>
  <c r="I1786" i="11" a="1"/>
  <c r="I1786" i="11" s="1"/>
  <c r="L1786" i="11" a="1"/>
  <c r="L1786" i="11" s="1"/>
  <c r="I1787" i="11" a="1"/>
  <c r="I1787" i="11" s="1"/>
  <c r="L1787" i="11" a="1"/>
  <c r="L1787" i="11" s="1"/>
  <c r="I2563" i="11" a="1"/>
  <c r="I2563" i="11" s="1"/>
  <c r="L2563" i="11" a="1"/>
  <c r="L2563" i="11" s="1"/>
  <c r="I2564" i="11" a="1"/>
  <c r="I2564" i="11" s="1"/>
  <c r="L2564" i="11" a="1"/>
  <c r="L2564" i="11" s="1"/>
  <c r="I2565" i="11" a="1"/>
  <c r="I2565" i="11" s="1"/>
  <c r="L2565" i="11" a="1"/>
  <c r="L2565" i="11" s="1"/>
  <c r="D2566" i="11"/>
  <c r="D2565" i="11"/>
  <c r="D2563" i="11"/>
  <c r="D1789" i="11"/>
  <c r="D1788" i="11"/>
  <c r="D1786" i="11"/>
  <c r="D979" i="11"/>
  <c r="D978" i="11"/>
  <c r="D976" i="11"/>
  <c r="I2559" i="11" a="1"/>
  <c r="I2559" i="11" s="1"/>
  <c r="L2559" i="11" a="1"/>
  <c r="L2559" i="11" s="1"/>
  <c r="I2560" i="11" a="1"/>
  <c r="I2560" i="11" s="1"/>
  <c r="L2560" i="11" a="1"/>
  <c r="L2560" i="11" s="1"/>
  <c r="L1785" i="11" a="1"/>
  <c r="L1785" i="11" s="1"/>
  <c r="I1785" i="11" a="1"/>
  <c r="I1785" i="11" s="1"/>
  <c r="L2561" i="11" a="1"/>
  <c r="L2561" i="11" s="1"/>
  <c r="I2561" i="11" a="1"/>
  <c r="I2561" i="11" s="1"/>
  <c r="I2557" i="11" a="1"/>
  <c r="I2557" i="11" s="1"/>
  <c r="L2557" i="11" a="1"/>
  <c r="L2557" i="11" s="1"/>
  <c r="I970" i="11" a="1"/>
  <c r="I970" i="11" s="1"/>
  <c r="L970" i="11" a="1"/>
  <c r="L970" i="11" s="1"/>
  <c r="I1780" i="11" a="1"/>
  <c r="I1780" i="11" s="1"/>
  <c r="L1780" i="11" a="1"/>
  <c r="L1780" i="11" s="1"/>
  <c r="F1688" i="11"/>
  <c r="I1688" i="11" s="1" a="1"/>
  <c r="I1688" i="11" s="1"/>
  <c r="F1685" i="11"/>
  <c r="I1685" i="11" s="1" a="1"/>
  <c r="I1685" i="11" s="1"/>
  <c r="F1683" i="11"/>
  <c r="F1680" i="11"/>
  <c r="I1680" i="11" s="1" a="1"/>
  <c r="I1680" i="11" s="1"/>
  <c r="I2553" i="11" a="1"/>
  <c r="I2553" i="11" s="1"/>
  <c r="L2553" i="11" a="1"/>
  <c r="L2553" i="11" s="1"/>
  <c r="I1776" i="11" a="1"/>
  <c r="I1776" i="11" s="1"/>
  <c r="L1776" i="11" a="1"/>
  <c r="L1776" i="11" s="1"/>
  <c r="I966" i="11" a="1"/>
  <c r="I966" i="11" s="1"/>
  <c r="L966" i="11" a="1"/>
  <c r="L966" i="11" s="1"/>
  <c r="F2556" i="11"/>
  <c r="F1779" i="11"/>
  <c r="F969" i="11"/>
  <c r="I962" i="11" a="1"/>
  <c r="I962" i="11" s="1"/>
  <c r="L962" i="11" a="1"/>
  <c r="L962" i="11" s="1"/>
  <c r="I1772" i="11" a="1"/>
  <c r="I1772" i="11" s="1"/>
  <c r="L1772" i="11" a="1"/>
  <c r="L1772" i="11" s="1"/>
  <c r="I2549" i="11" a="1"/>
  <c r="I2549" i="11" s="1"/>
  <c r="L2549" i="11" a="1"/>
  <c r="L2549" i="11" s="1"/>
  <c r="F2552" i="11"/>
  <c r="F1775" i="11"/>
  <c r="I1775" i="11" s="1" a="1"/>
  <c r="I1775" i="11" s="1"/>
  <c r="F965" i="11"/>
  <c r="I2547" i="11" a="1"/>
  <c r="I2547" i="11" s="1"/>
  <c r="L2547" i="11" a="1"/>
  <c r="L2547" i="11" s="1"/>
  <c r="I1770" i="11" a="1"/>
  <c r="I1770" i="11" s="1"/>
  <c r="L1770" i="11" a="1"/>
  <c r="L1770" i="11" s="1"/>
  <c r="I960" i="11" a="1"/>
  <c r="I960" i="11" s="1"/>
  <c r="L960" i="11" a="1"/>
  <c r="L960" i="11" s="1"/>
  <c r="F1677" i="11"/>
  <c r="I1677" i="11" s="1" a="1"/>
  <c r="I1677" i="11" s="1"/>
  <c r="F1676" i="11"/>
  <c r="I1676" i="11" s="1" a="1"/>
  <c r="I1676" i="11" s="1"/>
  <c r="F1673" i="11"/>
  <c r="L1673" i="11" s="1" a="1"/>
  <c r="L1673" i="11" s="1"/>
  <c r="I2545" i="11" a="1"/>
  <c r="I2545" i="11" s="1"/>
  <c r="L2545" i="11" a="1"/>
  <c r="L2545" i="11" s="1"/>
  <c r="I1768" i="11" a="1"/>
  <c r="I1768" i="11" s="1"/>
  <c r="L1768" i="11" a="1"/>
  <c r="L1768" i="11" s="1"/>
  <c r="I958" i="11" a="1"/>
  <c r="I958" i="11" s="1"/>
  <c r="L958" i="11" a="1"/>
  <c r="L958" i="11" s="1"/>
  <c r="I1766" i="11" a="1"/>
  <c r="I1766" i="11" s="1"/>
  <c r="L1766" i="11" a="1"/>
  <c r="L1766" i="11" s="1"/>
  <c r="I2543" i="11" a="1"/>
  <c r="I2543" i="11" s="1"/>
  <c r="L2543" i="11" a="1"/>
  <c r="L2543" i="11" s="1"/>
  <c r="I956" i="11" a="1"/>
  <c r="I956" i="11" s="1"/>
  <c r="L956" i="11" a="1"/>
  <c r="L956" i="11" s="1"/>
  <c r="F2544" i="11"/>
  <c r="F1767" i="11"/>
  <c r="I1767" i="11" s="1" a="1"/>
  <c r="I1767" i="11" s="1"/>
  <c r="F957" i="11"/>
  <c r="D2544" i="11"/>
  <c r="D2542" i="11"/>
  <c r="D1767" i="11"/>
  <c r="D1765" i="11"/>
  <c r="D957" i="11"/>
  <c r="D955" i="11"/>
  <c r="F1666" i="11"/>
  <c r="F1665" i="11"/>
  <c r="F1662" i="11"/>
  <c r="F1661" i="11"/>
  <c r="I1661" i="11" s="1" a="1"/>
  <c r="I1661" i="11" s="1"/>
  <c r="F1658" i="11"/>
  <c r="I1658" i="11" s="1" a="1"/>
  <c r="I1658" i="11" s="1"/>
  <c r="N57" i="9"/>
  <c r="N58" i="9"/>
  <c r="N59" i="9"/>
  <c r="N60" i="9"/>
  <c r="N61" i="9"/>
  <c r="N62" i="9"/>
  <c r="N63" i="9"/>
  <c r="N64" i="9"/>
  <c r="N65" i="9"/>
  <c r="N66" i="9"/>
  <c r="N67" i="9"/>
  <c r="N68" i="9"/>
  <c r="N69" i="9"/>
  <c r="N70" i="9"/>
  <c r="N71" i="9"/>
  <c r="N72" i="9"/>
  <c r="N73" i="9"/>
  <c r="N74" i="9"/>
  <c r="N75" i="9"/>
  <c r="N76" i="9"/>
  <c r="N77" i="9"/>
  <c r="N78" i="9"/>
  <c r="N79" i="9"/>
  <c r="N80" i="9"/>
  <c r="N81" i="9"/>
  <c r="N82" i="9"/>
  <c r="N56" i="9"/>
  <c r="K57" i="9"/>
  <c r="K58" i="9"/>
  <c r="K59" i="9"/>
  <c r="K60" i="9"/>
  <c r="K61" i="9"/>
  <c r="K62" i="9"/>
  <c r="K63" i="9"/>
  <c r="K64" i="9"/>
  <c r="K65" i="9"/>
  <c r="K66" i="9"/>
  <c r="K67" i="9"/>
  <c r="K68" i="9"/>
  <c r="K69" i="9"/>
  <c r="K70" i="9"/>
  <c r="K71" i="9"/>
  <c r="K72" i="9"/>
  <c r="K73" i="9"/>
  <c r="K74" i="9"/>
  <c r="K75" i="9"/>
  <c r="K76" i="9"/>
  <c r="K77" i="9"/>
  <c r="K78" i="9"/>
  <c r="K79" i="9"/>
  <c r="K80" i="9"/>
  <c r="K81" i="9"/>
  <c r="K82" i="9"/>
  <c r="K56" i="9"/>
  <c r="O82" i="9"/>
  <c r="M82" i="9"/>
  <c r="L82" i="9"/>
  <c r="J82" i="9"/>
  <c r="I2540" i="11" a="1"/>
  <c r="I2540" i="11" s="1"/>
  <c r="L2540" i="11" a="1"/>
  <c r="L2540" i="11" s="1"/>
  <c r="I1764" i="11" a="1"/>
  <c r="I1764" i="11" s="1"/>
  <c r="L1764" i="11" a="1"/>
  <c r="L1764" i="11" s="1"/>
  <c r="I1763" i="11" a="1"/>
  <c r="I1763" i="11" s="1"/>
  <c r="L1763" i="11" a="1"/>
  <c r="L1763" i="11" s="1"/>
  <c r="I953" i="11" a="1"/>
  <c r="I953" i="11" s="1"/>
  <c r="L953" i="11" a="1"/>
  <c r="L953" i="11" s="1"/>
  <c r="I2538" i="11" a="1"/>
  <c r="I2538" i="11" s="1"/>
  <c r="L2538" i="11" a="1"/>
  <c r="L2538" i="11"/>
  <c r="I1761" i="11" a="1"/>
  <c r="I1761" i="11" s="1"/>
  <c r="L1761" i="11" a="1"/>
  <c r="L1761" i="11" s="1"/>
  <c r="I951" i="11" a="1"/>
  <c r="I951" i="11" s="1"/>
  <c r="L951" i="11" a="1"/>
  <c r="L951" i="11" s="1"/>
  <c r="F844" i="11"/>
  <c r="F1657" i="11"/>
  <c r="I1657" i="11" s="1" a="1"/>
  <c r="I1657" i="11" s="1"/>
  <c r="F1656" i="11"/>
  <c r="I2462" i="11" a="1"/>
  <c r="I2462" i="11" s="1"/>
  <c r="L2462" i="11" a="1"/>
  <c r="L2462" i="11" s="1"/>
  <c r="I1652" i="11" a="1"/>
  <c r="I1652" i="11" s="1"/>
  <c r="L1652" i="11" a="1"/>
  <c r="L1652" i="11" s="1"/>
  <c r="D2462" i="11"/>
  <c r="D1652" i="11"/>
  <c r="I1757" i="11" a="1"/>
  <c r="I1757" i="11" s="1"/>
  <c r="L1757" i="11" a="1"/>
  <c r="L1757" i="11" s="1"/>
  <c r="I2534" i="11" a="1"/>
  <c r="I2534" i="11" s="1"/>
  <c r="L2534" i="11" a="1"/>
  <c r="L2534" i="11" s="1"/>
  <c r="I947" i="11" a="1"/>
  <c r="I947" i="11" s="1"/>
  <c r="L947" i="11" a="1"/>
  <c r="L947" i="11" s="1"/>
  <c r="I1752" i="11" a="1"/>
  <c r="I1752" i="11" s="1"/>
  <c r="L1752" i="11" a="1"/>
  <c r="L1752" i="11" s="1"/>
  <c r="I1753" i="11" a="1"/>
  <c r="I1753" i="11" s="1"/>
  <c r="L1753" i="11" a="1"/>
  <c r="L1753" i="11" s="1"/>
  <c r="I2529" i="11" a="1"/>
  <c r="I2529" i="11" s="1"/>
  <c r="L2529" i="11" a="1"/>
  <c r="L2529" i="11" s="1"/>
  <c r="I2530" i="11" a="1"/>
  <c r="I2530" i="11" s="1"/>
  <c r="L2530" i="11" a="1"/>
  <c r="L2530" i="11" s="1"/>
  <c r="I942" i="11" a="1"/>
  <c r="I942" i="11" s="1"/>
  <c r="L942" i="11" a="1"/>
  <c r="L942" i="11" s="1"/>
  <c r="I943" i="11" a="1"/>
  <c r="I943" i="11" s="1"/>
  <c r="L943" i="11" a="1"/>
  <c r="L943" i="11" s="1"/>
  <c r="D2529" i="11"/>
  <c r="D1752" i="11"/>
  <c r="D942" i="11"/>
  <c r="F1649" i="11"/>
  <c r="I2523" i="11" a="1"/>
  <c r="I2523" i="11" s="1"/>
  <c r="L2523" i="11" a="1"/>
  <c r="L2523" i="11" s="1"/>
  <c r="I2524" i="11" a="1"/>
  <c r="I2524" i="11" s="1"/>
  <c r="L2524" i="11" a="1"/>
  <c r="L2524" i="11" s="1"/>
  <c r="I2525" i="11" a="1"/>
  <c r="I2525" i="11" s="1"/>
  <c r="L2525" i="11" a="1"/>
  <c r="L2525" i="11" s="1"/>
  <c r="I2526" i="11" a="1"/>
  <c r="I2526" i="11" s="1"/>
  <c r="L2526" i="11" a="1"/>
  <c r="L2526" i="11" s="1"/>
  <c r="I2527" i="11" a="1"/>
  <c r="I2527" i="11" s="1"/>
  <c r="L2527" i="11" a="1"/>
  <c r="L2527" i="11" s="1"/>
  <c r="I1746" i="11" a="1"/>
  <c r="I1746" i="11" s="1"/>
  <c r="L1746" i="11" a="1"/>
  <c r="L1746" i="11" s="1"/>
  <c r="I1747" i="11" a="1"/>
  <c r="I1747" i="11" s="1"/>
  <c r="L1747" i="11" a="1"/>
  <c r="L1747" i="11" s="1"/>
  <c r="I1748" i="11" a="1"/>
  <c r="I1748" i="11" s="1"/>
  <c r="L1748" i="11" a="1"/>
  <c r="L1748" i="11" s="1"/>
  <c r="I1749" i="11" a="1"/>
  <c r="I1749" i="11" s="1"/>
  <c r="L1749" i="11" a="1"/>
  <c r="L1749" i="11" s="1"/>
  <c r="I936" i="11" a="1"/>
  <c r="I936" i="11" s="1"/>
  <c r="L936" i="11" a="1"/>
  <c r="L936" i="11" s="1"/>
  <c r="I937" i="11" a="1"/>
  <c r="I937" i="11" s="1"/>
  <c r="L937" i="11" a="1"/>
  <c r="L937" i="11" s="1"/>
  <c r="I938" i="11" a="1"/>
  <c r="I938" i="11" s="1"/>
  <c r="L938" i="11" a="1"/>
  <c r="L938" i="11" s="1"/>
  <c r="I939" i="11" a="1"/>
  <c r="I939" i="11" s="1"/>
  <c r="L939" i="11" a="1"/>
  <c r="L939" i="11" s="1"/>
  <c r="I940" i="11" a="1"/>
  <c r="I940" i="11" s="1"/>
  <c r="L940" i="11" a="1"/>
  <c r="L940" i="11" s="1"/>
  <c r="D2528" i="11"/>
  <c r="D2523" i="11"/>
  <c r="D1751" i="11"/>
  <c r="D1746" i="11"/>
  <c r="D941" i="11"/>
  <c r="D936" i="11"/>
  <c r="I1744" i="11" a="1"/>
  <c r="I1744" i="11" s="1"/>
  <c r="L1744" i="11" a="1"/>
  <c r="L1744" i="11" s="1"/>
  <c r="I2521" i="11" a="1"/>
  <c r="I2521" i="11" s="1"/>
  <c r="L2521" i="11" a="1"/>
  <c r="L2521" i="11" s="1"/>
  <c r="I934" i="11" a="1"/>
  <c r="I934" i="11" s="1"/>
  <c r="L934" i="11" a="1"/>
  <c r="L934" i="11" s="1"/>
  <c r="D2521" i="11"/>
  <c r="D1744" i="11"/>
  <c r="D934" i="11"/>
  <c r="L3113" i="11" a="1"/>
  <c r="L3113" i="11" s="1"/>
  <c r="I3113" i="11" a="1"/>
  <c r="I3113" i="11" s="1"/>
  <c r="L3112" i="11" a="1"/>
  <c r="L3112" i="11" s="1"/>
  <c r="I3112" i="11" a="1"/>
  <c r="I3112" i="11" s="1"/>
  <c r="L3111" i="11" a="1"/>
  <c r="L3111" i="11" s="1"/>
  <c r="I3111" i="11" a="1"/>
  <c r="I3111" i="11" s="1"/>
  <c r="L3110" i="11" a="1"/>
  <c r="L3110" i="11" s="1"/>
  <c r="I3110" i="11" a="1"/>
  <c r="I3110" i="11" s="1"/>
  <c r="L3109" i="11" a="1"/>
  <c r="L3109" i="11" s="1"/>
  <c r="I3109" i="11" a="1"/>
  <c r="I3109" i="11" s="1"/>
  <c r="L3108" i="11" a="1"/>
  <c r="L3108" i="11" s="1"/>
  <c r="I3108" i="11" a="1"/>
  <c r="I3108" i="11" s="1"/>
  <c r="L3107" i="11" a="1"/>
  <c r="L3107" i="11" s="1"/>
  <c r="I3107" i="11" a="1"/>
  <c r="I3107" i="11" s="1"/>
  <c r="L3106" i="11" a="1"/>
  <c r="L3106" i="11" s="1"/>
  <c r="I3106" i="11" a="1"/>
  <c r="I3106" i="11" s="1"/>
  <c r="L3105" i="11" a="1"/>
  <c r="L3105" i="11" s="1"/>
  <c r="I3105" i="11" a="1"/>
  <c r="I3105" i="11" s="1"/>
  <c r="L3104" i="11" a="1"/>
  <c r="L3104" i="11" s="1"/>
  <c r="I3104" i="11" a="1"/>
  <c r="I3104" i="11" s="1"/>
  <c r="L3103" i="11" a="1"/>
  <c r="L3103" i="11" s="1"/>
  <c r="I3103" i="11" a="1"/>
  <c r="I3103" i="11" s="1"/>
  <c r="L3102" i="11" a="1"/>
  <c r="L3102" i="11" s="1"/>
  <c r="I3102" i="11" a="1"/>
  <c r="I3102" i="11" s="1"/>
  <c r="L3101" i="11" a="1"/>
  <c r="L3101" i="11" s="1"/>
  <c r="I3101" i="11" a="1"/>
  <c r="I3101" i="11" s="1"/>
  <c r="L3100" i="11" a="1"/>
  <c r="L3100" i="11" s="1"/>
  <c r="I3100" i="11" a="1"/>
  <c r="I3100" i="11" s="1"/>
  <c r="L3095" i="11" a="1"/>
  <c r="L3095" i="11" s="1"/>
  <c r="I3095" i="11" a="1"/>
  <c r="I3095" i="11" s="1"/>
  <c r="L3094" i="11" a="1"/>
  <c r="L3094" i="11" s="1"/>
  <c r="I3094" i="11" a="1"/>
  <c r="I3094" i="11" s="1"/>
  <c r="L3093" i="11" a="1"/>
  <c r="L3093" i="11" s="1"/>
  <c r="I3093" i="11" a="1"/>
  <c r="I3093" i="11" s="1"/>
  <c r="L3092" i="11" a="1"/>
  <c r="L3092" i="11" s="1"/>
  <c r="I3092" i="11" a="1"/>
  <c r="I3092" i="11" s="1"/>
  <c r="L3091" i="11" a="1"/>
  <c r="L3091" i="11" s="1"/>
  <c r="I3091" i="11" a="1"/>
  <c r="I3091" i="11" s="1"/>
  <c r="L3090" i="11" a="1"/>
  <c r="L3090" i="11" s="1"/>
  <c r="I3090" i="11" a="1"/>
  <c r="I3090" i="11" s="1"/>
  <c r="L3089" i="11" a="1"/>
  <c r="L3089" i="11" s="1"/>
  <c r="I3089" i="11" a="1"/>
  <c r="I3089" i="11" s="1"/>
  <c r="L3088" i="11" a="1"/>
  <c r="L3088" i="11" s="1"/>
  <c r="I3088" i="11" a="1"/>
  <c r="I3088" i="11" s="1"/>
  <c r="L3087" i="11" a="1"/>
  <c r="L3087" i="11" s="1"/>
  <c r="I3087" i="11" a="1"/>
  <c r="I3087" i="11" s="1"/>
  <c r="L3086" i="11" a="1"/>
  <c r="L3086" i="11" s="1"/>
  <c r="I3086" i="11" a="1"/>
  <c r="I3086" i="11" s="1"/>
  <c r="L3085" i="11" a="1"/>
  <c r="L3085" i="11" s="1"/>
  <c r="I3085" i="11" a="1"/>
  <c r="I3085" i="11" s="1"/>
  <c r="L3084" i="11" a="1"/>
  <c r="L3084" i="11" s="1"/>
  <c r="I3084" i="11" a="1"/>
  <c r="I3084" i="11" s="1"/>
  <c r="L3083" i="11" a="1"/>
  <c r="L3083" i="11" s="1"/>
  <c r="I3083" i="11" a="1"/>
  <c r="I3083" i="11" s="1"/>
  <c r="L3082" i="11" a="1"/>
  <c r="L3082" i="11" s="1"/>
  <c r="I3082" i="11" a="1"/>
  <c r="I3082" i="11" s="1"/>
  <c r="L3081" i="11" a="1"/>
  <c r="L3081" i="11" s="1"/>
  <c r="I3081" i="11" a="1"/>
  <c r="I3081" i="11" s="1"/>
  <c r="L3079" i="11" a="1"/>
  <c r="L3079" i="11" s="1"/>
  <c r="I3079" i="11" a="1"/>
  <c r="I3079" i="11" s="1"/>
  <c r="L3078" i="11" a="1"/>
  <c r="L3078" i="11" s="1"/>
  <c r="I3078" i="11" a="1"/>
  <c r="I3078" i="11" s="1"/>
  <c r="L3077" i="11" a="1"/>
  <c r="L3077" i="11" s="1"/>
  <c r="I3077" i="11" a="1"/>
  <c r="I3077" i="11" s="1"/>
  <c r="L3076" i="11" a="1"/>
  <c r="L3076" i="11" s="1"/>
  <c r="I3076" i="11" a="1"/>
  <c r="I3076" i="11" s="1"/>
  <c r="L3075" i="11" a="1"/>
  <c r="L3075" i="11" s="1"/>
  <c r="I3075" i="11" a="1"/>
  <c r="I3075" i="11" s="1"/>
  <c r="L3074" i="11" a="1"/>
  <c r="L3074" i="11" s="1"/>
  <c r="I3074" i="11" a="1"/>
  <c r="I3074" i="11" s="1"/>
  <c r="L3073" i="11" a="1"/>
  <c r="L3073" i="11" s="1"/>
  <c r="I3073" i="11" a="1"/>
  <c r="I3073" i="11" s="1"/>
  <c r="L3072" i="11" a="1"/>
  <c r="L3072" i="11" s="1"/>
  <c r="I3072" i="11" a="1"/>
  <c r="I3072" i="11" s="1"/>
  <c r="L3071" i="11" a="1"/>
  <c r="L3071" i="11" s="1"/>
  <c r="I3071" i="11" a="1"/>
  <c r="I3071" i="11" s="1"/>
  <c r="L3070" i="11" a="1"/>
  <c r="L3070" i="11" s="1"/>
  <c r="I3070" i="11" a="1"/>
  <c r="I3070" i="11" s="1"/>
  <c r="L3069" i="11" a="1"/>
  <c r="L3069" i="11" s="1"/>
  <c r="I3069" i="11" a="1"/>
  <c r="I3069" i="11" s="1"/>
  <c r="L3068" i="11" a="1"/>
  <c r="L3068" i="11" s="1"/>
  <c r="I3068" i="11" a="1"/>
  <c r="I3068" i="11" s="1"/>
  <c r="L3067" i="11" a="1"/>
  <c r="L3067" i="11" s="1"/>
  <c r="I3067" i="11" a="1"/>
  <c r="I3067" i="11" s="1"/>
  <c r="L3066" i="11" a="1"/>
  <c r="L3066" i="11" s="1"/>
  <c r="I3066" i="11" a="1"/>
  <c r="I3066" i="11" s="1"/>
  <c r="L3065" i="11" a="1"/>
  <c r="L3065" i="11" s="1"/>
  <c r="I3065" i="11" a="1"/>
  <c r="I3065" i="11" s="1"/>
  <c r="L3064" i="11" a="1"/>
  <c r="L3064" i="11" s="1"/>
  <c r="I3064" i="11" a="1"/>
  <c r="I3064" i="11" s="1"/>
  <c r="L3063" i="11" a="1"/>
  <c r="L3063" i="11" s="1"/>
  <c r="I3063" i="11" a="1"/>
  <c r="I3063" i="11" s="1"/>
  <c r="L3062" i="11" a="1"/>
  <c r="L3062" i="11" s="1"/>
  <c r="I3062" i="11" a="1"/>
  <c r="I3062" i="11" s="1"/>
  <c r="L3061" i="11" a="1"/>
  <c r="L3061" i="11" s="1"/>
  <c r="I3061" i="11" a="1"/>
  <c r="I3061" i="11" s="1"/>
  <c r="L3060" i="11" a="1"/>
  <c r="L3060" i="11" s="1"/>
  <c r="I3060" i="11" a="1"/>
  <c r="I3060" i="11" s="1"/>
  <c r="L3059" i="11" a="1"/>
  <c r="L3059" i="11" s="1"/>
  <c r="I3059" i="11" a="1"/>
  <c r="I3059" i="11" s="1"/>
  <c r="L3058" i="11" a="1"/>
  <c r="L3058" i="11" s="1"/>
  <c r="I3058" i="11" a="1"/>
  <c r="I3058" i="11" s="1"/>
  <c r="L3056" i="11" a="1"/>
  <c r="L3056" i="11" s="1"/>
  <c r="I3056" i="11" a="1"/>
  <c r="I3056" i="11" s="1"/>
  <c r="L3055" i="11" a="1"/>
  <c r="L3055" i="11" s="1"/>
  <c r="I3055" i="11" a="1"/>
  <c r="I3055" i="11" s="1"/>
  <c r="L3054" i="11" a="1"/>
  <c r="L3054" i="11" s="1"/>
  <c r="I3054" i="11" a="1"/>
  <c r="I3054" i="11" s="1"/>
  <c r="L3053" i="11" a="1"/>
  <c r="L3053" i="11" s="1"/>
  <c r="I3053" i="11" a="1"/>
  <c r="I3053" i="11" s="1"/>
  <c r="L3052" i="11" a="1"/>
  <c r="L3052" i="11" s="1"/>
  <c r="I3052" i="11" a="1"/>
  <c r="I3052" i="11" s="1"/>
  <c r="L3051" i="11" a="1"/>
  <c r="L3051" i="11" s="1"/>
  <c r="I3051" i="11" a="1"/>
  <c r="I3051" i="11" s="1"/>
  <c r="L3050" i="11" a="1"/>
  <c r="L3050" i="11" s="1"/>
  <c r="I3050" i="11" a="1"/>
  <c r="I3050" i="11" s="1"/>
  <c r="L3049" i="11" a="1"/>
  <c r="L3049" i="11" s="1"/>
  <c r="I3049" i="11" a="1"/>
  <c r="I3049" i="11" s="1"/>
  <c r="L3048" i="11" a="1"/>
  <c r="L3048" i="11" s="1"/>
  <c r="I3048" i="11" a="1"/>
  <c r="I3048" i="11" s="1"/>
  <c r="L3047" i="11" a="1"/>
  <c r="L3047" i="11" s="1"/>
  <c r="I3047" i="11" a="1"/>
  <c r="I3047" i="11" s="1"/>
  <c r="L3046" i="11" a="1"/>
  <c r="L3046" i="11" s="1"/>
  <c r="I3046" i="11" a="1"/>
  <c r="I3046" i="11" s="1"/>
  <c r="L3045" i="11" a="1"/>
  <c r="L3045" i="11" s="1"/>
  <c r="I3045" i="11" a="1"/>
  <c r="I3045" i="11" s="1"/>
  <c r="L3044" i="11" a="1"/>
  <c r="L3044" i="11" s="1"/>
  <c r="I3044" i="11" a="1"/>
  <c r="I3044" i="11" s="1"/>
  <c r="L3043" i="11" a="1"/>
  <c r="L3043" i="11" s="1"/>
  <c r="I3043" i="11" a="1"/>
  <c r="I3043" i="11" s="1"/>
  <c r="L3042" i="11" a="1"/>
  <c r="L3042" i="11" s="1"/>
  <c r="I3042" i="11" a="1"/>
  <c r="I3042" i="11" s="1"/>
  <c r="L3041" i="11" a="1"/>
  <c r="L3041" i="11" s="1"/>
  <c r="I3041" i="11" a="1"/>
  <c r="I3041" i="11" s="1"/>
  <c r="L3040" i="11" a="1"/>
  <c r="L3040" i="11" s="1"/>
  <c r="I3040" i="11" a="1"/>
  <c r="I3040" i="11" s="1"/>
  <c r="L3039" i="11" a="1"/>
  <c r="L3039" i="11" s="1"/>
  <c r="I3039" i="11" a="1"/>
  <c r="I3039" i="11" s="1"/>
  <c r="L3038" i="11" a="1"/>
  <c r="L3038" i="11" s="1"/>
  <c r="I3038" i="11" a="1"/>
  <c r="I3038" i="11" s="1"/>
  <c r="L3037" i="11" a="1"/>
  <c r="L3037" i="11" s="1"/>
  <c r="I3037" i="11" a="1"/>
  <c r="I3037" i="11" s="1"/>
  <c r="L3035" i="11" a="1"/>
  <c r="L3035" i="11" s="1"/>
  <c r="I3035" i="11" a="1"/>
  <c r="I3035" i="11" s="1"/>
  <c r="L3034" i="11" a="1"/>
  <c r="L3034" i="11" s="1"/>
  <c r="I3034" i="11" a="1"/>
  <c r="I3034" i="11" s="1"/>
  <c r="L3033" i="11" a="1"/>
  <c r="L3033" i="11" s="1"/>
  <c r="I3033" i="11" a="1"/>
  <c r="I3033" i="11" s="1"/>
  <c r="L3032" i="11" a="1"/>
  <c r="L3032" i="11" s="1"/>
  <c r="I3032" i="11" a="1"/>
  <c r="I3032" i="11" s="1"/>
  <c r="L3031" i="11" a="1"/>
  <c r="L3031" i="11" s="1"/>
  <c r="I3031" i="11" a="1"/>
  <c r="I3031" i="11" s="1"/>
  <c r="L3027" i="11" a="1"/>
  <c r="L3027" i="11" s="1"/>
  <c r="I3027" i="11" a="1"/>
  <c r="I3027" i="11" s="1"/>
  <c r="L3026" i="11" a="1"/>
  <c r="L3026" i="11" s="1"/>
  <c r="I3026" i="11" a="1"/>
  <c r="I3026" i="11" s="1"/>
  <c r="L3025" i="11" a="1"/>
  <c r="L3025" i="11" s="1"/>
  <c r="I3025" i="11" a="1"/>
  <c r="I3025" i="11" s="1"/>
  <c r="L3024" i="11" a="1"/>
  <c r="L3024" i="11" s="1"/>
  <c r="I3024" i="11" a="1"/>
  <c r="I3024" i="11" s="1"/>
  <c r="L3023" i="11" a="1"/>
  <c r="L3023" i="11" s="1"/>
  <c r="I3023" i="11" a="1"/>
  <c r="I3023" i="11" s="1"/>
  <c r="L3022" i="11" a="1"/>
  <c r="L3022" i="11" s="1"/>
  <c r="I3022" i="11" a="1"/>
  <c r="I3022" i="11" s="1"/>
  <c r="L3021" i="11" a="1"/>
  <c r="L3021" i="11" s="1"/>
  <c r="I3021" i="11" a="1"/>
  <c r="I3021" i="11" s="1"/>
  <c r="L3020" i="11" a="1"/>
  <c r="L3020" i="11" s="1"/>
  <c r="I3020" i="11" a="1"/>
  <c r="I3020" i="11" s="1"/>
  <c r="L3019" i="11" a="1"/>
  <c r="L3019" i="11" s="1"/>
  <c r="I3019" i="11" a="1"/>
  <c r="I3019" i="11" s="1"/>
  <c r="L3018" i="11" a="1"/>
  <c r="L3018" i="11" s="1"/>
  <c r="I3018" i="11" a="1"/>
  <c r="I3018" i="11" s="1"/>
  <c r="L3017" i="11" a="1"/>
  <c r="L3017" i="11" s="1"/>
  <c r="I3017" i="11" a="1"/>
  <c r="I3017" i="11" s="1"/>
  <c r="L3016" i="11" a="1"/>
  <c r="L3016" i="11" s="1"/>
  <c r="I3016" i="11" a="1"/>
  <c r="I3016" i="11" s="1"/>
  <c r="L3015" i="11" a="1"/>
  <c r="L3015" i="11" s="1"/>
  <c r="I3015" i="11" a="1"/>
  <c r="I3015" i="11" s="1"/>
  <c r="L3014" i="11" a="1"/>
  <c r="L3014" i="11" s="1"/>
  <c r="I3014" i="11" a="1"/>
  <c r="I3014" i="11" s="1"/>
  <c r="L3013" i="11" a="1"/>
  <c r="L3013" i="11" s="1"/>
  <c r="I3013" i="11" a="1"/>
  <c r="I3013" i="11" s="1"/>
  <c r="L3012" i="11" a="1"/>
  <c r="L3012" i="11" s="1"/>
  <c r="I3012" i="11" a="1"/>
  <c r="I3012" i="11" s="1"/>
  <c r="L3011" i="11" a="1"/>
  <c r="L3011" i="11" s="1"/>
  <c r="I3011" i="11" a="1"/>
  <c r="I3011" i="11" s="1"/>
  <c r="L3010" i="11" a="1"/>
  <c r="L3010" i="11" s="1"/>
  <c r="I3010" i="11" a="1"/>
  <c r="I3010" i="11" s="1"/>
  <c r="L3009" i="11" a="1"/>
  <c r="L3009" i="11" s="1"/>
  <c r="I3009" i="11" a="1"/>
  <c r="I3009" i="11" s="1"/>
  <c r="L3008" i="11" a="1"/>
  <c r="L3008" i="11" s="1"/>
  <c r="I3008" i="11" a="1"/>
  <c r="I3008" i="11" s="1"/>
  <c r="L3007" i="11" a="1"/>
  <c r="L3007" i="11" s="1"/>
  <c r="I3007" i="11" a="1"/>
  <c r="I3007" i="11" s="1"/>
  <c r="L3006" i="11" a="1"/>
  <c r="L3006" i="11" s="1"/>
  <c r="I3006" i="11" a="1"/>
  <c r="I3006" i="11" s="1"/>
  <c r="L3005" i="11" a="1"/>
  <c r="L3005" i="11" s="1"/>
  <c r="I3005" i="11" a="1"/>
  <c r="I3005" i="11" s="1"/>
  <c r="L3004" i="11" a="1"/>
  <c r="L3004" i="11" s="1"/>
  <c r="I3004" i="11" a="1"/>
  <c r="I3004" i="11" s="1"/>
  <c r="L3003" i="11" a="1"/>
  <c r="L3003" i="11" s="1"/>
  <c r="I3003" i="11" a="1"/>
  <c r="I3003" i="11" s="1"/>
  <c r="L3002" i="11" a="1"/>
  <c r="L3002" i="11" s="1"/>
  <c r="I3002" i="11" a="1"/>
  <c r="I3002" i="11" s="1"/>
  <c r="L3001" i="11" a="1"/>
  <c r="L3001" i="11" s="1"/>
  <c r="I3001" i="11" a="1"/>
  <c r="I3001" i="11" s="1"/>
  <c r="L3000" i="11" a="1"/>
  <c r="L3000" i="11" s="1"/>
  <c r="I3000" i="11" a="1"/>
  <c r="I3000" i="11" s="1"/>
  <c r="L2999" i="11" a="1"/>
  <c r="L2999" i="11" s="1"/>
  <c r="I2999" i="11" a="1"/>
  <c r="I2999" i="11" s="1"/>
  <c r="L2998" i="11" a="1"/>
  <c r="L2998" i="11" s="1"/>
  <c r="I2998" i="11" a="1"/>
  <c r="I2998" i="11" s="1"/>
  <c r="L2997" i="11" a="1"/>
  <c r="L2997" i="11" s="1"/>
  <c r="I2997" i="11" a="1"/>
  <c r="I2997" i="11" s="1"/>
  <c r="L2996" i="11" a="1"/>
  <c r="L2996" i="11" s="1"/>
  <c r="I2996" i="11" a="1"/>
  <c r="I2996" i="11" s="1"/>
  <c r="L2995" i="11" a="1"/>
  <c r="L2995" i="11" s="1"/>
  <c r="I2995" i="11" a="1"/>
  <c r="I2995" i="11" s="1"/>
  <c r="L2994" i="11" a="1"/>
  <c r="L2994" i="11" s="1"/>
  <c r="I2994" i="11" a="1"/>
  <c r="I2994" i="11" s="1"/>
  <c r="L2993" i="11" a="1"/>
  <c r="L2993" i="11" s="1"/>
  <c r="I2993" i="11" a="1"/>
  <c r="I2993" i="11" s="1"/>
  <c r="L2992" i="11" a="1"/>
  <c r="L2992" i="11" s="1"/>
  <c r="I2992" i="11" a="1"/>
  <c r="I2992" i="11" s="1"/>
  <c r="L2991" i="11" a="1"/>
  <c r="L2991" i="11" s="1"/>
  <c r="I2991" i="11" a="1"/>
  <c r="I2991" i="11" s="1"/>
  <c r="L2990" i="11" a="1"/>
  <c r="L2990" i="11" s="1"/>
  <c r="I2990" i="11" a="1"/>
  <c r="I2990" i="11" s="1"/>
  <c r="L2989" i="11" a="1"/>
  <c r="L2989" i="11" s="1"/>
  <c r="I2989" i="11" a="1"/>
  <c r="I2989" i="11" s="1"/>
  <c r="L2988" i="11" a="1"/>
  <c r="L2988" i="11" s="1"/>
  <c r="I2988" i="11" a="1"/>
  <c r="I2988" i="11" s="1"/>
  <c r="L2987" i="11" a="1"/>
  <c r="L2987" i="11" s="1"/>
  <c r="I2987" i="11" a="1"/>
  <c r="I2987" i="11" s="1"/>
  <c r="L2986" i="11" a="1"/>
  <c r="L2986" i="11" s="1"/>
  <c r="I2986" i="11" a="1"/>
  <c r="I2986" i="11" s="1"/>
  <c r="L2985" i="11" a="1"/>
  <c r="L2985" i="11" s="1"/>
  <c r="I2985" i="11" a="1"/>
  <c r="I2985" i="11" s="1"/>
  <c r="L2984" i="11" a="1"/>
  <c r="L2984" i="11" s="1"/>
  <c r="I2984" i="11" a="1"/>
  <c r="I2984" i="11" s="1"/>
  <c r="L2983" i="11" a="1"/>
  <c r="L2983" i="11" s="1"/>
  <c r="I2983" i="11" a="1"/>
  <c r="I2983" i="11" s="1"/>
  <c r="L2982" i="11" a="1"/>
  <c r="L2982" i="11" s="1"/>
  <c r="I2982" i="11" a="1"/>
  <c r="I2982" i="11" s="1"/>
  <c r="L2981" i="11" a="1"/>
  <c r="L2981" i="11" s="1"/>
  <c r="I2981" i="11" a="1"/>
  <c r="I2981" i="11" s="1"/>
  <c r="L2980" i="11" a="1"/>
  <c r="L2980" i="11" s="1"/>
  <c r="I2980" i="11" a="1"/>
  <c r="I2980" i="11" s="1"/>
  <c r="L2979" i="11" a="1"/>
  <c r="L2979" i="11" s="1"/>
  <c r="I2979" i="11" a="1"/>
  <c r="I2979" i="11" s="1"/>
  <c r="L2978" i="11" a="1"/>
  <c r="L2978" i="11" s="1"/>
  <c r="I2978" i="11" a="1"/>
  <c r="I2978" i="11" s="1"/>
  <c r="L2977" i="11" a="1"/>
  <c r="L2977" i="11" s="1"/>
  <c r="I2977" i="11" a="1"/>
  <c r="I2977" i="11" s="1"/>
  <c r="L2976" i="11" a="1"/>
  <c r="L2976" i="11" s="1"/>
  <c r="I2976" i="11" a="1"/>
  <c r="I2976" i="11" s="1"/>
  <c r="L2975" i="11" a="1"/>
  <c r="L2975" i="11" s="1"/>
  <c r="I2975" i="11" a="1"/>
  <c r="I2975" i="11" s="1"/>
  <c r="L2974" i="11" a="1"/>
  <c r="L2974" i="11" s="1"/>
  <c r="I2974" i="11" a="1"/>
  <c r="I2974" i="11" s="1"/>
  <c r="L2973" i="11" a="1"/>
  <c r="L2973" i="11" s="1"/>
  <c r="I2973" i="11" a="1"/>
  <c r="I2973" i="11" s="1"/>
  <c r="L2972" i="11" a="1"/>
  <c r="L2972" i="11" s="1"/>
  <c r="I2972" i="11" a="1"/>
  <c r="I2972" i="11" s="1"/>
  <c r="L2971" i="11" a="1"/>
  <c r="L2971" i="11" s="1"/>
  <c r="I2971" i="11" a="1"/>
  <c r="I2971" i="11" s="1"/>
  <c r="L2970" i="11" a="1"/>
  <c r="L2970" i="11" s="1"/>
  <c r="I2970" i="11" a="1"/>
  <c r="I2970" i="11" s="1"/>
  <c r="L2969" i="11" a="1"/>
  <c r="L2969" i="11" s="1"/>
  <c r="I2969" i="11" a="1"/>
  <c r="I2969" i="11" s="1"/>
  <c r="L2968" i="11" a="1"/>
  <c r="L2968" i="11" s="1"/>
  <c r="I2968" i="11" a="1"/>
  <c r="I2968" i="11" s="1"/>
  <c r="L2967" i="11" a="1"/>
  <c r="L2967" i="11" s="1"/>
  <c r="I2967" i="11" a="1"/>
  <c r="I2967" i="11" s="1"/>
  <c r="L2966" i="11" a="1"/>
  <c r="L2966" i="11" s="1"/>
  <c r="I2966" i="11" a="1"/>
  <c r="I2966" i="11" s="1"/>
  <c r="L2965" i="11" a="1"/>
  <c r="L2965" i="11" s="1"/>
  <c r="I2965" i="11" a="1"/>
  <c r="I2965" i="11" s="1"/>
  <c r="L2964" i="11" a="1"/>
  <c r="L2964" i="11" s="1"/>
  <c r="I2964" i="11" a="1"/>
  <c r="I2964" i="11" s="1"/>
  <c r="L2963" i="11" a="1"/>
  <c r="L2963" i="11" s="1"/>
  <c r="I2963" i="11" a="1"/>
  <c r="I2963" i="11" s="1"/>
  <c r="L2962" i="11" a="1"/>
  <c r="L2962" i="11" s="1"/>
  <c r="I2962" i="11" a="1"/>
  <c r="I2962" i="11" s="1"/>
  <c r="L2961" i="11" a="1"/>
  <c r="L2961" i="11" s="1"/>
  <c r="I2961" i="11" a="1"/>
  <c r="I2961" i="11" s="1"/>
  <c r="L2960" i="11" a="1"/>
  <c r="L2960" i="11" s="1"/>
  <c r="I2960" i="11" a="1"/>
  <c r="I2960" i="11" s="1"/>
  <c r="L2959" i="11" a="1"/>
  <c r="L2959" i="11" s="1"/>
  <c r="I2959" i="11" a="1"/>
  <c r="I2959" i="11" s="1"/>
  <c r="L2958" i="11" a="1"/>
  <c r="L2958" i="11" s="1"/>
  <c r="I2958" i="11" a="1"/>
  <c r="I2958" i="11" s="1"/>
  <c r="L2957" i="11" a="1"/>
  <c r="L2957" i="11" s="1"/>
  <c r="I2957" i="11" a="1"/>
  <c r="I2957" i="11" s="1"/>
  <c r="L2956" i="11" a="1"/>
  <c r="L2956" i="11" s="1"/>
  <c r="I2956" i="11" a="1"/>
  <c r="I2956" i="11" s="1"/>
  <c r="L2955" i="11" a="1"/>
  <c r="L2955" i="11" s="1"/>
  <c r="I2955" i="11" a="1"/>
  <c r="I2955" i="11" s="1"/>
  <c r="L2954" i="11" a="1"/>
  <c r="L2954" i="11" s="1"/>
  <c r="I2954" i="11" a="1"/>
  <c r="I2954" i="11" s="1"/>
  <c r="L2953" i="11" a="1"/>
  <c r="L2953" i="11" s="1"/>
  <c r="I2953" i="11" a="1"/>
  <c r="I2953" i="11" s="1"/>
  <c r="L2952" i="11" a="1"/>
  <c r="L2952" i="11" s="1"/>
  <c r="I2952" i="11" a="1"/>
  <c r="I2952" i="11" s="1"/>
  <c r="L2951" i="11" a="1"/>
  <c r="L2951" i="11" s="1"/>
  <c r="I2951" i="11" a="1"/>
  <c r="I2951" i="11" s="1"/>
  <c r="L2950" i="11" a="1"/>
  <c r="L2950" i="11" s="1"/>
  <c r="I2950" i="11" a="1"/>
  <c r="I2950" i="11" s="1"/>
  <c r="L2949" i="11" a="1"/>
  <c r="L2949" i="11" s="1"/>
  <c r="I2949" i="11" a="1"/>
  <c r="I2949" i="11" s="1"/>
  <c r="L2948" i="11" a="1"/>
  <c r="L2948" i="11" s="1"/>
  <c r="I2948" i="11" a="1"/>
  <c r="I2948" i="11" s="1"/>
  <c r="L2947" i="11" a="1"/>
  <c r="L2947" i="11" s="1"/>
  <c r="I2947" i="11" a="1"/>
  <c r="I2947" i="11" s="1"/>
  <c r="L2946" i="11" a="1"/>
  <c r="L2946" i="11" s="1"/>
  <c r="I2946" i="11" a="1"/>
  <c r="I2946" i="11" s="1"/>
  <c r="L2945" i="11" a="1"/>
  <c r="L2945" i="11" s="1"/>
  <c r="I2945" i="11" a="1"/>
  <c r="I2945" i="11" s="1"/>
  <c r="L2944" i="11" a="1"/>
  <c r="L2944" i="11" s="1"/>
  <c r="I2944" i="11" a="1"/>
  <c r="I2944" i="11" s="1"/>
  <c r="L2943" i="11" a="1"/>
  <c r="L2943" i="11" s="1"/>
  <c r="I2943" i="11" a="1"/>
  <c r="I2943" i="11" s="1"/>
  <c r="L2942" i="11" a="1"/>
  <c r="L2942" i="11" s="1"/>
  <c r="I2942" i="11" a="1"/>
  <c r="I2942" i="11" s="1"/>
  <c r="L2941" i="11" a="1"/>
  <c r="L2941" i="11" s="1"/>
  <c r="I2941" i="11" a="1"/>
  <c r="I2941" i="11" s="1"/>
  <c r="L2940" i="11" a="1"/>
  <c r="L2940" i="11" s="1"/>
  <c r="I2940" i="11" a="1"/>
  <c r="I2940" i="11" s="1"/>
  <c r="L2939" i="11" a="1"/>
  <c r="L2939" i="11" s="1"/>
  <c r="I2939" i="11" a="1"/>
  <c r="I2939" i="11" s="1"/>
  <c r="L2938" i="11" a="1"/>
  <c r="L2938" i="11" s="1"/>
  <c r="I2938" i="11" a="1"/>
  <c r="I2938" i="11" s="1"/>
  <c r="L2937" i="11" a="1"/>
  <c r="L2937" i="11" s="1"/>
  <c r="I2937" i="11" a="1"/>
  <c r="I2937" i="11" s="1"/>
  <c r="L2936" i="11" a="1"/>
  <c r="L2936" i="11" s="1"/>
  <c r="I2936" i="11" a="1"/>
  <c r="I2936" i="11" s="1"/>
  <c r="L2935" i="11" a="1"/>
  <c r="L2935" i="11" s="1"/>
  <c r="I2935" i="11" a="1"/>
  <c r="I2935" i="11" s="1"/>
  <c r="L2934" i="11" a="1"/>
  <c r="L2934" i="11" s="1"/>
  <c r="I2934" i="11" a="1"/>
  <c r="I2934" i="11" s="1"/>
  <c r="L2933" i="11" a="1"/>
  <c r="L2933" i="11" s="1"/>
  <c r="I2933" i="11" a="1"/>
  <c r="I2933" i="11" s="1"/>
  <c r="L2932" i="11" a="1"/>
  <c r="L2932" i="11" s="1"/>
  <c r="I2932" i="11" a="1"/>
  <c r="I2932" i="11" s="1"/>
  <c r="L2931" i="11" a="1"/>
  <c r="L2931" i="11" s="1"/>
  <c r="I2931" i="11" a="1"/>
  <c r="I2931" i="11" s="1"/>
  <c r="L2930" i="11" a="1"/>
  <c r="L2930" i="11" s="1"/>
  <c r="I2930" i="11" a="1"/>
  <c r="I2930" i="11" s="1"/>
  <c r="L2929" i="11" a="1"/>
  <c r="L2929" i="11" s="1"/>
  <c r="I2929" i="11" a="1"/>
  <c r="I2929" i="11" s="1"/>
  <c r="L2928" i="11" a="1"/>
  <c r="L2928" i="11" s="1"/>
  <c r="I2928" i="11" a="1"/>
  <c r="I2928" i="11" s="1"/>
  <c r="L2927" i="11" a="1"/>
  <c r="L2927" i="11" s="1"/>
  <c r="I2927" i="11" a="1"/>
  <c r="I2927" i="11" s="1"/>
  <c r="L2926" i="11" a="1"/>
  <c r="L2926" i="11" s="1"/>
  <c r="I2926" i="11" a="1"/>
  <c r="I2926" i="11" s="1"/>
  <c r="L2925" i="11" a="1"/>
  <c r="L2925" i="11" s="1"/>
  <c r="I2925" i="11" a="1"/>
  <c r="I2925" i="11" s="1"/>
  <c r="L2924" i="11" a="1"/>
  <c r="L2924" i="11" s="1"/>
  <c r="I2924" i="11" a="1"/>
  <c r="I2924" i="11" s="1"/>
  <c r="L2923" i="11" a="1"/>
  <c r="L2923" i="11" s="1"/>
  <c r="I2923" i="11" a="1"/>
  <c r="I2923" i="11" s="1"/>
  <c r="L2922" i="11" a="1"/>
  <c r="L2922" i="11" s="1"/>
  <c r="I2922" i="11" a="1"/>
  <c r="I2922" i="11" s="1"/>
  <c r="L2921" i="11" a="1"/>
  <c r="L2921" i="11" s="1"/>
  <c r="I2921" i="11" a="1"/>
  <c r="I2921" i="11" s="1"/>
  <c r="L2920" i="11" a="1"/>
  <c r="L2920" i="11" s="1"/>
  <c r="I2920" i="11" a="1"/>
  <c r="I2920" i="11" s="1"/>
  <c r="L2919" i="11" a="1"/>
  <c r="L2919" i="11" s="1"/>
  <c r="I2919" i="11" a="1"/>
  <c r="I2919" i="11" s="1"/>
  <c r="L2918" i="11" a="1"/>
  <c r="L2918" i="11" s="1"/>
  <c r="I2918" i="11" a="1"/>
  <c r="I2918" i="11" s="1"/>
  <c r="L2917" i="11" a="1"/>
  <c r="L2917" i="11" s="1"/>
  <c r="I2917" i="11" a="1"/>
  <c r="I2917" i="11" s="1"/>
  <c r="L2916" i="11" a="1"/>
  <c r="L2916" i="11" s="1"/>
  <c r="I2916" i="11" a="1"/>
  <c r="I2916" i="11" s="1"/>
  <c r="L2915" i="11" a="1"/>
  <c r="L2915" i="11" s="1"/>
  <c r="I2915" i="11" a="1"/>
  <c r="I2915" i="11" s="1"/>
  <c r="L2914" i="11" a="1"/>
  <c r="L2914" i="11" s="1"/>
  <c r="I2914" i="11" a="1"/>
  <c r="I2914" i="11" s="1"/>
  <c r="L2913" i="11" a="1"/>
  <c r="L2913" i="11" s="1"/>
  <c r="I2913" i="11" a="1"/>
  <c r="I2913" i="11" s="1"/>
  <c r="L2912" i="11" a="1"/>
  <c r="L2912" i="11" s="1"/>
  <c r="I2912" i="11" a="1"/>
  <c r="I2912" i="11" s="1"/>
  <c r="L2911" i="11" a="1"/>
  <c r="L2911" i="11" s="1"/>
  <c r="I2911" i="11" a="1"/>
  <c r="I2911" i="11" s="1"/>
  <c r="L2910" i="11" a="1"/>
  <c r="L2910" i="11" s="1"/>
  <c r="I2910" i="11" a="1"/>
  <c r="I2910" i="11" s="1"/>
  <c r="L2909" i="11" a="1"/>
  <c r="L2909" i="11" s="1"/>
  <c r="I2909" i="11" a="1"/>
  <c r="I2909" i="11" s="1"/>
  <c r="L2908" i="11" a="1"/>
  <c r="L2908" i="11" s="1"/>
  <c r="I2908" i="11" a="1"/>
  <c r="I2908" i="11" s="1"/>
  <c r="L2907" i="11" a="1"/>
  <c r="L2907" i="11" s="1"/>
  <c r="I2907" i="11" a="1"/>
  <c r="I2907" i="11" s="1"/>
  <c r="L2906" i="11" a="1"/>
  <c r="L2906" i="11" s="1"/>
  <c r="I2906" i="11" a="1"/>
  <c r="I2906" i="11" s="1"/>
  <c r="L2905" i="11" a="1"/>
  <c r="L2905" i="11" s="1"/>
  <c r="I2905" i="11" a="1"/>
  <c r="I2905" i="11" s="1"/>
  <c r="L2904" i="11" a="1"/>
  <c r="L2904" i="11" s="1"/>
  <c r="I2904" i="11" a="1"/>
  <c r="I2904" i="11" s="1"/>
  <c r="L2903" i="11" a="1"/>
  <c r="L2903" i="11" s="1"/>
  <c r="I2903" i="11" a="1"/>
  <c r="I2903" i="11" s="1"/>
  <c r="L2902" i="11" a="1"/>
  <c r="L2902" i="11" s="1"/>
  <c r="I2902" i="11" a="1"/>
  <c r="I2902" i="11" s="1"/>
  <c r="L2901" i="11" a="1"/>
  <c r="L2901" i="11" s="1"/>
  <c r="I2901" i="11" a="1"/>
  <c r="I2901" i="11" s="1"/>
  <c r="L2900" i="11" a="1"/>
  <c r="L2900" i="11" s="1"/>
  <c r="I2900" i="11" a="1"/>
  <c r="I2900" i="11" s="1"/>
  <c r="L2899" i="11" a="1"/>
  <c r="L2899" i="11" s="1"/>
  <c r="I2899" i="11" a="1"/>
  <c r="I2899" i="11" s="1"/>
  <c r="L2898" i="11" a="1"/>
  <c r="L2898" i="11" s="1"/>
  <c r="I2898" i="11" a="1"/>
  <c r="I2898" i="11" s="1"/>
  <c r="L2897" i="11" a="1"/>
  <c r="L2897" i="11" s="1"/>
  <c r="I2897" i="11" a="1"/>
  <c r="I2897" i="11" s="1"/>
  <c r="L2896" i="11" a="1"/>
  <c r="L2896" i="11" s="1"/>
  <c r="I2896" i="11" a="1"/>
  <c r="I2896" i="11" s="1"/>
  <c r="L2895" i="11" a="1"/>
  <c r="L2895" i="11" s="1"/>
  <c r="I2895" i="11" a="1"/>
  <c r="I2895" i="11" s="1"/>
  <c r="L2894" i="11" a="1"/>
  <c r="L2894" i="11" s="1"/>
  <c r="I2894" i="11" a="1"/>
  <c r="I2894" i="11" s="1"/>
  <c r="L2893" i="11" a="1"/>
  <c r="L2893" i="11" s="1"/>
  <c r="I2893" i="11" a="1"/>
  <c r="I2893" i="11" s="1"/>
  <c r="L2892" i="11" a="1"/>
  <c r="L2892" i="11" s="1"/>
  <c r="I2892" i="11" a="1"/>
  <c r="I2892" i="11" s="1"/>
  <c r="L2891" i="11" a="1"/>
  <c r="L2891" i="11" s="1"/>
  <c r="I2891" i="11" a="1"/>
  <c r="I2891" i="11" s="1"/>
  <c r="L2890" i="11" a="1"/>
  <c r="L2890" i="11" s="1"/>
  <c r="I2890" i="11" a="1"/>
  <c r="I2890" i="11" s="1"/>
  <c r="L2889" i="11" a="1"/>
  <c r="L2889" i="11" s="1"/>
  <c r="I2889" i="11" a="1"/>
  <c r="I2889" i="11" s="1"/>
  <c r="L2888" i="11" a="1"/>
  <c r="L2888" i="11" s="1"/>
  <c r="I2888" i="11" a="1"/>
  <c r="I2888" i="11" s="1"/>
  <c r="L2887" i="11" a="1"/>
  <c r="L2887" i="11" s="1"/>
  <c r="I2887" i="11" a="1"/>
  <c r="I2887" i="11" s="1"/>
  <c r="L2886" i="11" a="1"/>
  <c r="L2886" i="11" s="1"/>
  <c r="I2886" i="11" a="1"/>
  <c r="I2886" i="11" s="1"/>
  <c r="L2885" i="11" a="1"/>
  <c r="L2885" i="11" s="1"/>
  <c r="I2885" i="11" a="1"/>
  <c r="I2885" i="11" s="1"/>
  <c r="L2884" i="11" a="1"/>
  <c r="L2884" i="11" s="1"/>
  <c r="I2884" i="11" a="1"/>
  <c r="I2884" i="11" s="1"/>
  <c r="L2883" i="11" a="1"/>
  <c r="L2883" i="11" s="1"/>
  <c r="I2883" i="11" a="1"/>
  <c r="I2883" i="11" s="1"/>
  <c r="L2882" i="11" a="1"/>
  <c r="L2882" i="11" s="1"/>
  <c r="I2882" i="11" a="1"/>
  <c r="I2882" i="11" s="1"/>
  <c r="L2881" i="11" a="1"/>
  <c r="L2881" i="11" s="1"/>
  <c r="I2881" i="11" a="1"/>
  <c r="I2881" i="11" s="1"/>
  <c r="L2880" i="11" a="1"/>
  <c r="L2880" i="11" s="1"/>
  <c r="I2880" i="11" a="1"/>
  <c r="I2880" i="11" s="1"/>
  <c r="L2879" i="11" a="1"/>
  <c r="L2879" i="11" s="1"/>
  <c r="I2879" i="11" a="1"/>
  <c r="I2879" i="11" s="1"/>
  <c r="L2878" i="11" a="1"/>
  <c r="L2878" i="11" s="1"/>
  <c r="I2878" i="11" a="1"/>
  <c r="I2878" i="11" s="1"/>
  <c r="L2877" i="11" a="1"/>
  <c r="L2877" i="11" s="1"/>
  <c r="I2877" i="11" a="1"/>
  <c r="I2877" i="11" s="1"/>
  <c r="L2876" i="11" a="1"/>
  <c r="L2876" i="11" s="1"/>
  <c r="I2876" i="11" a="1"/>
  <c r="I2876" i="11" s="1"/>
  <c r="L2875" i="11" a="1"/>
  <c r="L2875" i="11" s="1"/>
  <c r="I2875" i="11" a="1"/>
  <c r="I2875" i="11" s="1"/>
  <c r="L2874" i="11" a="1"/>
  <c r="L2874" i="11" s="1"/>
  <c r="I2874" i="11" a="1"/>
  <c r="I2874" i="11" s="1"/>
  <c r="L2873" i="11" a="1"/>
  <c r="L2873" i="11" s="1"/>
  <c r="I2873" i="11" a="1"/>
  <c r="I2873" i="11" s="1"/>
  <c r="L2872" i="11" a="1"/>
  <c r="L2872" i="11" s="1"/>
  <c r="I2872" i="11" a="1"/>
  <c r="I2872" i="11" s="1"/>
  <c r="L2871" i="11" a="1"/>
  <c r="L2871" i="11" s="1"/>
  <c r="I2871" i="11" a="1"/>
  <c r="I2871" i="11" s="1"/>
  <c r="L2870" i="11" a="1"/>
  <c r="L2870" i="11" s="1"/>
  <c r="I2870" i="11" a="1"/>
  <c r="I2870" i="11" s="1"/>
  <c r="L2869" i="11" a="1"/>
  <c r="L2869" i="11" s="1"/>
  <c r="I2869" i="11" a="1"/>
  <c r="I2869" i="11" s="1"/>
  <c r="L2868" i="11" a="1"/>
  <c r="L2868" i="11" s="1"/>
  <c r="I2868" i="11" a="1"/>
  <c r="I2868" i="11" s="1"/>
  <c r="L2867" i="11" a="1"/>
  <c r="L2867" i="11" s="1"/>
  <c r="I2867" i="11" a="1"/>
  <c r="I2867" i="11" s="1"/>
  <c r="L2866" i="11" a="1"/>
  <c r="L2866" i="11" s="1"/>
  <c r="I2866" i="11" a="1"/>
  <c r="I2866" i="11" s="1"/>
  <c r="L2865" i="11" a="1"/>
  <c r="L2865" i="11" s="1"/>
  <c r="I2865" i="11" a="1"/>
  <c r="I2865" i="11" s="1"/>
  <c r="L2864" i="11" a="1"/>
  <c r="L2864" i="11" s="1"/>
  <c r="I2864" i="11" a="1"/>
  <c r="I2864" i="11" s="1"/>
  <c r="L2863" i="11" a="1"/>
  <c r="L2863" i="11" s="1"/>
  <c r="I2863" i="11" a="1"/>
  <c r="I2863" i="11" s="1"/>
  <c r="L2862" i="11" a="1"/>
  <c r="L2862" i="11" s="1"/>
  <c r="I2862" i="11" a="1"/>
  <c r="I2862" i="11" s="1"/>
  <c r="L2861" i="11" a="1"/>
  <c r="L2861" i="11" s="1"/>
  <c r="I2861" i="11" a="1"/>
  <c r="I2861" i="11" s="1"/>
  <c r="L2860" i="11" a="1"/>
  <c r="L2860" i="11" s="1"/>
  <c r="I2860" i="11" a="1"/>
  <c r="I2860" i="11" s="1"/>
  <c r="L2859" i="11" a="1"/>
  <c r="L2859" i="11" s="1"/>
  <c r="I2859" i="11" a="1"/>
  <c r="I2859" i="11" s="1"/>
  <c r="L2858" i="11" a="1"/>
  <c r="L2858" i="11" s="1"/>
  <c r="I2858" i="11" a="1"/>
  <c r="I2858" i="11" s="1"/>
  <c r="L2857" i="11" a="1"/>
  <c r="L2857" i="11" s="1"/>
  <c r="I2857" i="11" a="1"/>
  <c r="I2857" i="11" s="1"/>
  <c r="L2856" i="11" a="1"/>
  <c r="L2856" i="11" s="1"/>
  <c r="I2856" i="11" a="1"/>
  <c r="I2856" i="11" s="1"/>
  <c r="L2855" i="11" a="1"/>
  <c r="L2855" i="11" s="1"/>
  <c r="I2855" i="11" a="1"/>
  <c r="I2855" i="11" s="1"/>
  <c r="L2854" i="11" a="1"/>
  <c r="L2854" i="11" s="1"/>
  <c r="I2854" i="11" a="1"/>
  <c r="I2854" i="11" s="1"/>
  <c r="L2853" i="11" a="1"/>
  <c r="L2853" i="11" s="1"/>
  <c r="I2853" i="11" a="1"/>
  <c r="I2853" i="11" s="1"/>
  <c r="L2852" i="11" a="1"/>
  <c r="L2852" i="11" s="1"/>
  <c r="I2852" i="11" a="1"/>
  <c r="I2852" i="11" s="1"/>
  <c r="L2851" i="11" a="1"/>
  <c r="L2851" i="11" s="1"/>
  <c r="I2851" i="11" a="1"/>
  <c r="I2851" i="11" s="1"/>
  <c r="L2850" i="11" a="1"/>
  <c r="L2850" i="11" s="1"/>
  <c r="I2850" i="11" a="1"/>
  <c r="I2850" i="11" s="1"/>
  <c r="L2849" i="11" a="1"/>
  <c r="L2849" i="11" s="1"/>
  <c r="I2849" i="11" a="1"/>
  <c r="I2849" i="11" s="1"/>
  <c r="L2848" i="11" a="1"/>
  <c r="L2848" i="11" s="1"/>
  <c r="I2848" i="11" a="1"/>
  <c r="I2848" i="11" s="1"/>
  <c r="L2847" i="11" a="1"/>
  <c r="L2847" i="11" s="1"/>
  <c r="I2847" i="11" a="1"/>
  <c r="I2847" i="11" s="1"/>
  <c r="L2846" i="11" a="1"/>
  <c r="L2846" i="11" s="1"/>
  <c r="I2846" i="11" a="1"/>
  <c r="I2846" i="11" s="1"/>
  <c r="L2845" i="11" a="1"/>
  <c r="L2845" i="11" s="1"/>
  <c r="I2845" i="11" a="1"/>
  <c r="I2845" i="11" s="1"/>
  <c r="L2844" i="11" a="1"/>
  <c r="L2844" i="11" s="1"/>
  <c r="I2844" i="11" a="1"/>
  <c r="I2844" i="11" s="1"/>
  <c r="L2843" i="11" a="1"/>
  <c r="L2843" i="11" s="1"/>
  <c r="I2843" i="11" a="1"/>
  <c r="I2843" i="11" s="1"/>
  <c r="L2842" i="11" a="1"/>
  <c r="L2842" i="11" s="1"/>
  <c r="I2842" i="11" a="1"/>
  <c r="I2842" i="11" s="1"/>
  <c r="L2841" i="11" a="1"/>
  <c r="L2841" i="11" s="1"/>
  <c r="I2841" i="11" a="1"/>
  <c r="I2841" i="11" s="1"/>
  <c r="L2840" i="11" a="1"/>
  <c r="L2840" i="11" s="1"/>
  <c r="I2840" i="11" a="1"/>
  <c r="I2840" i="11" s="1"/>
  <c r="L2839" i="11" a="1"/>
  <c r="L2839" i="11" s="1"/>
  <c r="I2839" i="11" a="1"/>
  <c r="I2839" i="11" s="1"/>
  <c r="L2838" i="11" a="1"/>
  <c r="L2838" i="11" s="1"/>
  <c r="I2838" i="11" a="1"/>
  <c r="I2838" i="11" s="1"/>
  <c r="L2837" i="11" a="1"/>
  <c r="L2837" i="11" s="1"/>
  <c r="I2837" i="11" a="1"/>
  <c r="I2837" i="11" s="1"/>
  <c r="L2836" i="11" a="1"/>
  <c r="L2836" i="11" s="1"/>
  <c r="I2836" i="11" a="1"/>
  <c r="I2836" i="11" s="1"/>
  <c r="L2835" i="11" a="1"/>
  <c r="L2835" i="11" s="1"/>
  <c r="I2835" i="11" a="1"/>
  <c r="I2835" i="11" s="1"/>
  <c r="L2834" i="11" a="1"/>
  <c r="L2834" i="11" s="1"/>
  <c r="I2834" i="11" a="1"/>
  <c r="I2834" i="11" s="1"/>
  <c r="L2833" i="11" a="1"/>
  <c r="L2833" i="11" s="1"/>
  <c r="I2833" i="11" a="1"/>
  <c r="I2833" i="11" s="1"/>
  <c r="L2832" i="11" a="1"/>
  <c r="L2832" i="11" s="1"/>
  <c r="I2832" i="11" a="1"/>
  <c r="I2832" i="11" s="1"/>
  <c r="L2831" i="11" a="1"/>
  <c r="L2831" i="11" s="1"/>
  <c r="I2831" i="11" a="1"/>
  <c r="I2831" i="11" s="1"/>
  <c r="L2830" i="11" a="1"/>
  <c r="L2830" i="11" s="1"/>
  <c r="I2830" i="11" a="1"/>
  <c r="I2830" i="11" s="1"/>
  <c r="L2829" i="11" a="1"/>
  <c r="L2829" i="11" s="1"/>
  <c r="I2829" i="11" a="1"/>
  <c r="I2829" i="11" s="1"/>
  <c r="L2828" i="11" a="1"/>
  <c r="L2828" i="11" s="1"/>
  <c r="I2828" i="11" a="1"/>
  <c r="I2828" i="11" s="1"/>
  <c r="L2827" i="11" a="1"/>
  <c r="L2827" i="11" s="1"/>
  <c r="I2827" i="11" a="1"/>
  <c r="I2827" i="11" s="1"/>
  <c r="L2826" i="11" a="1"/>
  <c r="L2826" i="11" s="1"/>
  <c r="I2826" i="11" a="1"/>
  <c r="I2826" i="11" s="1"/>
  <c r="L2825" i="11" a="1"/>
  <c r="L2825" i="11" s="1"/>
  <c r="I2825" i="11" a="1"/>
  <c r="I2825" i="11" s="1"/>
  <c r="L2824" i="11" a="1"/>
  <c r="L2824" i="11" s="1"/>
  <c r="I2824" i="11" a="1"/>
  <c r="I2824" i="11" s="1"/>
  <c r="L2823" i="11" a="1"/>
  <c r="L2823" i="11" s="1"/>
  <c r="I2823" i="11" a="1"/>
  <c r="I2823" i="11" s="1"/>
  <c r="L2822" i="11" a="1"/>
  <c r="L2822" i="11" s="1"/>
  <c r="I2822" i="11" a="1"/>
  <c r="I2822" i="11" s="1"/>
  <c r="L2821" i="11" a="1"/>
  <c r="L2821" i="11" s="1"/>
  <c r="I2821" i="11" a="1"/>
  <c r="I2821" i="11" s="1"/>
  <c r="L2820" i="11" a="1"/>
  <c r="L2820" i="11" s="1"/>
  <c r="I2820" i="11" a="1"/>
  <c r="I2820" i="11" s="1"/>
  <c r="L2819" i="11" a="1"/>
  <c r="L2819" i="11" s="1"/>
  <c r="I2819" i="11" a="1"/>
  <c r="I2819" i="11" s="1"/>
  <c r="L2818" i="11" a="1"/>
  <c r="L2818" i="11" s="1"/>
  <c r="I2818" i="11" a="1"/>
  <c r="I2818" i="11" s="1"/>
  <c r="L2817" i="11" a="1"/>
  <c r="L2817" i="11" s="1"/>
  <c r="I2817" i="11" a="1"/>
  <c r="I2817" i="11" s="1"/>
  <c r="L2816" i="11" a="1"/>
  <c r="L2816" i="11" s="1"/>
  <c r="I2816" i="11" a="1"/>
  <c r="I2816" i="11" s="1"/>
  <c r="L2815" i="11" a="1"/>
  <c r="L2815" i="11" s="1"/>
  <c r="I2815" i="11" a="1"/>
  <c r="I2815" i="11" s="1"/>
  <c r="L2814" i="11" a="1"/>
  <c r="L2814" i="11" s="1"/>
  <c r="I2814" i="11" a="1"/>
  <c r="I2814" i="11" s="1"/>
  <c r="L2813" i="11" a="1"/>
  <c r="L2813" i="11" s="1"/>
  <c r="I2813" i="11" a="1"/>
  <c r="I2813" i="11" s="1"/>
  <c r="L2812" i="11" a="1"/>
  <c r="L2812" i="11" s="1"/>
  <c r="I2812" i="11" a="1"/>
  <c r="I2812" i="11" s="1"/>
  <c r="L2811" i="11" a="1"/>
  <c r="L2811" i="11" s="1"/>
  <c r="I2811" i="11" a="1"/>
  <c r="I2811" i="11" s="1"/>
  <c r="L2810" i="11" a="1"/>
  <c r="L2810" i="11" s="1"/>
  <c r="I2810" i="11" a="1"/>
  <c r="I2810" i="11" s="1"/>
  <c r="L2809" i="11" a="1"/>
  <c r="L2809" i="11" s="1"/>
  <c r="I2809" i="11" a="1"/>
  <c r="I2809" i="11" s="1"/>
  <c r="L2808" i="11" a="1"/>
  <c r="L2808" i="11" s="1"/>
  <c r="I2808" i="11" a="1"/>
  <c r="I2808" i="11" s="1"/>
  <c r="L2807" i="11" a="1"/>
  <c r="L2807" i="11" s="1"/>
  <c r="I2807" i="11" a="1"/>
  <c r="I2807" i="11" s="1"/>
  <c r="L2806" i="11" a="1"/>
  <c r="L2806" i="11" s="1"/>
  <c r="I2806" i="11" a="1"/>
  <c r="I2806" i="11" s="1"/>
  <c r="L2805" i="11" a="1"/>
  <c r="L2805" i="11" s="1"/>
  <c r="I2805" i="11" a="1"/>
  <c r="I2805" i="11" s="1"/>
  <c r="L2804" i="11" a="1"/>
  <c r="L2804" i="11" s="1"/>
  <c r="I2804" i="11" a="1"/>
  <c r="I2804" i="11" s="1"/>
  <c r="L2803" i="11" a="1"/>
  <c r="L2803" i="11" s="1"/>
  <c r="I2803" i="11" a="1"/>
  <c r="I2803" i="11" s="1"/>
  <c r="L2802" i="11" a="1"/>
  <c r="L2802" i="11" s="1"/>
  <c r="I2802" i="11" a="1"/>
  <c r="I2802" i="11" s="1"/>
  <c r="L2801" i="11" a="1"/>
  <c r="L2801" i="11" s="1"/>
  <c r="I2801" i="11" a="1"/>
  <c r="I2801" i="11" s="1"/>
  <c r="L2800" i="11" a="1"/>
  <c r="L2800" i="11" s="1"/>
  <c r="I2800" i="11" a="1"/>
  <c r="I2800" i="11" s="1"/>
  <c r="L2799" i="11" a="1"/>
  <c r="L2799" i="11" s="1"/>
  <c r="I2799" i="11" a="1"/>
  <c r="I2799" i="11" s="1"/>
  <c r="L2798" i="11" a="1"/>
  <c r="L2798" i="11" s="1"/>
  <c r="I2798" i="11" a="1"/>
  <c r="I2798" i="11" s="1"/>
  <c r="L2797" i="11" a="1"/>
  <c r="L2797" i="11" s="1"/>
  <c r="I2797" i="11" a="1"/>
  <c r="I2797" i="11" s="1"/>
  <c r="L2796" i="11" a="1"/>
  <c r="L2796" i="11" s="1"/>
  <c r="I2796" i="11" a="1"/>
  <c r="I2796" i="11" s="1"/>
  <c r="L2795" i="11" a="1"/>
  <c r="L2795" i="11" s="1"/>
  <c r="I2795" i="11" a="1"/>
  <c r="I2795" i="11" s="1"/>
  <c r="L2794" i="11" a="1"/>
  <c r="L2794" i="11" s="1"/>
  <c r="I2794" i="11" a="1"/>
  <c r="I2794" i="11" s="1"/>
  <c r="L2793" i="11" a="1"/>
  <c r="L2793" i="11" s="1"/>
  <c r="I2793" i="11" a="1"/>
  <c r="I2793" i="11" s="1"/>
  <c r="L2792" i="11" a="1"/>
  <c r="L2792" i="11" s="1"/>
  <c r="I2792" i="11" a="1"/>
  <c r="I2792" i="11" s="1"/>
  <c r="L2791" i="11" a="1"/>
  <c r="L2791" i="11" s="1"/>
  <c r="I2791" i="11" a="1"/>
  <c r="I2791" i="11" s="1"/>
  <c r="L2790" i="11" a="1"/>
  <c r="L2790" i="11" s="1"/>
  <c r="I2790" i="11" a="1"/>
  <c r="I2790" i="11" s="1"/>
  <c r="L2789" i="11" a="1"/>
  <c r="L2789" i="11" s="1"/>
  <c r="I2789" i="11" a="1"/>
  <c r="I2789" i="11" s="1"/>
  <c r="L2788" i="11" a="1"/>
  <c r="L2788" i="11" s="1"/>
  <c r="I2788" i="11" a="1"/>
  <c r="I2788" i="11" s="1"/>
  <c r="L2787" i="11" a="1"/>
  <c r="L2787" i="11" s="1"/>
  <c r="I2787" i="11" a="1"/>
  <c r="I2787" i="11" s="1"/>
  <c r="L2786" i="11" a="1"/>
  <c r="L2786" i="11" s="1"/>
  <c r="I2786" i="11" a="1"/>
  <c r="I2786" i="11" s="1"/>
  <c r="L2785" i="11" a="1"/>
  <c r="L2785" i="11" s="1"/>
  <c r="I2785" i="11" a="1"/>
  <c r="I2785" i="11" s="1"/>
  <c r="L2784" i="11" a="1"/>
  <c r="L2784" i="11" s="1"/>
  <c r="I2784" i="11" a="1"/>
  <c r="I2784" i="11" s="1"/>
  <c r="L2783" i="11" a="1"/>
  <c r="L2783" i="11" s="1"/>
  <c r="I2783" i="11" a="1"/>
  <c r="I2783" i="11" s="1"/>
  <c r="L2782" i="11" a="1"/>
  <c r="L2782" i="11" s="1"/>
  <c r="I2782" i="11" a="1"/>
  <c r="I2782" i="11" s="1"/>
  <c r="L2781" i="11" a="1"/>
  <c r="L2781" i="11" s="1"/>
  <c r="I2781" i="11" a="1"/>
  <c r="I2781" i="11" s="1"/>
  <c r="L2780" i="11" a="1"/>
  <c r="L2780" i="11" s="1"/>
  <c r="I2780" i="11" a="1"/>
  <c r="I2780" i="11" s="1"/>
  <c r="L2779" i="11" a="1"/>
  <c r="L2779" i="11" s="1"/>
  <c r="I2779" i="11" a="1"/>
  <c r="I2779" i="11" s="1"/>
  <c r="L2778" i="11" a="1"/>
  <c r="L2778" i="11" s="1"/>
  <c r="I2778" i="11" a="1"/>
  <c r="I2778" i="11" s="1"/>
  <c r="L2777" i="11" a="1"/>
  <c r="L2777" i="11" s="1"/>
  <c r="I2777" i="11" a="1"/>
  <c r="I2777" i="11" s="1"/>
  <c r="L2776" i="11" a="1"/>
  <c r="L2776" i="11" s="1"/>
  <c r="I2776" i="11" a="1"/>
  <c r="I2776" i="11" s="1"/>
  <c r="L2775" i="11" a="1"/>
  <c r="L2775" i="11" s="1"/>
  <c r="I2775" i="11" a="1"/>
  <c r="I2775" i="11" s="1"/>
  <c r="L2774" i="11" a="1"/>
  <c r="L2774" i="11" s="1"/>
  <c r="I2774" i="11" a="1"/>
  <c r="I2774" i="11" s="1"/>
  <c r="L2773" i="11" a="1"/>
  <c r="L2773" i="11" s="1"/>
  <c r="I2773" i="11" a="1"/>
  <c r="I2773" i="11" s="1"/>
  <c r="L2772" i="11" a="1"/>
  <c r="L2772" i="11" s="1"/>
  <c r="I2772" i="11" a="1"/>
  <c r="I2772" i="11" s="1"/>
  <c r="L2771" i="11" a="1"/>
  <c r="L2771" i="11" s="1"/>
  <c r="I2771" i="11" a="1"/>
  <c r="I2771" i="11" s="1"/>
  <c r="L2770" i="11" a="1"/>
  <c r="L2770" i="11" s="1"/>
  <c r="I2770" i="11" a="1"/>
  <c r="I2770" i="11" s="1"/>
  <c r="L2769" i="11" a="1"/>
  <c r="L2769" i="11" s="1"/>
  <c r="I2769" i="11" a="1"/>
  <c r="I2769" i="11" s="1"/>
  <c r="L2768" i="11" a="1"/>
  <c r="L2768" i="11" s="1"/>
  <c r="I2768" i="11" a="1"/>
  <c r="I2768" i="11" s="1"/>
  <c r="L2767" i="11" a="1"/>
  <c r="L2767" i="11" s="1"/>
  <c r="I2767" i="11" a="1"/>
  <c r="I2767" i="11" s="1"/>
  <c r="L2766" i="11" a="1"/>
  <c r="L2766" i="11" s="1"/>
  <c r="I2766" i="11" a="1"/>
  <c r="I2766" i="11" s="1"/>
  <c r="L2765" i="11" a="1"/>
  <c r="L2765" i="11" s="1"/>
  <c r="I2765" i="11" a="1"/>
  <c r="I2765" i="11" s="1"/>
  <c r="L2764" i="11" a="1"/>
  <c r="L2764" i="11" s="1"/>
  <c r="I2764" i="11" a="1"/>
  <c r="I2764" i="11" s="1"/>
  <c r="L2763" i="11" a="1"/>
  <c r="L2763" i="11" s="1"/>
  <c r="I2763" i="11" a="1"/>
  <c r="I2763" i="11" s="1"/>
  <c r="L2762" i="11" a="1"/>
  <c r="L2762" i="11" s="1"/>
  <c r="I2762" i="11" a="1"/>
  <c r="I2762" i="11" s="1"/>
  <c r="L2761" i="11" a="1"/>
  <c r="L2761" i="11" s="1"/>
  <c r="I2761" i="11" a="1"/>
  <c r="I2761" i="11" s="1"/>
  <c r="L2760" i="11" a="1"/>
  <c r="L2760" i="11" s="1"/>
  <c r="I2760" i="11" a="1"/>
  <c r="I2760" i="11" s="1"/>
  <c r="L2759" i="11" a="1"/>
  <c r="L2759" i="11" s="1"/>
  <c r="I2759" i="11" a="1"/>
  <c r="I2759" i="11" s="1"/>
  <c r="L2758" i="11" a="1"/>
  <c r="L2758" i="11" s="1"/>
  <c r="I2758" i="11" a="1"/>
  <c r="I2758" i="11" s="1"/>
  <c r="L2757" i="11" a="1"/>
  <c r="L2757" i="11" s="1"/>
  <c r="I2757" i="11" a="1"/>
  <c r="I2757" i="11" s="1"/>
  <c r="L2756" i="11" a="1"/>
  <c r="L2756" i="11" s="1"/>
  <c r="I2756" i="11" a="1"/>
  <c r="I2756" i="11" s="1"/>
  <c r="L2755" i="11" a="1"/>
  <c r="L2755" i="11" s="1"/>
  <c r="I2755" i="11" a="1"/>
  <c r="I2755" i="11" s="1"/>
  <c r="L2754" i="11" a="1"/>
  <c r="L2754" i="11" s="1"/>
  <c r="I2754" i="11" a="1"/>
  <c r="I2754" i="11" s="1"/>
  <c r="L2753" i="11" a="1"/>
  <c r="L2753" i="11" s="1"/>
  <c r="I2753" i="11" a="1"/>
  <c r="I2753" i="11" s="1"/>
  <c r="L2752" i="11" a="1"/>
  <c r="L2752" i="11" s="1"/>
  <c r="I2752" i="11" a="1"/>
  <c r="I2752" i="11" s="1"/>
  <c r="L2751" i="11" a="1"/>
  <c r="L2751" i="11" s="1"/>
  <c r="I2751" i="11" a="1"/>
  <c r="I2751" i="11" s="1"/>
  <c r="L2750" i="11" a="1"/>
  <c r="L2750" i="11" s="1"/>
  <c r="I2750" i="11" a="1"/>
  <c r="I2750" i="11" s="1"/>
  <c r="L2749" i="11" a="1"/>
  <c r="L2749" i="11" s="1"/>
  <c r="I2749" i="11" a="1"/>
  <c r="I2749" i="11" s="1"/>
  <c r="L2748" i="11" a="1"/>
  <c r="L2748" i="11" s="1"/>
  <c r="I2748" i="11" a="1"/>
  <c r="I2748" i="11" s="1"/>
  <c r="L2747" i="11" a="1"/>
  <c r="L2747" i="11" s="1"/>
  <c r="I2747" i="11" a="1"/>
  <c r="I2747" i="11" s="1"/>
  <c r="L2746" i="11" a="1"/>
  <c r="L2746" i="11" s="1"/>
  <c r="I2746" i="11" a="1"/>
  <c r="I2746" i="11" s="1"/>
  <c r="L2745" i="11" a="1"/>
  <c r="L2745" i="11" s="1"/>
  <c r="I2745" i="11" a="1"/>
  <c r="I2745" i="11" s="1"/>
  <c r="L2744" i="11" a="1"/>
  <c r="L2744" i="11" s="1"/>
  <c r="I2744" i="11" a="1"/>
  <c r="I2744" i="11" s="1"/>
  <c r="L2743" i="11" a="1"/>
  <c r="L2743" i="11" s="1"/>
  <c r="I2743" i="11" a="1"/>
  <c r="I2743" i="11" s="1"/>
  <c r="L2742" i="11" a="1"/>
  <c r="L2742" i="11" s="1"/>
  <c r="I2742" i="11" a="1"/>
  <c r="I2742" i="11" s="1"/>
  <c r="L2741" i="11" a="1"/>
  <c r="L2741" i="11" s="1"/>
  <c r="I2741" i="11" a="1"/>
  <c r="I2741" i="11" s="1"/>
  <c r="L2740" i="11" a="1"/>
  <c r="L2740" i="11" s="1"/>
  <c r="I2740" i="11" a="1"/>
  <c r="I2740" i="11" s="1"/>
  <c r="L2739" i="11" a="1"/>
  <c r="L2739" i="11" s="1"/>
  <c r="I2739" i="11" a="1"/>
  <c r="I2739" i="11" s="1"/>
  <c r="L2738" i="11" a="1"/>
  <c r="L2738" i="11" s="1"/>
  <c r="I2738" i="11" a="1"/>
  <c r="I2738" i="11" s="1"/>
  <c r="L2737" i="11" a="1"/>
  <c r="L2737" i="11" s="1"/>
  <c r="I2737" i="11" a="1"/>
  <c r="I2737" i="11" s="1"/>
  <c r="L2736" i="11" a="1"/>
  <c r="L2736" i="11" s="1"/>
  <c r="I2736" i="11" a="1"/>
  <c r="I2736" i="11" s="1"/>
  <c r="L2735" i="11" a="1"/>
  <c r="L2735" i="11" s="1"/>
  <c r="I2735" i="11" a="1"/>
  <c r="I2735" i="11" s="1"/>
  <c r="L2734" i="11" a="1"/>
  <c r="L2734" i="11" s="1"/>
  <c r="I2734" i="11" a="1"/>
  <c r="I2734" i="11" s="1"/>
  <c r="L2733" i="11" a="1"/>
  <c r="L2733" i="11" s="1"/>
  <c r="I2733" i="11" a="1"/>
  <c r="I2733" i="11" s="1"/>
  <c r="L2732" i="11" a="1"/>
  <c r="L2732" i="11" s="1"/>
  <c r="I2732" i="11" a="1"/>
  <c r="I2732" i="11" s="1"/>
  <c r="L2731" i="11" a="1"/>
  <c r="L2731" i="11" s="1"/>
  <c r="I2731" i="11" a="1"/>
  <c r="I2731" i="11" s="1"/>
  <c r="L2730" i="11" a="1"/>
  <c r="L2730" i="11" s="1"/>
  <c r="I2730" i="11" a="1"/>
  <c r="I2730" i="11" s="1"/>
  <c r="L2729" i="11" a="1"/>
  <c r="L2729" i="11" s="1"/>
  <c r="I2729" i="11" a="1"/>
  <c r="I2729" i="11" s="1"/>
  <c r="L2728" i="11" a="1"/>
  <c r="L2728" i="11" s="1"/>
  <c r="I2728" i="11" a="1"/>
  <c r="I2728" i="11" s="1"/>
  <c r="L2727" i="11" a="1"/>
  <c r="L2727" i="11" s="1"/>
  <c r="I2727" i="11" a="1"/>
  <c r="I2727" i="11" s="1"/>
  <c r="L2726" i="11" a="1"/>
  <c r="L2726" i="11" s="1"/>
  <c r="I2726" i="11" a="1"/>
  <c r="I2726" i="11" s="1"/>
  <c r="L2725" i="11" a="1"/>
  <c r="L2725" i="11" s="1"/>
  <c r="I2725" i="11" a="1"/>
  <c r="I2725" i="11" s="1"/>
  <c r="L2724" i="11" a="1"/>
  <c r="L2724" i="11" s="1"/>
  <c r="I2724" i="11" a="1"/>
  <c r="I2724" i="11" s="1"/>
  <c r="L2723" i="11" a="1"/>
  <c r="L2723" i="11" s="1"/>
  <c r="I2723" i="11" a="1"/>
  <c r="I2723" i="11" s="1"/>
  <c r="L2722" i="11" a="1"/>
  <c r="L2722" i="11" s="1"/>
  <c r="I2722" i="11" a="1"/>
  <c r="I2722" i="11" s="1"/>
  <c r="L2721" i="11" a="1"/>
  <c r="L2721" i="11" s="1"/>
  <c r="I2721" i="11" a="1"/>
  <c r="I2721" i="11" s="1"/>
  <c r="L2720" i="11" a="1"/>
  <c r="L2720" i="11" s="1"/>
  <c r="I2720" i="11" a="1"/>
  <c r="I2720" i="11" s="1"/>
  <c r="L2719" i="11" a="1"/>
  <c r="L2719" i="11" s="1"/>
  <c r="I2719" i="11" a="1"/>
  <c r="I2719" i="11" s="1"/>
  <c r="L2718" i="11" a="1"/>
  <c r="L2718" i="11" s="1"/>
  <c r="I2718" i="11" a="1"/>
  <c r="I2718" i="11" s="1"/>
  <c r="L2717" i="11" a="1"/>
  <c r="L2717" i="11" s="1"/>
  <c r="I2717" i="11" a="1"/>
  <c r="I2717" i="11" s="1"/>
  <c r="L2716" i="11" a="1"/>
  <c r="L2716" i="11" s="1"/>
  <c r="I2716" i="11" a="1"/>
  <c r="I2716" i="11" s="1"/>
  <c r="L2715" i="11" a="1"/>
  <c r="L2715" i="11" s="1"/>
  <c r="I2715" i="11" a="1"/>
  <c r="I2715" i="11" s="1"/>
  <c r="L2714" i="11" a="1"/>
  <c r="L2714" i="11" s="1"/>
  <c r="I2714" i="11" a="1"/>
  <c r="I2714" i="11" s="1"/>
  <c r="L2713" i="11" a="1"/>
  <c r="L2713" i="11" s="1"/>
  <c r="I2713" i="11" a="1"/>
  <c r="I2713" i="11" s="1"/>
  <c r="L2712" i="11" a="1"/>
  <c r="L2712" i="11" s="1"/>
  <c r="I2712" i="11" a="1"/>
  <c r="I2712" i="11" s="1"/>
  <c r="L2711" i="11" a="1"/>
  <c r="L2711" i="11" s="1"/>
  <c r="I2711" i="11" a="1"/>
  <c r="I2711" i="11" s="1"/>
  <c r="L2710" i="11" a="1"/>
  <c r="L2710" i="11" s="1"/>
  <c r="I2710" i="11" a="1"/>
  <c r="I2710" i="11" s="1"/>
  <c r="L2709" i="11" a="1"/>
  <c r="L2709" i="11" s="1"/>
  <c r="I2709" i="11" a="1"/>
  <c r="I2709" i="11" s="1"/>
  <c r="L2708" i="11" a="1"/>
  <c r="L2708" i="11" s="1"/>
  <c r="I2708" i="11" a="1"/>
  <c r="I2708" i="11" s="1"/>
  <c r="L2707" i="11" a="1"/>
  <c r="L2707" i="11" s="1"/>
  <c r="I2707" i="11" a="1"/>
  <c r="I2707" i="11" s="1"/>
  <c r="L2706" i="11" a="1"/>
  <c r="L2706" i="11" s="1"/>
  <c r="I2706" i="11" a="1"/>
  <c r="I2706" i="11" s="1"/>
  <c r="L2705" i="11" a="1"/>
  <c r="L2705" i="11" s="1"/>
  <c r="I2705" i="11" a="1"/>
  <c r="I2705" i="11" s="1"/>
  <c r="L2704" i="11" a="1"/>
  <c r="L2704" i="11" s="1"/>
  <c r="I2704" i="11" a="1"/>
  <c r="I2704" i="11" s="1"/>
  <c r="L2703" i="11" a="1"/>
  <c r="L2703" i="11" s="1"/>
  <c r="I2703" i="11" a="1"/>
  <c r="I2703" i="11" s="1"/>
  <c r="L2702" i="11" a="1"/>
  <c r="L2702" i="11" s="1"/>
  <c r="I2702" i="11" a="1"/>
  <c r="I2702" i="11" s="1"/>
  <c r="L2701" i="11" a="1"/>
  <c r="L2701" i="11" s="1"/>
  <c r="I2701" i="11" a="1"/>
  <c r="I2701" i="11" s="1"/>
  <c r="L2700" i="11" a="1"/>
  <c r="L2700" i="11" s="1"/>
  <c r="I2700" i="11" a="1"/>
  <c r="I2700" i="11" s="1"/>
  <c r="L2699" i="11" a="1"/>
  <c r="L2699" i="11" s="1"/>
  <c r="I2699" i="11" a="1"/>
  <c r="I2699" i="11" s="1"/>
  <c r="L2698" i="11" a="1"/>
  <c r="L2698" i="11" s="1"/>
  <c r="I2698" i="11" a="1"/>
  <c r="I2698" i="11" s="1"/>
  <c r="L2697" i="11" a="1"/>
  <c r="L2697" i="11" s="1"/>
  <c r="I2697" i="11" a="1"/>
  <c r="I2697" i="11" s="1"/>
  <c r="L2696" i="11" a="1"/>
  <c r="L2696" i="11" s="1"/>
  <c r="I2696" i="11" a="1"/>
  <c r="I2696" i="11" s="1"/>
  <c r="L2695" i="11" a="1"/>
  <c r="L2695" i="11" s="1"/>
  <c r="I2695" i="11" a="1"/>
  <c r="I2695" i="11" s="1"/>
  <c r="L2694" i="11" a="1"/>
  <c r="L2694" i="11" s="1"/>
  <c r="I2694" i="11" a="1"/>
  <c r="I2694" i="11" s="1"/>
  <c r="L2693" i="11" a="1"/>
  <c r="L2693" i="11" s="1"/>
  <c r="I2693" i="11" a="1"/>
  <c r="I2693" i="11" s="1"/>
  <c r="L2690" i="11" a="1"/>
  <c r="L2690" i="11" s="1"/>
  <c r="I2690" i="11" a="1"/>
  <c r="I2690" i="11" s="1"/>
  <c r="L2688" i="11" a="1"/>
  <c r="L2688" i="11" s="1"/>
  <c r="I2688" i="11" a="1"/>
  <c r="I2688" i="11" s="1"/>
  <c r="L2684" i="11" a="1"/>
  <c r="L2684" i="11" s="1"/>
  <c r="I2684" i="11" a="1"/>
  <c r="I2684" i="11" s="1"/>
  <c r="L2683" i="11" a="1"/>
  <c r="L2683" i="11" s="1"/>
  <c r="I2683" i="11" a="1"/>
  <c r="I2683" i="11" s="1"/>
  <c r="L2682" i="11" a="1"/>
  <c r="L2682" i="11" s="1"/>
  <c r="I2682" i="11" a="1"/>
  <c r="I2682" i="11" s="1"/>
  <c r="L2681" i="11" a="1"/>
  <c r="L2681" i="11" s="1"/>
  <c r="I2681" i="11" a="1"/>
  <c r="I2681" i="11" s="1"/>
  <c r="L2678" i="11" a="1"/>
  <c r="L2678" i="11" s="1"/>
  <c r="I2678" i="11" a="1"/>
  <c r="I2678" i="11" s="1"/>
  <c r="L2677" i="11" a="1"/>
  <c r="L2677" i="11" s="1"/>
  <c r="I2677" i="11" a="1"/>
  <c r="I2677" i="11" s="1"/>
  <c r="L2674" i="11" a="1"/>
  <c r="L2674" i="11" s="1"/>
  <c r="I2674" i="11" a="1"/>
  <c r="I2674" i="11" s="1"/>
  <c r="L2671" i="11" a="1"/>
  <c r="L2671" i="11" s="1"/>
  <c r="I2671" i="11" a="1"/>
  <c r="I2671" i="11" s="1"/>
  <c r="L2669" i="11" a="1"/>
  <c r="L2669" i="11" s="1"/>
  <c r="I2669" i="11" a="1"/>
  <c r="I2669" i="11" s="1"/>
  <c r="L2668" i="11" a="1"/>
  <c r="L2668" i="11" s="1"/>
  <c r="I2668" i="11" a="1"/>
  <c r="I2668" i="11" s="1"/>
  <c r="L2665" i="11" a="1"/>
  <c r="L2665" i="11" s="1"/>
  <c r="I2665" i="11" a="1"/>
  <c r="I2665" i="11" s="1"/>
  <c r="L2664" i="11" a="1"/>
  <c r="L2664" i="11" s="1"/>
  <c r="I2664" i="11" a="1"/>
  <c r="I2664" i="11" s="1"/>
  <c r="L2663" i="11" a="1"/>
  <c r="L2663" i="11" s="1"/>
  <c r="I2663" i="11" a="1"/>
  <c r="I2663" i="11" s="1"/>
  <c r="L2662" i="11" a="1"/>
  <c r="L2662" i="11" s="1"/>
  <c r="I2662" i="11" a="1"/>
  <c r="I2662" i="11" s="1"/>
  <c r="L2661" i="11" a="1"/>
  <c r="L2661" i="11" s="1"/>
  <c r="I2661" i="11" a="1"/>
  <c r="I2661" i="11" s="1"/>
  <c r="L2660" i="11" a="1"/>
  <c r="L2660" i="11" s="1"/>
  <c r="I2660" i="11" a="1"/>
  <c r="I2660" i="11" s="1"/>
  <c r="L2659" i="11" a="1"/>
  <c r="L2659" i="11" s="1"/>
  <c r="I2659" i="11" a="1"/>
  <c r="I2659" i="11" s="1"/>
  <c r="L2658" i="11" a="1"/>
  <c r="L2658" i="11" s="1"/>
  <c r="I2658" i="11" a="1"/>
  <c r="I2658" i="11" s="1"/>
  <c r="L2656" i="11" a="1"/>
  <c r="L2656" i="11" s="1"/>
  <c r="I2656" i="11" a="1"/>
  <c r="I2656" i="11" s="1"/>
  <c r="L2655" i="11" a="1"/>
  <c r="L2655" i="11" s="1"/>
  <c r="I2655" i="11" a="1"/>
  <c r="I2655" i="11" s="1"/>
  <c r="L2654" i="11" a="1"/>
  <c r="L2654" i="11" s="1"/>
  <c r="I2654" i="11" a="1"/>
  <c r="I2654" i="11" s="1"/>
  <c r="L2653" i="11" a="1"/>
  <c r="L2653" i="11" s="1"/>
  <c r="I2653" i="11" a="1"/>
  <c r="I2653" i="11" s="1"/>
  <c r="L2652" i="11" a="1"/>
  <c r="L2652" i="11" s="1"/>
  <c r="I2652" i="11" a="1"/>
  <c r="I2652" i="11" s="1"/>
  <c r="L2651" i="11" a="1"/>
  <c r="L2651" i="11" s="1"/>
  <c r="I2651" i="11" a="1"/>
  <c r="I2651" i="11" s="1"/>
  <c r="L2650" i="11" a="1"/>
  <c r="L2650" i="11" s="1"/>
  <c r="I2650" i="11" a="1"/>
  <c r="I2650" i="11" s="1"/>
  <c r="L2648" i="11" a="1"/>
  <c r="L2648" i="11" s="1"/>
  <c r="I2648" i="11" a="1"/>
  <c r="I2648" i="11" s="1"/>
  <c r="L2645" i="11" a="1"/>
  <c r="L2645" i="11" s="1"/>
  <c r="I2645" i="11" a="1"/>
  <c r="I2645" i="11" s="1"/>
  <c r="L2644" i="11" a="1"/>
  <c r="L2644" i="11" s="1"/>
  <c r="I2644" i="11" a="1"/>
  <c r="I2644" i="11" s="1"/>
  <c r="L2643" i="11" a="1"/>
  <c r="L2643" i="11" s="1"/>
  <c r="I2643" i="11" a="1"/>
  <c r="I2643" i="11" s="1"/>
  <c r="L2642" i="11" a="1"/>
  <c r="L2642" i="11" s="1"/>
  <c r="I2642" i="11" a="1"/>
  <c r="I2642" i="11" s="1"/>
  <c r="L2641" i="11" a="1"/>
  <c r="L2641" i="11" s="1"/>
  <c r="I2641" i="11" a="1"/>
  <c r="I2641" i="11" s="1"/>
  <c r="L2640" i="11" a="1"/>
  <c r="L2640" i="11" s="1"/>
  <c r="I2640" i="11" a="1"/>
  <c r="I2640" i="11" s="1"/>
  <c r="L2639" i="11" a="1"/>
  <c r="L2639" i="11" s="1"/>
  <c r="I2639" i="11" a="1"/>
  <c r="I2639" i="11" s="1"/>
  <c r="L2638" i="11" a="1"/>
  <c r="L2638" i="11" s="1"/>
  <c r="I2638" i="11" a="1"/>
  <c r="I2638" i="11" s="1"/>
  <c r="L2637" i="11" a="1"/>
  <c r="L2637" i="11" s="1"/>
  <c r="I2637" i="11" a="1"/>
  <c r="I2637" i="11" s="1"/>
  <c r="L2636" i="11" a="1"/>
  <c r="L2636" i="11" s="1"/>
  <c r="I2636" i="11" a="1"/>
  <c r="I2636" i="11" s="1"/>
  <c r="L2635" i="11" a="1"/>
  <c r="L2635" i="11" s="1"/>
  <c r="I2635" i="11" a="1"/>
  <c r="I2635" i="11" s="1"/>
  <c r="L2633" i="11" a="1"/>
  <c r="L2633" i="11" s="1"/>
  <c r="I2633" i="11" a="1"/>
  <c r="I2633" i="11" s="1"/>
  <c r="L2632" i="11" a="1"/>
  <c r="L2632" i="11" s="1"/>
  <c r="I2632" i="11" a="1"/>
  <c r="I2632" i="11" s="1"/>
  <c r="L2630" i="11" a="1"/>
  <c r="L2630" i="11" s="1"/>
  <c r="I2630" i="11" a="1"/>
  <c r="I2630" i="11" s="1"/>
  <c r="L2629" i="11" a="1"/>
  <c r="L2629" i="11" s="1"/>
  <c r="I2629" i="11" a="1"/>
  <c r="I2629" i="11" s="1"/>
  <c r="L2628" i="11" a="1"/>
  <c r="L2628" i="11" s="1"/>
  <c r="I2628" i="11" a="1"/>
  <c r="I2628" i="11" s="1"/>
  <c r="L2627" i="11" a="1"/>
  <c r="L2627" i="11" s="1"/>
  <c r="I2627" i="11" a="1"/>
  <c r="I2627" i="11" s="1"/>
  <c r="L2626" i="11" a="1"/>
  <c r="L2626" i="11" s="1"/>
  <c r="I2626" i="11" a="1"/>
  <c r="I2626" i="11" s="1"/>
  <c r="L2625" i="11" a="1"/>
  <c r="L2625" i="11" s="1"/>
  <c r="I2625" i="11" a="1"/>
  <c r="I2625" i="11" s="1"/>
  <c r="L2623" i="11" a="1"/>
  <c r="L2623" i="11" s="1"/>
  <c r="I2623" i="11" a="1"/>
  <c r="I2623" i="11" s="1"/>
  <c r="L2622" i="11" a="1"/>
  <c r="L2622" i="11" s="1"/>
  <c r="I2622" i="11" a="1"/>
  <c r="I2622" i="11" s="1"/>
  <c r="L2621" i="11" a="1"/>
  <c r="L2621" i="11" s="1"/>
  <c r="I2621" i="11" a="1"/>
  <c r="I2621" i="11" s="1"/>
  <c r="L2620" i="11" a="1"/>
  <c r="L2620" i="11" s="1"/>
  <c r="I2620" i="11" a="1"/>
  <c r="I2620" i="11" s="1"/>
  <c r="L2619" i="11" a="1"/>
  <c r="L2619" i="11" s="1"/>
  <c r="I2619" i="11" a="1"/>
  <c r="I2619" i="11" s="1"/>
  <c r="L2618" i="11" a="1"/>
  <c r="L2618" i="11" s="1"/>
  <c r="I2618" i="11" a="1"/>
  <c r="I2618" i="11" s="1"/>
  <c r="L2617" i="11" a="1"/>
  <c r="L2617" i="11" s="1"/>
  <c r="I2617" i="11" a="1"/>
  <c r="I2617" i="11" s="1"/>
  <c r="L2616" i="11" a="1"/>
  <c r="L2616" i="11" s="1"/>
  <c r="I2616" i="11" a="1"/>
  <c r="I2616" i="11" s="1"/>
  <c r="L2615" i="11" a="1"/>
  <c r="L2615" i="11" s="1"/>
  <c r="I2615" i="11" a="1"/>
  <c r="I2615" i="11" s="1"/>
  <c r="L2614" i="11" a="1"/>
  <c r="L2614" i="11" s="1"/>
  <c r="I2614" i="11" a="1"/>
  <c r="I2614" i="11" s="1"/>
  <c r="L2613" i="11" a="1"/>
  <c r="L2613" i="11" s="1"/>
  <c r="I2613" i="11" a="1"/>
  <c r="I2613" i="11" s="1"/>
  <c r="L2612" i="11" a="1"/>
  <c r="L2612" i="11" s="1"/>
  <c r="I2612" i="11" a="1"/>
  <c r="I2612" i="11" s="1"/>
  <c r="L2610" i="11" a="1"/>
  <c r="L2610" i="11" s="1"/>
  <c r="I2610" i="11" a="1"/>
  <c r="I2610" i="11" s="1"/>
  <c r="L2603" i="11" a="1"/>
  <c r="L2603" i="11" s="1"/>
  <c r="I2603" i="11" a="1"/>
  <c r="I2603" i="11" s="1"/>
  <c r="L2602" i="11" a="1"/>
  <c r="L2602" i="11" s="1"/>
  <c r="I2602" i="11" a="1"/>
  <c r="I2602" i="11" s="1"/>
  <c r="L2601" i="11" a="1"/>
  <c r="L2601" i="11" s="1"/>
  <c r="I2601" i="11" a="1"/>
  <c r="I2601" i="11" s="1"/>
  <c r="L2600" i="11" a="1"/>
  <c r="L2600" i="11" s="1"/>
  <c r="I2600" i="11" a="1"/>
  <c r="I2600" i="11" s="1"/>
  <c r="L2599" i="11" a="1"/>
  <c r="L2599" i="11" s="1"/>
  <c r="I2599" i="11" a="1"/>
  <c r="I2599" i="11" s="1"/>
  <c r="L2598" i="11" a="1"/>
  <c r="L2598" i="11" s="1"/>
  <c r="I2598" i="11" a="1"/>
  <c r="I2598" i="11" s="1"/>
  <c r="L2597" i="11" a="1"/>
  <c r="L2597" i="11" s="1"/>
  <c r="I2597" i="11" a="1"/>
  <c r="I2597" i="11" s="1"/>
  <c r="L2596" i="11" a="1"/>
  <c r="L2596" i="11" s="1"/>
  <c r="I2596" i="11" a="1"/>
  <c r="I2596" i="11" s="1"/>
  <c r="L2595" i="11" a="1"/>
  <c r="L2595" i="11" s="1"/>
  <c r="I2595" i="11" a="1"/>
  <c r="I2595" i="11" s="1"/>
  <c r="L2594" i="11" a="1"/>
  <c r="L2594" i="11" s="1"/>
  <c r="I2594" i="11" a="1"/>
  <c r="I2594" i="11" s="1"/>
  <c r="L2593" i="11" a="1"/>
  <c r="L2593" i="11" s="1"/>
  <c r="I2593" i="11" a="1"/>
  <c r="I2593" i="11" s="1"/>
  <c r="L2588" i="11" a="1"/>
  <c r="L2588" i="11" s="1"/>
  <c r="I2588" i="11" a="1"/>
  <c r="I2588" i="11" s="1"/>
  <c r="L2587" i="11" a="1"/>
  <c r="L2587" i="11" s="1"/>
  <c r="I2587" i="11" a="1"/>
  <c r="I2587" i="11" s="1"/>
  <c r="L2586" i="11" a="1"/>
  <c r="L2586" i="11" s="1"/>
  <c r="I2586" i="11" a="1"/>
  <c r="I2586" i="11" s="1"/>
  <c r="L2585" i="11" a="1"/>
  <c r="L2585" i="11" s="1"/>
  <c r="I2585" i="11" a="1"/>
  <c r="I2585" i="11" s="1"/>
  <c r="L2583" i="11" a="1"/>
  <c r="L2583" i="11" s="1"/>
  <c r="I2583" i="11" a="1"/>
  <c r="I2583" i="11" s="1"/>
  <c r="L2579" i="11" a="1"/>
  <c r="L2579" i="11" s="1"/>
  <c r="I2579" i="11" a="1"/>
  <c r="I2579" i="11" s="1"/>
  <c r="L2578" i="11" a="1"/>
  <c r="L2578" i="11" s="1"/>
  <c r="I2578" i="11" a="1"/>
  <c r="I2578" i="11" s="1"/>
  <c r="L2577" i="11" a="1"/>
  <c r="L2577" i="11" s="1"/>
  <c r="I2577" i="11" a="1"/>
  <c r="I2577" i="11" s="1"/>
  <c r="L2574" i="11" a="1"/>
  <c r="L2574" i="11" s="1"/>
  <c r="I2574" i="11" a="1"/>
  <c r="I2574" i="11" s="1"/>
  <c r="L2569" i="11" a="1"/>
  <c r="L2569" i="11" s="1"/>
  <c r="I2569" i="11" a="1"/>
  <c r="I2569" i="11" s="1"/>
  <c r="L2568" i="11" a="1"/>
  <c r="L2568" i="11" s="1"/>
  <c r="I2568" i="11" a="1"/>
  <c r="I2568" i="11" s="1"/>
  <c r="L2566" i="11" a="1"/>
  <c r="L2566" i="11" s="1"/>
  <c r="I2566" i="11" a="1"/>
  <c r="I2566" i="11" s="1"/>
  <c r="L2562" i="11" a="1"/>
  <c r="L2562" i="11" s="1"/>
  <c r="I2562" i="11" a="1"/>
  <c r="I2562" i="11" s="1"/>
  <c r="L2558" i="11" a="1"/>
  <c r="L2558" i="11" s="1"/>
  <c r="I2558" i="11" a="1"/>
  <c r="I2558" i="11" s="1"/>
  <c r="L2555" i="11" a="1"/>
  <c r="L2555" i="11" s="1"/>
  <c r="I2555" i="11" a="1"/>
  <c r="I2555" i="11" s="1"/>
  <c r="L2554" i="11" a="1"/>
  <c r="L2554" i="11" s="1"/>
  <c r="I2554" i="11" a="1"/>
  <c r="I2554" i="11" s="1"/>
  <c r="L2551" i="11" a="1"/>
  <c r="L2551" i="11" s="1"/>
  <c r="I2551" i="11" a="1"/>
  <c r="I2551" i="11" s="1"/>
  <c r="L2550" i="11" a="1"/>
  <c r="L2550" i="11" s="1"/>
  <c r="I2550" i="11" a="1"/>
  <c r="I2550" i="11" s="1"/>
  <c r="L2548" i="11" a="1"/>
  <c r="L2548" i="11" s="1"/>
  <c r="I2548" i="11" a="1"/>
  <c r="I2548" i="11" s="1"/>
  <c r="L2546" i="11" a="1"/>
  <c r="L2546" i="11" s="1"/>
  <c r="I2546" i="11" a="1"/>
  <c r="I2546" i="11" s="1"/>
  <c r="L2542" i="11" a="1"/>
  <c r="L2542" i="11" s="1"/>
  <c r="I2542" i="11" a="1"/>
  <c r="I2542" i="11" s="1"/>
  <c r="L2541" i="11" a="1"/>
  <c r="L2541" i="11" s="1"/>
  <c r="I2541" i="11" a="1"/>
  <c r="I2541" i="11" s="1"/>
  <c r="L2537" i="11" a="1"/>
  <c r="L2537" i="11" s="1"/>
  <c r="I2537" i="11" a="1"/>
  <c r="I2537" i="11" s="1"/>
  <c r="L2536" i="11" a="1"/>
  <c r="L2536" i="11" s="1"/>
  <c r="I2536" i="11" a="1"/>
  <c r="I2536" i="11" s="1"/>
  <c r="L2535" i="11" a="1"/>
  <c r="L2535" i="11" s="1"/>
  <c r="I2535" i="11" a="1"/>
  <c r="I2535" i="11" s="1"/>
  <c r="L2533" i="11" a="1"/>
  <c r="L2533" i="11" s="1"/>
  <c r="I2533" i="11" a="1"/>
  <c r="I2533" i="11" s="1"/>
  <c r="L2532" i="11" a="1"/>
  <c r="L2532" i="11" s="1"/>
  <c r="I2532" i="11" a="1"/>
  <c r="I2532" i="11" s="1"/>
  <c r="L2531" i="11" a="1"/>
  <c r="L2531" i="11" s="1"/>
  <c r="I2531" i="11" a="1"/>
  <c r="I2531" i="11" s="1"/>
  <c r="L2528" i="11" a="1"/>
  <c r="L2528" i="11" s="1"/>
  <c r="I2528" i="11" a="1"/>
  <c r="I2528" i="11" s="1"/>
  <c r="L2522" i="11" a="1"/>
  <c r="L2522" i="11" s="1"/>
  <c r="I2522" i="11" a="1"/>
  <c r="I2522" i="11" s="1"/>
  <c r="L2518" i="11" a="1"/>
  <c r="L2518" i="11" s="1"/>
  <c r="I2518" i="11" a="1"/>
  <c r="I2518" i="11" s="1"/>
  <c r="L2517" i="11" a="1"/>
  <c r="L2517" i="11" s="1"/>
  <c r="I2517" i="11" a="1"/>
  <c r="I2517" i="11" s="1"/>
  <c r="L2516" i="11" a="1"/>
  <c r="L2516" i="11" s="1"/>
  <c r="I2516" i="11" a="1"/>
  <c r="I2516" i="11" s="1"/>
  <c r="L2515" i="11" a="1"/>
  <c r="L2515" i="11" s="1"/>
  <c r="I2515" i="11" a="1"/>
  <c r="I2515" i="11" s="1"/>
  <c r="L2514" i="11" a="1"/>
  <c r="L2514" i="11" s="1"/>
  <c r="I2514" i="11" a="1"/>
  <c r="I2514" i="11" s="1"/>
  <c r="L2513" i="11" a="1"/>
  <c r="L2513" i="11" s="1"/>
  <c r="I2513" i="11" a="1"/>
  <c r="I2513" i="11" s="1"/>
  <c r="L2512" i="11" a="1"/>
  <c r="L2512" i="11" s="1"/>
  <c r="I2512" i="11" a="1"/>
  <c r="I2512" i="11" s="1"/>
  <c r="L2511" i="11" a="1"/>
  <c r="L2511" i="11" s="1"/>
  <c r="I2511" i="11" a="1"/>
  <c r="I2511" i="11" s="1"/>
  <c r="L2510" i="11" a="1"/>
  <c r="L2510" i="11" s="1"/>
  <c r="I2510" i="11" a="1"/>
  <c r="I2510" i="11" s="1"/>
  <c r="L2509" i="11" a="1"/>
  <c r="L2509" i="11" s="1"/>
  <c r="I2509" i="11" a="1"/>
  <c r="I2509" i="11" s="1"/>
  <c r="L2508" i="11" a="1"/>
  <c r="L2508" i="11" s="1"/>
  <c r="I2508" i="11" a="1"/>
  <c r="I2508" i="11" s="1"/>
  <c r="L2506" i="11" a="1"/>
  <c r="L2506" i="11" s="1"/>
  <c r="I2506" i="11" a="1"/>
  <c r="I2506" i="11" s="1"/>
  <c r="L2505" i="11" a="1"/>
  <c r="L2505" i="11" s="1"/>
  <c r="I2505" i="11" a="1"/>
  <c r="I2505" i="11" s="1"/>
  <c r="L2504" i="11" a="1"/>
  <c r="L2504" i="11" s="1"/>
  <c r="I2504" i="11" a="1"/>
  <c r="I2504" i="11" s="1"/>
  <c r="L2502" i="11" a="1"/>
  <c r="L2502" i="11" s="1"/>
  <c r="I2502" i="11" a="1"/>
  <c r="I2502" i="11" s="1"/>
  <c r="L2500" i="11" a="1"/>
  <c r="L2500" i="11" s="1"/>
  <c r="I2500" i="11" a="1"/>
  <c r="I2500" i="11" s="1"/>
  <c r="L2499" i="11" a="1"/>
  <c r="L2499" i="11" s="1"/>
  <c r="I2499" i="11" a="1"/>
  <c r="I2499" i="11" s="1"/>
  <c r="L2497" i="11" a="1"/>
  <c r="L2497" i="11" s="1"/>
  <c r="I2497" i="11" a="1"/>
  <c r="I2497" i="11" s="1"/>
  <c r="L2496" i="11" a="1"/>
  <c r="L2496" i="11" s="1"/>
  <c r="I2496" i="11" a="1"/>
  <c r="I2496" i="11" s="1"/>
  <c r="L2494" i="11" a="1"/>
  <c r="L2494" i="11" s="1"/>
  <c r="I2494" i="11" a="1"/>
  <c r="I2494" i="11" s="1"/>
  <c r="L2492" i="11" a="1"/>
  <c r="L2492" i="11" s="1"/>
  <c r="I2492" i="11" a="1"/>
  <c r="I2492" i="11" s="1"/>
  <c r="L2491" i="11" a="1"/>
  <c r="L2491" i="11" s="1"/>
  <c r="I2491" i="11" a="1"/>
  <c r="I2491" i="11" s="1"/>
  <c r="L2489" i="11" a="1"/>
  <c r="L2489" i="11" s="1"/>
  <c r="I2489" i="11" a="1"/>
  <c r="I2489" i="11" s="1"/>
  <c r="L2488" i="11" a="1"/>
  <c r="L2488" i="11" s="1"/>
  <c r="I2488" i="11" a="1"/>
  <c r="I2488" i="11" s="1"/>
  <c r="L2485" i="11" a="1"/>
  <c r="L2485" i="11" s="1"/>
  <c r="I2485" i="11" a="1"/>
  <c r="I2485" i="11" s="1"/>
  <c r="L2484" i="11" a="1"/>
  <c r="L2484" i="11" s="1"/>
  <c r="I2484" i="11" a="1"/>
  <c r="I2484" i="11" s="1"/>
  <c r="L2481" i="11" a="1"/>
  <c r="L2481" i="11" s="1"/>
  <c r="I2481" i="11" a="1"/>
  <c r="I2481" i="11" s="1"/>
  <c r="L2480" i="11" a="1"/>
  <c r="L2480" i="11" s="1"/>
  <c r="I2480" i="11" a="1"/>
  <c r="I2480" i="11" s="1"/>
  <c r="L2478" i="11" a="1"/>
  <c r="L2478" i="11" s="1"/>
  <c r="I2478" i="11" a="1"/>
  <c r="I2478" i="11" s="1"/>
  <c r="L2477" i="11" a="1"/>
  <c r="L2477" i="11" s="1"/>
  <c r="I2477" i="11" a="1"/>
  <c r="I2477" i="11" s="1"/>
  <c r="L2474" i="11" a="1"/>
  <c r="L2474" i="11" s="1"/>
  <c r="I2474" i="11" a="1"/>
  <c r="I2474" i="11" s="1"/>
  <c r="L2473" i="11" a="1"/>
  <c r="L2473" i="11" s="1"/>
  <c r="I2473" i="11" a="1"/>
  <c r="I2473" i="11" s="1"/>
  <c r="L2470" i="11" a="1"/>
  <c r="L2470" i="11" s="1"/>
  <c r="I2470" i="11" a="1"/>
  <c r="I2470" i="11" s="1"/>
  <c r="L2469" i="11" a="1"/>
  <c r="L2469" i="11" s="1"/>
  <c r="I2469" i="11" a="1"/>
  <c r="I2469" i="11" s="1"/>
  <c r="L2466" i="11" a="1"/>
  <c r="L2466" i="11" s="1"/>
  <c r="I2466" i="11" a="1"/>
  <c r="I2466" i="11" s="1"/>
  <c r="L2465" i="11" a="1"/>
  <c r="L2465" i="11" s="1"/>
  <c r="I2465" i="11" a="1"/>
  <c r="I2465" i="11" s="1"/>
  <c r="L2463" i="11" a="1"/>
  <c r="L2463" i="11" s="1"/>
  <c r="I2463" i="11" a="1"/>
  <c r="I2463" i="11" s="1"/>
  <c r="L2461" i="11" a="1"/>
  <c r="L2461" i="11" s="1"/>
  <c r="I2461" i="11" a="1"/>
  <c r="I2461" i="11" s="1"/>
  <c r="L2460" i="11" a="1"/>
  <c r="L2460" i="11" s="1"/>
  <c r="I2460" i="11" a="1"/>
  <c r="I2460" i="11" s="1"/>
  <c r="I2418" i="11" a="1"/>
  <c r="I2418" i="11" s="1"/>
  <c r="L2418" i="11" a="1"/>
  <c r="L2418" i="11" s="1"/>
  <c r="I2419" i="11" a="1"/>
  <c r="I2419" i="11" s="1"/>
  <c r="L2419" i="11" a="1"/>
  <c r="L2419" i="11" s="1"/>
  <c r="I2420" i="11" a="1"/>
  <c r="I2420" i="11" s="1"/>
  <c r="L2420" i="11" a="1"/>
  <c r="L2420" i="11" s="1"/>
  <c r="I2421" i="11" a="1"/>
  <c r="I2421" i="11" s="1"/>
  <c r="L2421" i="11" a="1"/>
  <c r="L2421" i="11" s="1"/>
  <c r="I2422" i="11" a="1"/>
  <c r="I2422" i="11" s="1"/>
  <c r="L2422" i="11" a="1"/>
  <c r="L2422" i="11" s="1"/>
  <c r="I2423" i="11" a="1"/>
  <c r="I2423" i="11" s="1"/>
  <c r="L2423" i="11" a="1"/>
  <c r="L2423" i="11" s="1"/>
  <c r="I2424" i="11" a="1"/>
  <c r="I2424" i="11" s="1"/>
  <c r="L2424" i="11" a="1"/>
  <c r="L2424" i="11" s="1"/>
  <c r="I2425" i="11" a="1"/>
  <c r="I2425" i="11" s="1"/>
  <c r="L2425" i="11" a="1"/>
  <c r="L2425" i="11" s="1"/>
  <c r="I2426" i="11" a="1"/>
  <c r="I2426" i="11" s="1"/>
  <c r="L2426" i="11" a="1"/>
  <c r="L2426" i="11" s="1"/>
  <c r="I2427" i="11" a="1"/>
  <c r="I2427" i="11" s="1"/>
  <c r="L2427" i="11" a="1"/>
  <c r="L2427" i="11" s="1"/>
  <c r="I2428" i="11" a="1"/>
  <c r="I2428" i="11" s="1"/>
  <c r="L2428" i="11" a="1"/>
  <c r="L2428" i="11" s="1"/>
  <c r="I2429" i="11" a="1"/>
  <c r="I2429" i="11" s="1"/>
  <c r="L2429" i="11" a="1"/>
  <c r="L2429" i="11" s="1"/>
  <c r="I2430" i="11" a="1"/>
  <c r="I2430" i="11" s="1"/>
  <c r="L2430" i="11" a="1"/>
  <c r="L2430" i="11" s="1"/>
  <c r="I2431" i="11" a="1"/>
  <c r="I2431" i="11" s="1"/>
  <c r="L2431" i="11" a="1"/>
  <c r="L2431" i="11"/>
  <c r="I2334" i="11" a="1"/>
  <c r="I2334" i="11" s="1"/>
  <c r="L2334" i="11" a="1"/>
  <c r="L2334" i="11" s="1"/>
  <c r="I2335" i="11" a="1"/>
  <c r="I2335" i="11" s="1"/>
  <c r="L2335" i="11" a="1"/>
  <c r="L2335" i="11" s="1"/>
  <c r="I2336" i="11" a="1"/>
  <c r="I2336" i="11" s="1"/>
  <c r="L2336" i="11" a="1"/>
  <c r="L2336" i="11" s="1"/>
  <c r="I2337" i="11" a="1"/>
  <c r="I2337" i="11" s="1"/>
  <c r="L2337" i="11" a="1"/>
  <c r="L2337" i="11" s="1"/>
  <c r="I2338" i="11" a="1"/>
  <c r="I2338" i="11" s="1"/>
  <c r="L2338" i="11" a="1"/>
  <c r="L2338" i="11" s="1"/>
  <c r="I2339" i="11" a="1"/>
  <c r="I2339" i="11" s="1"/>
  <c r="L2339" i="11" a="1"/>
  <c r="L2339" i="11" s="1"/>
  <c r="I2340" i="11" a="1"/>
  <c r="I2340" i="11" s="1"/>
  <c r="L2340" i="11" a="1"/>
  <c r="L2340" i="11" s="1"/>
  <c r="I2341" i="11" a="1"/>
  <c r="I2341" i="11" s="1"/>
  <c r="L2341" i="11" a="1"/>
  <c r="L2341" i="11" s="1"/>
  <c r="I2342" i="11" a="1"/>
  <c r="I2342" i="11" s="1"/>
  <c r="L2342" i="11" a="1"/>
  <c r="L2342" i="11" s="1"/>
  <c r="I2343" i="11" a="1"/>
  <c r="I2343" i="11" s="1"/>
  <c r="L2343" i="11" a="1"/>
  <c r="L2343" i="11" s="1"/>
  <c r="I2344" i="11" a="1"/>
  <c r="I2344" i="11" s="1"/>
  <c r="L2344" i="11" a="1"/>
  <c r="L2344" i="11" s="1"/>
  <c r="I2346" i="11" a="1"/>
  <c r="I2346" i="11" s="1"/>
  <c r="L2346" i="11" a="1"/>
  <c r="L2346" i="11" s="1"/>
  <c r="I2347" i="11" a="1"/>
  <c r="I2347" i="11" s="1"/>
  <c r="L2347" i="11" a="1"/>
  <c r="L2347" i="11" s="1"/>
  <c r="I2348" i="11" a="1"/>
  <c r="I2348" i="11" s="1"/>
  <c r="L2348" i="11" a="1"/>
  <c r="L2348" i="11" s="1"/>
  <c r="I2349" i="11" a="1"/>
  <c r="I2349" i="11" s="1"/>
  <c r="L2349" i="11" a="1"/>
  <c r="L2349" i="11" s="1"/>
  <c r="I2350" i="11" a="1"/>
  <c r="I2350" i="11" s="1"/>
  <c r="L2350" i="11" a="1"/>
  <c r="L2350" i="11" s="1"/>
  <c r="I2351" i="11" a="1"/>
  <c r="I2351" i="11" s="1"/>
  <c r="L2351" i="11" a="1"/>
  <c r="L2351" i="11" s="1"/>
  <c r="I2352" i="11" a="1"/>
  <c r="I2352" i="11" s="1"/>
  <c r="L2352" i="11" a="1"/>
  <c r="L2352" i="11" s="1"/>
  <c r="I2353" i="11" a="1"/>
  <c r="I2353" i="11" s="1"/>
  <c r="L2353" i="11" a="1"/>
  <c r="L2353" i="11" s="1"/>
  <c r="I2354" i="11" a="1"/>
  <c r="I2354" i="11" s="1"/>
  <c r="L2354" i="11" a="1"/>
  <c r="L2354" i="11" s="1"/>
  <c r="I2355" i="11" a="1"/>
  <c r="I2355" i="11" s="1"/>
  <c r="L2355" i="11" a="1"/>
  <c r="L2355" i="11" s="1"/>
  <c r="I2356" i="11" a="1"/>
  <c r="I2356" i="11" s="1"/>
  <c r="L2356" i="11" a="1"/>
  <c r="L2356" i="11" s="1"/>
  <c r="I2357" i="11" a="1"/>
  <c r="I2357" i="11" s="1"/>
  <c r="L2357" i="11" a="1"/>
  <c r="L2357" i="11" s="1"/>
  <c r="I2358" i="11" a="1"/>
  <c r="I2358" i="11" s="1"/>
  <c r="L2358" i="11" a="1"/>
  <c r="L2358" i="11" s="1"/>
  <c r="I2359" i="11" a="1"/>
  <c r="I2359" i="11" s="1"/>
  <c r="L2359" i="11" a="1"/>
  <c r="L2359" i="11" s="1"/>
  <c r="I2360" i="11" a="1"/>
  <c r="I2360" i="11" s="1"/>
  <c r="L2360" i="11" a="1"/>
  <c r="L2360" i="11" s="1"/>
  <c r="I2361" i="11" a="1"/>
  <c r="I2361" i="11" s="1"/>
  <c r="L2361" i="11" a="1"/>
  <c r="L2361" i="11" s="1"/>
  <c r="I2362" i="11" a="1"/>
  <c r="I2362" i="11" s="1"/>
  <c r="L2362" i="11" a="1"/>
  <c r="L2362" i="11" s="1"/>
  <c r="I2363" i="11" a="1"/>
  <c r="I2363" i="11" s="1"/>
  <c r="L2363" i="11" a="1"/>
  <c r="L2363" i="11" s="1"/>
  <c r="I2364" i="11" a="1"/>
  <c r="I2364" i="11" s="1"/>
  <c r="L2364" i="11" a="1"/>
  <c r="L2364" i="11" s="1"/>
  <c r="I2365" i="11" a="1"/>
  <c r="I2365" i="11" s="1"/>
  <c r="L2365" i="11" a="1"/>
  <c r="L2365" i="11" s="1"/>
  <c r="I2366" i="11" a="1"/>
  <c r="I2366" i="11" s="1"/>
  <c r="L2366" i="11" a="1"/>
  <c r="L2366" i="11" s="1"/>
  <c r="I2367" i="11" a="1"/>
  <c r="I2367" i="11" s="1"/>
  <c r="L2367" i="11" a="1"/>
  <c r="L2367" i="11" s="1"/>
  <c r="I2369" i="11" a="1"/>
  <c r="I2369" i="11" s="1"/>
  <c r="L2369" i="11" a="1"/>
  <c r="L2369" i="11" s="1"/>
  <c r="I2370" i="11" a="1"/>
  <c r="I2370" i="11" s="1"/>
  <c r="L2370" i="11" a="1"/>
  <c r="L2370" i="11" s="1"/>
  <c r="I2371" i="11" a="1"/>
  <c r="I2371" i="11" s="1"/>
  <c r="L2371" i="11" a="1"/>
  <c r="L2371" i="11" s="1"/>
  <c r="I2372" i="11" a="1"/>
  <c r="I2372" i="11" s="1"/>
  <c r="L2372" i="11" a="1"/>
  <c r="L2372" i="11" s="1"/>
  <c r="I2373" i="11" a="1"/>
  <c r="I2373" i="11"/>
  <c r="L2373" i="11" a="1"/>
  <c r="L2373" i="11" s="1"/>
  <c r="I2374" i="11" a="1"/>
  <c r="I2374" i="11" s="1"/>
  <c r="L2374" i="11" a="1"/>
  <c r="L2374" i="11" s="1"/>
  <c r="I2375" i="11" a="1"/>
  <c r="I2375" i="11" s="1"/>
  <c r="L2375" i="11" a="1"/>
  <c r="L2375" i="11" s="1"/>
  <c r="I2376" i="11" a="1"/>
  <c r="I2376" i="11" s="1"/>
  <c r="L2376" i="11" a="1"/>
  <c r="L2376" i="11" s="1"/>
  <c r="I2377" i="11" a="1"/>
  <c r="I2377" i="11" s="1"/>
  <c r="L2377" i="11" a="1"/>
  <c r="L2377" i="11" s="1"/>
  <c r="I2378" i="11" a="1"/>
  <c r="I2378" i="11" s="1"/>
  <c r="L2378" i="11" a="1"/>
  <c r="L2378" i="11" s="1"/>
  <c r="I2379" i="11" a="1"/>
  <c r="I2379" i="11" s="1"/>
  <c r="L2379" i="11" a="1"/>
  <c r="L2379" i="11" s="1"/>
  <c r="I2380" i="11" a="1"/>
  <c r="I2380" i="11" s="1"/>
  <c r="L2380" i="11" a="1"/>
  <c r="L2380" i="11" s="1"/>
  <c r="I2381" i="11" a="1"/>
  <c r="I2381" i="11" s="1"/>
  <c r="L2381" i="11" a="1"/>
  <c r="L2381" i="11" s="1"/>
  <c r="I2382" i="11" a="1"/>
  <c r="I2382" i="11" s="1"/>
  <c r="L2382" i="11" a="1"/>
  <c r="L2382" i="11" s="1"/>
  <c r="I2383" i="11" a="1"/>
  <c r="I2383" i="11" s="1"/>
  <c r="L2383" i="11" a="1"/>
  <c r="L2383" i="11" s="1"/>
  <c r="I2384" i="11" a="1"/>
  <c r="I2384" i="11" s="1"/>
  <c r="L2384" i="11" a="1"/>
  <c r="L2384" i="11" s="1"/>
  <c r="I2385" i="11" a="1"/>
  <c r="I2385" i="11" s="1"/>
  <c r="L2385" i="11" a="1"/>
  <c r="L2385" i="11" s="1"/>
  <c r="I2386" i="11" a="1"/>
  <c r="I2386" i="11" s="1"/>
  <c r="L2386" i="11" a="1"/>
  <c r="L2386" i="11" s="1"/>
  <c r="I2387" i="11" a="1"/>
  <c r="I2387" i="11" s="1"/>
  <c r="L2387" i="11" a="1"/>
  <c r="L2387" i="11" s="1"/>
  <c r="I2388" i="11" a="1"/>
  <c r="I2388" i="11" s="1"/>
  <c r="L2388" i="11" a="1"/>
  <c r="L2388" i="11" s="1"/>
  <c r="L2323" i="11" a="1"/>
  <c r="L2323" i="11" s="1"/>
  <c r="I2323" i="11" a="1"/>
  <c r="I2323" i="11" s="1"/>
  <c r="L2322" i="11" a="1"/>
  <c r="L2322" i="11" s="1"/>
  <c r="I2322" i="11" a="1"/>
  <c r="I2322" i="11" s="1"/>
  <c r="L2321" i="11" a="1"/>
  <c r="L2321" i="11" s="1"/>
  <c r="I2321" i="11" a="1"/>
  <c r="I2321" i="11" s="1"/>
  <c r="L2320" i="11" a="1"/>
  <c r="L2320" i="11" s="1"/>
  <c r="I2320" i="11" a="1"/>
  <c r="I2320" i="11" s="1"/>
  <c r="L2333" i="11" a="1"/>
  <c r="L2333" i="11" s="1"/>
  <c r="I2333" i="11" a="1"/>
  <c r="I2333" i="11" s="1"/>
  <c r="L2332" i="11" a="1"/>
  <c r="L2332" i="11" s="1"/>
  <c r="I2332" i="11" a="1"/>
  <c r="I2332" i="11" s="1"/>
  <c r="L2331" i="11" a="1"/>
  <c r="L2331" i="11" s="1"/>
  <c r="I2331" i="11" a="1"/>
  <c r="I2331" i="11" s="1"/>
  <c r="L2330" i="11" a="1"/>
  <c r="L2330" i="11" s="1"/>
  <c r="I2330" i="11" a="1"/>
  <c r="I2330" i="11" s="1"/>
  <c r="L2329" i="11" a="1"/>
  <c r="L2329" i="11" s="1"/>
  <c r="I2329" i="11" a="1"/>
  <c r="I2329" i="11" s="1"/>
  <c r="L2328" i="11" a="1"/>
  <c r="L2328" i="11" s="1"/>
  <c r="I2328" i="11" a="1"/>
  <c r="I2328" i="11" s="1"/>
  <c r="L2327" i="11" a="1"/>
  <c r="L2327" i="11" s="1"/>
  <c r="I2327" i="11" a="1"/>
  <c r="I2327" i="11" s="1"/>
  <c r="L2326" i="11" a="1"/>
  <c r="L2326" i="11" s="1"/>
  <c r="I2326" i="11" a="1"/>
  <c r="I2326" i="11" s="1"/>
  <c r="L2325" i="11" a="1"/>
  <c r="L2325" i="11" s="1"/>
  <c r="I2325" i="11" a="1"/>
  <c r="I2325" i="11" s="1"/>
  <c r="I1948" i="11" a="1"/>
  <c r="I1948" i="11" s="1"/>
  <c r="L1948" i="11" a="1"/>
  <c r="L1948" i="11" s="1"/>
  <c r="I1949" i="11" a="1"/>
  <c r="I1949" i="11" s="1"/>
  <c r="L1949" i="11" a="1"/>
  <c r="L1949" i="11" s="1"/>
  <c r="I1950" i="11" a="1"/>
  <c r="I1950" i="11" s="1"/>
  <c r="L1950" i="11" a="1"/>
  <c r="L1950" i="11" s="1"/>
  <c r="I1951" i="11" a="1"/>
  <c r="I1951" i="11" s="1"/>
  <c r="L1951" i="11" a="1"/>
  <c r="L1951" i="11" s="1"/>
  <c r="I1952" i="11" a="1"/>
  <c r="I1952" i="11" s="1"/>
  <c r="L1952" i="11" a="1"/>
  <c r="L1952" i="11" s="1"/>
  <c r="I1953" i="11" a="1"/>
  <c r="I1953" i="11" s="1"/>
  <c r="L1953" i="11" a="1"/>
  <c r="L1953" i="11" s="1"/>
  <c r="I1954" i="11" a="1"/>
  <c r="I1954" i="11" s="1"/>
  <c r="L1954" i="11" a="1"/>
  <c r="L1954" i="11" s="1"/>
  <c r="I1955" i="11" a="1"/>
  <c r="I1955" i="11" s="1"/>
  <c r="L1955" i="11" a="1"/>
  <c r="L1955" i="11" s="1"/>
  <c r="I1956" i="11" a="1"/>
  <c r="I1956" i="11" s="1"/>
  <c r="L1956" i="11" a="1"/>
  <c r="L1956" i="11" s="1"/>
  <c r="I1957" i="11" a="1"/>
  <c r="I1957" i="11" s="1"/>
  <c r="L1957" i="11" a="1"/>
  <c r="L1957" i="11" s="1"/>
  <c r="I1958" i="11" a="1"/>
  <c r="I1958" i="11" s="1"/>
  <c r="L1958" i="11" a="1"/>
  <c r="L1958" i="11" s="1"/>
  <c r="I1959" i="11" a="1"/>
  <c r="I1959" i="11" s="1"/>
  <c r="L1959" i="11" a="1"/>
  <c r="L1959" i="11" s="1"/>
  <c r="I1960" i="11" a="1"/>
  <c r="I1960" i="11" s="1"/>
  <c r="L1960" i="11" a="1"/>
  <c r="L1960" i="11" s="1"/>
  <c r="I1961" i="11" a="1"/>
  <c r="I1961" i="11" s="1"/>
  <c r="L1961" i="11" a="1"/>
  <c r="L1961" i="11" s="1"/>
  <c r="I1962" i="11" a="1"/>
  <c r="I1962" i="11" s="1"/>
  <c r="L1962" i="11" a="1"/>
  <c r="L1962" i="11" s="1"/>
  <c r="I1963" i="11" a="1"/>
  <c r="I1963" i="11" s="1"/>
  <c r="L1963" i="11" a="1"/>
  <c r="L1963" i="11" s="1"/>
  <c r="I1964" i="11" a="1"/>
  <c r="I1964" i="11" s="1"/>
  <c r="L1964" i="11" a="1"/>
  <c r="L1964" i="11" s="1"/>
  <c r="I1965" i="11" a="1"/>
  <c r="I1965" i="11" s="1"/>
  <c r="L1965" i="11" a="1"/>
  <c r="L1965" i="11" s="1"/>
  <c r="I1966" i="11" a="1"/>
  <c r="I1966" i="11" s="1"/>
  <c r="L1966" i="11" a="1"/>
  <c r="L1966" i="11" s="1"/>
  <c r="I1967" i="11" a="1"/>
  <c r="I1967" i="11" s="1"/>
  <c r="L1967" i="11" a="1"/>
  <c r="L1967" i="11" s="1"/>
  <c r="I1968" i="11" a="1"/>
  <c r="I1968" i="11" s="1"/>
  <c r="L1968" i="11" a="1"/>
  <c r="L1968" i="11" s="1"/>
  <c r="I1969" i="11" a="1"/>
  <c r="I1969" i="11" s="1"/>
  <c r="L1969" i="11" a="1"/>
  <c r="L1969" i="11" s="1"/>
  <c r="I1970" i="11" a="1"/>
  <c r="I1970" i="11" s="1"/>
  <c r="L1970" i="11" a="1"/>
  <c r="L1970" i="11" s="1"/>
  <c r="I1971" i="11" a="1"/>
  <c r="I1971" i="11"/>
  <c r="L1971" i="11" a="1"/>
  <c r="L1971" i="11" s="1"/>
  <c r="I1972" i="11" a="1"/>
  <c r="I1972" i="11" s="1"/>
  <c r="L1972" i="11" a="1"/>
  <c r="L1972" i="11" s="1"/>
  <c r="I1973" i="11" a="1"/>
  <c r="I1973" i="11" s="1"/>
  <c r="L1973" i="11" a="1"/>
  <c r="L1973" i="11" s="1"/>
  <c r="I1974" i="11" a="1"/>
  <c r="I1974" i="11" s="1"/>
  <c r="L1974" i="11" a="1"/>
  <c r="L1974" i="11" s="1"/>
  <c r="I1975" i="11" a="1"/>
  <c r="I1975" i="11" s="1"/>
  <c r="L1975" i="11" a="1"/>
  <c r="L1975" i="11" s="1"/>
  <c r="I1976" i="11" a="1"/>
  <c r="I1976" i="11" s="1"/>
  <c r="L1976" i="11" a="1"/>
  <c r="L1976" i="11" s="1"/>
  <c r="I1977" i="11" a="1"/>
  <c r="I1977" i="11" s="1"/>
  <c r="L1977" i="11" a="1"/>
  <c r="L1977" i="11" s="1"/>
  <c r="I1978" i="11" a="1"/>
  <c r="I1978" i="11" s="1"/>
  <c r="L1978" i="11" a="1"/>
  <c r="L1978" i="11" s="1"/>
  <c r="I1979" i="11" a="1"/>
  <c r="I1979" i="11" s="1"/>
  <c r="L1979" i="11" a="1"/>
  <c r="L1979" i="11" s="1"/>
  <c r="I1980" i="11" a="1"/>
  <c r="I1980" i="11" s="1"/>
  <c r="L1980" i="11" a="1"/>
  <c r="L1980" i="11" s="1"/>
  <c r="I1981" i="11" a="1"/>
  <c r="I1981" i="11" s="1"/>
  <c r="L1981" i="11" a="1"/>
  <c r="L1981" i="11" s="1"/>
  <c r="I1982" i="11" a="1"/>
  <c r="I1982" i="11" s="1"/>
  <c r="L1982" i="11" a="1"/>
  <c r="L1982" i="11" s="1"/>
  <c r="I1983" i="11" a="1"/>
  <c r="I1983" i="11" s="1"/>
  <c r="L1983" i="11" a="1"/>
  <c r="L1983" i="11" s="1"/>
  <c r="I1984" i="11" a="1"/>
  <c r="I1984" i="11" s="1"/>
  <c r="L1984" i="11" a="1"/>
  <c r="L1984" i="11" s="1"/>
  <c r="I1985" i="11" a="1"/>
  <c r="I1985" i="11" s="1"/>
  <c r="L1985" i="11" a="1"/>
  <c r="L1985" i="11" s="1"/>
  <c r="I1986" i="11" a="1"/>
  <c r="I1986" i="11" s="1"/>
  <c r="L1986" i="11" a="1"/>
  <c r="L1986" i="11" s="1"/>
  <c r="I1987" i="11" a="1"/>
  <c r="I1987" i="11" s="1"/>
  <c r="L1987" i="11" a="1"/>
  <c r="L1987" i="11" s="1"/>
  <c r="I1988" i="11" a="1"/>
  <c r="I1988" i="11" s="1"/>
  <c r="L1988" i="11" a="1"/>
  <c r="L1988" i="11" s="1"/>
  <c r="I1989" i="11" a="1"/>
  <c r="I1989" i="11" s="1"/>
  <c r="L1989" i="11" a="1"/>
  <c r="L1989" i="11" s="1"/>
  <c r="I1990" i="11" a="1"/>
  <c r="I1990" i="11" s="1"/>
  <c r="L1990" i="11" a="1"/>
  <c r="L1990" i="11" s="1"/>
  <c r="I1991" i="11" a="1"/>
  <c r="I1991" i="11" s="1"/>
  <c r="L1991" i="11" a="1"/>
  <c r="L1991" i="11" s="1"/>
  <c r="I1992" i="11" a="1"/>
  <c r="I1992" i="11" s="1"/>
  <c r="L1992" i="11" a="1"/>
  <c r="L1992" i="11" s="1"/>
  <c r="I1993" i="11" a="1"/>
  <c r="I1993" i="11" s="1"/>
  <c r="L1993" i="11" a="1"/>
  <c r="L1993" i="11" s="1"/>
  <c r="I1994" i="11" a="1"/>
  <c r="I1994" i="11" s="1"/>
  <c r="L1994" i="11" a="1"/>
  <c r="L1994" i="11" s="1"/>
  <c r="I1995" i="11" a="1"/>
  <c r="I1995" i="11" s="1"/>
  <c r="L1995" i="11" a="1"/>
  <c r="L1995" i="11" s="1"/>
  <c r="I1996" i="11" a="1"/>
  <c r="I1996" i="11" s="1"/>
  <c r="L1996" i="11" a="1"/>
  <c r="L1996" i="11" s="1"/>
  <c r="I1997" i="11" a="1"/>
  <c r="I1997" i="11" s="1"/>
  <c r="L1997" i="11" a="1"/>
  <c r="L1997" i="11" s="1"/>
  <c r="I1998" i="11" a="1"/>
  <c r="I1998" i="11" s="1"/>
  <c r="L1998" i="11" a="1"/>
  <c r="L1998" i="11" s="1"/>
  <c r="I1999" i="11" a="1"/>
  <c r="I1999" i="11" s="1"/>
  <c r="L1999" i="11" a="1"/>
  <c r="L1999" i="11" s="1"/>
  <c r="I2000" i="11" a="1"/>
  <c r="I2000" i="11" s="1"/>
  <c r="L2000" i="11" a="1"/>
  <c r="L2000" i="11" s="1"/>
  <c r="I2001" i="11" a="1"/>
  <c r="I2001" i="11" s="1"/>
  <c r="L2001" i="11" a="1"/>
  <c r="L2001" i="11" s="1"/>
  <c r="I2002" i="11" a="1"/>
  <c r="I2002" i="11" s="1"/>
  <c r="L2002" i="11" a="1"/>
  <c r="L2002" i="11" s="1"/>
  <c r="I2003" i="11" a="1"/>
  <c r="I2003" i="11" s="1"/>
  <c r="L2003" i="11" a="1"/>
  <c r="L2003" i="11" s="1"/>
  <c r="I2004" i="11" a="1"/>
  <c r="I2004" i="11" s="1"/>
  <c r="L2004" i="11" a="1"/>
  <c r="L2004" i="11" s="1"/>
  <c r="I2005" i="11" a="1"/>
  <c r="I2005" i="11" s="1"/>
  <c r="L2005" i="11" a="1"/>
  <c r="L2005" i="11" s="1"/>
  <c r="I2006" i="11" a="1"/>
  <c r="I2006" i="11" s="1"/>
  <c r="L2006" i="11" a="1"/>
  <c r="L2006" i="11" s="1"/>
  <c r="I2007" i="11" a="1"/>
  <c r="I2007" i="11" s="1"/>
  <c r="L2007" i="11" a="1"/>
  <c r="L2007" i="11" s="1"/>
  <c r="I2008" i="11" a="1"/>
  <c r="I2008" i="11" s="1"/>
  <c r="L2008" i="11" a="1"/>
  <c r="L2008" i="11" s="1"/>
  <c r="I2009" i="11" a="1"/>
  <c r="I2009" i="11" s="1"/>
  <c r="L2009" i="11" a="1"/>
  <c r="L2009" i="11" s="1"/>
  <c r="I2010" i="11" a="1"/>
  <c r="I2010" i="11" s="1"/>
  <c r="L2010" i="11" a="1"/>
  <c r="L2010" i="11" s="1"/>
  <c r="I2011" i="11" a="1"/>
  <c r="I2011" i="11" s="1"/>
  <c r="L2011" i="11" a="1"/>
  <c r="L2011" i="11" s="1"/>
  <c r="I2012" i="11" a="1"/>
  <c r="I2012" i="11" s="1"/>
  <c r="L2012" i="11" a="1"/>
  <c r="L2012" i="11" s="1"/>
  <c r="I2013" i="11" a="1"/>
  <c r="I2013" i="11" s="1"/>
  <c r="L2013" i="11" a="1"/>
  <c r="L2013" i="11" s="1"/>
  <c r="I2014" i="11" a="1"/>
  <c r="I2014" i="11" s="1"/>
  <c r="L2014" i="11" a="1"/>
  <c r="L2014" i="11" s="1"/>
  <c r="I2015" i="11" a="1"/>
  <c r="I2015" i="11" s="1"/>
  <c r="L2015" i="11" a="1"/>
  <c r="L2015" i="11" s="1"/>
  <c r="I2016" i="11" a="1"/>
  <c r="I2016" i="11" s="1"/>
  <c r="L2016" i="11" a="1"/>
  <c r="L2016" i="11" s="1"/>
  <c r="I2017" i="11" a="1"/>
  <c r="I2017" i="11" s="1"/>
  <c r="L2017" i="11" a="1"/>
  <c r="L2017" i="11"/>
  <c r="I2018" i="11" a="1"/>
  <c r="I2018" i="11" s="1"/>
  <c r="L2018" i="11" a="1"/>
  <c r="L2018" i="11" s="1"/>
  <c r="I2019" i="11" a="1"/>
  <c r="I2019" i="11" s="1"/>
  <c r="L2019" i="11" a="1"/>
  <c r="L2019" i="11" s="1"/>
  <c r="I2020" i="11" a="1"/>
  <c r="I2020" i="11" s="1"/>
  <c r="L2020" i="11" a="1"/>
  <c r="L2020" i="11" s="1"/>
  <c r="I2021" i="11" a="1"/>
  <c r="I2021" i="11" s="1"/>
  <c r="L2021" i="11" a="1"/>
  <c r="L2021" i="11" s="1"/>
  <c r="I2022" i="11" a="1"/>
  <c r="I2022" i="11" s="1"/>
  <c r="L2022" i="11" a="1"/>
  <c r="L2022" i="11" s="1"/>
  <c r="I2023" i="11" a="1"/>
  <c r="I2023" i="11" s="1"/>
  <c r="L2023" i="11" a="1"/>
  <c r="L2023" i="11" s="1"/>
  <c r="I2024" i="11" a="1"/>
  <c r="I2024" i="11" s="1"/>
  <c r="L2024" i="11" a="1"/>
  <c r="L2024" i="11" s="1"/>
  <c r="I2025" i="11" a="1"/>
  <c r="I2025" i="11" s="1"/>
  <c r="L2025" i="11" a="1"/>
  <c r="L2025" i="11" s="1"/>
  <c r="I2026" i="11" a="1"/>
  <c r="I2026" i="11" s="1"/>
  <c r="L2026" i="11" a="1"/>
  <c r="L2026" i="11" s="1"/>
  <c r="I2027" i="11" a="1"/>
  <c r="I2027" i="11" s="1"/>
  <c r="L2027" i="11" a="1"/>
  <c r="L2027" i="11" s="1"/>
  <c r="I2028" i="11" a="1"/>
  <c r="I2028" i="11" s="1"/>
  <c r="L2028" i="11" a="1"/>
  <c r="L2028" i="11" s="1"/>
  <c r="I2029" i="11" a="1"/>
  <c r="I2029" i="11" s="1"/>
  <c r="L2029" i="11" a="1"/>
  <c r="L2029" i="11" s="1"/>
  <c r="I2030" i="11" a="1"/>
  <c r="I2030" i="11" s="1"/>
  <c r="L2030" i="11" a="1"/>
  <c r="L2030" i="11" s="1"/>
  <c r="I2031" i="11" a="1"/>
  <c r="I2031" i="11" s="1"/>
  <c r="L2031" i="11" a="1"/>
  <c r="L2031" i="11" s="1"/>
  <c r="I2032" i="11" a="1"/>
  <c r="I2032" i="11" s="1"/>
  <c r="L2032" i="11" a="1"/>
  <c r="L2032" i="11" s="1"/>
  <c r="I2033" i="11" a="1"/>
  <c r="I2033" i="11" s="1"/>
  <c r="L2033" i="11" a="1"/>
  <c r="L2033" i="11" s="1"/>
  <c r="I2034" i="11" a="1"/>
  <c r="I2034" i="11" s="1"/>
  <c r="L2034" i="11" a="1"/>
  <c r="L2034" i="11" s="1"/>
  <c r="I2035" i="11" a="1"/>
  <c r="I2035" i="11" s="1"/>
  <c r="L2035" i="11" a="1"/>
  <c r="L2035" i="11" s="1"/>
  <c r="I2036" i="11" a="1"/>
  <c r="I2036" i="11" s="1"/>
  <c r="L2036" i="11" a="1"/>
  <c r="L2036" i="11" s="1"/>
  <c r="I2037" i="11" a="1"/>
  <c r="I2037" i="11" s="1"/>
  <c r="L2037" i="11" a="1"/>
  <c r="L2037" i="11" s="1"/>
  <c r="I2038" i="11" a="1"/>
  <c r="I2038" i="11" s="1"/>
  <c r="L2038" i="11" a="1"/>
  <c r="L2038" i="11" s="1"/>
  <c r="I2039" i="11" a="1"/>
  <c r="I2039" i="11" s="1"/>
  <c r="L2039" i="11" a="1"/>
  <c r="L2039" i="11" s="1"/>
  <c r="I2040" i="11" a="1"/>
  <c r="I2040" i="11" s="1"/>
  <c r="L2040" i="11" a="1"/>
  <c r="L2040" i="11" s="1"/>
  <c r="I2041" i="11" a="1"/>
  <c r="I2041" i="11" s="1"/>
  <c r="L2041" i="11" a="1"/>
  <c r="L2041" i="11" s="1"/>
  <c r="I2042" i="11" a="1"/>
  <c r="I2042" i="11" s="1"/>
  <c r="L2042" i="11" a="1"/>
  <c r="L2042" i="11" s="1"/>
  <c r="I2043" i="11" a="1"/>
  <c r="I2043" i="11" s="1"/>
  <c r="L2043" i="11" a="1"/>
  <c r="L2043" i="11" s="1"/>
  <c r="I2044" i="11" a="1"/>
  <c r="I2044" i="11" s="1"/>
  <c r="L2044" i="11" a="1"/>
  <c r="L2044" i="11" s="1"/>
  <c r="I2045" i="11" a="1"/>
  <c r="I2045" i="11" s="1"/>
  <c r="L2045" i="11" a="1"/>
  <c r="L2045" i="11" s="1"/>
  <c r="I2046" i="11" a="1"/>
  <c r="I2046" i="11" s="1"/>
  <c r="L2046" i="11" a="1"/>
  <c r="L2046" i="11" s="1"/>
  <c r="I2047" i="11" a="1"/>
  <c r="I2047" i="11" s="1"/>
  <c r="L2047" i="11" a="1"/>
  <c r="L2047" i="11" s="1"/>
  <c r="I2048" i="11" a="1"/>
  <c r="I2048" i="11" s="1"/>
  <c r="L2048" i="11" a="1"/>
  <c r="L2048" i="11" s="1"/>
  <c r="I2049" i="11" a="1"/>
  <c r="I2049" i="11" s="1"/>
  <c r="L2049" i="11" a="1"/>
  <c r="L2049" i="11" s="1"/>
  <c r="I2050" i="11" a="1"/>
  <c r="I2050" i="11" s="1"/>
  <c r="L2050" i="11" a="1"/>
  <c r="L2050" i="11" s="1"/>
  <c r="I2051" i="11" a="1"/>
  <c r="I2051" i="11" s="1"/>
  <c r="L2051" i="11" a="1"/>
  <c r="L2051" i="11" s="1"/>
  <c r="I2052" i="11" a="1"/>
  <c r="I2052" i="11" s="1"/>
  <c r="L2052" i="11" a="1"/>
  <c r="L2052" i="11" s="1"/>
  <c r="I2053" i="11" a="1"/>
  <c r="I2053" i="11" s="1"/>
  <c r="L2053" i="11" a="1"/>
  <c r="L2053" i="11" s="1"/>
  <c r="I2054" i="11" a="1"/>
  <c r="I2054" i="11" s="1"/>
  <c r="L2054" i="11" a="1"/>
  <c r="L2054" i="11" s="1"/>
  <c r="I2055" i="11" a="1"/>
  <c r="I2055" i="11" s="1"/>
  <c r="L2055" i="11" a="1"/>
  <c r="L2055" i="11" s="1"/>
  <c r="I2056" i="11" a="1"/>
  <c r="I2056" i="11"/>
  <c r="L2056" i="11" a="1"/>
  <c r="L2056" i="11" s="1"/>
  <c r="I2057" i="11" a="1"/>
  <c r="I2057" i="11" s="1"/>
  <c r="L2057" i="11" a="1"/>
  <c r="L2057" i="11" s="1"/>
  <c r="I2058" i="11" a="1"/>
  <c r="I2058" i="11" s="1"/>
  <c r="L2058" i="11" a="1"/>
  <c r="L2058" i="11" s="1"/>
  <c r="I2059" i="11" a="1"/>
  <c r="I2059" i="11" s="1"/>
  <c r="L2059" i="11" a="1"/>
  <c r="L2059" i="11" s="1"/>
  <c r="I2060" i="11" a="1"/>
  <c r="I2060" i="11" s="1"/>
  <c r="L2060" i="11" a="1"/>
  <c r="L2060" i="11" s="1"/>
  <c r="I2061" i="11" a="1"/>
  <c r="I2061" i="11" s="1"/>
  <c r="L2061" i="11" a="1"/>
  <c r="L2061" i="11" s="1"/>
  <c r="I2062" i="11" a="1"/>
  <c r="I2062" i="11" s="1"/>
  <c r="L2062" i="11" a="1"/>
  <c r="L2062" i="11" s="1"/>
  <c r="I2063" i="11" a="1"/>
  <c r="I2063" i="11" s="1"/>
  <c r="L2063" i="11" a="1"/>
  <c r="L2063" i="11" s="1"/>
  <c r="I2064" i="11" a="1"/>
  <c r="I2064" i="11" s="1"/>
  <c r="L2064" i="11" a="1"/>
  <c r="L2064" i="11" s="1"/>
  <c r="I2065" i="11" a="1"/>
  <c r="I2065" i="11" s="1"/>
  <c r="L2065" i="11" a="1"/>
  <c r="L2065" i="11" s="1"/>
  <c r="I2066" i="11" a="1"/>
  <c r="I2066" i="11" s="1"/>
  <c r="L2066" i="11" a="1"/>
  <c r="L2066" i="11" s="1"/>
  <c r="I2067" i="11" a="1"/>
  <c r="I2067" i="11" s="1"/>
  <c r="L2067" i="11" a="1"/>
  <c r="L2067" i="11" s="1"/>
  <c r="I2068" i="11" a="1"/>
  <c r="I2068" i="11" s="1"/>
  <c r="L2068" i="11" a="1"/>
  <c r="L2068" i="11" s="1"/>
  <c r="I2069" i="11" a="1"/>
  <c r="I2069" i="11" s="1"/>
  <c r="L2069" i="11" a="1"/>
  <c r="L2069" i="11" s="1"/>
  <c r="I2070" i="11" a="1"/>
  <c r="I2070" i="11" s="1"/>
  <c r="L2070" i="11" a="1"/>
  <c r="L2070" i="11" s="1"/>
  <c r="I2071" i="11" a="1"/>
  <c r="I2071" i="11" s="1"/>
  <c r="L2071" i="11" a="1"/>
  <c r="L2071" i="11" s="1"/>
  <c r="I2072" i="11" a="1"/>
  <c r="I2072" i="11" s="1"/>
  <c r="L2072" i="11" a="1"/>
  <c r="L2072" i="11" s="1"/>
  <c r="I2073" i="11" a="1"/>
  <c r="I2073" i="11" s="1"/>
  <c r="L2073" i="11" a="1"/>
  <c r="L2073" i="11" s="1"/>
  <c r="I2074" i="11" a="1"/>
  <c r="I2074" i="11" s="1"/>
  <c r="L2074" i="11" a="1"/>
  <c r="L2074" i="11" s="1"/>
  <c r="I2075" i="11" a="1"/>
  <c r="I2075" i="11" s="1"/>
  <c r="L2075" i="11" a="1"/>
  <c r="L2075" i="11" s="1"/>
  <c r="I2076" i="11" a="1"/>
  <c r="I2076" i="11" s="1"/>
  <c r="L2076" i="11" a="1"/>
  <c r="L2076" i="11" s="1"/>
  <c r="I2077" i="11" a="1"/>
  <c r="I2077" i="11" s="1"/>
  <c r="L2077" i="11" a="1"/>
  <c r="L2077" i="11" s="1"/>
  <c r="I2078" i="11" a="1"/>
  <c r="I2078" i="11" s="1"/>
  <c r="L2078" i="11" a="1"/>
  <c r="L2078" i="11" s="1"/>
  <c r="I2079" i="11" a="1"/>
  <c r="I2079" i="11" s="1"/>
  <c r="L2079" i="11" a="1"/>
  <c r="L2079" i="11" s="1"/>
  <c r="I2080" i="11" a="1"/>
  <c r="I2080" i="11" s="1"/>
  <c r="L2080" i="11" a="1"/>
  <c r="L2080" i="11" s="1"/>
  <c r="I2081" i="11" a="1"/>
  <c r="I2081" i="11" s="1"/>
  <c r="L2081" i="11" a="1"/>
  <c r="L2081" i="11" s="1"/>
  <c r="I2082" i="11" a="1"/>
  <c r="I2082" i="11" s="1"/>
  <c r="L2082" i="11" a="1"/>
  <c r="L2082" i="11" s="1"/>
  <c r="I2083" i="11" a="1"/>
  <c r="I2083" i="11" s="1"/>
  <c r="L2083" i="11" a="1"/>
  <c r="L2083" i="11" s="1"/>
  <c r="I2084" i="11" a="1"/>
  <c r="I2084" i="11" s="1"/>
  <c r="L2084" i="11" a="1"/>
  <c r="L2084" i="11" s="1"/>
  <c r="I2085" i="11" a="1"/>
  <c r="I2085" i="11" s="1"/>
  <c r="L2085" i="11" a="1"/>
  <c r="L2085" i="11" s="1"/>
  <c r="I2086" i="11" a="1"/>
  <c r="I2086" i="11" s="1"/>
  <c r="L2086" i="11" a="1"/>
  <c r="L2086" i="11" s="1"/>
  <c r="I2087" i="11" a="1"/>
  <c r="I2087" i="11" s="1"/>
  <c r="L2087" i="11" a="1"/>
  <c r="L2087" i="11"/>
  <c r="I2088" i="11" a="1"/>
  <c r="I2088" i="11" s="1"/>
  <c r="L2088" i="11" a="1"/>
  <c r="L2088" i="11" s="1"/>
  <c r="I2089" i="11" a="1"/>
  <c r="I2089" i="11" s="1"/>
  <c r="L2089" i="11" a="1"/>
  <c r="L2089" i="11" s="1"/>
  <c r="I2090" i="11" a="1"/>
  <c r="I2090" i="11" s="1"/>
  <c r="L2090" i="11" a="1"/>
  <c r="L2090" i="11" s="1"/>
  <c r="I2091" i="11" a="1"/>
  <c r="I2091" i="11" s="1"/>
  <c r="L2091" i="11" a="1"/>
  <c r="L2091" i="11" s="1"/>
  <c r="I2092" i="11" a="1"/>
  <c r="I2092" i="11" s="1"/>
  <c r="L2092" i="11" a="1"/>
  <c r="L2092" i="11" s="1"/>
  <c r="I2093" i="11" a="1"/>
  <c r="I2093" i="11" s="1"/>
  <c r="L2093" i="11" a="1"/>
  <c r="L2093" i="11" s="1"/>
  <c r="I2094" i="11" a="1"/>
  <c r="I2094" i="11" s="1"/>
  <c r="L2094" i="11" a="1"/>
  <c r="L2094" i="11" s="1"/>
  <c r="I2095" i="11" a="1"/>
  <c r="I2095" i="11" s="1"/>
  <c r="L2095" i="11" a="1"/>
  <c r="L2095" i="11" s="1"/>
  <c r="I2096" i="11" a="1"/>
  <c r="I2096" i="11" s="1"/>
  <c r="L2096" i="11" a="1"/>
  <c r="L2096" i="11" s="1"/>
  <c r="I2097" i="11" a="1"/>
  <c r="I2097" i="11" s="1"/>
  <c r="L2097" i="11" a="1"/>
  <c r="L2097" i="11" s="1"/>
  <c r="I2098" i="11" a="1"/>
  <c r="I2098" i="11" s="1"/>
  <c r="L2098" i="11" a="1"/>
  <c r="L2098" i="11" s="1"/>
  <c r="I2099" i="11" a="1"/>
  <c r="I2099" i="11" s="1"/>
  <c r="L2099" i="11" a="1"/>
  <c r="L2099" i="11" s="1"/>
  <c r="I2100" i="11" a="1"/>
  <c r="I2100" i="11" s="1"/>
  <c r="L2100" i="11" a="1"/>
  <c r="L2100" i="11" s="1"/>
  <c r="I2101" i="11" a="1"/>
  <c r="I2101" i="11" s="1"/>
  <c r="L2101" i="11" a="1"/>
  <c r="L2101" i="11" s="1"/>
  <c r="I2102" i="11" a="1"/>
  <c r="I2102" i="11" s="1"/>
  <c r="L2102" i="11" a="1"/>
  <c r="L2102" i="11" s="1"/>
  <c r="I2103" i="11" a="1"/>
  <c r="I2103" i="11" s="1"/>
  <c r="L2103" i="11" a="1"/>
  <c r="L2103" i="11" s="1"/>
  <c r="I2104" i="11" a="1"/>
  <c r="I2104" i="11" s="1"/>
  <c r="L2104" i="11" a="1"/>
  <c r="L2104" i="11" s="1"/>
  <c r="I2105" i="11" a="1"/>
  <c r="I2105" i="11" s="1"/>
  <c r="L2105" i="11" a="1"/>
  <c r="L2105" i="11" s="1"/>
  <c r="I2106" i="11" a="1"/>
  <c r="I2106" i="11" s="1"/>
  <c r="L2106" i="11" a="1"/>
  <c r="L2106" i="11" s="1"/>
  <c r="I2107" i="11" a="1"/>
  <c r="I2107" i="11" s="1"/>
  <c r="L2107" i="11" a="1"/>
  <c r="L2107" i="11" s="1"/>
  <c r="I2108" i="11" a="1"/>
  <c r="I2108" i="11" s="1"/>
  <c r="L2108" i="11" a="1"/>
  <c r="L2108" i="11" s="1"/>
  <c r="I2109" i="11" a="1"/>
  <c r="I2109" i="11" s="1"/>
  <c r="L2109" i="11" a="1"/>
  <c r="L2109" i="11" s="1"/>
  <c r="I2110" i="11" a="1"/>
  <c r="I2110" i="11" s="1"/>
  <c r="L2110" i="11" a="1"/>
  <c r="L2110" i="11" s="1"/>
  <c r="I2111" i="11" a="1"/>
  <c r="I2111" i="11" s="1"/>
  <c r="L2111" i="11" a="1"/>
  <c r="L2111" i="11" s="1"/>
  <c r="I2112" i="11" a="1"/>
  <c r="I2112" i="11" s="1"/>
  <c r="L2112" i="11" a="1"/>
  <c r="L2112" i="11" s="1"/>
  <c r="I2113" i="11" a="1"/>
  <c r="I2113" i="11" s="1"/>
  <c r="L2113" i="11" a="1"/>
  <c r="L2113" i="11" s="1"/>
  <c r="I2114" i="11" a="1"/>
  <c r="I2114" i="11" s="1"/>
  <c r="L2114" i="11" a="1"/>
  <c r="L2114" i="11" s="1"/>
  <c r="I2115" i="11" a="1"/>
  <c r="I2115" i="11" s="1"/>
  <c r="L2115" i="11" a="1"/>
  <c r="L2115" i="11" s="1"/>
  <c r="I2116" i="11" a="1"/>
  <c r="I2116" i="11" s="1"/>
  <c r="L2116" i="11" a="1"/>
  <c r="L2116" i="11" s="1"/>
  <c r="I2117" i="11" a="1"/>
  <c r="I2117" i="11" s="1"/>
  <c r="L2117" i="11" a="1"/>
  <c r="L2117" i="11" s="1"/>
  <c r="I2118" i="11" a="1"/>
  <c r="I2118" i="11" s="1"/>
  <c r="L2118" i="11" a="1"/>
  <c r="L2118" i="11" s="1"/>
  <c r="I2119" i="11" a="1"/>
  <c r="I2119" i="11" s="1"/>
  <c r="L2119" i="11" a="1"/>
  <c r="L2119" i="11" s="1"/>
  <c r="I2120" i="11" a="1"/>
  <c r="I2120" i="11" s="1"/>
  <c r="L2120" i="11" a="1"/>
  <c r="L2120" i="11" s="1"/>
  <c r="I2121" i="11" a="1"/>
  <c r="I2121" i="11" s="1"/>
  <c r="L2121" i="11" a="1"/>
  <c r="L2121" i="11" s="1"/>
  <c r="I2122" i="11" a="1"/>
  <c r="I2122" i="11" s="1"/>
  <c r="L2122" i="11" a="1"/>
  <c r="L2122" i="11" s="1"/>
  <c r="I2123" i="11" a="1"/>
  <c r="I2123" i="11" s="1"/>
  <c r="L2123" i="11" a="1"/>
  <c r="L2123" i="11" s="1"/>
  <c r="I2124" i="11" a="1"/>
  <c r="I2124" i="11" s="1"/>
  <c r="L2124" i="11" a="1"/>
  <c r="L2124" i="11" s="1"/>
  <c r="I2125" i="11" a="1"/>
  <c r="I2125" i="11" s="1"/>
  <c r="L2125" i="11" a="1"/>
  <c r="L2125" i="11" s="1"/>
  <c r="I2126" i="11" a="1"/>
  <c r="I2126" i="11" s="1"/>
  <c r="L2126" i="11" a="1"/>
  <c r="L2126" i="11" s="1"/>
  <c r="I2127" i="11" a="1"/>
  <c r="I2127" i="11" s="1"/>
  <c r="L2127" i="11" a="1"/>
  <c r="L2127" i="11" s="1"/>
  <c r="I2128" i="11" a="1"/>
  <c r="I2128" i="11" s="1"/>
  <c r="L2128" i="11" a="1"/>
  <c r="L2128" i="11" s="1"/>
  <c r="I2129" i="11" a="1"/>
  <c r="I2129" i="11" s="1"/>
  <c r="L2129" i="11" a="1"/>
  <c r="L2129" i="11" s="1"/>
  <c r="I2130" i="11" a="1"/>
  <c r="I2130" i="11" s="1"/>
  <c r="L2130" i="11" a="1"/>
  <c r="L2130" i="11" s="1"/>
  <c r="I2131" i="11" a="1"/>
  <c r="I2131" i="11" s="1"/>
  <c r="L2131" i="11" a="1"/>
  <c r="L2131" i="11" s="1"/>
  <c r="I2132" i="11" a="1"/>
  <c r="I2132" i="11" s="1"/>
  <c r="L2132" i="11" a="1"/>
  <c r="L2132" i="11" s="1"/>
  <c r="I2133" i="11" a="1"/>
  <c r="I2133" i="11" s="1"/>
  <c r="L2133" i="11" a="1"/>
  <c r="L2133" i="11" s="1"/>
  <c r="I2134" i="11" a="1"/>
  <c r="I2134" i="11" s="1"/>
  <c r="L2134" i="11" a="1"/>
  <c r="L2134" i="11" s="1"/>
  <c r="I2135" i="11" a="1"/>
  <c r="I2135" i="11" s="1"/>
  <c r="L2135" i="11" a="1"/>
  <c r="L2135" i="11" s="1"/>
  <c r="I2136" i="11" a="1"/>
  <c r="I2136" i="11"/>
  <c r="L2136" i="11" a="1"/>
  <c r="L2136" i="11" s="1"/>
  <c r="I2137" i="11" a="1"/>
  <c r="I2137" i="11" s="1"/>
  <c r="L2137" i="11" a="1"/>
  <c r="L2137" i="11" s="1"/>
  <c r="I2138" i="11" a="1"/>
  <c r="I2138" i="11" s="1"/>
  <c r="L2138" i="11" a="1"/>
  <c r="L2138" i="11" s="1"/>
  <c r="I2139" i="11" a="1"/>
  <c r="I2139" i="11" s="1"/>
  <c r="L2139" i="11" a="1"/>
  <c r="L2139" i="11" s="1"/>
  <c r="I2140" i="11" a="1"/>
  <c r="I2140" i="11" s="1"/>
  <c r="L2140" i="11" a="1"/>
  <c r="L2140" i="11" s="1"/>
  <c r="I2141" i="11" a="1"/>
  <c r="I2141" i="11" s="1"/>
  <c r="L2141" i="11" a="1"/>
  <c r="L2141" i="11" s="1"/>
  <c r="I2142" i="11" a="1"/>
  <c r="I2142" i="11" s="1"/>
  <c r="L2142" i="11" a="1"/>
  <c r="L2142" i="11" s="1"/>
  <c r="I2143" i="11" a="1"/>
  <c r="I2143" i="11" s="1"/>
  <c r="L2143" i="11" a="1"/>
  <c r="L2143" i="11" s="1"/>
  <c r="I2144" i="11" a="1"/>
  <c r="I2144" i="11" s="1"/>
  <c r="L2144" i="11" a="1"/>
  <c r="L2144" i="11" s="1"/>
  <c r="I2145" i="11" a="1"/>
  <c r="I2145" i="11" s="1"/>
  <c r="L2145" i="11" a="1"/>
  <c r="L2145" i="11" s="1"/>
  <c r="I2146" i="11" a="1"/>
  <c r="I2146" i="11" s="1"/>
  <c r="L2146" i="11" a="1"/>
  <c r="L2146" i="11" s="1"/>
  <c r="I2147" i="11" a="1"/>
  <c r="I2147" i="11" s="1"/>
  <c r="L2147" i="11" a="1"/>
  <c r="L2147" i="11" s="1"/>
  <c r="I2148" i="11" a="1"/>
  <c r="I2148" i="11" s="1"/>
  <c r="L2148" i="11" a="1"/>
  <c r="L2148" i="11" s="1"/>
  <c r="I2149" i="11" a="1"/>
  <c r="I2149" i="11" s="1"/>
  <c r="L2149" i="11" a="1"/>
  <c r="L2149" i="11" s="1"/>
  <c r="I2150" i="11" a="1"/>
  <c r="I2150" i="11" s="1"/>
  <c r="L2150" i="11" a="1"/>
  <c r="L2150" i="11" s="1"/>
  <c r="I2151" i="11" a="1"/>
  <c r="I2151" i="11" s="1"/>
  <c r="L2151" i="11" a="1"/>
  <c r="L2151" i="11" s="1"/>
  <c r="I2152" i="11" a="1"/>
  <c r="I2152" i="11" s="1"/>
  <c r="L2152" i="11" a="1"/>
  <c r="L2152" i="11" s="1"/>
  <c r="I2153" i="11" a="1"/>
  <c r="I2153" i="11" s="1"/>
  <c r="L2153" i="11" a="1"/>
  <c r="L2153" i="11" s="1"/>
  <c r="I2154" i="11" a="1"/>
  <c r="I2154" i="11" s="1"/>
  <c r="L2154" i="11" a="1"/>
  <c r="L2154" i="11" s="1"/>
  <c r="I2155" i="11" a="1"/>
  <c r="I2155" i="11"/>
  <c r="L2155" i="11" a="1"/>
  <c r="L2155" i="11" s="1"/>
  <c r="I2156" i="11" a="1"/>
  <c r="I2156" i="11" s="1"/>
  <c r="L2156" i="11" a="1"/>
  <c r="L2156" i="11" s="1"/>
  <c r="I2157" i="11" a="1"/>
  <c r="I2157" i="11" s="1"/>
  <c r="L2157" i="11" a="1"/>
  <c r="L2157" i="11" s="1"/>
  <c r="I2158" i="11" a="1"/>
  <c r="I2158" i="11" s="1"/>
  <c r="L2158" i="11" a="1"/>
  <c r="L2158" i="11" s="1"/>
  <c r="I2159" i="11" a="1"/>
  <c r="I2159" i="11" s="1"/>
  <c r="L2159" i="11" a="1"/>
  <c r="L2159" i="11" s="1"/>
  <c r="I2160" i="11" a="1"/>
  <c r="I2160" i="11" s="1"/>
  <c r="L2160" i="11" a="1"/>
  <c r="L2160" i="11" s="1"/>
  <c r="I2161" i="11" a="1"/>
  <c r="I2161" i="11" s="1"/>
  <c r="L2161" i="11" a="1"/>
  <c r="L2161" i="11" s="1"/>
  <c r="I2162" i="11" a="1"/>
  <c r="I2162" i="11" s="1"/>
  <c r="L2162" i="11" a="1"/>
  <c r="L2162" i="11" s="1"/>
  <c r="I2163" i="11" a="1"/>
  <c r="I2163" i="11" s="1"/>
  <c r="L2163" i="11" a="1"/>
  <c r="L2163" i="11" s="1"/>
  <c r="I2164" i="11" a="1"/>
  <c r="I2164" i="11" s="1"/>
  <c r="L2164" i="11" a="1"/>
  <c r="L2164" i="11" s="1"/>
  <c r="I2165" i="11" a="1"/>
  <c r="I2165" i="11" s="1"/>
  <c r="L2165" i="11" a="1"/>
  <c r="L2165" i="11" s="1"/>
  <c r="I2166" i="11" a="1"/>
  <c r="I2166" i="11" s="1"/>
  <c r="L2166" i="11" a="1"/>
  <c r="L2166" i="11" s="1"/>
  <c r="I2167" i="11" a="1"/>
  <c r="I2167" i="11" s="1"/>
  <c r="L2167" i="11" a="1"/>
  <c r="L2167" i="11" s="1"/>
  <c r="I2168" i="11" a="1"/>
  <c r="I2168" i="11" s="1"/>
  <c r="L2168" i="11" a="1"/>
  <c r="L2168" i="11" s="1"/>
  <c r="I2169" i="11" a="1"/>
  <c r="I2169" i="11" s="1"/>
  <c r="L2169" i="11" a="1"/>
  <c r="L2169" i="11" s="1"/>
  <c r="I2170" i="11" a="1"/>
  <c r="I2170" i="11" s="1"/>
  <c r="L2170" i="11" a="1"/>
  <c r="L2170" i="11" s="1"/>
  <c r="I2171" i="11" a="1"/>
  <c r="I2171" i="11" s="1"/>
  <c r="L2171" i="11" a="1"/>
  <c r="L2171" i="11" s="1"/>
  <c r="I2172" i="11" a="1"/>
  <c r="I2172" i="11" s="1"/>
  <c r="L2172" i="11" a="1"/>
  <c r="L2172" i="11" s="1"/>
  <c r="I2173" i="11" a="1"/>
  <c r="I2173" i="11" s="1"/>
  <c r="L2173" i="11" a="1"/>
  <c r="L2173" i="11" s="1"/>
  <c r="I2174" i="11" a="1"/>
  <c r="I2174" i="11" s="1"/>
  <c r="L2174" i="11" a="1"/>
  <c r="L2174" i="11" s="1"/>
  <c r="I2175" i="11" a="1"/>
  <c r="I2175" i="11" s="1"/>
  <c r="L2175" i="11" a="1"/>
  <c r="L2175" i="11" s="1"/>
  <c r="I2176" i="11" a="1"/>
  <c r="I2176" i="11" s="1"/>
  <c r="L2176" i="11" a="1"/>
  <c r="L2176" i="11" s="1"/>
  <c r="I2177" i="11" a="1"/>
  <c r="I2177" i="11" s="1"/>
  <c r="L2177" i="11" a="1"/>
  <c r="L2177" i="11" s="1"/>
  <c r="I2178" i="11" a="1"/>
  <c r="I2178" i="11" s="1"/>
  <c r="L2178" i="11" a="1"/>
  <c r="L2178" i="11" s="1"/>
  <c r="I2179" i="11" a="1"/>
  <c r="I2179" i="11" s="1"/>
  <c r="L2179" i="11" a="1"/>
  <c r="L2179" i="11" s="1"/>
  <c r="I2180" i="11" a="1"/>
  <c r="I2180" i="11" s="1"/>
  <c r="L2180" i="11" a="1"/>
  <c r="L2180" i="11" s="1"/>
  <c r="I2181" i="11" a="1"/>
  <c r="I2181" i="11" s="1"/>
  <c r="L2181" i="11" a="1"/>
  <c r="L2181" i="11" s="1"/>
  <c r="I2182" i="11" a="1"/>
  <c r="I2182" i="11" s="1"/>
  <c r="L2182" i="11" a="1"/>
  <c r="L2182" i="11" s="1"/>
  <c r="I2183" i="11" a="1"/>
  <c r="I2183" i="11" s="1"/>
  <c r="L2183" i="11" a="1"/>
  <c r="L2183" i="11" s="1"/>
  <c r="I2184" i="11" a="1"/>
  <c r="I2184" i="11" s="1"/>
  <c r="L2184" i="11" a="1"/>
  <c r="L2184" i="11"/>
  <c r="I2185" i="11" a="1"/>
  <c r="I2185" i="11" s="1"/>
  <c r="L2185" i="11" a="1"/>
  <c r="L2185" i="11" s="1"/>
  <c r="I2186" i="11" a="1"/>
  <c r="I2186" i="11" s="1"/>
  <c r="L2186" i="11" a="1"/>
  <c r="L2186" i="11" s="1"/>
  <c r="I2187" i="11" a="1"/>
  <c r="I2187" i="11" s="1"/>
  <c r="L2187" i="11" a="1"/>
  <c r="L2187" i="11" s="1"/>
  <c r="I2188" i="11" a="1"/>
  <c r="I2188" i="11" s="1"/>
  <c r="L2188" i="11" a="1"/>
  <c r="L2188" i="11" s="1"/>
  <c r="I2189" i="11" a="1"/>
  <c r="I2189" i="11" s="1"/>
  <c r="L2189" i="11" a="1"/>
  <c r="L2189" i="11" s="1"/>
  <c r="I2190" i="11" a="1"/>
  <c r="I2190" i="11" s="1"/>
  <c r="L2190" i="11" a="1"/>
  <c r="L2190" i="11" s="1"/>
  <c r="I2191" i="11" a="1"/>
  <c r="I2191" i="11" s="1"/>
  <c r="L2191" i="11" a="1"/>
  <c r="L2191" i="11" s="1"/>
  <c r="I2192" i="11" a="1"/>
  <c r="I2192" i="11" s="1"/>
  <c r="L2192" i="11" a="1"/>
  <c r="L2192" i="11" s="1"/>
  <c r="I2193" i="11" a="1"/>
  <c r="I2193" i="11" s="1"/>
  <c r="L2193" i="11" a="1"/>
  <c r="L2193" i="11" s="1"/>
  <c r="I2194" i="11" a="1"/>
  <c r="I2194" i="11" s="1"/>
  <c r="L2194" i="11" a="1"/>
  <c r="L2194" i="11" s="1"/>
  <c r="I2195" i="11" a="1"/>
  <c r="I2195" i="11" s="1"/>
  <c r="L2195" i="11" a="1"/>
  <c r="L2195" i="11" s="1"/>
  <c r="I2196" i="11" a="1"/>
  <c r="I2196" i="11" s="1"/>
  <c r="L2196" i="11" a="1"/>
  <c r="L2196" i="11" s="1"/>
  <c r="I2197" i="11" a="1"/>
  <c r="I2197" i="11" s="1"/>
  <c r="L2197" i="11" a="1"/>
  <c r="L2197" i="11" s="1"/>
  <c r="I2198" i="11" a="1"/>
  <c r="I2198" i="11" s="1"/>
  <c r="L2198" i="11" a="1"/>
  <c r="L2198" i="11" s="1"/>
  <c r="I2199" i="11" a="1"/>
  <c r="I2199" i="11" s="1"/>
  <c r="L2199" i="11" a="1"/>
  <c r="L2199" i="11" s="1"/>
  <c r="I2200" i="11" a="1"/>
  <c r="I2200" i="11" s="1"/>
  <c r="L2200" i="11" a="1"/>
  <c r="L2200" i="11" s="1"/>
  <c r="I2201" i="11" a="1"/>
  <c r="I2201" i="11" s="1"/>
  <c r="L2201" i="11" a="1"/>
  <c r="L2201" i="11" s="1"/>
  <c r="I2202" i="11" a="1"/>
  <c r="I2202" i="11" s="1"/>
  <c r="L2202" i="11" a="1"/>
  <c r="L2202" i="11" s="1"/>
  <c r="I2203" i="11" a="1"/>
  <c r="I2203" i="11" s="1"/>
  <c r="L2203" i="11" a="1"/>
  <c r="L2203" i="11" s="1"/>
  <c r="I2204" i="11" a="1"/>
  <c r="I2204" i="11"/>
  <c r="L2204" i="11" a="1"/>
  <c r="L2204" i="11" s="1"/>
  <c r="I2205" i="11" a="1"/>
  <c r="I2205" i="11" s="1"/>
  <c r="L2205" i="11" a="1"/>
  <c r="L2205" i="11" s="1"/>
  <c r="I2206" i="11" a="1"/>
  <c r="I2206" i="11" s="1"/>
  <c r="L2206" i="11" a="1"/>
  <c r="L2206" i="11" s="1"/>
  <c r="I2207" i="11" a="1"/>
  <c r="I2207" i="11" s="1"/>
  <c r="L2207" i="11" a="1"/>
  <c r="L2207" i="11" s="1"/>
  <c r="I2208" i="11" a="1"/>
  <c r="I2208" i="11" s="1"/>
  <c r="L2208" i="11" a="1"/>
  <c r="L2208" i="11" s="1"/>
  <c r="I2209" i="11" a="1"/>
  <c r="I2209" i="11" s="1"/>
  <c r="L2209" i="11" a="1"/>
  <c r="L2209" i="11" s="1"/>
  <c r="I2210" i="11" a="1"/>
  <c r="I2210" i="11" s="1"/>
  <c r="L2210" i="11" a="1"/>
  <c r="L2210" i="11" s="1"/>
  <c r="I2211" i="11" a="1"/>
  <c r="I2211" i="11" s="1"/>
  <c r="L2211" i="11" a="1"/>
  <c r="L2211" i="11" s="1"/>
  <c r="I2212" i="11" a="1"/>
  <c r="I2212" i="11" s="1"/>
  <c r="L2212" i="11" a="1"/>
  <c r="L2212" i="11" s="1"/>
  <c r="I2213" i="11" a="1"/>
  <c r="I2213" i="11" s="1"/>
  <c r="L2213" i="11" a="1"/>
  <c r="L2213" i="11" s="1"/>
  <c r="I2214" i="11" a="1"/>
  <c r="I2214" i="11" s="1"/>
  <c r="L2214" i="11" a="1"/>
  <c r="L2214" i="11" s="1"/>
  <c r="I2215" i="11" a="1"/>
  <c r="I2215" i="11" s="1"/>
  <c r="L2215" i="11" a="1"/>
  <c r="L2215" i="11" s="1"/>
  <c r="I2216" i="11" a="1"/>
  <c r="I2216" i="11" s="1"/>
  <c r="L2216" i="11" a="1"/>
  <c r="L2216" i="11" s="1"/>
  <c r="I2217" i="11" a="1"/>
  <c r="I2217" i="11" s="1"/>
  <c r="L2217" i="11" a="1"/>
  <c r="L2217" i="11" s="1"/>
  <c r="I2218" i="11" a="1"/>
  <c r="I2218" i="11" s="1"/>
  <c r="L2218" i="11" a="1"/>
  <c r="L2218" i="11" s="1"/>
  <c r="I2219" i="11" a="1"/>
  <c r="I2219" i="11" s="1"/>
  <c r="L2219" i="11" a="1"/>
  <c r="L2219" i="11" s="1"/>
  <c r="I2220" i="11" a="1"/>
  <c r="I2220" i="11" s="1"/>
  <c r="L2220" i="11" a="1"/>
  <c r="L2220" i="11" s="1"/>
  <c r="I2221" i="11" a="1"/>
  <c r="I2221" i="11" s="1"/>
  <c r="L2221" i="11" a="1"/>
  <c r="L2221" i="11" s="1"/>
  <c r="I2222" i="11" a="1"/>
  <c r="I2222" i="11" s="1"/>
  <c r="L2222" i="11" a="1"/>
  <c r="L2222" i="11" s="1"/>
  <c r="I2223" i="11" a="1"/>
  <c r="I2223" i="11" s="1"/>
  <c r="L2223" i="11" a="1"/>
  <c r="L2223" i="11" s="1"/>
  <c r="I2224" i="11" a="1"/>
  <c r="I2224" i="11" s="1"/>
  <c r="L2224" i="11" a="1"/>
  <c r="L2224" i="11"/>
  <c r="I2225" i="11" a="1"/>
  <c r="I2225" i="11" s="1"/>
  <c r="L2225" i="11" a="1"/>
  <c r="L2225" i="11" s="1"/>
  <c r="I2226" i="11" a="1"/>
  <c r="I2226" i="11" s="1"/>
  <c r="L2226" i="11" a="1"/>
  <c r="L2226" i="11" s="1"/>
  <c r="I2227" i="11" a="1"/>
  <c r="I2227" i="11" s="1"/>
  <c r="L2227" i="11" a="1"/>
  <c r="L2227" i="11" s="1"/>
  <c r="I2228" i="11" a="1"/>
  <c r="I2228" i="11" s="1"/>
  <c r="L2228" i="11" a="1"/>
  <c r="L2228" i="11" s="1"/>
  <c r="I2229" i="11" a="1"/>
  <c r="I2229" i="11" s="1"/>
  <c r="L2229" i="11" a="1"/>
  <c r="L2229" i="11" s="1"/>
  <c r="I2230" i="11" a="1"/>
  <c r="I2230" i="11" s="1"/>
  <c r="L2230" i="11" a="1"/>
  <c r="L2230" i="11" s="1"/>
  <c r="I2231" i="11" a="1"/>
  <c r="I2231" i="11" s="1"/>
  <c r="L2231" i="11" a="1"/>
  <c r="L2231" i="11" s="1"/>
  <c r="I2232" i="11" a="1"/>
  <c r="I2232" i="11" s="1"/>
  <c r="L2232" i="11" a="1"/>
  <c r="L2232" i="11" s="1"/>
  <c r="I2233" i="11" a="1"/>
  <c r="I2233" i="11" s="1"/>
  <c r="L2233" i="11" a="1"/>
  <c r="L2233" i="11" s="1"/>
  <c r="I2234" i="11" a="1"/>
  <c r="I2234" i="11" s="1"/>
  <c r="L2234" i="11" a="1"/>
  <c r="L2234" i="11" s="1"/>
  <c r="I2235" i="11" a="1"/>
  <c r="I2235" i="11" s="1"/>
  <c r="L2235" i="11" a="1"/>
  <c r="L2235" i="11" s="1"/>
  <c r="I2236" i="11" a="1"/>
  <c r="I2236" i="11" s="1"/>
  <c r="L2236" i="11" a="1"/>
  <c r="L2236" i="11" s="1"/>
  <c r="I2237" i="11" a="1"/>
  <c r="I2237" i="11" s="1"/>
  <c r="L2237" i="11" a="1"/>
  <c r="L2237" i="11" s="1"/>
  <c r="I2238" i="11" a="1"/>
  <c r="I2238" i="11" s="1"/>
  <c r="L2238" i="11" a="1"/>
  <c r="L2238" i="11" s="1"/>
  <c r="I2239" i="11" a="1"/>
  <c r="I2239" i="11" s="1"/>
  <c r="L2239" i="11" a="1"/>
  <c r="L2239" i="11" s="1"/>
  <c r="I2240" i="11" a="1"/>
  <c r="I2240" i="11" s="1"/>
  <c r="L2240" i="11" a="1"/>
  <c r="L2240" i="11" s="1"/>
  <c r="I2241" i="11" a="1"/>
  <c r="I2241" i="11" s="1"/>
  <c r="L2241" i="11" a="1"/>
  <c r="L2241" i="11" s="1"/>
  <c r="I2242" i="11" a="1"/>
  <c r="I2242" i="11" s="1"/>
  <c r="L2242" i="11" a="1"/>
  <c r="L2242" i="11" s="1"/>
  <c r="I2243" i="11" a="1"/>
  <c r="I2243" i="11" s="1"/>
  <c r="L2243" i="11" a="1"/>
  <c r="L2243" i="11" s="1"/>
  <c r="I2244" i="11" a="1"/>
  <c r="I2244" i="11" s="1"/>
  <c r="L2244" i="11" a="1"/>
  <c r="L2244" i="11" s="1"/>
  <c r="I2245" i="11" a="1"/>
  <c r="I2245" i="11" s="1"/>
  <c r="L2245" i="11" a="1"/>
  <c r="L2245" i="11" s="1"/>
  <c r="I2246" i="11" a="1"/>
  <c r="I2246" i="11" s="1"/>
  <c r="L2246" i="11" a="1"/>
  <c r="L2246" i="11" s="1"/>
  <c r="I2247" i="11" a="1"/>
  <c r="I2247" i="11" s="1"/>
  <c r="L2247" i="11" a="1"/>
  <c r="L2247" i="11" s="1"/>
  <c r="I2248" i="11" a="1"/>
  <c r="I2248" i="11" s="1"/>
  <c r="L2248" i="11" a="1"/>
  <c r="L2248" i="11" s="1"/>
  <c r="I2249" i="11" a="1"/>
  <c r="I2249" i="11" s="1"/>
  <c r="L2249" i="11" a="1"/>
  <c r="L2249" i="11" s="1"/>
  <c r="I2250" i="11" a="1"/>
  <c r="I2250" i="11" s="1"/>
  <c r="L2250" i="11" a="1"/>
  <c r="L2250" i="11" s="1"/>
  <c r="I2251" i="11" a="1"/>
  <c r="I2251" i="11" s="1"/>
  <c r="L2251" i="11" a="1"/>
  <c r="L2251" i="11" s="1"/>
  <c r="I2252" i="11" a="1"/>
  <c r="I2252" i="11" s="1"/>
  <c r="L2252" i="11" a="1"/>
  <c r="L2252" i="11" s="1"/>
  <c r="I2253" i="11" a="1"/>
  <c r="I2253" i="11" s="1"/>
  <c r="L2253" i="11" a="1"/>
  <c r="L2253" i="11" s="1"/>
  <c r="I2254" i="11" a="1"/>
  <c r="I2254" i="11" s="1"/>
  <c r="L2254" i="11" a="1"/>
  <c r="L2254" i="11" s="1"/>
  <c r="I2255" i="11" a="1"/>
  <c r="I2255" i="11" s="1"/>
  <c r="L2255" i="11" a="1"/>
  <c r="L2255" i="11" s="1"/>
  <c r="I2256" i="11" a="1"/>
  <c r="I2256" i="11" s="1"/>
  <c r="L2256" i="11" a="1"/>
  <c r="L2256" i="11" s="1"/>
  <c r="I2257" i="11" a="1"/>
  <c r="I2257" i="11" s="1"/>
  <c r="L2257" i="11" a="1"/>
  <c r="L2257" i="11" s="1"/>
  <c r="I2258" i="11" a="1"/>
  <c r="I2258" i="11" s="1"/>
  <c r="L2258" i="11" a="1"/>
  <c r="L2258" i="11" s="1"/>
  <c r="I2259" i="11" a="1"/>
  <c r="I2259" i="11" s="1"/>
  <c r="L2259" i="11" a="1"/>
  <c r="L2259" i="11" s="1"/>
  <c r="I2260" i="11" a="1"/>
  <c r="I2260" i="11" s="1"/>
  <c r="L2260" i="11" a="1"/>
  <c r="L2260" i="11" s="1"/>
  <c r="I2261" i="11" a="1"/>
  <c r="I2261" i="11" s="1"/>
  <c r="L2261" i="11" a="1"/>
  <c r="L2261" i="11" s="1"/>
  <c r="I2262" i="11" a="1"/>
  <c r="I2262" i="11" s="1"/>
  <c r="L2262" i="11" a="1"/>
  <c r="L2262" i="11" s="1"/>
  <c r="I2263" i="11" a="1"/>
  <c r="I2263" i="11" s="1"/>
  <c r="L2263" i="11" a="1"/>
  <c r="L2263" i="11" s="1"/>
  <c r="I2264" i="11" a="1"/>
  <c r="I2264" i="11" s="1"/>
  <c r="L2264" i="11" a="1"/>
  <c r="L2264" i="11" s="1"/>
  <c r="I2265" i="11" a="1"/>
  <c r="I2265" i="11" s="1"/>
  <c r="L2265" i="11" a="1"/>
  <c r="L2265" i="11" s="1"/>
  <c r="I2266" i="11" a="1"/>
  <c r="I2266" i="11" s="1"/>
  <c r="L2266" i="11" a="1"/>
  <c r="L2266" i="11" s="1"/>
  <c r="I2267" i="11" a="1"/>
  <c r="I2267" i="11" s="1"/>
  <c r="L2267" i="11" a="1"/>
  <c r="L2267" i="11" s="1"/>
  <c r="I2268" i="11" a="1"/>
  <c r="I2268" i="11" s="1"/>
  <c r="L2268" i="11" a="1"/>
  <c r="L2268" i="11" s="1"/>
  <c r="I2269" i="11" a="1"/>
  <c r="I2269" i="11" s="1"/>
  <c r="L2269" i="11" a="1"/>
  <c r="L2269" i="11" s="1"/>
  <c r="I2270" i="11" a="1"/>
  <c r="I2270" i="11" s="1"/>
  <c r="L2270" i="11" a="1"/>
  <c r="L2270" i="11" s="1"/>
  <c r="I2271" i="11" a="1"/>
  <c r="I2271" i="11" s="1"/>
  <c r="L2271" i="11" a="1"/>
  <c r="L2271" i="11" s="1"/>
  <c r="I2272" i="11" a="1"/>
  <c r="I2272" i="11" s="1"/>
  <c r="L2272" i="11" a="1"/>
  <c r="L2272" i="11" s="1"/>
  <c r="I2273" i="11" a="1"/>
  <c r="I2273" i="11" s="1"/>
  <c r="L2273" i="11" a="1"/>
  <c r="L2273" i="11" s="1"/>
  <c r="I2274" i="11" a="1"/>
  <c r="I2274" i="11" s="1"/>
  <c r="L2274" i="11" a="1"/>
  <c r="L2274" i="11" s="1"/>
  <c r="I2275" i="11" a="1"/>
  <c r="I2275" i="11" s="1"/>
  <c r="L2275" i="11" a="1"/>
  <c r="L2275" i="11" s="1"/>
  <c r="I2276" i="11" a="1"/>
  <c r="I2276" i="11" s="1"/>
  <c r="L2276" i="11" a="1"/>
  <c r="L2276" i="11" s="1"/>
  <c r="I2277" i="11" a="1"/>
  <c r="I2277" i="11" s="1"/>
  <c r="L2277" i="11" a="1"/>
  <c r="L2277" i="11" s="1"/>
  <c r="I2278" i="11" a="1"/>
  <c r="I2278" i="11" s="1"/>
  <c r="L2278" i="11" a="1"/>
  <c r="L2278" i="11" s="1"/>
  <c r="I2279" i="11" a="1"/>
  <c r="I2279" i="11" s="1"/>
  <c r="L2279" i="11" a="1"/>
  <c r="L2279" i="11" s="1"/>
  <c r="I2280" i="11" a="1"/>
  <c r="I2280" i="11" s="1"/>
  <c r="L2280" i="11" a="1"/>
  <c r="L2280" i="11" s="1"/>
  <c r="I2281" i="11" a="1"/>
  <c r="I2281" i="11" s="1"/>
  <c r="L2281" i="11" a="1"/>
  <c r="L2281" i="11" s="1"/>
  <c r="I2285" i="11" a="1"/>
  <c r="I2285" i="11" s="1"/>
  <c r="L2285" i="11" a="1"/>
  <c r="L2285" i="11" s="1"/>
  <c r="I2286" i="11" a="1"/>
  <c r="I2286" i="11" s="1"/>
  <c r="L2286" i="11" a="1"/>
  <c r="L2286" i="11" s="1"/>
  <c r="I2287" i="11" a="1"/>
  <c r="I2287" i="11" s="1"/>
  <c r="L2287" i="11" a="1"/>
  <c r="L2287" i="11" s="1"/>
  <c r="I2288" i="11" a="1"/>
  <c r="I2288" i="11" s="1"/>
  <c r="L2288" i="11" a="1"/>
  <c r="L2288" i="11" s="1"/>
  <c r="I2289" i="11" a="1"/>
  <c r="I2289" i="11" s="1"/>
  <c r="L2289" i="11" a="1"/>
  <c r="L2289" i="11" s="1"/>
  <c r="I2290" i="11" a="1"/>
  <c r="I2290" i="11" s="1"/>
  <c r="L2290" i="11" a="1"/>
  <c r="L2290" i="11" s="1"/>
  <c r="I2291" i="11" a="1"/>
  <c r="I2291" i="11" s="1"/>
  <c r="L2291" i="11" a="1"/>
  <c r="L2291" i="11" s="1"/>
  <c r="I2292" i="11" a="1"/>
  <c r="I2292" i="11" s="1"/>
  <c r="L2292" i="11" a="1"/>
  <c r="L2292" i="11" s="1"/>
  <c r="I2293" i="11" a="1"/>
  <c r="I2293" i="11" s="1"/>
  <c r="L2293" i="11" a="1"/>
  <c r="L2293" i="11" s="1"/>
  <c r="I1750" i="11" a="1"/>
  <c r="I1750" i="11" s="1"/>
  <c r="L1750" i="11" a="1"/>
  <c r="L1750" i="11" s="1"/>
  <c r="I1751" i="11" a="1"/>
  <c r="I1751" i="11" s="1"/>
  <c r="L1751" i="11" a="1"/>
  <c r="L1751" i="11" s="1"/>
  <c r="I1754" i="11" a="1"/>
  <c r="I1754" i="11" s="1"/>
  <c r="L1754" i="11" a="1"/>
  <c r="L1754" i="11" s="1"/>
  <c r="I1755" i="11" a="1"/>
  <c r="I1755" i="11" s="1"/>
  <c r="L1755" i="11" a="1"/>
  <c r="L1755" i="11" s="1"/>
  <c r="I1756" i="11" a="1"/>
  <c r="I1756" i="11" s="1"/>
  <c r="L1756" i="11" a="1"/>
  <c r="L1756" i="11" s="1"/>
  <c r="I1758" i="11" a="1"/>
  <c r="I1758" i="11" s="1"/>
  <c r="L1758" i="11" a="1"/>
  <c r="L1758" i="11" s="1"/>
  <c r="I1759" i="11" a="1"/>
  <c r="I1759" i="11" s="1"/>
  <c r="L1759" i="11" a="1"/>
  <c r="L1759" i="11" s="1"/>
  <c r="I1760" i="11" a="1"/>
  <c r="I1760" i="11" s="1"/>
  <c r="L1760" i="11" a="1"/>
  <c r="L1760" i="11" s="1"/>
  <c r="I1762" i="11" a="1"/>
  <c r="I1762" i="11" s="1"/>
  <c r="L1762" i="11" a="1"/>
  <c r="L1762" i="11" s="1"/>
  <c r="I1765" i="11" a="1"/>
  <c r="I1765" i="11" s="1"/>
  <c r="L1765" i="11" a="1"/>
  <c r="L1765" i="11" s="1"/>
  <c r="I1769" i="11" a="1"/>
  <c r="I1769" i="11" s="1"/>
  <c r="L1769" i="11" a="1"/>
  <c r="L1769" i="11" s="1"/>
  <c r="I1771" i="11" a="1"/>
  <c r="I1771" i="11" s="1"/>
  <c r="L1771" i="11" a="1"/>
  <c r="L1771" i="11" s="1"/>
  <c r="I1773" i="11" a="1"/>
  <c r="I1773" i="11" s="1"/>
  <c r="L1773" i="11" a="1"/>
  <c r="L1773" i="11" s="1"/>
  <c r="I1774" i="11" a="1"/>
  <c r="I1774" i="11" s="1"/>
  <c r="L1774" i="11" a="1"/>
  <c r="L1774" i="11" s="1"/>
  <c r="I1777" i="11" a="1"/>
  <c r="I1777" i="11" s="1"/>
  <c r="L1777" i="11" a="1"/>
  <c r="L1777" i="11" s="1"/>
  <c r="I1778" i="11" a="1"/>
  <c r="I1778" i="11" s="1"/>
  <c r="L1778" i="11" a="1"/>
  <c r="L1778" i="11" s="1"/>
  <c r="I1779" i="11" a="1"/>
  <c r="I1779" i="11" s="1"/>
  <c r="L1779" i="11" a="1"/>
  <c r="L1779" i="11" s="1"/>
  <c r="I1781" i="11" a="1"/>
  <c r="I1781" i="11" s="1"/>
  <c r="L1781" i="11" a="1"/>
  <c r="L1781" i="11" s="1"/>
  <c r="I1782" i="11" a="1"/>
  <c r="I1782" i="11" s="1"/>
  <c r="L1782" i="11" a="1"/>
  <c r="L1782" i="11" s="1"/>
  <c r="I1783" i="11" a="1"/>
  <c r="I1783" i="11" s="1"/>
  <c r="L1783" i="11" a="1"/>
  <c r="L1783" i="11" s="1"/>
  <c r="I1784" i="11" a="1"/>
  <c r="I1784" i="11" s="1"/>
  <c r="L1784" i="11" a="1"/>
  <c r="L1784" i="11" s="1"/>
  <c r="I1788" i="11" a="1"/>
  <c r="I1788" i="11" s="1"/>
  <c r="L1788" i="11" a="1"/>
  <c r="L1788" i="11" s="1"/>
  <c r="I1789" i="11" a="1"/>
  <c r="I1789" i="11" s="1"/>
  <c r="L1789" i="11" a="1"/>
  <c r="L1789" i="11" s="1"/>
  <c r="I1791" i="11" a="1"/>
  <c r="I1791" i="11" s="1"/>
  <c r="L1791" i="11" a="1"/>
  <c r="L1791" i="11" s="1"/>
  <c r="I1792" i="11" a="1"/>
  <c r="I1792" i="11" s="1"/>
  <c r="L1792" i="11" a="1"/>
  <c r="L1792" i="11" s="1"/>
  <c r="I1797" i="11" a="1"/>
  <c r="I1797" i="11" s="1"/>
  <c r="L1797" i="11" a="1"/>
  <c r="L1797" i="11" s="1"/>
  <c r="I1800" i="11" a="1"/>
  <c r="I1800" i="11" s="1"/>
  <c r="L1800" i="11" a="1"/>
  <c r="L1800" i="11" s="1"/>
  <c r="I1801" i="11" a="1"/>
  <c r="I1801" i="11" s="1"/>
  <c r="L1801" i="11" a="1"/>
  <c r="L1801" i="11" s="1"/>
  <c r="I1802" i="11" a="1"/>
  <c r="I1802" i="11" s="1"/>
  <c r="L1802" i="11" a="1"/>
  <c r="L1802" i="11" s="1"/>
  <c r="I1806" i="11" a="1"/>
  <c r="I1806" i="11" s="1"/>
  <c r="L1806" i="11" a="1"/>
  <c r="L1806" i="11" s="1"/>
  <c r="I1808" i="11" a="1"/>
  <c r="I1808" i="11" s="1"/>
  <c r="L1808" i="11" a="1"/>
  <c r="L1808" i="11" s="1"/>
  <c r="I1809" i="11" a="1"/>
  <c r="I1809" i="11" s="1"/>
  <c r="L1809" i="11" a="1"/>
  <c r="L1809" i="11" s="1"/>
  <c r="I1810" i="11" a="1"/>
  <c r="I1810" i="11" s="1"/>
  <c r="L1810" i="11" a="1"/>
  <c r="L1810" i="11" s="1"/>
  <c r="I1811" i="11" a="1"/>
  <c r="I1811" i="11" s="1"/>
  <c r="L1811" i="11" a="1"/>
  <c r="L1811" i="11" s="1"/>
  <c r="I1814" i="11" a="1"/>
  <c r="I1814" i="11" s="1"/>
  <c r="L1814" i="11" a="1"/>
  <c r="L1814" i="11" s="1"/>
  <c r="I1816" i="11" a="1"/>
  <c r="I1816" i="11" s="1"/>
  <c r="L1816" i="11" a="1"/>
  <c r="L1816" i="11"/>
  <c r="I1817" i="11" a="1"/>
  <c r="I1817" i="11" s="1"/>
  <c r="L1817" i="11" a="1"/>
  <c r="L1817" i="11" s="1"/>
  <c r="I1818" i="11" a="1"/>
  <c r="I1818" i="11" s="1"/>
  <c r="L1818" i="11" a="1"/>
  <c r="L1818" i="11" s="1"/>
  <c r="I1819" i="11" a="1"/>
  <c r="I1819" i="11" s="1"/>
  <c r="L1819" i="11" a="1"/>
  <c r="L1819" i="11" s="1"/>
  <c r="I1820" i="11" a="1"/>
  <c r="I1820" i="11" s="1"/>
  <c r="L1820" i="11" a="1"/>
  <c r="L1820" i="11" s="1"/>
  <c r="I1821" i="11" a="1"/>
  <c r="I1821" i="11" s="1"/>
  <c r="L1821" i="11" a="1"/>
  <c r="L1821" i="11" s="1"/>
  <c r="I1822" i="11" a="1"/>
  <c r="I1822" i="11" s="1"/>
  <c r="L1822" i="11" a="1"/>
  <c r="L1822" i="11" s="1"/>
  <c r="I1823" i="11" a="1"/>
  <c r="I1823" i="11" s="1"/>
  <c r="L1823" i="11" a="1"/>
  <c r="L1823" i="11" s="1"/>
  <c r="I1824" i="11" a="1"/>
  <c r="I1824" i="11" s="1"/>
  <c r="L1824" i="11" a="1"/>
  <c r="L1824" i="11" s="1"/>
  <c r="I1825" i="11" a="1"/>
  <c r="I1825" i="11" s="1"/>
  <c r="L1825" i="11" a="1"/>
  <c r="L1825" i="11" s="1"/>
  <c r="I1826" i="11" a="1"/>
  <c r="I1826" i="11" s="1"/>
  <c r="L1826" i="11" a="1"/>
  <c r="L1826" i="11" s="1"/>
  <c r="I1833" i="11" a="1"/>
  <c r="I1833" i="11" s="1"/>
  <c r="L1833" i="11" a="1"/>
  <c r="L1833" i="11" s="1"/>
  <c r="I1835" i="11" a="1"/>
  <c r="I1835" i="11" s="1"/>
  <c r="L1835" i="11" a="1"/>
  <c r="L1835" i="11" s="1"/>
  <c r="I1836" i="11" a="1"/>
  <c r="I1836" i="11" s="1"/>
  <c r="L1836" i="11" a="1"/>
  <c r="L1836" i="11" s="1"/>
  <c r="I1837" i="11" a="1"/>
  <c r="I1837" i="11" s="1"/>
  <c r="L1837" i="11" a="1"/>
  <c r="L1837" i="11" s="1"/>
  <c r="I1838" i="11" a="1"/>
  <c r="I1838" i="11" s="1"/>
  <c r="L1838" i="11" a="1"/>
  <c r="L1838" i="11" s="1"/>
  <c r="I1839" i="11" a="1"/>
  <c r="I1839" i="11" s="1"/>
  <c r="L1839" i="11" a="1"/>
  <c r="L1839" i="11" s="1"/>
  <c r="I1840" i="11" a="1"/>
  <c r="I1840" i="11" s="1"/>
  <c r="L1840" i="11" a="1"/>
  <c r="L1840" i="11" s="1"/>
  <c r="I1841" i="11" a="1"/>
  <c r="I1841" i="11" s="1"/>
  <c r="L1841" i="11" a="1"/>
  <c r="L1841" i="11" s="1"/>
  <c r="I1842" i="11" a="1"/>
  <c r="I1842" i="11" s="1"/>
  <c r="L1842" i="11" a="1"/>
  <c r="L1842" i="11" s="1"/>
  <c r="I1843" i="11" a="1"/>
  <c r="I1843" i="11" s="1"/>
  <c r="L1843" i="11" a="1"/>
  <c r="L1843" i="11" s="1"/>
  <c r="I1844" i="11" a="1"/>
  <c r="I1844" i="11" s="1"/>
  <c r="L1844" i="11" a="1"/>
  <c r="L1844" i="11" s="1"/>
  <c r="I1845" i="11" a="1"/>
  <c r="I1845" i="11" s="1"/>
  <c r="L1845" i="11" a="1"/>
  <c r="L1845" i="11" s="1"/>
  <c r="I1846" i="11" a="1"/>
  <c r="I1846" i="11" s="1"/>
  <c r="L1846" i="11" a="1"/>
  <c r="L1846" i="11" s="1"/>
  <c r="I1850" i="11" a="1"/>
  <c r="I1850" i="11" s="1"/>
  <c r="L1850" i="11" a="1"/>
  <c r="L1850" i="11" s="1"/>
  <c r="I1851" i="11" a="1"/>
  <c r="I1851" i="11" s="1"/>
  <c r="L1851" i="11" a="1"/>
  <c r="L1851" i="11" s="1"/>
  <c r="I1852" i="11" a="1"/>
  <c r="I1852" i="11" s="1"/>
  <c r="L1852" i="11" a="1"/>
  <c r="L1852" i="11" s="1"/>
  <c r="I1853" i="11" a="1"/>
  <c r="I1853" i="11" s="1"/>
  <c r="L1853" i="11" a="1"/>
  <c r="L1853" i="11" s="1"/>
  <c r="I1854" i="11" a="1"/>
  <c r="I1854" i="11" s="1"/>
  <c r="L1854" i="11" a="1"/>
  <c r="L1854" i="11" s="1"/>
  <c r="I1855" i="11" a="1"/>
  <c r="I1855" i="11" s="1"/>
  <c r="L1855" i="11" a="1"/>
  <c r="L1855" i="11" s="1"/>
  <c r="I1856" i="11" a="1"/>
  <c r="I1856" i="11" s="1"/>
  <c r="L1856" i="11" a="1"/>
  <c r="L1856" i="11" s="1"/>
  <c r="I1858" i="11" a="1"/>
  <c r="I1858" i="11" s="1"/>
  <c r="L1858" i="11" a="1"/>
  <c r="L1858" i="11" s="1"/>
  <c r="I1859" i="11" a="1"/>
  <c r="I1859" i="11" s="1"/>
  <c r="L1859" i="11" a="1"/>
  <c r="L1859" i="11" s="1"/>
  <c r="I1860" i="11" a="1"/>
  <c r="I1860" i="11" s="1"/>
  <c r="L1860" i="11" a="1"/>
  <c r="L1860" i="11" s="1"/>
  <c r="I1861" i="11" a="1"/>
  <c r="I1861" i="11" s="1"/>
  <c r="L1861" i="11" a="1"/>
  <c r="L1861" i="11" s="1"/>
  <c r="I1862" i="11" a="1"/>
  <c r="I1862" i="11" s="1"/>
  <c r="L1862" i="11" a="1"/>
  <c r="L1862" i="11" s="1"/>
  <c r="I1863" i="11" a="1"/>
  <c r="I1863" i="11" s="1"/>
  <c r="L1863" i="11" a="1"/>
  <c r="L1863" i="11" s="1"/>
  <c r="I1864" i="11" a="1"/>
  <c r="I1864" i="11" s="1"/>
  <c r="L1864" i="11" a="1"/>
  <c r="L1864" i="11" s="1"/>
  <c r="I1865" i="11" a="1"/>
  <c r="I1865" i="11" s="1"/>
  <c r="L1865" i="11" a="1"/>
  <c r="L1865" i="11" s="1"/>
  <c r="I1866" i="11" a="1"/>
  <c r="I1866" i="11" s="1"/>
  <c r="L1866" i="11" a="1"/>
  <c r="L1866" i="11" s="1"/>
  <c r="I1867" i="11" a="1"/>
  <c r="I1867" i="11" s="1"/>
  <c r="L1867" i="11" a="1"/>
  <c r="L1867" i="11" s="1"/>
  <c r="I1868" i="11" a="1"/>
  <c r="I1868" i="11" s="1"/>
  <c r="L1868" i="11" a="1"/>
  <c r="L1868" i="11" s="1"/>
  <c r="I1869" i="11" a="1"/>
  <c r="I1869" i="11" s="1"/>
  <c r="L1869" i="11" a="1"/>
  <c r="L1869" i="11" s="1"/>
  <c r="I1871" i="11" a="1"/>
  <c r="I1871" i="11" s="1"/>
  <c r="L1871" i="11" a="1"/>
  <c r="L1871" i="11" s="1"/>
  <c r="I1873" i="11" a="1"/>
  <c r="I1873" i="11" s="1"/>
  <c r="L1873" i="11" a="1"/>
  <c r="L1873" i="11" s="1"/>
  <c r="I1874" i="11" a="1"/>
  <c r="I1874" i="11" s="1"/>
  <c r="L1874" i="11" a="1"/>
  <c r="L1874" i="11" s="1"/>
  <c r="I1875" i="11" a="1"/>
  <c r="I1875" i="11" s="1"/>
  <c r="L1875" i="11" a="1"/>
  <c r="L1875" i="11" s="1"/>
  <c r="I1876" i="11" a="1"/>
  <c r="I1876" i="11" s="1"/>
  <c r="L1876" i="11" a="1"/>
  <c r="L1876" i="11" s="1"/>
  <c r="I1877" i="11" a="1"/>
  <c r="I1877" i="11" s="1"/>
  <c r="L1877" i="11" a="1"/>
  <c r="L1877" i="11" s="1"/>
  <c r="I1878" i="11" a="1"/>
  <c r="I1878" i="11" s="1"/>
  <c r="L1878" i="11" a="1"/>
  <c r="L1878" i="11" s="1"/>
  <c r="I1879" i="11" a="1"/>
  <c r="I1879" i="11" s="1"/>
  <c r="L1879" i="11" a="1"/>
  <c r="L1879" i="11" s="1"/>
  <c r="I1882" i="11" a="1"/>
  <c r="I1882" i="11" s="1"/>
  <c r="L1882" i="11" a="1"/>
  <c r="L1882" i="11" s="1"/>
  <c r="I1883" i="11" a="1"/>
  <c r="I1883" i="11" s="1"/>
  <c r="L1883" i="11" a="1"/>
  <c r="L1883" i="11" s="1"/>
  <c r="I1884" i="11" a="1"/>
  <c r="I1884" i="11" s="1"/>
  <c r="L1884" i="11" a="1"/>
  <c r="L1884" i="11" s="1"/>
  <c r="I1885" i="11" a="1"/>
  <c r="I1885" i="11" s="1"/>
  <c r="L1885" i="11" a="1"/>
  <c r="L1885" i="11" s="1"/>
  <c r="I1886" i="11" a="1"/>
  <c r="I1886" i="11" s="1"/>
  <c r="L1886" i="11" a="1"/>
  <c r="L1886" i="11" s="1"/>
  <c r="I1887" i="11" a="1"/>
  <c r="I1887" i="11" s="1"/>
  <c r="L1887" i="11" a="1"/>
  <c r="L1887" i="11" s="1"/>
  <c r="I1888" i="11" a="1"/>
  <c r="I1888" i="11" s="1"/>
  <c r="L1888" i="11" a="1"/>
  <c r="L1888" i="11" s="1"/>
  <c r="I1889" i="11" a="1"/>
  <c r="I1889" i="11" s="1"/>
  <c r="I1891" i="11" a="1"/>
  <c r="I1891" i="11" s="1"/>
  <c r="L1891" i="11" a="1"/>
  <c r="L1891" i="11" s="1"/>
  <c r="I1892" i="11" a="1"/>
  <c r="I1892" i="11" s="1"/>
  <c r="L1892" i="11" a="1"/>
  <c r="L1892" i="11" s="1"/>
  <c r="I1894" i="11" a="1"/>
  <c r="I1894" i="11" s="1"/>
  <c r="L1894" i="11" a="1"/>
  <c r="L1894" i="11" s="1"/>
  <c r="I1896" i="11" a="1"/>
  <c r="I1896" i="11" s="1"/>
  <c r="L1896" i="11" a="1"/>
  <c r="L1896" i="11" s="1"/>
  <c r="I1897" i="11" a="1"/>
  <c r="I1897" i="11" s="1"/>
  <c r="L1897" i="11" a="1"/>
  <c r="L1897" i="11" s="1"/>
  <c r="I1900" i="11" a="1"/>
  <c r="I1900" i="11" s="1"/>
  <c r="L1900" i="11" a="1"/>
  <c r="L1900" i="11" s="1"/>
  <c r="I1901" i="11" a="1"/>
  <c r="I1901" i="11" s="1"/>
  <c r="L1901" i="11" a="1"/>
  <c r="L1901" i="11" s="1"/>
  <c r="I1903" i="11" a="1"/>
  <c r="I1903" i="11" s="1"/>
  <c r="I1904" i="11" a="1"/>
  <c r="I1904" i="11" s="1"/>
  <c r="L1904" i="11" a="1"/>
  <c r="L1904" i="11" s="1"/>
  <c r="I1905" i="11" a="1"/>
  <c r="I1905" i="11" s="1"/>
  <c r="L1905" i="11" a="1"/>
  <c r="L1905" i="11" s="1"/>
  <c r="I1906" i="11" a="1"/>
  <c r="I1906" i="11" s="1"/>
  <c r="L1906" i="11" a="1"/>
  <c r="L1906" i="11"/>
  <c r="I1907" i="11" a="1"/>
  <c r="I1907" i="11" s="1"/>
  <c r="L1907" i="11" a="1"/>
  <c r="L1907" i="11" s="1"/>
  <c r="I1908" i="11" a="1"/>
  <c r="I1908" i="11" s="1"/>
  <c r="L1908" i="11" a="1"/>
  <c r="L1908" i="11" s="1"/>
  <c r="I1909" i="11" a="1"/>
  <c r="I1909" i="11" s="1"/>
  <c r="L1909" i="11" a="1"/>
  <c r="L1909" i="11" s="1"/>
  <c r="I1910" i="11" a="1"/>
  <c r="I1910" i="11" s="1"/>
  <c r="L1910" i="11" a="1"/>
  <c r="L1910" i="11" s="1"/>
  <c r="I1911" i="11" a="1"/>
  <c r="I1911" i="11" s="1"/>
  <c r="L1911" i="11" a="1"/>
  <c r="L1911" i="11" s="1"/>
  <c r="I1912" i="11" a="1"/>
  <c r="I1912" i="11" s="1"/>
  <c r="L1912" i="11" a="1"/>
  <c r="L1912" i="11" s="1"/>
  <c r="I1913" i="11" a="1"/>
  <c r="I1913" i="11" s="1"/>
  <c r="L1913" i="11" a="1"/>
  <c r="L1913" i="11" s="1"/>
  <c r="I1916" i="11" a="1"/>
  <c r="I1916" i="11" s="1"/>
  <c r="L1916" i="11" a="1"/>
  <c r="L1916" i="11" s="1"/>
  <c r="I1917" i="11" a="1"/>
  <c r="I1917" i="11" s="1"/>
  <c r="L1917" i="11" a="1"/>
  <c r="L1917" i="11" s="1"/>
  <c r="I1918" i="11" a="1"/>
  <c r="I1918" i="11" s="1"/>
  <c r="L1918" i="11" a="1"/>
  <c r="L1918" i="11" s="1"/>
  <c r="I1919" i="11" a="1"/>
  <c r="I1919" i="11" s="1"/>
  <c r="L1919" i="11" a="1"/>
  <c r="L1919" i="11" s="1"/>
  <c r="I1920" i="11" a="1"/>
  <c r="I1920" i="11" s="1"/>
  <c r="L1920" i="11" a="1"/>
  <c r="L1920" i="11" s="1"/>
  <c r="I1650" i="11" a="1"/>
  <c r="I1650" i="11" s="1"/>
  <c r="L1650" i="11" a="1"/>
  <c r="L1650" i="11" s="1"/>
  <c r="I1654" i="11" a="1"/>
  <c r="I1654" i="11" s="1"/>
  <c r="L1654" i="11" a="1"/>
  <c r="L1654" i="11" s="1"/>
  <c r="I1662" i="11" a="1"/>
  <c r="I1662" i="11" s="1"/>
  <c r="L1662" i="11" a="1"/>
  <c r="L1662" i="11" s="1"/>
  <c r="I1663" i="11" a="1"/>
  <c r="I1663" i="11" s="1"/>
  <c r="L1663" i="11" a="1"/>
  <c r="L1663" i="11" s="1"/>
  <c r="I1664" i="11" a="1"/>
  <c r="I1664" i="11" s="1"/>
  <c r="L1664" i="11" a="1"/>
  <c r="L1664" i="11" s="1"/>
  <c r="I1668" i="11" a="1"/>
  <c r="I1668" i="11"/>
  <c r="L1668" i="11" a="1"/>
  <c r="L1668" i="11" s="1"/>
  <c r="I1670" i="11" a="1"/>
  <c r="I1670" i="11" s="1"/>
  <c r="L1670" i="11" a="1"/>
  <c r="L1670" i="11"/>
  <c r="I1673" i="11" a="1"/>
  <c r="I1673" i="11" s="1"/>
  <c r="I1675" i="11" a="1"/>
  <c r="I1675" i="11" s="1"/>
  <c r="L1675" i="11" a="1"/>
  <c r="L1675" i="11" s="1"/>
  <c r="L1676" i="11" a="1"/>
  <c r="L1676" i="11" s="1"/>
  <c r="I1679" i="11" a="1"/>
  <c r="I1679" i="11" s="1"/>
  <c r="L1679" i="11" a="1"/>
  <c r="L1679" i="11" s="1"/>
  <c r="L1680" i="11" a="1"/>
  <c r="L1680" i="11" s="1"/>
  <c r="I1681" i="11" a="1"/>
  <c r="I1681" i="11" s="1"/>
  <c r="L1681" i="11" a="1"/>
  <c r="L1681" i="11" s="1"/>
  <c r="I1682" i="11" a="1"/>
  <c r="I1682" i="11" s="1"/>
  <c r="L1682" i="11" a="1"/>
  <c r="L1682" i="11" s="1"/>
  <c r="I1683" i="11" a="1"/>
  <c r="I1683" i="11" s="1"/>
  <c r="L1683" i="11" a="1"/>
  <c r="L1683" i="11" s="1"/>
  <c r="I1684" i="11" a="1"/>
  <c r="I1684" i="11" s="1"/>
  <c r="L1684" i="11" a="1"/>
  <c r="L1684" i="11" s="1"/>
  <c r="I1686" i="11" a="1"/>
  <c r="I1686" i="11" s="1"/>
  <c r="L1686" i="11" a="1"/>
  <c r="L1686" i="11" s="1"/>
  <c r="I1687" i="11" a="1"/>
  <c r="I1687" i="11" s="1"/>
  <c r="L1687" i="11" a="1"/>
  <c r="L1687" i="11" s="1"/>
  <c r="I1689" i="11" a="1"/>
  <c r="I1689" i="11" s="1"/>
  <c r="L1689" i="11" a="1"/>
  <c r="L1689" i="11" s="1"/>
  <c r="I1692" i="11" a="1"/>
  <c r="I1692" i="11" s="1"/>
  <c r="L1692" i="11" a="1"/>
  <c r="L1692" i="11" s="1"/>
  <c r="I1693" i="11" a="1"/>
  <c r="I1693" i="11" s="1"/>
  <c r="L1693" i="11" a="1"/>
  <c r="L1693" i="11" s="1"/>
  <c r="I1694" i="11" a="1"/>
  <c r="I1694" i="11" s="1"/>
  <c r="L1694" i="11" a="1"/>
  <c r="L1694" i="11" s="1"/>
  <c r="I1695" i="11" a="1"/>
  <c r="I1695" i="11" s="1"/>
  <c r="L1695" i="11" a="1"/>
  <c r="L1695" i="11" s="1"/>
  <c r="I1696" i="11" a="1"/>
  <c r="I1696" i="11"/>
  <c r="L1696" i="11" a="1"/>
  <c r="L1696" i="11" s="1"/>
  <c r="I1697" i="11" a="1"/>
  <c r="I1697" i="11" s="1"/>
  <c r="L1697" i="11" a="1"/>
  <c r="L1697" i="11" s="1"/>
  <c r="I1698" i="11" a="1"/>
  <c r="I1698" i="11" s="1"/>
  <c r="L1698" i="11" a="1"/>
  <c r="L1698" i="11" s="1"/>
  <c r="I1699" i="11" a="1"/>
  <c r="I1699" i="11" s="1"/>
  <c r="L1699" i="11" a="1"/>
  <c r="L1699" i="11" s="1"/>
  <c r="I1700" i="11" a="1"/>
  <c r="I1700" i="11" s="1"/>
  <c r="L1700" i="11" a="1"/>
  <c r="L1700" i="11" s="1"/>
  <c r="I1701" i="11" a="1"/>
  <c r="I1701" i="11" s="1"/>
  <c r="L1701" i="11" a="1"/>
  <c r="L1701" i="11" s="1"/>
  <c r="I1702" i="11" a="1"/>
  <c r="I1702" i="11" s="1"/>
  <c r="L1702" i="11" a="1"/>
  <c r="L1702" i="11" s="1"/>
  <c r="I1703" i="11" a="1"/>
  <c r="I1703" i="11" s="1"/>
  <c r="L1703" i="11" a="1"/>
  <c r="L1703" i="11" s="1"/>
  <c r="I1704" i="11" a="1"/>
  <c r="I1704" i="11" s="1"/>
  <c r="L1704" i="11" a="1"/>
  <c r="L1704" i="11" s="1"/>
  <c r="I1705" i="11" a="1"/>
  <c r="I1705" i="11" s="1"/>
  <c r="L1705" i="11" a="1"/>
  <c r="L1705" i="11" s="1"/>
  <c r="I1706" i="11" a="1"/>
  <c r="I1706" i="11" s="1"/>
  <c r="L1706" i="11" a="1"/>
  <c r="L1706" i="11" s="1"/>
  <c r="I1707" i="11" a="1"/>
  <c r="I1707" i="11" s="1"/>
  <c r="L1707" i="11" a="1"/>
  <c r="L1707" i="11" s="1"/>
  <c r="I1708" i="11" a="1"/>
  <c r="I1708" i="11" s="1"/>
  <c r="L1708" i="11" a="1"/>
  <c r="L1708" i="11" s="1"/>
  <c r="I1711" i="11" a="1"/>
  <c r="I1711" i="11" s="1"/>
  <c r="L1711" i="11" a="1"/>
  <c r="L1711" i="11" s="1"/>
  <c r="I1712" i="11" a="1"/>
  <c r="I1712" i="11" s="1"/>
  <c r="L1712" i="11" a="1"/>
  <c r="L1712" i="11" s="1"/>
  <c r="I1713" i="11" a="1"/>
  <c r="I1713" i="11" s="1"/>
  <c r="L1713" i="11" a="1"/>
  <c r="L1713" i="11" s="1"/>
  <c r="I1714" i="11" a="1"/>
  <c r="I1714" i="11" s="1"/>
  <c r="L1714" i="11" a="1"/>
  <c r="L1714" i="11" s="1"/>
  <c r="I1715" i="11" a="1"/>
  <c r="I1715" i="11" s="1"/>
  <c r="L1715" i="11" a="1"/>
  <c r="L1715" i="11" s="1"/>
  <c r="I1716" i="11" a="1"/>
  <c r="I1716" i="11" s="1"/>
  <c r="L1716" i="11" a="1"/>
  <c r="L1716" i="11" s="1"/>
  <c r="I1717" i="11" a="1"/>
  <c r="I1717" i="11" s="1"/>
  <c r="L1717" i="11" a="1"/>
  <c r="L1717" i="11" s="1"/>
  <c r="I1610" i="11" a="1"/>
  <c r="I1610" i="11" s="1"/>
  <c r="L1610" i="11" a="1"/>
  <c r="L1610" i="11" s="1"/>
  <c r="I1611" i="11" a="1"/>
  <c r="I1611" i="11" s="1"/>
  <c r="L1611" i="11" a="1"/>
  <c r="L1611" i="11" s="1"/>
  <c r="I1612" i="11" a="1"/>
  <c r="I1612" i="11" s="1"/>
  <c r="L1612" i="11" a="1"/>
  <c r="L1612" i="11" s="1"/>
  <c r="I1613" i="11" a="1"/>
  <c r="I1613" i="11" s="1"/>
  <c r="L1613" i="11" a="1"/>
  <c r="L1613" i="11" s="1"/>
  <c r="I1614" i="11" a="1"/>
  <c r="I1614" i="11" s="1"/>
  <c r="L1614" i="11" a="1"/>
  <c r="L1614" i="11"/>
  <c r="I1615" i="11" a="1"/>
  <c r="I1615" i="11" s="1"/>
  <c r="L1615" i="11" a="1"/>
  <c r="L1615" i="11" s="1"/>
  <c r="I1616" i="11" a="1"/>
  <c r="I1616" i="11" s="1"/>
  <c r="L1616" i="11" a="1"/>
  <c r="L1616" i="11" s="1"/>
  <c r="I1617" i="11" a="1"/>
  <c r="I1617" i="11" s="1"/>
  <c r="L1617" i="11" a="1"/>
  <c r="L1617" i="11" s="1"/>
  <c r="I1618" i="11" a="1"/>
  <c r="I1618" i="11" s="1"/>
  <c r="L1618" i="11" a="1"/>
  <c r="L1618" i="11" s="1"/>
  <c r="I1619" i="11" a="1"/>
  <c r="I1619" i="11" s="1"/>
  <c r="L1619" i="11" a="1"/>
  <c r="L1619" i="11" s="1"/>
  <c r="I1620" i="11" a="1"/>
  <c r="I1620" i="11" s="1"/>
  <c r="L1620" i="11" a="1"/>
  <c r="L1620" i="11" s="1"/>
  <c r="I1621" i="11" a="1"/>
  <c r="I1621" i="11" s="1"/>
  <c r="L1621" i="11" a="1"/>
  <c r="L1621" i="11" s="1"/>
  <c r="L1513" i="11" a="1"/>
  <c r="L1513" i="11" s="1"/>
  <c r="I1513" i="11" a="1"/>
  <c r="I1513" i="11" s="1"/>
  <c r="L1512" i="11" a="1"/>
  <c r="L1512" i="11" s="1"/>
  <c r="I1512" i="11" a="1"/>
  <c r="I1512" i="11" s="1"/>
  <c r="L1511" i="11" a="1"/>
  <c r="L1511" i="11" s="1"/>
  <c r="I1511" i="11" a="1"/>
  <c r="I1511" i="11" s="1"/>
  <c r="L1510" i="11" a="1"/>
  <c r="L1510" i="11" s="1"/>
  <c r="I1510" i="11" a="1"/>
  <c r="I1510" i="11" s="1"/>
  <c r="L1577" i="11" a="1"/>
  <c r="L1577" i="11" s="1"/>
  <c r="I1577" i="11" a="1"/>
  <c r="I1577" i="11" s="1"/>
  <c r="L1576" i="11" a="1"/>
  <c r="L1576" i="11" s="1"/>
  <c r="I1576" i="11" a="1"/>
  <c r="I1576" i="11" s="1"/>
  <c r="L1575" i="11" a="1"/>
  <c r="L1575" i="11" s="1"/>
  <c r="I1575" i="11" a="1"/>
  <c r="I1575" i="11" s="1"/>
  <c r="L1574" i="11" a="1"/>
  <c r="L1574" i="11" s="1"/>
  <c r="I1574" i="11" a="1"/>
  <c r="I1574" i="11" s="1"/>
  <c r="L1573" i="11" a="1"/>
  <c r="L1573" i="11" s="1"/>
  <c r="I1573" i="11" a="1"/>
  <c r="I1573" i="11" s="1"/>
  <c r="L1572" i="11" a="1"/>
  <c r="L1572" i="11" s="1"/>
  <c r="I1572" i="11" a="1"/>
  <c r="I1572" i="11" s="1"/>
  <c r="L1571" i="11" a="1"/>
  <c r="L1571" i="11" s="1"/>
  <c r="I1571" i="11" a="1"/>
  <c r="I1571" i="11" s="1"/>
  <c r="L1570" i="11" a="1"/>
  <c r="L1570" i="11" s="1"/>
  <c r="I1570" i="11" a="1"/>
  <c r="I1570" i="11" s="1"/>
  <c r="L1569" i="11" a="1"/>
  <c r="L1569" i="11" s="1"/>
  <c r="I1569" i="11" a="1"/>
  <c r="I1569" i="11" s="1"/>
  <c r="L1568" i="11" a="1"/>
  <c r="L1568" i="11" s="1"/>
  <c r="I1568" i="11" a="1"/>
  <c r="I1568" i="11" s="1"/>
  <c r="L1567" i="11" a="1"/>
  <c r="L1567" i="11" s="1"/>
  <c r="I1567" i="11" a="1"/>
  <c r="I1567" i="11" s="1"/>
  <c r="L1566" i="11" a="1"/>
  <c r="L1566" i="11" s="1"/>
  <c r="I1566" i="11" a="1"/>
  <c r="I1566" i="11" s="1"/>
  <c r="L1565" i="11" a="1"/>
  <c r="L1565" i="11" s="1"/>
  <c r="I1565" i="11" a="1"/>
  <c r="I1565" i="11" s="1"/>
  <c r="L1564" i="11" a="1"/>
  <c r="L1564" i="11" s="1"/>
  <c r="I1564" i="11" a="1"/>
  <c r="I1564" i="11" s="1"/>
  <c r="L1563" i="11" a="1"/>
  <c r="L1563" i="11" s="1"/>
  <c r="I1563" i="11" a="1"/>
  <c r="I1563" i="11" s="1"/>
  <c r="L1562" i="11" a="1"/>
  <c r="L1562" i="11" s="1"/>
  <c r="I1562" i="11" a="1"/>
  <c r="I1562" i="11" s="1"/>
  <c r="L1561" i="11" a="1"/>
  <c r="L1561" i="11" s="1"/>
  <c r="I1561" i="11" a="1"/>
  <c r="I1561" i="11" s="1"/>
  <c r="L1560" i="11" a="1"/>
  <c r="L1560" i="11" s="1"/>
  <c r="I1560" i="11" a="1"/>
  <c r="I1560" i="11" s="1"/>
  <c r="L1559" i="11" a="1"/>
  <c r="L1559" i="11" s="1"/>
  <c r="I1559" i="11" a="1"/>
  <c r="I1559" i="11" s="1"/>
  <c r="L1557" i="11" a="1"/>
  <c r="L1557" i="11" s="1"/>
  <c r="I1557" i="11" a="1"/>
  <c r="I1557" i="11" s="1"/>
  <c r="L1556" i="11" a="1"/>
  <c r="L1556" i="11" s="1"/>
  <c r="I1556" i="11" a="1"/>
  <c r="I1556" i="11" s="1"/>
  <c r="L1555" i="11" a="1"/>
  <c r="L1555" i="11" s="1"/>
  <c r="I1555" i="11" a="1"/>
  <c r="I1555" i="11" s="1"/>
  <c r="L1554" i="11" a="1"/>
  <c r="L1554" i="11" s="1"/>
  <c r="I1554" i="11" a="1"/>
  <c r="I1554" i="11" s="1"/>
  <c r="L1553" i="11" a="1"/>
  <c r="L1553" i="11" s="1"/>
  <c r="I1553" i="11" a="1"/>
  <c r="I1553" i="11" s="1"/>
  <c r="L1552" i="11" a="1"/>
  <c r="L1552" i="11" s="1"/>
  <c r="I1552" i="11" a="1"/>
  <c r="I1552" i="11" s="1"/>
  <c r="L1551" i="11" a="1"/>
  <c r="L1551" i="11" s="1"/>
  <c r="I1551" i="11" a="1"/>
  <c r="I1551" i="11" s="1"/>
  <c r="L1550" i="11" a="1"/>
  <c r="L1550" i="11" s="1"/>
  <c r="I1550" i="11" a="1"/>
  <c r="I1550" i="11" s="1"/>
  <c r="L1549" i="11" a="1"/>
  <c r="L1549" i="11" s="1"/>
  <c r="I1549" i="11" a="1"/>
  <c r="I1549" i="11" s="1"/>
  <c r="L1548" i="11" a="1"/>
  <c r="L1548" i="11" s="1"/>
  <c r="I1548" i="11" a="1"/>
  <c r="I1548" i="11" s="1"/>
  <c r="L1547" i="11" a="1"/>
  <c r="L1547" i="11" s="1"/>
  <c r="I1547" i="11" a="1"/>
  <c r="I1547" i="11" s="1"/>
  <c r="L1546" i="11" a="1"/>
  <c r="L1546" i="11" s="1"/>
  <c r="I1546" i="11" a="1"/>
  <c r="I1546" i="11" s="1"/>
  <c r="L1545" i="11" a="1"/>
  <c r="L1545" i="11" s="1"/>
  <c r="I1545" i="11" a="1"/>
  <c r="I1545" i="11" s="1"/>
  <c r="L1544" i="11" a="1"/>
  <c r="L1544" i="11" s="1"/>
  <c r="I1544" i="11" a="1"/>
  <c r="I1544" i="11" s="1"/>
  <c r="L1543" i="11" a="1"/>
  <c r="L1543" i="11" s="1"/>
  <c r="I1543" i="11" a="1"/>
  <c r="I1543" i="11" s="1"/>
  <c r="L1542" i="11" a="1"/>
  <c r="L1542" i="11" s="1"/>
  <c r="I1542" i="11" a="1"/>
  <c r="I1542" i="11" s="1"/>
  <c r="L1541" i="11" a="1"/>
  <c r="L1541" i="11" s="1"/>
  <c r="I1541" i="11" a="1"/>
  <c r="I1541" i="11" s="1"/>
  <c r="L1540" i="11" a="1"/>
  <c r="L1540" i="11" s="1"/>
  <c r="I1540" i="11" a="1"/>
  <c r="I1540" i="11" s="1"/>
  <c r="L1539" i="11" a="1"/>
  <c r="L1539" i="11" s="1"/>
  <c r="I1539" i="11" a="1"/>
  <c r="I1539" i="11" s="1"/>
  <c r="L1538" i="11" a="1"/>
  <c r="L1538" i="11" s="1"/>
  <c r="I1538" i="11" a="1"/>
  <c r="I1538" i="11" s="1"/>
  <c r="L1537" i="11" a="1"/>
  <c r="L1537" i="11" s="1"/>
  <c r="I1537" i="11" a="1"/>
  <c r="I1537" i="11" s="1"/>
  <c r="L1536" i="11" a="1"/>
  <c r="L1536" i="11" s="1"/>
  <c r="I1536" i="11" a="1"/>
  <c r="I1536" i="11" s="1"/>
  <c r="L1535" i="11" a="1"/>
  <c r="L1535" i="11" s="1"/>
  <c r="I1535" i="11" a="1"/>
  <c r="I1535" i="11" s="1"/>
  <c r="L1534" i="11" a="1"/>
  <c r="L1534" i="11" s="1"/>
  <c r="I1534" i="11" a="1"/>
  <c r="I1534" i="11" s="1"/>
  <c r="L1533" i="11" a="1"/>
  <c r="L1533" i="11" s="1"/>
  <c r="I1533" i="11" a="1"/>
  <c r="I1533" i="11" s="1"/>
  <c r="L1532" i="11" a="1"/>
  <c r="L1532" i="11" s="1"/>
  <c r="I1532" i="11" a="1"/>
  <c r="I1532" i="11" s="1"/>
  <c r="L1531" i="11" a="1"/>
  <c r="L1531" i="11" s="1"/>
  <c r="I1531" i="11" a="1"/>
  <c r="I1531" i="11" s="1"/>
  <c r="L1530" i="11" a="1"/>
  <c r="L1530" i="11" s="1"/>
  <c r="I1530" i="11" a="1"/>
  <c r="I1530" i="11" s="1"/>
  <c r="L1529" i="11" a="1"/>
  <c r="L1529" i="11" s="1"/>
  <c r="I1529" i="11" a="1"/>
  <c r="I1529" i="11" s="1"/>
  <c r="L1528" i="11" a="1"/>
  <c r="L1528" i="11" s="1"/>
  <c r="I1528" i="11" a="1"/>
  <c r="I1528" i="11" s="1"/>
  <c r="L1527" i="11" a="1"/>
  <c r="L1527" i="11" s="1"/>
  <c r="I1527" i="11" a="1"/>
  <c r="I1527" i="11" s="1"/>
  <c r="L1526" i="11" a="1"/>
  <c r="L1526" i="11" s="1"/>
  <c r="I1526" i="11" a="1"/>
  <c r="I1526" i="11" s="1"/>
  <c r="L1525" i="11" a="1"/>
  <c r="L1525" i="11" s="1"/>
  <c r="I1525" i="11" a="1"/>
  <c r="I1525" i="11" s="1"/>
  <c r="L1524" i="11" a="1"/>
  <c r="L1524" i="11" s="1"/>
  <c r="I1524" i="11" a="1"/>
  <c r="I1524" i="11" s="1"/>
  <c r="L1523" i="11" a="1"/>
  <c r="L1523" i="11" s="1"/>
  <c r="I1523" i="11" a="1"/>
  <c r="I1523" i="11" s="1"/>
  <c r="L1521" i="11" a="1"/>
  <c r="L1521" i="11" s="1"/>
  <c r="I1521" i="11" a="1"/>
  <c r="I1521" i="11" s="1"/>
  <c r="L1520" i="11" a="1"/>
  <c r="L1520" i="11" s="1"/>
  <c r="I1520" i="11" a="1"/>
  <c r="I1520" i="11" s="1"/>
  <c r="L1519" i="11" a="1"/>
  <c r="L1519" i="11" s="1"/>
  <c r="I1519" i="11" a="1"/>
  <c r="I1519" i="11" s="1"/>
  <c r="L1518" i="11" a="1"/>
  <c r="L1518" i="11" s="1"/>
  <c r="I1518" i="11" a="1"/>
  <c r="I1518" i="11" s="1"/>
  <c r="L1517" i="11" a="1"/>
  <c r="L1517" i="11" s="1"/>
  <c r="I1517" i="11" a="1"/>
  <c r="I1517" i="11" s="1"/>
  <c r="L1516" i="11" a="1"/>
  <c r="L1516" i="11" s="1"/>
  <c r="I1516" i="11" a="1"/>
  <c r="I1516" i="11" s="1"/>
  <c r="L1515" i="11" a="1"/>
  <c r="L1515" i="11" s="1"/>
  <c r="I1515" i="11" a="1"/>
  <c r="I1515" i="11" s="1"/>
  <c r="I1138" i="11" a="1"/>
  <c r="I1138" i="11" s="1"/>
  <c r="L1138" i="11" a="1"/>
  <c r="L1138" i="11" s="1"/>
  <c r="I1139" i="11" a="1"/>
  <c r="I1139" i="11" s="1"/>
  <c r="L1139" i="11" a="1"/>
  <c r="L1139" i="11"/>
  <c r="I1140" i="11" a="1"/>
  <c r="I1140" i="11" s="1"/>
  <c r="L1140" i="11" a="1"/>
  <c r="L1140" i="11" s="1"/>
  <c r="I1141" i="11" a="1"/>
  <c r="I1141" i="11" s="1"/>
  <c r="L1141" i="11" a="1"/>
  <c r="L1141" i="11" s="1"/>
  <c r="I1142" i="11" a="1"/>
  <c r="I1142" i="11"/>
  <c r="L1142" i="11" a="1"/>
  <c r="L1142" i="11" s="1"/>
  <c r="I1143" i="11" a="1"/>
  <c r="I1143" i="11" s="1"/>
  <c r="L1143" i="11" a="1"/>
  <c r="L1143" i="11" s="1"/>
  <c r="I1144" i="11" a="1"/>
  <c r="I1144" i="11" s="1"/>
  <c r="L1144" i="11" a="1"/>
  <c r="L1144" i="11" s="1"/>
  <c r="I1145" i="11" a="1"/>
  <c r="I1145" i="11" s="1"/>
  <c r="L1145" i="11" a="1"/>
  <c r="L1145" i="11" s="1"/>
  <c r="I1146" i="11" a="1"/>
  <c r="I1146" i="11" s="1"/>
  <c r="L1146" i="11" a="1"/>
  <c r="L1146" i="11" s="1"/>
  <c r="I1147" i="11" a="1"/>
  <c r="I1147" i="11" s="1"/>
  <c r="L1147" i="11" a="1"/>
  <c r="L1147" i="11" s="1"/>
  <c r="I1148" i="11" a="1"/>
  <c r="I1148" i="11" s="1"/>
  <c r="L1148" i="11" a="1"/>
  <c r="L1148" i="11" s="1"/>
  <c r="I1149" i="11" a="1"/>
  <c r="I1149" i="11" s="1"/>
  <c r="L1149" i="11" a="1"/>
  <c r="L1149" i="11" s="1"/>
  <c r="I1150" i="11" a="1"/>
  <c r="I1150" i="11" s="1"/>
  <c r="L1150" i="11" a="1"/>
  <c r="L1150" i="11" s="1"/>
  <c r="I1151" i="11" a="1"/>
  <c r="I1151" i="11" s="1"/>
  <c r="L1151" i="11" a="1"/>
  <c r="L1151" i="11" s="1"/>
  <c r="I1152" i="11" a="1"/>
  <c r="I1152" i="11" s="1"/>
  <c r="L1152" i="11" a="1"/>
  <c r="L1152" i="11" s="1"/>
  <c r="I1153" i="11" a="1"/>
  <c r="I1153" i="11" s="1"/>
  <c r="L1153" i="11" a="1"/>
  <c r="L1153" i="11" s="1"/>
  <c r="I1154" i="11" a="1"/>
  <c r="I1154" i="11" s="1"/>
  <c r="L1154" i="11" a="1"/>
  <c r="L1154" i="11" s="1"/>
  <c r="I1155" i="11" a="1"/>
  <c r="I1155" i="11" s="1"/>
  <c r="L1155" i="11" a="1"/>
  <c r="L1155" i="11" s="1"/>
  <c r="I1156" i="11" a="1"/>
  <c r="I1156" i="11" s="1"/>
  <c r="L1156" i="11" a="1"/>
  <c r="L1156" i="11"/>
  <c r="I1157" i="11" a="1"/>
  <c r="I1157" i="11" s="1"/>
  <c r="L1157" i="11" a="1"/>
  <c r="L1157" i="11" s="1"/>
  <c r="I1158" i="11" a="1"/>
  <c r="I1158" i="11" s="1"/>
  <c r="L1158" i="11" a="1"/>
  <c r="L1158" i="11" s="1"/>
  <c r="I1159" i="11" a="1"/>
  <c r="I1159" i="11" s="1"/>
  <c r="L1159" i="11" a="1"/>
  <c r="L1159" i="11" s="1"/>
  <c r="I1160" i="11" a="1"/>
  <c r="I1160" i="11" s="1"/>
  <c r="L1160" i="11" a="1"/>
  <c r="L1160" i="11" s="1"/>
  <c r="I1161" i="11" a="1"/>
  <c r="I1161" i="11" s="1"/>
  <c r="L1161" i="11" a="1"/>
  <c r="L1161" i="11" s="1"/>
  <c r="I1162" i="11" a="1"/>
  <c r="I1162" i="11" s="1"/>
  <c r="L1162" i="11" a="1"/>
  <c r="L1162" i="11" s="1"/>
  <c r="I1163" i="11" a="1"/>
  <c r="I1163" i="11" s="1"/>
  <c r="L1163" i="11" a="1"/>
  <c r="L1163" i="11" s="1"/>
  <c r="I1164" i="11" a="1"/>
  <c r="I1164" i="11" s="1"/>
  <c r="L1164" i="11" a="1"/>
  <c r="L1164" i="11" s="1"/>
  <c r="I1165" i="11" a="1"/>
  <c r="I1165" i="11" s="1"/>
  <c r="L1165" i="11" a="1"/>
  <c r="L1165" i="11" s="1"/>
  <c r="I1166" i="11" a="1"/>
  <c r="I1166" i="11" s="1"/>
  <c r="L1166" i="11" a="1"/>
  <c r="L1166" i="11" s="1"/>
  <c r="I1167" i="11" a="1"/>
  <c r="I1167" i="11" s="1"/>
  <c r="L1167" i="11" a="1"/>
  <c r="L1167" i="11"/>
  <c r="I1168" i="11" a="1"/>
  <c r="I1168" i="11" s="1"/>
  <c r="L1168" i="11" a="1"/>
  <c r="L1168" i="11" s="1"/>
  <c r="I1169" i="11" a="1"/>
  <c r="I1169" i="11" s="1"/>
  <c r="L1169" i="11" a="1"/>
  <c r="L1169" i="11" s="1"/>
  <c r="I1170" i="11" a="1"/>
  <c r="I1170" i="11"/>
  <c r="L1170" i="11" a="1"/>
  <c r="L1170" i="11" s="1"/>
  <c r="I1171" i="11" a="1"/>
  <c r="I1171" i="11" s="1"/>
  <c r="L1171" i="11" a="1"/>
  <c r="L1171" i="11" s="1"/>
  <c r="I1172" i="11" a="1"/>
  <c r="I1172" i="11" s="1"/>
  <c r="L1172" i="11" a="1"/>
  <c r="L1172" i="11"/>
  <c r="I1173" i="11" a="1"/>
  <c r="I1173" i="11" s="1"/>
  <c r="L1173" i="11" a="1"/>
  <c r="L1173" i="11" s="1"/>
  <c r="I1174" i="11" a="1"/>
  <c r="I1174" i="11" s="1"/>
  <c r="L1174" i="11" a="1"/>
  <c r="L1174" i="11" s="1"/>
  <c r="I1175" i="11" a="1"/>
  <c r="I1175" i="11" s="1"/>
  <c r="L1175" i="11" a="1"/>
  <c r="L1175" i="11" s="1"/>
  <c r="I1176" i="11" a="1"/>
  <c r="I1176" i="11" s="1"/>
  <c r="L1176" i="11" a="1"/>
  <c r="L1176" i="11"/>
  <c r="I1177" i="11" a="1"/>
  <c r="I1177" i="11" s="1"/>
  <c r="L1177" i="11" a="1"/>
  <c r="L1177" i="11" s="1"/>
  <c r="I1178" i="11" a="1"/>
  <c r="I1178" i="11" s="1"/>
  <c r="L1178" i="11" a="1"/>
  <c r="L1178" i="11"/>
  <c r="I1179" i="11" a="1"/>
  <c r="I1179" i="11" s="1"/>
  <c r="L1179" i="11" a="1"/>
  <c r="L1179" i="11" s="1"/>
  <c r="I1180" i="11" a="1"/>
  <c r="I1180" i="11" s="1"/>
  <c r="L1180" i="11" a="1"/>
  <c r="L1180" i="11" s="1"/>
  <c r="I1181" i="11" a="1"/>
  <c r="I1181" i="11" s="1"/>
  <c r="L1181" i="11" a="1"/>
  <c r="L1181" i="11" s="1"/>
  <c r="I1182" i="11" a="1"/>
  <c r="I1182" i="11" s="1"/>
  <c r="L1182" i="11" a="1"/>
  <c r="L1182" i="11"/>
  <c r="I1183" i="11" a="1"/>
  <c r="I1183" i="11" s="1"/>
  <c r="L1183" i="11" a="1"/>
  <c r="L1183" i="11" s="1"/>
  <c r="I1184" i="11" a="1"/>
  <c r="I1184" i="11" s="1"/>
  <c r="L1184" i="11" a="1"/>
  <c r="L1184" i="11" s="1"/>
  <c r="I1185" i="11" a="1"/>
  <c r="I1185" i="11" s="1"/>
  <c r="L1185" i="11" a="1"/>
  <c r="L1185" i="11"/>
  <c r="I1186" i="11" a="1"/>
  <c r="I1186" i="11" s="1"/>
  <c r="L1186" i="11" a="1"/>
  <c r="L1186" i="11" s="1"/>
  <c r="I1187" i="11" a="1"/>
  <c r="I1187" i="11" s="1"/>
  <c r="L1187" i="11" a="1"/>
  <c r="L1187" i="11" s="1"/>
  <c r="I1188" i="11" a="1"/>
  <c r="I1188" i="11" s="1"/>
  <c r="L1188" i="11" a="1"/>
  <c r="L1188" i="11" s="1"/>
  <c r="I1189" i="11" a="1"/>
  <c r="I1189" i="11" s="1"/>
  <c r="L1189" i="11" a="1"/>
  <c r="L1189" i="11" s="1"/>
  <c r="I1190" i="11" a="1"/>
  <c r="I1190" i="11" s="1"/>
  <c r="L1190" i="11" a="1"/>
  <c r="L1190" i="11" s="1"/>
  <c r="I1191" i="11" a="1"/>
  <c r="I1191" i="11" s="1"/>
  <c r="L1191" i="11" a="1"/>
  <c r="L1191" i="11" s="1"/>
  <c r="I1192" i="11" a="1"/>
  <c r="I1192" i="11" s="1"/>
  <c r="L1192" i="11" a="1"/>
  <c r="L1192" i="11" s="1"/>
  <c r="I1193" i="11" a="1"/>
  <c r="I1193" i="11" s="1"/>
  <c r="L1193" i="11" a="1"/>
  <c r="L1193" i="11" s="1"/>
  <c r="I1194" i="11" a="1"/>
  <c r="I1194" i="11" s="1"/>
  <c r="L1194" i="11" a="1"/>
  <c r="L1194" i="11" s="1"/>
  <c r="I1195" i="11" a="1"/>
  <c r="I1195" i="11"/>
  <c r="L1195" i="11" a="1"/>
  <c r="L1195" i="11" s="1"/>
  <c r="I1196" i="11" a="1"/>
  <c r="I1196" i="11" s="1"/>
  <c r="L1196" i="11" a="1"/>
  <c r="L1196" i="11" s="1"/>
  <c r="I1197" i="11" a="1"/>
  <c r="I1197" i="11" s="1"/>
  <c r="L1197" i="11" a="1"/>
  <c r="L1197" i="11" s="1"/>
  <c r="I1198" i="11" a="1"/>
  <c r="I1198" i="11" s="1"/>
  <c r="L1198" i="11" a="1"/>
  <c r="L1198" i="11" s="1"/>
  <c r="I1199" i="11" a="1"/>
  <c r="I1199" i="11"/>
  <c r="L1199" i="11" a="1"/>
  <c r="L1199" i="11" s="1"/>
  <c r="I1200" i="11" a="1"/>
  <c r="I1200" i="11" s="1"/>
  <c r="L1200" i="11" a="1"/>
  <c r="L1200" i="11" s="1"/>
  <c r="I1201" i="11" a="1"/>
  <c r="I1201" i="11"/>
  <c r="L1201" i="11" a="1"/>
  <c r="L1201" i="11" s="1"/>
  <c r="I1202" i="11" a="1"/>
  <c r="I1202" i="11" s="1"/>
  <c r="L1202" i="11" a="1"/>
  <c r="L1202" i="11" s="1"/>
  <c r="I1203" i="11" a="1"/>
  <c r="I1203" i="11" s="1"/>
  <c r="L1203" i="11" a="1"/>
  <c r="L1203" i="11" s="1"/>
  <c r="I1204" i="11" a="1"/>
  <c r="I1204" i="11" s="1"/>
  <c r="L1204" i="11" a="1"/>
  <c r="L1204" i="11" s="1"/>
  <c r="I1205" i="11" a="1"/>
  <c r="I1205" i="11" s="1"/>
  <c r="L1205" i="11" a="1"/>
  <c r="L1205" i="11" s="1"/>
  <c r="I1206" i="11" a="1"/>
  <c r="I1206" i="11" s="1"/>
  <c r="L1206" i="11" a="1"/>
  <c r="L1206" i="11" s="1"/>
  <c r="I1207" i="11" a="1"/>
  <c r="I1207" i="11" s="1"/>
  <c r="L1207" i="11" a="1"/>
  <c r="L1207" i="11" s="1"/>
  <c r="I1208" i="11" a="1"/>
  <c r="I1208" i="11" s="1"/>
  <c r="L1208" i="11" a="1"/>
  <c r="L1208" i="11" s="1"/>
  <c r="I1209" i="11" a="1"/>
  <c r="I1209" i="11" s="1"/>
  <c r="L1209" i="11" a="1"/>
  <c r="L1209" i="11" s="1"/>
  <c r="I1210" i="11" a="1"/>
  <c r="I1210" i="11" s="1"/>
  <c r="L1210" i="11" a="1"/>
  <c r="L1210" i="11" s="1"/>
  <c r="I1211" i="11" a="1"/>
  <c r="I1211" i="11" s="1"/>
  <c r="L1211" i="11" a="1"/>
  <c r="L1211" i="11" s="1"/>
  <c r="I1212" i="11" a="1"/>
  <c r="I1212" i="11" s="1"/>
  <c r="L1212" i="11" a="1"/>
  <c r="L1212" i="11" s="1"/>
  <c r="I1213" i="11" a="1"/>
  <c r="I1213" i="11" s="1"/>
  <c r="L1213" i="11" a="1"/>
  <c r="L1213" i="11" s="1"/>
  <c r="I1214" i="11" a="1"/>
  <c r="I1214" i="11" s="1"/>
  <c r="L1214" i="11" a="1"/>
  <c r="L1214" i="11" s="1"/>
  <c r="I1215" i="11" a="1"/>
  <c r="I1215" i="11" s="1"/>
  <c r="L1215" i="11" a="1"/>
  <c r="L1215" i="11" s="1"/>
  <c r="I1216" i="11" a="1"/>
  <c r="I1216" i="11" s="1"/>
  <c r="L1216" i="11" a="1"/>
  <c r="L1216" i="11" s="1"/>
  <c r="I1217" i="11" a="1"/>
  <c r="I1217" i="11" s="1"/>
  <c r="L1217" i="11" a="1"/>
  <c r="L1217" i="11" s="1"/>
  <c r="I1218" i="11" a="1"/>
  <c r="I1218" i="11" s="1"/>
  <c r="L1218" i="11" a="1"/>
  <c r="L1218" i="11" s="1"/>
  <c r="I1219" i="11" a="1"/>
  <c r="I1219" i="11" s="1"/>
  <c r="L1219" i="11" a="1"/>
  <c r="L1219" i="11" s="1"/>
  <c r="I1220" i="11" a="1"/>
  <c r="I1220" i="11" s="1"/>
  <c r="L1220" i="11" a="1"/>
  <c r="L1220" i="11" s="1"/>
  <c r="I1221" i="11" a="1"/>
  <c r="I1221" i="11"/>
  <c r="L1221" i="11" a="1"/>
  <c r="L1221" i="11" s="1"/>
  <c r="I1222" i="11" a="1"/>
  <c r="I1222" i="11" s="1"/>
  <c r="L1222" i="11" a="1"/>
  <c r="L1222" i="11" s="1"/>
  <c r="I1223" i="11" a="1"/>
  <c r="I1223" i="11" s="1"/>
  <c r="L1223" i="11" a="1"/>
  <c r="L1223" i="11" s="1"/>
  <c r="I1224" i="11" a="1"/>
  <c r="I1224" i="11" s="1"/>
  <c r="L1224" i="11" a="1"/>
  <c r="L1224" i="11" s="1"/>
  <c r="I1225" i="11" a="1"/>
  <c r="I1225" i="11" s="1"/>
  <c r="L1225" i="11" a="1"/>
  <c r="L1225" i="11" s="1"/>
  <c r="I1226" i="11" a="1"/>
  <c r="I1226" i="11" s="1"/>
  <c r="L1226" i="11" a="1"/>
  <c r="L1226" i="11" s="1"/>
  <c r="I1227" i="11" a="1"/>
  <c r="I1227" i="11" s="1"/>
  <c r="L1227" i="11" a="1"/>
  <c r="L1227" i="11" s="1"/>
  <c r="I1228" i="11" a="1"/>
  <c r="I1228" i="11" s="1"/>
  <c r="L1228" i="11" a="1"/>
  <c r="L1228" i="11" s="1"/>
  <c r="I1229" i="11" a="1"/>
  <c r="I1229" i="11" s="1"/>
  <c r="L1229" i="11" a="1"/>
  <c r="L1229" i="11" s="1"/>
  <c r="I1230" i="11" a="1"/>
  <c r="I1230" i="11" s="1"/>
  <c r="L1230" i="11" a="1"/>
  <c r="L1230" i="11" s="1"/>
  <c r="I1231" i="11" a="1"/>
  <c r="I1231" i="11" s="1"/>
  <c r="L1231" i="11" a="1"/>
  <c r="L1231" i="11" s="1"/>
  <c r="I1232" i="11" a="1"/>
  <c r="I1232" i="11" s="1"/>
  <c r="L1232" i="11" a="1"/>
  <c r="L1232" i="11" s="1"/>
  <c r="I1233" i="11" a="1"/>
  <c r="I1233" i="11" s="1"/>
  <c r="L1233" i="11" a="1"/>
  <c r="L1233" i="11" s="1"/>
  <c r="I1234" i="11" a="1"/>
  <c r="I1234" i="11"/>
  <c r="L1234" i="11" a="1"/>
  <c r="L1234" i="11" s="1"/>
  <c r="I1235" i="11" a="1"/>
  <c r="I1235" i="11" s="1"/>
  <c r="L1235" i="11" a="1"/>
  <c r="L1235" i="11" s="1"/>
  <c r="I1236" i="11" a="1"/>
  <c r="I1236" i="11" s="1"/>
  <c r="L1236" i="11" a="1"/>
  <c r="L1236" i="11" s="1"/>
  <c r="I1237" i="11" a="1"/>
  <c r="I1237" i="11" s="1"/>
  <c r="L1237" i="11" a="1"/>
  <c r="L1237" i="11" s="1"/>
  <c r="I1238" i="11" a="1"/>
  <c r="I1238" i="11" s="1"/>
  <c r="L1238" i="11" a="1"/>
  <c r="L1238" i="11" s="1"/>
  <c r="I1239" i="11" a="1"/>
  <c r="I1239" i="11" s="1"/>
  <c r="L1239" i="11" a="1"/>
  <c r="L1239" i="11"/>
  <c r="I1240" i="11" a="1"/>
  <c r="I1240" i="11" s="1"/>
  <c r="L1240" i="11" a="1"/>
  <c r="L1240" i="11" s="1"/>
  <c r="I1241" i="11" a="1"/>
  <c r="I1241" i="11" s="1"/>
  <c r="L1241" i="11" a="1"/>
  <c r="L1241" i="11" s="1"/>
  <c r="I1242" i="11" a="1"/>
  <c r="I1242" i="11" s="1"/>
  <c r="L1242" i="11" a="1"/>
  <c r="L1242" i="11" s="1"/>
  <c r="I1243" i="11" a="1"/>
  <c r="I1243" i="11" s="1"/>
  <c r="L1243" i="11" a="1"/>
  <c r="L1243" i="11" s="1"/>
  <c r="I1244" i="11" a="1"/>
  <c r="I1244" i="11" s="1"/>
  <c r="L1244" i="11" a="1"/>
  <c r="L1244" i="11" s="1"/>
  <c r="I1245" i="11" a="1"/>
  <c r="I1245" i="11" s="1"/>
  <c r="L1245" i="11" a="1"/>
  <c r="L1245" i="11" s="1"/>
  <c r="I1246" i="11" a="1"/>
  <c r="I1246" i="11" s="1"/>
  <c r="L1246" i="11" a="1"/>
  <c r="L1246" i="11" s="1"/>
  <c r="I1247" i="11" a="1"/>
  <c r="I1247" i="11" s="1"/>
  <c r="L1247" i="11" a="1"/>
  <c r="L1247" i="11" s="1"/>
  <c r="I1248" i="11" a="1"/>
  <c r="I1248" i="11" s="1"/>
  <c r="L1248" i="11" a="1"/>
  <c r="L1248" i="11" s="1"/>
  <c r="I1249" i="11" a="1"/>
  <c r="I1249" i="11" s="1"/>
  <c r="L1249" i="11" a="1"/>
  <c r="L1249" i="11"/>
  <c r="I1250" i="11" a="1"/>
  <c r="I1250" i="11" s="1"/>
  <c r="L1250" i="11" a="1"/>
  <c r="L1250" i="11" s="1"/>
  <c r="I1251" i="11" a="1"/>
  <c r="I1251" i="11" s="1"/>
  <c r="L1251" i="11" a="1"/>
  <c r="L1251" i="11" s="1"/>
  <c r="I1252" i="11" a="1"/>
  <c r="I1252" i="11" s="1"/>
  <c r="L1252" i="11" a="1"/>
  <c r="L1252" i="11" s="1"/>
  <c r="I1253" i="11" a="1"/>
  <c r="I1253" i="11" s="1"/>
  <c r="L1253" i="11" a="1"/>
  <c r="L1253" i="11" s="1"/>
  <c r="I1254" i="11" a="1"/>
  <c r="I1254" i="11" s="1"/>
  <c r="L1254" i="11" a="1"/>
  <c r="L1254" i="11" s="1"/>
  <c r="I1255" i="11" a="1"/>
  <c r="I1255" i="11" s="1"/>
  <c r="L1255" i="11" a="1"/>
  <c r="L1255" i="11" s="1"/>
  <c r="I1256" i="11" a="1"/>
  <c r="I1256" i="11" s="1"/>
  <c r="L1256" i="11" a="1"/>
  <c r="L1256" i="11" s="1"/>
  <c r="I1257" i="11" a="1"/>
  <c r="I1257" i="11" s="1"/>
  <c r="L1257" i="11" a="1"/>
  <c r="L1257" i="11" s="1"/>
  <c r="I1258" i="11" a="1"/>
  <c r="I1258" i="11" s="1"/>
  <c r="L1258" i="11" a="1"/>
  <c r="L1258" i="11" s="1"/>
  <c r="I1259" i="11" a="1"/>
  <c r="I1259" i="11" s="1"/>
  <c r="L1259" i="11" a="1"/>
  <c r="L1259" i="11" s="1"/>
  <c r="I1260" i="11" a="1"/>
  <c r="I1260" i="11" s="1"/>
  <c r="L1260" i="11" a="1"/>
  <c r="L1260" i="11" s="1"/>
  <c r="I1261" i="11" a="1"/>
  <c r="I1261" i="11" s="1"/>
  <c r="L1261" i="11" a="1"/>
  <c r="L1261" i="11" s="1"/>
  <c r="I1262" i="11" a="1"/>
  <c r="I1262" i="11" s="1"/>
  <c r="L1262" i="11" a="1"/>
  <c r="L1262" i="11" s="1"/>
  <c r="I1263" i="11" a="1"/>
  <c r="I1263" i="11" s="1"/>
  <c r="L1263" i="11" a="1"/>
  <c r="L1263" i="11" s="1"/>
  <c r="I1264" i="11" a="1"/>
  <c r="I1264" i="11" s="1"/>
  <c r="L1264" i="11" a="1"/>
  <c r="L1264" i="11" s="1"/>
  <c r="I1265" i="11" a="1"/>
  <c r="I1265" i="11" s="1"/>
  <c r="L1265" i="11" a="1"/>
  <c r="L1265" i="11" s="1"/>
  <c r="I1266" i="11" a="1"/>
  <c r="I1266" i="11" s="1"/>
  <c r="L1266" i="11" a="1"/>
  <c r="L1266" i="11" s="1"/>
  <c r="I1267" i="11" a="1"/>
  <c r="I1267" i="11"/>
  <c r="L1267" i="11" a="1"/>
  <c r="L1267" i="11" s="1"/>
  <c r="I1268" i="11" a="1"/>
  <c r="I1268" i="11" s="1"/>
  <c r="L1268" i="11" a="1"/>
  <c r="L1268" i="11" s="1"/>
  <c r="I1269" i="11" a="1"/>
  <c r="I1269" i="11" s="1"/>
  <c r="L1269" i="11" a="1"/>
  <c r="L1269" i="11" s="1"/>
  <c r="I1270" i="11" a="1"/>
  <c r="I1270" i="11" s="1"/>
  <c r="L1270" i="11" a="1"/>
  <c r="L1270" i="11" s="1"/>
  <c r="I1271" i="11" a="1"/>
  <c r="I1271" i="11" s="1"/>
  <c r="L1271" i="11" a="1"/>
  <c r="L1271" i="11" s="1"/>
  <c r="I1272" i="11" a="1"/>
  <c r="I1272" i="11" s="1"/>
  <c r="L1272" i="11" a="1"/>
  <c r="L1272" i="11" s="1"/>
  <c r="I1273" i="11" a="1"/>
  <c r="I1273" i="11" s="1"/>
  <c r="L1273" i="11" a="1"/>
  <c r="L1273" i="11" s="1"/>
  <c r="I1274" i="11" a="1"/>
  <c r="I1274" i="11" s="1"/>
  <c r="L1274" i="11" a="1"/>
  <c r="L1274" i="11" s="1"/>
  <c r="I1275" i="11" a="1"/>
  <c r="I1275" i="11" s="1"/>
  <c r="L1275" i="11" a="1"/>
  <c r="L1275" i="11" s="1"/>
  <c r="I1276" i="11" a="1"/>
  <c r="I1276" i="11" s="1"/>
  <c r="L1276" i="11" a="1"/>
  <c r="L1276" i="11" s="1"/>
  <c r="I1277" i="11" a="1"/>
  <c r="I1277" i="11" s="1"/>
  <c r="L1277" i="11" a="1"/>
  <c r="L1277" i="11" s="1"/>
  <c r="I1278" i="11" a="1"/>
  <c r="I1278" i="11" s="1"/>
  <c r="L1278" i="11" a="1"/>
  <c r="L1278" i="11" s="1"/>
  <c r="I1279" i="11" a="1"/>
  <c r="I1279" i="11"/>
  <c r="L1279" i="11" a="1"/>
  <c r="L1279" i="11" s="1"/>
  <c r="I1280" i="11" a="1"/>
  <c r="I1280" i="11" s="1"/>
  <c r="L1280" i="11" a="1"/>
  <c r="L1280" i="11" s="1"/>
  <c r="I1281" i="11" a="1"/>
  <c r="I1281" i="11" s="1"/>
  <c r="L1281" i="11" a="1"/>
  <c r="L1281" i="11" s="1"/>
  <c r="I1282" i="11" a="1"/>
  <c r="I1282" i="11" s="1"/>
  <c r="L1282" i="11" a="1"/>
  <c r="L1282" i="11" s="1"/>
  <c r="I1283" i="11" a="1"/>
  <c r="I1283" i="11" s="1"/>
  <c r="L1283" i="11" a="1"/>
  <c r="L1283" i="11" s="1"/>
  <c r="I1284" i="11" a="1"/>
  <c r="I1284" i="11" s="1"/>
  <c r="L1284" i="11" a="1"/>
  <c r="L1284" i="11" s="1"/>
  <c r="I1285" i="11" a="1"/>
  <c r="I1285" i="11" s="1"/>
  <c r="L1285" i="11" a="1"/>
  <c r="L1285" i="11" s="1"/>
  <c r="I1286" i="11" a="1"/>
  <c r="I1286" i="11" s="1"/>
  <c r="L1286" i="11" a="1"/>
  <c r="L1286" i="11" s="1"/>
  <c r="I1287" i="11" a="1"/>
  <c r="I1287" i="11" s="1"/>
  <c r="L1287" i="11" a="1"/>
  <c r="L1287" i="11" s="1"/>
  <c r="I1288" i="11" a="1"/>
  <c r="I1288" i="11" s="1"/>
  <c r="L1288" i="11" a="1"/>
  <c r="L1288" i="11" s="1"/>
  <c r="I1289" i="11" a="1"/>
  <c r="I1289" i="11" s="1"/>
  <c r="L1289" i="11" a="1"/>
  <c r="L1289" i="11" s="1"/>
  <c r="I1290" i="11" a="1"/>
  <c r="I1290" i="11" s="1"/>
  <c r="L1290" i="11" a="1"/>
  <c r="L1290" i="11" s="1"/>
  <c r="I1291" i="11" a="1"/>
  <c r="I1291" i="11" s="1"/>
  <c r="L1291" i="11" a="1"/>
  <c r="L1291" i="11" s="1"/>
  <c r="I1292" i="11" a="1"/>
  <c r="I1292" i="11" s="1"/>
  <c r="L1292" i="11" a="1"/>
  <c r="L1292" i="11" s="1"/>
  <c r="I1293" i="11" a="1"/>
  <c r="I1293" i="11" s="1"/>
  <c r="L1293" i="11" a="1"/>
  <c r="L1293" i="11" s="1"/>
  <c r="I1294" i="11" a="1"/>
  <c r="I1294" i="11" s="1"/>
  <c r="L1294" i="11" a="1"/>
  <c r="L1294" i="11" s="1"/>
  <c r="I1295" i="11" a="1"/>
  <c r="I1295" i="11" s="1"/>
  <c r="L1295" i="11" a="1"/>
  <c r="L1295" i="11" s="1"/>
  <c r="I1296" i="11" a="1"/>
  <c r="I1296" i="11" s="1"/>
  <c r="L1296" i="11" a="1"/>
  <c r="L1296" i="11" s="1"/>
  <c r="I1297" i="11" a="1"/>
  <c r="I1297" i="11" s="1"/>
  <c r="L1297" i="11" a="1"/>
  <c r="L1297" i="11" s="1"/>
  <c r="I1298" i="11" a="1"/>
  <c r="I1298" i="11" s="1"/>
  <c r="L1298" i="11" a="1"/>
  <c r="L1298" i="11" s="1"/>
  <c r="I1299" i="11" a="1"/>
  <c r="I1299" i="11"/>
  <c r="L1299" i="11" a="1"/>
  <c r="L1299" i="11" s="1"/>
  <c r="I1300" i="11" a="1"/>
  <c r="I1300" i="11" s="1"/>
  <c r="L1300" i="11" a="1"/>
  <c r="L1300" i="11" s="1"/>
  <c r="I1301" i="11" a="1"/>
  <c r="I1301" i="11" s="1"/>
  <c r="L1301" i="11" a="1"/>
  <c r="L1301" i="11" s="1"/>
  <c r="I1302" i="11" a="1"/>
  <c r="I1302" i="11" s="1"/>
  <c r="L1302" i="11" a="1"/>
  <c r="L1302" i="11" s="1"/>
  <c r="I1303" i="11" a="1"/>
  <c r="I1303" i="11" s="1"/>
  <c r="L1303" i="11" a="1"/>
  <c r="L1303" i="11" s="1"/>
  <c r="I1304" i="11" a="1"/>
  <c r="I1304" i="11" s="1"/>
  <c r="L1304" i="11" a="1"/>
  <c r="L1304" i="11" s="1"/>
  <c r="I1305" i="11" a="1"/>
  <c r="I1305" i="11" s="1"/>
  <c r="L1305" i="11" a="1"/>
  <c r="L1305" i="11" s="1"/>
  <c r="I1306" i="11" a="1"/>
  <c r="I1306" i="11" s="1"/>
  <c r="L1306" i="11" a="1"/>
  <c r="L1306" i="11" s="1"/>
  <c r="I1307" i="11" a="1"/>
  <c r="I1307" i="11" s="1"/>
  <c r="L1307" i="11" a="1"/>
  <c r="L1307" i="11" s="1"/>
  <c r="I1308" i="11" a="1"/>
  <c r="I1308" i="11" s="1"/>
  <c r="L1308" i="11" a="1"/>
  <c r="L1308" i="11" s="1"/>
  <c r="I1309" i="11" a="1"/>
  <c r="I1309" i="11" s="1"/>
  <c r="L1309" i="11" a="1"/>
  <c r="L1309" i="11" s="1"/>
  <c r="I1310" i="11" a="1"/>
  <c r="I1310" i="11" s="1"/>
  <c r="L1310" i="11" a="1"/>
  <c r="L1310" i="11" s="1"/>
  <c r="I1311" i="11" a="1"/>
  <c r="I1311" i="11" s="1"/>
  <c r="L1311" i="11" a="1"/>
  <c r="L1311" i="11" s="1"/>
  <c r="I1312" i="11" a="1"/>
  <c r="I1312" i="11" s="1"/>
  <c r="L1312" i="11" a="1"/>
  <c r="L1312" i="11" s="1"/>
  <c r="I1313" i="11" a="1"/>
  <c r="I1313" i="11" s="1"/>
  <c r="L1313" i="11" a="1"/>
  <c r="L1313" i="11" s="1"/>
  <c r="I1314" i="11" a="1"/>
  <c r="I1314" i="11" s="1"/>
  <c r="L1314" i="11" a="1"/>
  <c r="L1314" i="11" s="1"/>
  <c r="I1315" i="11" a="1"/>
  <c r="I1315" i="11" s="1"/>
  <c r="L1315" i="11" a="1"/>
  <c r="L1315" i="11" s="1"/>
  <c r="I1316" i="11" a="1"/>
  <c r="I1316" i="11" s="1"/>
  <c r="L1316" i="11" a="1"/>
  <c r="L1316" i="11" s="1"/>
  <c r="I1317" i="11" a="1"/>
  <c r="I1317" i="11" s="1"/>
  <c r="L1317" i="11" a="1"/>
  <c r="L1317" i="11" s="1"/>
  <c r="I1318" i="11" a="1"/>
  <c r="I1318" i="11" s="1"/>
  <c r="L1318" i="11" a="1"/>
  <c r="L1318" i="11" s="1"/>
  <c r="I1319" i="11" a="1"/>
  <c r="I1319" i="11" s="1"/>
  <c r="L1319" i="11" a="1"/>
  <c r="L1319" i="11" s="1"/>
  <c r="I1320" i="11" a="1"/>
  <c r="I1320" i="11" s="1"/>
  <c r="L1320" i="11" a="1"/>
  <c r="L1320" i="11" s="1"/>
  <c r="I1321" i="11" a="1"/>
  <c r="I1321" i="11" s="1"/>
  <c r="L1321" i="11" a="1"/>
  <c r="L1321" i="11" s="1"/>
  <c r="I1322" i="11" a="1"/>
  <c r="I1322" i="11" s="1"/>
  <c r="L1322" i="11" a="1"/>
  <c r="L1322" i="11" s="1"/>
  <c r="I1323" i="11" a="1"/>
  <c r="I1323" i="11" s="1"/>
  <c r="L1323" i="11" a="1"/>
  <c r="L1323" i="11" s="1"/>
  <c r="I1324" i="11" a="1"/>
  <c r="I1324" i="11" s="1"/>
  <c r="L1324" i="11" a="1"/>
  <c r="L1324" i="11" s="1"/>
  <c r="I1325" i="11" a="1"/>
  <c r="I1325" i="11" s="1"/>
  <c r="L1325" i="11" a="1"/>
  <c r="L1325" i="11" s="1"/>
  <c r="I1326" i="11" a="1"/>
  <c r="I1326" i="11" s="1"/>
  <c r="L1326" i="11" a="1"/>
  <c r="L1326" i="11" s="1"/>
  <c r="I1327" i="11" a="1"/>
  <c r="I1327" i="11" s="1"/>
  <c r="L1327" i="11" a="1"/>
  <c r="L1327" i="11" s="1"/>
  <c r="I1328" i="11" a="1"/>
  <c r="I1328" i="11" s="1"/>
  <c r="L1328" i="11" a="1"/>
  <c r="L1328" i="11" s="1"/>
  <c r="I1329" i="11" a="1"/>
  <c r="I1329" i="11" s="1"/>
  <c r="L1329" i="11" a="1"/>
  <c r="L1329" i="11" s="1"/>
  <c r="I1330" i="11" a="1"/>
  <c r="I1330" i="11" s="1"/>
  <c r="L1330" i="11" a="1"/>
  <c r="L1330" i="11" s="1"/>
  <c r="I1331" i="11" a="1"/>
  <c r="I1331" i="11" s="1"/>
  <c r="L1331" i="11" a="1"/>
  <c r="L1331" i="11" s="1"/>
  <c r="I1332" i="11" a="1"/>
  <c r="I1332" i="11" s="1"/>
  <c r="L1332" i="11" a="1"/>
  <c r="L1332" i="11" s="1"/>
  <c r="I1333" i="11" a="1"/>
  <c r="I1333" i="11" s="1"/>
  <c r="L1333" i="11" a="1"/>
  <c r="L1333" i="11" s="1"/>
  <c r="I1334" i="11" a="1"/>
  <c r="I1334" i="11" s="1"/>
  <c r="L1334" i="11" a="1"/>
  <c r="L1334" i="11" s="1"/>
  <c r="I1335" i="11" a="1"/>
  <c r="I1335" i="11" s="1"/>
  <c r="L1335" i="11" a="1"/>
  <c r="L1335" i="11" s="1"/>
  <c r="I1336" i="11" a="1"/>
  <c r="I1336" i="11" s="1"/>
  <c r="L1336" i="11" a="1"/>
  <c r="L1336" i="11" s="1"/>
  <c r="I1337" i="11" a="1"/>
  <c r="I1337" i="11" s="1"/>
  <c r="L1337" i="11" a="1"/>
  <c r="L1337" i="11" s="1"/>
  <c r="I1338" i="11" a="1"/>
  <c r="I1338" i="11" s="1"/>
  <c r="L1338" i="11" a="1"/>
  <c r="L1338" i="11" s="1"/>
  <c r="I1339" i="11" a="1"/>
  <c r="I1339" i="11" s="1"/>
  <c r="L1339" i="11" a="1"/>
  <c r="L1339" i="11" s="1"/>
  <c r="I1340" i="11" a="1"/>
  <c r="I1340" i="11" s="1"/>
  <c r="L1340" i="11" a="1"/>
  <c r="L1340" i="11" s="1"/>
  <c r="I1341" i="11" a="1"/>
  <c r="I1341" i="11" s="1"/>
  <c r="L1341" i="11" a="1"/>
  <c r="L1341" i="11" s="1"/>
  <c r="I1342" i="11" a="1"/>
  <c r="I1342" i="11" s="1"/>
  <c r="L1342" i="11" a="1"/>
  <c r="L1342" i="11" s="1"/>
  <c r="I1343" i="11" a="1"/>
  <c r="I1343" i="11" s="1"/>
  <c r="L1343" i="11" a="1"/>
  <c r="L1343" i="11" s="1"/>
  <c r="I1344" i="11" a="1"/>
  <c r="I1344" i="11" s="1"/>
  <c r="L1344" i="11" a="1"/>
  <c r="L1344" i="11" s="1"/>
  <c r="I1345" i="11" a="1"/>
  <c r="I1345" i="11" s="1"/>
  <c r="L1345" i="11" a="1"/>
  <c r="L1345" i="11" s="1"/>
  <c r="I1346" i="11" a="1"/>
  <c r="I1346" i="11" s="1"/>
  <c r="L1346" i="11" a="1"/>
  <c r="L1346" i="11" s="1"/>
  <c r="I1347" i="11" a="1"/>
  <c r="I1347" i="11" s="1"/>
  <c r="L1347" i="11" a="1"/>
  <c r="L1347" i="11" s="1"/>
  <c r="I1348" i="11" a="1"/>
  <c r="I1348" i="11" s="1"/>
  <c r="L1348" i="11" a="1"/>
  <c r="L1348" i="11" s="1"/>
  <c r="I1349" i="11" a="1"/>
  <c r="I1349" i="11" s="1"/>
  <c r="L1349" i="11" a="1"/>
  <c r="L1349" i="11" s="1"/>
  <c r="I1350" i="11" a="1"/>
  <c r="I1350" i="11" s="1"/>
  <c r="L1350" i="11" a="1"/>
  <c r="L1350" i="11" s="1"/>
  <c r="I1351" i="11" a="1"/>
  <c r="I1351" i="11" s="1"/>
  <c r="L1351" i="11" a="1"/>
  <c r="L1351" i="11" s="1"/>
  <c r="I1352" i="11" a="1"/>
  <c r="I1352" i="11" s="1"/>
  <c r="L1352" i="11" a="1"/>
  <c r="L1352" i="11" s="1"/>
  <c r="I1353" i="11" a="1"/>
  <c r="I1353" i="11" s="1"/>
  <c r="L1353" i="11" a="1"/>
  <c r="L1353" i="11" s="1"/>
  <c r="I1354" i="11" a="1"/>
  <c r="I1354" i="11"/>
  <c r="L1354" i="11" a="1"/>
  <c r="L1354" i="11" s="1"/>
  <c r="I1355" i="11" a="1"/>
  <c r="I1355" i="11" s="1"/>
  <c r="L1355" i="11" a="1"/>
  <c r="L1355" i="11" s="1"/>
  <c r="I1356" i="11" a="1"/>
  <c r="I1356" i="11" s="1"/>
  <c r="L1356" i="11" a="1"/>
  <c r="L1356" i="11" s="1"/>
  <c r="I1357" i="11" a="1"/>
  <c r="I1357" i="11" s="1"/>
  <c r="L1357" i="11" a="1"/>
  <c r="L1357" i="11" s="1"/>
  <c r="I1358" i="11" a="1"/>
  <c r="I1358" i="11" s="1"/>
  <c r="L1358" i="11" a="1"/>
  <c r="L1358" i="11" s="1"/>
  <c r="I1359" i="11" a="1"/>
  <c r="I1359" i="11" s="1"/>
  <c r="L1359" i="11" a="1"/>
  <c r="L1359" i="11" s="1"/>
  <c r="I1360" i="11" a="1"/>
  <c r="I1360" i="11" s="1"/>
  <c r="L1360" i="11" a="1"/>
  <c r="L1360" i="11" s="1"/>
  <c r="I1361" i="11" a="1"/>
  <c r="I1361" i="11" s="1"/>
  <c r="L1361" i="11" a="1"/>
  <c r="L1361" i="11" s="1"/>
  <c r="I1362" i="11" a="1"/>
  <c r="I1362" i="11" s="1"/>
  <c r="L1362" i="11" a="1"/>
  <c r="L1362" i="11" s="1"/>
  <c r="I1363" i="11" a="1"/>
  <c r="I1363" i="11" s="1"/>
  <c r="L1363" i="11" a="1"/>
  <c r="L1363" i="11" s="1"/>
  <c r="I1364" i="11" a="1"/>
  <c r="I1364" i="11" s="1"/>
  <c r="L1364" i="11" a="1"/>
  <c r="L1364" i="11" s="1"/>
  <c r="I1365" i="11" a="1"/>
  <c r="I1365" i="11" s="1"/>
  <c r="L1365" i="11" a="1"/>
  <c r="L1365" i="11" s="1"/>
  <c r="I1366" i="11" a="1"/>
  <c r="I1366" i="11" s="1"/>
  <c r="L1366" i="11" a="1"/>
  <c r="L1366" i="11" s="1"/>
  <c r="I1367" i="11" a="1"/>
  <c r="I1367" i="11" s="1"/>
  <c r="L1367" i="11" a="1"/>
  <c r="L1367" i="11" s="1"/>
  <c r="I1368" i="11" a="1"/>
  <c r="I1368" i="11" s="1"/>
  <c r="L1368" i="11" a="1"/>
  <c r="L1368" i="11" s="1"/>
  <c r="I1369" i="11" a="1"/>
  <c r="I1369" i="11" s="1"/>
  <c r="L1369" i="11" a="1"/>
  <c r="L1369" i="11" s="1"/>
  <c r="I1370" i="11" a="1"/>
  <c r="I1370" i="11" s="1"/>
  <c r="L1370" i="11" a="1"/>
  <c r="L1370" i="11" s="1"/>
  <c r="I1371" i="11" a="1"/>
  <c r="I1371" i="11" s="1"/>
  <c r="L1371" i="11" a="1"/>
  <c r="L1371" i="11" s="1"/>
  <c r="I1372" i="11" a="1"/>
  <c r="I1372" i="11" s="1"/>
  <c r="L1372" i="11" a="1"/>
  <c r="L1372" i="11" s="1"/>
  <c r="I1373" i="11" a="1"/>
  <c r="I1373" i="11" s="1"/>
  <c r="L1373" i="11" a="1"/>
  <c r="L1373" i="11" s="1"/>
  <c r="I1374" i="11" a="1"/>
  <c r="I1374" i="11" s="1"/>
  <c r="L1374" i="11" a="1"/>
  <c r="L1374" i="11" s="1"/>
  <c r="I1375" i="11" a="1"/>
  <c r="I1375" i="11" s="1"/>
  <c r="L1375" i="11" a="1"/>
  <c r="L1375" i="11" s="1"/>
  <c r="I1376" i="11" a="1"/>
  <c r="I1376" i="11"/>
  <c r="L1376" i="11" a="1"/>
  <c r="L1376" i="11" s="1"/>
  <c r="I1377" i="11" a="1"/>
  <c r="I1377" i="11" s="1"/>
  <c r="L1377" i="11" a="1"/>
  <c r="L1377" i="11" s="1"/>
  <c r="I1378" i="11" a="1"/>
  <c r="I1378" i="11" s="1"/>
  <c r="L1378" i="11" a="1"/>
  <c r="L1378" i="11" s="1"/>
  <c r="I1379" i="11" a="1"/>
  <c r="I1379" i="11" s="1"/>
  <c r="L1379" i="11" a="1"/>
  <c r="L1379" i="11" s="1"/>
  <c r="I1380" i="11" a="1"/>
  <c r="I1380" i="11" s="1"/>
  <c r="L1380" i="11" a="1"/>
  <c r="L1380" i="11" s="1"/>
  <c r="I1381" i="11" a="1"/>
  <c r="I1381" i="11" s="1"/>
  <c r="L1381" i="11" a="1"/>
  <c r="L1381" i="11" s="1"/>
  <c r="I1382" i="11" a="1"/>
  <c r="I1382" i="11" s="1"/>
  <c r="L1382" i="11" a="1"/>
  <c r="L1382" i="11" s="1"/>
  <c r="I1383" i="11" a="1"/>
  <c r="I1383" i="11" s="1"/>
  <c r="L1383" i="11" a="1"/>
  <c r="L1383" i="11" s="1"/>
  <c r="I1384" i="11" a="1"/>
  <c r="I1384" i="11" s="1"/>
  <c r="L1384" i="11" a="1"/>
  <c r="L1384" i="11" s="1"/>
  <c r="I1385" i="11" a="1"/>
  <c r="I1385" i="11" s="1"/>
  <c r="L1385" i="11" a="1"/>
  <c r="L1385" i="11" s="1"/>
  <c r="I1386" i="11" a="1"/>
  <c r="I1386" i="11" s="1"/>
  <c r="L1386" i="11" a="1"/>
  <c r="L1386" i="11" s="1"/>
  <c r="I1387" i="11" a="1"/>
  <c r="I1387" i="11" s="1"/>
  <c r="L1387" i="11" a="1"/>
  <c r="L1387" i="11" s="1"/>
  <c r="I1388" i="11" a="1"/>
  <c r="I1388" i="11" s="1"/>
  <c r="L1388" i="11" a="1"/>
  <c r="L1388" i="11" s="1"/>
  <c r="I1389" i="11" a="1"/>
  <c r="I1389" i="11" s="1"/>
  <c r="L1389" i="11" a="1"/>
  <c r="L1389" i="11" s="1"/>
  <c r="I1390" i="11" a="1"/>
  <c r="I1390" i="11" s="1"/>
  <c r="L1390" i="11" a="1"/>
  <c r="L1390" i="11" s="1"/>
  <c r="I1391" i="11" a="1"/>
  <c r="I1391" i="11" s="1"/>
  <c r="L1391" i="11" a="1"/>
  <c r="L1391" i="11" s="1"/>
  <c r="I1392" i="11" a="1"/>
  <c r="I1392" i="11" s="1"/>
  <c r="L1392" i="11" a="1"/>
  <c r="L1392" i="11" s="1"/>
  <c r="I1393" i="11" a="1"/>
  <c r="I1393" i="11" s="1"/>
  <c r="L1393" i="11" a="1"/>
  <c r="L1393" i="11" s="1"/>
  <c r="I1394" i="11" a="1"/>
  <c r="I1394" i="11" s="1"/>
  <c r="L1394" i="11" a="1"/>
  <c r="L1394" i="11" s="1"/>
  <c r="I1395" i="11" a="1"/>
  <c r="I1395" i="11" s="1"/>
  <c r="L1395" i="11" a="1"/>
  <c r="L1395" i="11" s="1"/>
  <c r="I1396" i="11" a="1"/>
  <c r="I1396" i="11" s="1"/>
  <c r="L1396" i="11" a="1"/>
  <c r="L1396" i="11" s="1"/>
  <c r="I1397" i="11" a="1"/>
  <c r="I1397" i="11" s="1"/>
  <c r="L1397" i="11" a="1"/>
  <c r="L1397" i="11" s="1"/>
  <c r="I1398" i="11" a="1"/>
  <c r="I1398" i="11" s="1"/>
  <c r="L1398" i="11" a="1"/>
  <c r="L1398" i="11" s="1"/>
  <c r="I1399" i="11" a="1"/>
  <c r="I1399" i="11" s="1"/>
  <c r="L1399" i="11" a="1"/>
  <c r="L1399" i="11" s="1"/>
  <c r="I1400" i="11" a="1"/>
  <c r="I1400" i="11" s="1"/>
  <c r="L1400" i="11" a="1"/>
  <c r="L1400" i="11" s="1"/>
  <c r="I1401" i="11" a="1"/>
  <c r="I1401" i="11" s="1"/>
  <c r="L1401" i="11" a="1"/>
  <c r="L1401" i="11" s="1"/>
  <c r="I1402" i="11" a="1"/>
  <c r="I1402" i="11" s="1"/>
  <c r="L1402" i="11" a="1"/>
  <c r="L1402" i="11" s="1"/>
  <c r="I1403" i="11" a="1"/>
  <c r="I1403" i="11" s="1"/>
  <c r="L1403" i="11" a="1"/>
  <c r="L1403" i="11" s="1"/>
  <c r="I1404" i="11" a="1"/>
  <c r="I1404" i="11" s="1"/>
  <c r="L1404" i="11" a="1"/>
  <c r="L1404" i="11" s="1"/>
  <c r="I1405" i="11" a="1"/>
  <c r="I1405" i="11" s="1"/>
  <c r="L1405" i="11" a="1"/>
  <c r="L1405" i="11" s="1"/>
  <c r="I1406" i="11" a="1"/>
  <c r="I1406" i="11" s="1"/>
  <c r="L1406" i="11" a="1"/>
  <c r="L1406" i="11" s="1"/>
  <c r="I1407" i="11" a="1"/>
  <c r="I1407" i="11"/>
  <c r="L1407" i="11" a="1"/>
  <c r="L1407" i="11" s="1"/>
  <c r="I1408" i="11" a="1"/>
  <c r="I1408" i="11" s="1"/>
  <c r="L1408" i="11" a="1"/>
  <c r="L1408" i="11" s="1"/>
  <c r="I1409" i="11" a="1"/>
  <c r="I1409" i="11" s="1"/>
  <c r="L1409" i="11" a="1"/>
  <c r="L1409" i="11" s="1"/>
  <c r="I1410" i="11" a="1"/>
  <c r="I1410" i="11" s="1"/>
  <c r="L1410" i="11" a="1"/>
  <c r="L1410" i="11" s="1"/>
  <c r="I1411" i="11" a="1"/>
  <c r="I1411" i="11" s="1"/>
  <c r="L1411" i="11" a="1"/>
  <c r="L1411" i="11" s="1"/>
  <c r="I1412" i="11" a="1"/>
  <c r="I1412" i="11" s="1"/>
  <c r="L1412" i="11" a="1"/>
  <c r="L1412" i="11" s="1"/>
  <c r="I1413" i="11" a="1"/>
  <c r="I1413" i="11" s="1"/>
  <c r="L1413" i="11" a="1"/>
  <c r="L1413" i="11"/>
  <c r="I1414" i="11" a="1"/>
  <c r="I1414" i="11" s="1"/>
  <c r="L1414" i="11" a="1"/>
  <c r="L1414" i="11" s="1"/>
  <c r="I1415" i="11" a="1"/>
  <c r="I1415" i="11" s="1"/>
  <c r="L1415" i="11" a="1"/>
  <c r="L1415" i="11" s="1"/>
  <c r="I1416" i="11" a="1"/>
  <c r="I1416" i="11" s="1"/>
  <c r="L1416" i="11" a="1"/>
  <c r="L1416" i="11" s="1"/>
  <c r="I1419" i="11" a="1"/>
  <c r="I1419" i="11" s="1"/>
  <c r="L1419" i="11" a="1"/>
  <c r="L1419" i="11" s="1"/>
  <c r="I1420" i="11" a="1"/>
  <c r="I1420" i="11" s="1"/>
  <c r="L1420" i="11" a="1"/>
  <c r="L1420" i="11" s="1"/>
  <c r="I1422" i="11" a="1"/>
  <c r="I1422" i="11" s="1"/>
  <c r="L1422" i="11" a="1"/>
  <c r="L1422" i="11" s="1"/>
  <c r="I1423" i="11" a="1"/>
  <c r="I1423" i="11" s="1"/>
  <c r="L1423" i="11" a="1"/>
  <c r="L1423" i="11" s="1"/>
  <c r="I1424" i="11" a="1"/>
  <c r="I1424" i="11" s="1"/>
  <c r="L1424" i="11" a="1"/>
  <c r="L1424" i="11" s="1"/>
  <c r="I1425" i="11" a="1"/>
  <c r="I1425" i="11" s="1"/>
  <c r="L1425" i="11" a="1"/>
  <c r="L1425" i="11" s="1"/>
  <c r="I1426" i="11" a="1"/>
  <c r="I1426" i="11"/>
  <c r="L1426" i="11" a="1"/>
  <c r="L1426" i="11" s="1"/>
  <c r="I1427" i="11" a="1"/>
  <c r="I1427" i="11" s="1"/>
  <c r="L1427" i="11" a="1"/>
  <c r="L1427" i="11" s="1"/>
  <c r="I1428" i="11" a="1"/>
  <c r="I1428" i="11" s="1"/>
  <c r="L1428" i="11" a="1"/>
  <c r="L1428" i="11" s="1"/>
  <c r="I1429" i="11" a="1"/>
  <c r="I1429" i="11" s="1"/>
  <c r="L1429" i="11" a="1"/>
  <c r="L1429" i="11" s="1"/>
  <c r="I1430" i="11" a="1"/>
  <c r="I1430" i="11" s="1"/>
  <c r="L1430" i="11" a="1"/>
  <c r="L1430" i="11" s="1"/>
  <c r="I1431" i="11" a="1"/>
  <c r="I1431" i="11" s="1"/>
  <c r="L1431" i="11" a="1"/>
  <c r="L1431" i="11" s="1"/>
  <c r="I1432" i="11" a="1"/>
  <c r="I1432" i="11" s="1"/>
  <c r="L1432" i="11" a="1"/>
  <c r="L1432" i="11" s="1"/>
  <c r="I1434" i="11" a="1"/>
  <c r="I1434" i="11" s="1"/>
  <c r="L1434" i="11" a="1"/>
  <c r="L1434" i="11" s="1"/>
  <c r="I1435" i="11" a="1"/>
  <c r="I1435" i="11" s="1"/>
  <c r="L1435" i="11" a="1"/>
  <c r="L1435" i="11" s="1"/>
  <c r="I1436" i="11" a="1"/>
  <c r="I1436" i="11" s="1"/>
  <c r="L1436" i="11" a="1"/>
  <c r="L1436" i="11" s="1"/>
  <c r="I1437" i="11" a="1"/>
  <c r="I1437" i="11" s="1"/>
  <c r="L1437" i="11" a="1"/>
  <c r="L1437" i="11" s="1"/>
  <c r="I1438" i="11" a="1"/>
  <c r="I1438" i="11" s="1"/>
  <c r="L1438" i="11" a="1"/>
  <c r="L1438" i="11" s="1"/>
  <c r="I1439" i="11" a="1"/>
  <c r="I1439" i="11" s="1"/>
  <c r="L1439" i="11" a="1"/>
  <c r="L1439" i="11" s="1"/>
  <c r="I1440" i="11" a="1"/>
  <c r="I1440" i="11" s="1"/>
  <c r="L1440" i="11" a="1"/>
  <c r="L1440" i="11" s="1"/>
  <c r="I1441" i="11" a="1"/>
  <c r="I1441" i="11" s="1"/>
  <c r="L1441" i="11" a="1"/>
  <c r="L1441" i="11" s="1"/>
  <c r="I1442" i="11" a="1"/>
  <c r="I1442" i="11" s="1"/>
  <c r="L1442" i="11" a="1"/>
  <c r="L1442" i="11" s="1"/>
  <c r="I1443" i="11" a="1"/>
  <c r="I1443" i="11" s="1"/>
  <c r="L1443" i="11" a="1"/>
  <c r="L1443" i="11" s="1"/>
  <c r="I1444" i="11" a="1"/>
  <c r="I1444" i="11" s="1"/>
  <c r="L1444" i="11" a="1"/>
  <c r="L1444" i="11" s="1"/>
  <c r="I1445" i="11" a="1"/>
  <c r="I1445" i="11" s="1"/>
  <c r="L1445" i="11" a="1"/>
  <c r="L1445" i="11" s="1"/>
  <c r="I1446" i="11" a="1"/>
  <c r="I1446" i="11" s="1"/>
  <c r="L1446" i="11" a="1"/>
  <c r="L1446" i="11" s="1"/>
  <c r="I1447" i="11" a="1"/>
  <c r="I1447" i="11" s="1"/>
  <c r="L1447" i="11" a="1"/>
  <c r="L1447" i="11" s="1"/>
  <c r="I1448" i="11" a="1"/>
  <c r="I1448" i="11" s="1"/>
  <c r="L1448" i="11" a="1"/>
  <c r="L1448" i="11" s="1"/>
  <c r="I1449" i="11" a="1"/>
  <c r="I1449" i="11" s="1"/>
  <c r="L1449" i="11" a="1"/>
  <c r="L1449" i="11" s="1"/>
  <c r="I1450" i="11" a="1"/>
  <c r="I1450" i="11" s="1"/>
  <c r="L1450" i="11" a="1"/>
  <c r="L1450" i="11" s="1"/>
  <c r="I1451" i="11" a="1"/>
  <c r="I1451" i="11" s="1"/>
  <c r="L1451" i="11" a="1"/>
  <c r="L1451" i="11" s="1"/>
  <c r="I1452" i="11" a="1"/>
  <c r="I1452" i="11" s="1"/>
  <c r="L1452" i="11" a="1"/>
  <c r="L1452" i="11" s="1"/>
  <c r="I1453" i="11" a="1"/>
  <c r="I1453" i="11" s="1"/>
  <c r="L1453" i="11" a="1"/>
  <c r="L1453" i="11" s="1"/>
  <c r="I1454" i="11" a="1"/>
  <c r="I1454" i="11" s="1"/>
  <c r="L1454" i="11" a="1"/>
  <c r="L1454" i="11" s="1"/>
  <c r="I1455" i="11" a="1"/>
  <c r="I1455" i="11" s="1"/>
  <c r="L1455" i="11" a="1"/>
  <c r="L1455" i="11" s="1"/>
  <c r="I1456" i="11" a="1"/>
  <c r="I1456" i="11" s="1"/>
  <c r="L1456" i="11" a="1"/>
  <c r="L1456" i="11" s="1"/>
  <c r="I1457" i="11" a="1"/>
  <c r="I1457" i="11" s="1"/>
  <c r="L1457" i="11" a="1"/>
  <c r="L1457" i="11" s="1"/>
  <c r="I1458" i="11" a="1"/>
  <c r="I1458" i="11" s="1"/>
  <c r="L1458" i="11" a="1"/>
  <c r="L1458" i="11" s="1"/>
  <c r="I1459" i="11" a="1"/>
  <c r="I1459" i="11" s="1"/>
  <c r="L1459" i="11" a="1"/>
  <c r="L1459" i="11" s="1"/>
  <c r="I1460" i="11" a="1"/>
  <c r="I1460" i="11" s="1"/>
  <c r="L1460" i="11" a="1"/>
  <c r="L1460" i="11" s="1"/>
  <c r="I1461" i="11" a="1"/>
  <c r="I1461" i="11" s="1"/>
  <c r="L1461" i="11" a="1"/>
  <c r="L1461" i="11" s="1"/>
  <c r="I1462" i="11" a="1"/>
  <c r="I1462" i="11" s="1"/>
  <c r="L1462" i="11" a="1"/>
  <c r="L1462" i="11" s="1"/>
  <c r="I1463" i="11" a="1"/>
  <c r="I1463" i="11" s="1"/>
  <c r="L1463" i="11" a="1"/>
  <c r="L1463" i="11" s="1"/>
  <c r="I1464" i="11" a="1"/>
  <c r="I1464" i="11" s="1"/>
  <c r="L1464" i="11" a="1"/>
  <c r="L1464" i="11" s="1"/>
  <c r="I1465" i="11" a="1"/>
  <c r="I1465" i="11" s="1"/>
  <c r="L1465" i="11" a="1"/>
  <c r="L1465" i="11" s="1"/>
  <c r="I1466" i="11" a="1"/>
  <c r="I1466" i="11" s="1"/>
  <c r="L1466" i="11" a="1"/>
  <c r="L1466" i="11" s="1"/>
  <c r="I1467" i="11" a="1"/>
  <c r="I1467" i="11" s="1"/>
  <c r="L1467" i="11" a="1"/>
  <c r="L1467" i="11" s="1"/>
  <c r="I1468" i="11" a="1"/>
  <c r="I1468" i="11" s="1"/>
  <c r="L1468" i="11" a="1"/>
  <c r="L1468" i="11" s="1"/>
  <c r="I1469" i="11" a="1"/>
  <c r="I1469" i="11" s="1"/>
  <c r="L1469" i="11" a="1"/>
  <c r="L1469" i="11" s="1"/>
  <c r="I1470" i="11" a="1"/>
  <c r="I1470" i="11" s="1"/>
  <c r="L1470" i="11" a="1"/>
  <c r="L1470" i="11" s="1"/>
  <c r="I1471" i="11" a="1"/>
  <c r="I1471" i="11"/>
  <c r="L1471" i="11" a="1"/>
  <c r="L1471" i="11" s="1"/>
  <c r="I1474" i="11" a="1"/>
  <c r="I1474" i="11" s="1"/>
  <c r="L1474" i="11" a="1"/>
  <c r="L1474" i="11" s="1"/>
  <c r="I1475" i="11" a="1"/>
  <c r="I1475" i="11" s="1"/>
  <c r="L1475" i="11" a="1"/>
  <c r="L1475" i="11" s="1"/>
  <c r="I1476" i="11" a="1"/>
  <c r="I1476" i="11" s="1"/>
  <c r="L1476" i="11" a="1"/>
  <c r="L1476" i="11" s="1"/>
  <c r="I1478" i="11" a="1"/>
  <c r="I1478" i="11" s="1"/>
  <c r="L1478" i="11" a="1"/>
  <c r="L1478" i="11" s="1"/>
  <c r="I1479" i="11" a="1"/>
  <c r="I1479" i="11" s="1"/>
  <c r="L1479" i="11" a="1"/>
  <c r="L1479" i="11" s="1"/>
  <c r="I1482" i="11" a="1"/>
  <c r="I1482" i="11" s="1"/>
  <c r="L1482" i="11" a="1"/>
  <c r="L1482" i="11" s="1"/>
  <c r="I1483" i="11" a="1"/>
  <c r="I1483" i="11" s="1"/>
  <c r="L1483" i="11" a="1"/>
  <c r="L1483" i="11" s="1"/>
  <c r="I941" i="11" a="1"/>
  <c r="I941" i="11" s="1"/>
  <c r="L941" i="11" a="1"/>
  <c r="L941" i="11" s="1"/>
  <c r="I944" i="11" a="1"/>
  <c r="I944" i="11" s="1"/>
  <c r="L944" i="11" a="1"/>
  <c r="L944" i="11" s="1"/>
  <c r="I945" i="11" a="1"/>
  <c r="I945" i="11" s="1"/>
  <c r="L945" i="11" a="1"/>
  <c r="L945" i="11" s="1"/>
  <c r="I946" i="11" a="1"/>
  <c r="I946" i="11" s="1"/>
  <c r="L946" i="11" a="1"/>
  <c r="L946" i="11" s="1"/>
  <c r="I948" i="11" a="1"/>
  <c r="I948" i="11" s="1"/>
  <c r="L948" i="11" a="1"/>
  <c r="L948" i="11" s="1"/>
  <c r="I949" i="11" a="1"/>
  <c r="I949" i="11" s="1"/>
  <c r="L949" i="11" a="1"/>
  <c r="L949" i="11" s="1"/>
  <c r="I950" i="11" a="1"/>
  <c r="I950" i="11" s="1"/>
  <c r="L950" i="11" a="1"/>
  <c r="L950" i="11" s="1"/>
  <c r="I954" i="11" a="1"/>
  <c r="I954" i="11" s="1"/>
  <c r="L954" i="11" a="1"/>
  <c r="L954" i="11" s="1"/>
  <c r="I955" i="11" a="1"/>
  <c r="I955" i="11" s="1"/>
  <c r="L955" i="11" a="1"/>
  <c r="L955" i="11" s="1"/>
  <c r="I959" i="11" a="1"/>
  <c r="I959" i="11" s="1"/>
  <c r="L959" i="11" a="1"/>
  <c r="L959" i="11"/>
  <c r="I961" i="11" a="1"/>
  <c r="I961" i="11" s="1"/>
  <c r="L961" i="11" a="1"/>
  <c r="L961" i="11" s="1"/>
  <c r="I963" i="11" a="1"/>
  <c r="I963" i="11" s="1"/>
  <c r="L963" i="11" a="1"/>
  <c r="L963" i="11" s="1"/>
  <c r="I964" i="11" a="1"/>
  <c r="I964" i="11" s="1"/>
  <c r="L964" i="11" a="1"/>
  <c r="L964" i="11" s="1"/>
  <c r="I967" i="11" a="1"/>
  <c r="I967" i="11" s="1"/>
  <c r="L967" i="11" a="1"/>
  <c r="L967" i="11" s="1"/>
  <c r="I968" i="11" a="1"/>
  <c r="I968" i="11" s="1"/>
  <c r="L968" i="11" a="1"/>
  <c r="L968" i="11" s="1"/>
  <c r="I971" i="11" a="1"/>
  <c r="I971" i="11" s="1"/>
  <c r="L971" i="11" a="1"/>
  <c r="L971" i="11" s="1"/>
  <c r="I972" i="11" a="1"/>
  <c r="I972" i="11" s="1"/>
  <c r="L972" i="11" a="1"/>
  <c r="L972" i="11" s="1"/>
  <c r="I973" i="11" a="1"/>
  <c r="I973" i="11" s="1"/>
  <c r="L973" i="11" a="1"/>
  <c r="L973" i="11" s="1"/>
  <c r="I974" i="11" a="1"/>
  <c r="I974" i="11" s="1"/>
  <c r="L974" i="11" a="1"/>
  <c r="L974" i="11" s="1"/>
  <c r="I975" i="11" a="1"/>
  <c r="I975" i="11" s="1"/>
  <c r="L975" i="11" a="1"/>
  <c r="L975" i="11" s="1"/>
  <c r="I979" i="11" a="1"/>
  <c r="I979" i="11" s="1"/>
  <c r="L979" i="11" a="1"/>
  <c r="L979" i="11" s="1"/>
  <c r="I981" i="11" a="1"/>
  <c r="I981" i="11" s="1"/>
  <c r="L981" i="11" a="1"/>
  <c r="L981" i="11" s="1"/>
  <c r="I982" i="11" a="1"/>
  <c r="I982" i="11" s="1"/>
  <c r="L982" i="11" a="1"/>
  <c r="L982" i="11" s="1"/>
  <c r="I987" i="11" a="1"/>
  <c r="I987" i="11" s="1"/>
  <c r="L987" i="11" a="1"/>
  <c r="L987" i="11" s="1"/>
  <c r="I990" i="11" a="1"/>
  <c r="I990" i="11" s="1"/>
  <c r="L990" i="11" a="1"/>
  <c r="L990" i="11" s="1"/>
  <c r="I991" i="11" a="1"/>
  <c r="I991" i="11" s="1"/>
  <c r="L991" i="11" a="1"/>
  <c r="L991" i="11" s="1"/>
  <c r="I992" i="11" a="1"/>
  <c r="I992" i="11" s="1"/>
  <c r="L992" i="11" a="1"/>
  <c r="L992" i="11" s="1"/>
  <c r="I996" i="11" a="1"/>
  <c r="I996" i="11"/>
  <c r="L996" i="11" a="1"/>
  <c r="L996" i="11" s="1"/>
  <c r="I998" i="11" a="1"/>
  <c r="I998" i="11" s="1"/>
  <c r="L998" i="11" a="1"/>
  <c r="L998" i="11" s="1"/>
  <c r="I999" i="11" a="1"/>
  <c r="I999" i="11" s="1"/>
  <c r="L999" i="11" a="1"/>
  <c r="L999" i="11" s="1"/>
  <c r="I1000" i="11" a="1"/>
  <c r="I1000" i="11" s="1"/>
  <c r="L1000" i="11" a="1"/>
  <c r="L1000" i="11" s="1"/>
  <c r="I1001" i="11" a="1"/>
  <c r="I1001" i="11" s="1"/>
  <c r="L1001" i="11" a="1"/>
  <c r="L1001" i="11" s="1"/>
  <c r="I1006" i="11" a="1"/>
  <c r="I1006" i="11" s="1"/>
  <c r="L1006" i="11" a="1"/>
  <c r="L1006" i="11" s="1"/>
  <c r="I1007" i="11" a="1"/>
  <c r="I1007" i="11"/>
  <c r="L1007" i="11" a="1"/>
  <c r="L1007" i="11" s="1"/>
  <c r="I1008" i="11" a="1"/>
  <c r="I1008" i="11" s="1"/>
  <c r="L1008" i="11" a="1"/>
  <c r="L1008" i="11" s="1"/>
  <c r="I1009" i="11" a="1"/>
  <c r="I1009" i="11" s="1"/>
  <c r="L1009" i="11" a="1"/>
  <c r="L1009" i="11" s="1"/>
  <c r="I1010" i="11" a="1"/>
  <c r="I1010" i="11" s="1"/>
  <c r="L1010" i="11" a="1"/>
  <c r="L1010" i="11" s="1"/>
  <c r="I1011" i="11" a="1"/>
  <c r="I1011" i="11" s="1"/>
  <c r="L1011" i="11" a="1"/>
  <c r="L1011" i="11" s="1"/>
  <c r="I1012" i="11" a="1"/>
  <c r="I1012" i="11" s="1"/>
  <c r="L1012" i="11" a="1"/>
  <c r="L1012" i="11" s="1"/>
  <c r="I1013" i="11" a="1"/>
  <c r="I1013" i="11" s="1"/>
  <c r="L1013" i="11" a="1"/>
  <c r="L1013" i="11" s="1"/>
  <c r="I1014" i="11" a="1"/>
  <c r="I1014" i="11" s="1"/>
  <c r="L1014" i="11" a="1"/>
  <c r="L1014" i="11" s="1"/>
  <c r="I1015" i="11" a="1"/>
  <c r="I1015" i="11" s="1"/>
  <c r="L1015" i="11" a="1"/>
  <c r="L1015" i="11" s="1"/>
  <c r="I1016" i="11" a="1"/>
  <c r="I1016" i="11" s="1"/>
  <c r="L1016" i="11" a="1"/>
  <c r="L1016" i="11" s="1"/>
  <c r="I1023" i="11" a="1"/>
  <c r="I1023" i="11" s="1"/>
  <c r="L1023" i="11" a="1"/>
  <c r="L1023" i="11" s="1"/>
  <c r="I1026" i="11" a="1"/>
  <c r="I1026" i="11" s="1"/>
  <c r="L1026" i="11" a="1"/>
  <c r="L1026" i="11" s="1"/>
  <c r="I1027" i="11" a="1"/>
  <c r="I1027" i="11" s="1"/>
  <c r="L1027" i="11" a="1"/>
  <c r="L1027" i="11" s="1"/>
  <c r="I1028" i="11" a="1"/>
  <c r="I1028" i="11" s="1"/>
  <c r="L1028" i="11" a="1"/>
  <c r="L1028" i="11" s="1"/>
  <c r="I1029" i="11" a="1"/>
  <c r="I1029" i="11" s="1"/>
  <c r="L1029" i="11" a="1"/>
  <c r="L1029" i="11" s="1"/>
  <c r="I1030" i="11" a="1"/>
  <c r="I1030" i="11" s="1"/>
  <c r="L1030" i="11" a="1"/>
  <c r="L1030" i="11" s="1"/>
  <c r="I1031" i="11" a="1"/>
  <c r="I1031" i="11" s="1"/>
  <c r="L1031" i="11" a="1"/>
  <c r="L1031" i="11" s="1"/>
  <c r="I1032" i="11" a="1"/>
  <c r="I1032" i="11" s="1"/>
  <c r="L1032" i="11" a="1"/>
  <c r="L1032" i="11" s="1"/>
  <c r="I1033" i="11" a="1"/>
  <c r="I1033" i="11" s="1"/>
  <c r="L1033" i="11" a="1"/>
  <c r="L1033" i="11" s="1"/>
  <c r="I1034" i="11" a="1"/>
  <c r="I1034" i="11" s="1"/>
  <c r="L1034" i="11" a="1"/>
  <c r="L1034" i="11" s="1"/>
  <c r="I1035" i="11" a="1"/>
  <c r="I1035" i="11" s="1"/>
  <c r="L1035" i="11" a="1"/>
  <c r="L1035" i="11" s="1"/>
  <c r="I1036" i="11" a="1"/>
  <c r="I1036" i="11" s="1"/>
  <c r="L1036" i="11" a="1"/>
  <c r="L1036" i="11" s="1"/>
  <c r="I1039" i="11" a="1"/>
  <c r="I1039" i="11" s="1"/>
  <c r="L1039" i="11" a="1"/>
  <c r="L1039" i="11" s="1"/>
  <c r="I1040" i="11" a="1"/>
  <c r="I1040" i="11"/>
  <c r="L1040" i="11" a="1"/>
  <c r="L1040" i="11" s="1"/>
  <c r="I1041" i="11" a="1"/>
  <c r="I1041" i="11" s="1"/>
  <c r="L1041" i="11" a="1"/>
  <c r="L1041" i="11" s="1"/>
  <c r="I1042" i="11" a="1"/>
  <c r="I1042" i="11" s="1"/>
  <c r="L1042" i="11" a="1"/>
  <c r="L1042" i="11" s="1"/>
  <c r="I1043" i="11" a="1"/>
  <c r="I1043" i="11" s="1"/>
  <c r="L1043" i="11" a="1"/>
  <c r="L1043" i="11" s="1"/>
  <c r="I1045" i="11" a="1"/>
  <c r="I1045" i="11" s="1"/>
  <c r="L1045" i="11" a="1"/>
  <c r="L1045" i="11" s="1"/>
  <c r="I1046" i="11" a="1"/>
  <c r="I1046" i="11"/>
  <c r="L1046" i="11" a="1"/>
  <c r="L1046" i="11" s="1"/>
  <c r="I1048" i="11" a="1"/>
  <c r="I1048" i="11" s="1"/>
  <c r="L1048" i="11" a="1"/>
  <c r="L1048" i="11" s="1"/>
  <c r="I1049" i="11" a="1"/>
  <c r="I1049" i="11" s="1"/>
  <c r="L1049" i="11" a="1"/>
  <c r="L1049" i="11" s="1"/>
  <c r="I1050" i="11" a="1"/>
  <c r="I1050" i="11" s="1"/>
  <c r="L1050" i="11" a="1"/>
  <c r="L1050" i="11" s="1"/>
  <c r="I1051" i="11" a="1"/>
  <c r="I1051" i="11" s="1"/>
  <c r="L1051" i="11" a="1"/>
  <c r="L1051" i="11" s="1"/>
  <c r="I1052" i="11" a="1"/>
  <c r="I1052" i="11" s="1"/>
  <c r="L1052" i="11" a="1"/>
  <c r="L1052" i="11" s="1"/>
  <c r="I1053" i="11" a="1"/>
  <c r="I1053" i="11" s="1"/>
  <c r="L1053" i="11" a="1"/>
  <c r="L1053" i="11" s="1"/>
  <c r="I1054" i="11" a="1"/>
  <c r="I1054" i="11" s="1"/>
  <c r="L1054" i="11" a="1"/>
  <c r="L1054" i="11" s="1"/>
  <c r="I1055" i="11" a="1"/>
  <c r="I1055" i="11" s="1"/>
  <c r="L1055" i="11" a="1"/>
  <c r="L1055" i="11" s="1"/>
  <c r="I1056" i="11" a="1"/>
  <c r="I1056" i="11" s="1"/>
  <c r="L1056" i="11" a="1"/>
  <c r="L1056" i="11" s="1"/>
  <c r="I1057" i="11" a="1"/>
  <c r="I1057" i="11" s="1"/>
  <c r="L1057" i="11" a="1"/>
  <c r="L1057" i="11" s="1"/>
  <c r="I1058" i="11" a="1"/>
  <c r="I1058" i="11" s="1"/>
  <c r="L1058" i="11" a="1"/>
  <c r="L1058" i="11" s="1"/>
  <c r="I1059" i="11" a="1"/>
  <c r="I1059" i="11" s="1"/>
  <c r="L1059" i="11" a="1"/>
  <c r="L1059" i="11" s="1"/>
  <c r="I1061" i="11" a="1"/>
  <c r="I1061" i="11" s="1"/>
  <c r="L1061" i="11" a="1"/>
  <c r="L1061" i="11" s="1"/>
  <c r="I1063" i="11" a="1"/>
  <c r="I1063" i="11" s="1"/>
  <c r="L1063" i="11" a="1"/>
  <c r="L1063" i="11" s="1"/>
  <c r="I1064" i="11" a="1"/>
  <c r="I1064" i="11" s="1"/>
  <c r="L1064" i="11" a="1"/>
  <c r="L1064" i="11" s="1"/>
  <c r="I1065" i="11" a="1"/>
  <c r="I1065" i="11" s="1"/>
  <c r="L1065" i="11" a="1"/>
  <c r="L1065" i="11" s="1"/>
  <c r="I1066" i="11" a="1"/>
  <c r="I1066" i="11" s="1"/>
  <c r="L1066" i="11" a="1"/>
  <c r="L1066" i="11" s="1"/>
  <c r="I1067" i="11" a="1"/>
  <c r="I1067" i="11" s="1"/>
  <c r="L1067" i="11" a="1"/>
  <c r="L1067" i="11" s="1"/>
  <c r="I1068" i="11" a="1"/>
  <c r="I1068" i="11" s="1"/>
  <c r="L1068" i="11" a="1"/>
  <c r="L1068" i="11" s="1"/>
  <c r="I1069" i="11" a="1"/>
  <c r="I1069" i="11" s="1"/>
  <c r="L1069" i="11" a="1"/>
  <c r="L1069" i="11" s="1"/>
  <c r="I1071" i="11" a="1"/>
  <c r="I1071" i="11"/>
  <c r="L1071" i="11" a="1"/>
  <c r="L1071" i="11" s="1"/>
  <c r="I1072" i="11" a="1"/>
  <c r="I1072" i="11"/>
  <c r="L1072" i="11" a="1"/>
  <c r="L1072" i="11" s="1"/>
  <c r="I1073" i="11" a="1"/>
  <c r="I1073" i="11" s="1"/>
  <c r="L1073" i="11" a="1"/>
  <c r="L1073" i="11" s="1"/>
  <c r="I1074" i="11" a="1"/>
  <c r="I1074" i="11" s="1"/>
  <c r="L1074" i="11" a="1"/>
  <c r="L1074" i="11" s="1"/>
  <c r="I1075" i="11" a="1"/>
  <c r="I1075" i="11" s="1"/>
  <c r="L1075" i="11" a="1"/>
  <c r="L1075" i="11" s="1"/>
  <c r="I1076" i="11" a="1"/>
  <c r="I1076" i="11" s="1"/>
  <c r="L1076" i="11" a="1"/>
  <c r="L1076" i="11" s="1"/>
  <c r="I1077" i="11" a="1"/>
  <c r="I1077" i="11" s="1"/>
  <c r="L1077" i="11" a="1"/>
  <c r="L1077" i="11" s="1"/>
  <c r="I1078" i="11" a="1"/>
  <c r="I1078" i="11" s="1"/>
  <c r="L1078" i="11" a="1"/>
  <c r="L1078" i="11" s="1"/>
  <c r="I1081" i="11" a="1"/>
  <c r="I1081" i="11" s="1"/>
  <c r="L1081" i="11" a="1"/>
  <c r="L1081" i="11" s="1"/>
  <c r="I1082" i="11" a="1"/>
  <c r="I1082" i="11" s="1"/>
  <c r="L1082" i="11" a="1"/>
  <c r="L1082" i="11" s="1"/>
  <c r="I1084" i="11" a="1"/>
  <c r="I1084" i="11" s="1"/>
  <c r="L1084" i="11" a="1"/>
  <c r="L1084" i="11" s="1"/>
  <c r="I1087" i="11" a="1"/>
  <c r="I1087" i="11" s="1"/>
  <c r="L1087" i="11" a="1"/>
  <c r="L1087" i="11" s="1"/>
  <c r="I1090" i="11" a="1"/>
  <c r="I1090" i="11" s="1"/>
  <c r="L1090" i="11" a="1"/>
  <c r="L1090" i="11" s="1"/>
  <c r="I1091" i="11" a="1"/>
  <c r="I1091" i="11" s="1"/>
  <c r="L1091" i="11" a="1"/>
  <c r="L1091" i="11" s="1"/>
  <c r="I1094" i="11" a="1"/>
  <c r="I1094" i="11" s="1"/>
  <c r="L1094" i="11" a="1"/>
  <c r="L1094" i="11" s="1"/>
  <c r="I1095" i="11" a="1"/>
  <c r="I1095" i="11" s="1"/>
  <c r="L1095" i="11" a="1"/>
  <c r="L1095" i="11" s="1"/>
  <c r="I1096" i="11" a="1"/>
  <c r="I1096" i="11" s="1"/>
  <c r="L1096" i="11" a="1"/>
  <c r="L1096" i="11" s="1"/>
  <c r="I1097" i="11" a="1"/>
  <c r="I1097" i="11" s="1"/>
  <c r="L1097" i="11" a="1"/>
  <c r="L1097" i="11" s="1"/>
  <c r="I1101" i="11" a="1"/>
  <c r="I1101" i="11" s="1"/>
  <c r="L1101" i="11" a="1"/>
  <c r="L1101" i="11" s="1"/>
  <c r="I1103" i="11" a="1"/>
  <c r="I1103" i="11" s="1"/>
  <c r="L1103" i="11" a="1"/>
  <c r="L1103" i="11"/>
  <c r="I1106" i="11" a="1"/>
  <c r="I1106" i="11" s="1"/>
  <c r="L1106" i="11" a="1"/>
  <c r="L1106" i="11" s="1"/>
  <c r="I1107" i="11" a="1"/>
  <c r="I1107" i="11" s="1"/>
  <c r="L1107" i="11" a="1"/>
  <c r="L1107" i="11" s="1"/>
  <c r="I1108" i="11" a="1"/>
  <c r="I1108" i="11" s="1"/>
  <c r="L1108" i="11" a="1"/>
  <c r="L1108" i="11" s="1"/>
  <c r="I1109" i="11" a="1"/>
  <c r="I1109" i="11" s="1"/>
  <c r="L1109" i="11" a="1"/>
  <c r="L1109" i="11" s="1"/>
  <c r="I1110" i="11" a="1"/>
  <c r="I1110" i="11" s="1"/>
  <c r="L1110" i="11" a="1"/>
  <c r="L1110" i="11" s="1"/>
  <c r="I21" i="11" a="1"/>
  <c r="I21" i="11" s="1"/>
  <c r="L21" i="11" a="1"/>
  <c r="L21" i="11" s="1"/>
  <c r="I22" i="11" a="1"/>
  <c r="I22" i="11" s="1"/>
  <c r="L22" i="11" a="1"/>
  <c r="L22" i="11" s="1"/>
  <c r="I23" i="11" a="1"/>
  <c r="I23" i="11" s="1"/>
  <c r="L23" i="11" a="1"/>
  <c r="L23" i="11" s="1"/>
  <c r="I24" i="11" a="1"/>
  <c r="I24" i="11" s="1"/>
  <c r="L24" i="11" a="1"/>
  <c r="L24" i="11" s="1"/>
  <c r="I26" i="11" a="1"/>
  <c r="I26" i="11" s="1"/>
  <c r="L26" i="11" a="1"/>
  <c r="L26" i="11" s="1"/>
  <c r="I27" i="11" a="1"/>
  <c r="I27" i="11" s="1"/>
  <c r="L27" i="11" a="1"/>
  <c r="L27" i="11" s="1"/>
  <c r="I30" i="11" a="1"/>
  <c r="I30" i="11" s="1"/>
  <c r="L30" i="11" a="1"/>
  <c r="L30" i="11" s="1"/>
  <c r="I31" i="11" a="1"/>
  <c r="I31" i="11" s="1"/>
  <c r="L31" i="11" a="1"/>
  <c r="L31" i="11" s="1"/>
  <c r="I34" i="11" a="1"/>
  <c r="I34" i="11" s="1"/>
  <c r="L34" i="11" a="1"/>
  <c r="L34" i="11" s="1"/>
  <c r="I35" i="11" a="1"/>
  <c r="I35" i="11" s="1"/>
  <c r="L35" i="11" a="1"/>
  <c r="L35" i="11" s="1"/>
  <c r="I38" i="11" a="1"/>
  <c r="I38" i="11" s="1"/>
  <c r="L38" i="11" a="1"/>
  <c r="L38" i="11" s="1"/>
  <c r="I39" i="11" a="1"/>
  <c r="I39" i="11" s="1"/>
  <c r="L39" i="11" a="1"/>
  <c r="L39" i="11" s="1"/>
  <c r="I41" i="11" a="1"/>
  <c r="I41" i="11" s="1"/>
  <c r="L41" i="11" a="1"/>
  <c r="L41" i="11" s="1"/>
  <c r="I42" i="11" a="1"/>
  <c r="I42" i="11" s="1"/>
  <c r="L42" i="11" a="1"/>
  <c r="L42" i="11" s="1"/>
  <c r="I45" i="11" a="1"/>
  <c r="I45" i="11" s="1"/>
  <c r="L45" i="11" a="1"/>
  <c r="L45" i="11" s="1"/>
  <c r="I46" i="11" a="1"/>
  <c r="I46" i="11" s="1"/>
  <c r="L46" i="11" a="1"/>
  <c r="L46" i="11" s="1"/>
  <c r="I49" i="11" a="1"/>
  <c r="I49" i="11" s="1"/>
  <c r="L49" i="11" a="1"/>
  <c r="L49" i="11" s="1"/>
  <c r="I50" i="11" a="1"/>
  <c r="I50" i="11" s="1"/>
  <c r="L50" i="11" a="1"/>
  <c r="L50" i="11" s="1"/>
  <c r="I52" i="11" a="1"/>
  <c r="I52" i="11" s="1"/>
  <c r="L52" i="11" a="1"/>
  <c r="L52" i="11" s="1"/>
  <c r="I53" i="11" a="1"/>
  <c r="I53" i="11"/>
  <c r="L53" i="11" a="1"/>
  <c r="L53" i="11" s="1"/>
  <c r="I55" i="11" a="1"/>
  <c r="I55" i="11" s="1"/>
  <c r="L55" i="11" a="1"/>
  <c r="L55" i="11" s="1"/>
  <c r="I57" i="11" a="1"/>
  <c r="I57" i="11" s="1"/>
  <c r="L57" i="11" a="1"/>
  <c r="L57" i="11" s="1"/>
  <c r="I58" i="11" a="1"/>
  <c r="I58" i="11" s="1"/>
  <c r="L58" i="11" a="1"/>
  <c r="L58" i="11" s="1"/>
  <c r="I60" i="11" a="1"/>
  <c r="I60" i="11" s="1"/>
  <c r="L60" i="11" a="1"/>
  <c r="L60" i="11" s="1"/>
  <c r="I61" i="11" a="1"/>
  <c r="I61" i="11" s="1"/>
  <c r="L61" i="11" a="1"/>
  <c r="L61" i="11" s="1"/>
  <c r="I63" i="11" a="1"/>
  <c r="I63" i="11" s="1"/>
  <c r="L63" i="11" a="1"/>
  <c r="L63" i="11" s="1"/>
  <c r="I64" i="11" a="1"/>
  <c r="I64" i="11" s="1"/>
  <c r="L64" i="11" a="1"/>
  <c r="L64" i="11" s="1"/>
  <c r="I65" i="11" a="1"/>
  <c r="I65" i="11" s="1"/>
  <c r="L65" i="11" a="1"/>
  <c r="L65" i="11" s="1"/>
  <c r="I66" i="11" a="1"/>
  <c r="I66" i="11" s="1"/>
  <c r="L66" i="11" a="1"/>
  <c r="L66" i="11" s="1"/>
  <c r="I67" i="11" a="1"/>
  <c r="I67" i="11" s="1"/>
  <c r="L67" i="11" a="1"/>
  <c r="L67" i="11" s="1"/>
  <c r="M69" i="11"/>
  <c r="N69" i="11"/>
  <c r="M71" i="11"/>
  <c r="N71" i="11"/>
  <c r="M79" i="11"/>
  <c r="N79" i="11"/>
  <c r="M80" i="11"/>
  <c r="N80" i="11"/>
  <c r="M84" i="11"/>
  <c r="N84" i="11"/>
  <c r="M85" i="11"/>
  <c r="N85" i="11"/>
  <c r="M86" i="11"/>
  <c r="N86" i="11"/>
  <c r="M87" i="11"/>
  <c r="N87" i="11"/>
  <c r="M88" i="11"/>
  <c r="N88" i="11"/>
  <c r="M89" i="11"/>
  <c r="N89" i="11"/>
  <c r="M90" i="11"/>
  <c r="N90" i="11"/>
  <c r="M91" i="11"/>
  <c r="N91" i="11"/>
  <c r="M92" i="11"/>
  <c r="N92" i="11"/>
  <c r="M93" i="11"/>
  <c r="N93" i="11"/>
  <c r="I371" i="11" a="1"/>
  <c r="I371" i="11" s="1"/>
  <c r="L803" i="11" a="1"/>
  <c r="L803" i="11" s="1"/>
  <c r="I803" i="11" a="1"/>
  <c r="I803" i="11" s="1"/>
  <c r="L802" i="11" a="1"/>
  <c r="L802" i="11" s="1"/>
  <c r="I802" i="11" a="1"/>
  <c r="I802" i="11" s="1"/>
  <c r="L801" i="11" a="1"/>
  <c r="L801" i="11" s="1"/>
  <c r="I801" i="11" a="1"/>
  <c r="I801" i="11" s="1"/>
  <c r="L898" i="11" a="1"/>
  <c r="L898" i="11" s="1"/>
  <c r="I898" i="11" a="1"/>
  <c r="I898" i="11" s="1"/>
  <c r="L897" i="11" a="1"/>
  <c r="L897" i="11" s="1"/>
  <c r="I897" i="11" a="1"/>
  <c r="I897" i="11" s="1"/>
  <c r="L896" i="11" a="1"/>
  <c r="L896" i="11" s="1"/>
  <c r="I896" i="11" a="1"/>
  <c r="I896" i="11" s="1"/>
  <c r="L895" i="11" a="1"/>
  <c r="L895" i="11" s="1"/>
  <c r="I895" i="11" a="1"/>
  <c r="I895" i="11" s="1"/>
  <c r="L894" i="11" a="1"/>
  <c r="L894" i="11" s="1"/>
  <c r="I894" i="11" a="1"/>
  <c r="I894" i="11" s="1"/>
  <c r="L893" i="11" a="1"/>
  <c r="L893" i="11" s="1"/>
  <c r="I893" i="11" a="1"/>
  <c r="I893" i="11" s="1"/>
  <c r="L282" i="11" a="1"/>
  <c r="L282" i="11" s="1"/>
  <c r="I282" i="11" a="1"/>
  <c r="I282" i="11" s="1"/>
  <c r="L281" i="11" a="1"/>
  <c r="L281" i="11" s="1"/>
  <c r="I281" i="11" a="1"/>
  <c r="I281" i="11" s="1"/>
  <c r="L280" i="11" a="1"/>
  <c r="L280" i="11" s="1"/>
  <c r="I280" i="11" a="1"/>
  <c r="I280" i="11" s="1"/>
  <c r="L279" i="11" a="1"/>
  <c r="L279" i="11" s="1"/>
  <c r="I279" i="11" a="1"/>
  <c r="I279" i="11" s="1"/>
  <c r="L278" i="11" a="1"/>
  <c r="L278" i="11" s="1"/>
  <c r="I278" i="11" a="1"/>
  <c r="I278" i="11" s="1"/>
  <c r="F2520" i="11"/>
  <c r="F2519" i="11"/>
  <c r="F1710" i="11"/>
  <c r="F1709" i="11"/>
  <c r="D2520" i="11"/>
  <c r="D2519" i="11"/>
  <c r="D2518" i="11"/>
  <c r="D2517" i="11"/>
  <c r="D2516" i="11"/>
  <c r="D2515" i="11"/>
  <c r="D2514" i="11"/>
  <c r="D2513" i="11"/>
  <c r="D1710" i="11"/>
  <c r="D1709" i="11"/>
  <c r="D1708" i="11"/>
  <c r="D1707" i="11"/>
  <c r="D1706" i="11"/>
  <c r="D1705" i="11"/>
  <c r="D1704" i="11"/>
  <c r="D1703" i="11"/>
  <c r="L892" i="11" a="1"/>
  <c r="L892" i="11" s="1"/>
  <c r="I892" i="11" a="1"/>
  <c r="I892" i="11" s="1"/>
  <c r="L891" i="11" a="1"/>
  <c r="L891" i="11" s="1"/>
  <c r="I891" i="11" a="1"/>
  <c r="I891" i="11" s="1"/>
  <c r="L890" i="11" a="1"/>
  <c r="L890" i="11" s="1"/>
  <c r="I890" i="11" a="1"/>
  <c r="I890" i="11" s="1"/>
  <c r="L889" i="11" a="1"/>
  <c r="L889" i="11" s="1"/>
  <c r="I889" i="11" a="1"/>
  <c r="I889" i="11" s="1"/>
  <c r="L888" i="11" a="1"/>
  <c r="L888" i="11" s="1"/>
  <c r="I888" i="11" a="1"/>
  <c r="I888" i="11" s="1"/>
  <c r="L276" i="11" a="1"/>
  <c r="L276" i="11" s="1"/>
  <c r="I276" i="11" a="1"/>
  <c r="I276" i="11" s="1"/>
  <c r="L275" i="11" a="1"/>
  <c r="L275" i="11" s="1"/>
  <c r="I275" i="11" a="1"/>
  <c r="I275" i="11" s="1"/>
  <c r="L274" i="11" a="1"/>
  <c r="L274" i="11" s="1"/>
  <c r="I274" i="11" a="1"/>
  <c r="I274" i="11" s="1"/>
  <c r="L273" i="11" a="1"/>
  <c r="L273" i="11" s="1"/>
  <c r="I273" i="11" a="1"/>
  <c r="I273" i="11" s="1"/>
  <c r="D2512" i="11"/>
  <c r="D2511" i="11"/>
  <c r="D2510" i="11"/>
  <c r="D2509" i="11"/>
  <c r="D2508" i="11"/>
  <c r="D1702" i="11"/>
  <c r="D1701" i="11"/>
  <c r="D1700" i="11"/>
  <c r="D1699" i="11"/>
  <c r="D1698" i="11"/>
  <c r="L763" i="11" a="1"/>
  <c r="L763" i="11" s="1"/>
  <c r="I763" i="11" a="1"/>
  <c r="I763" i="11" s="1"/>
  <c r="D3094" i="11"/>
  <c r="D2382" i="11"/>
  <c r="D1572" i="11"/>
  <c r="L761" i="11" a="1"/>
  <c r="L761" i="11" s="1"/>
  <c r="I761" i="11" a="1"/>
  <c r="I761" i="11" s="1"/>
  <c r="L760" i="11" a="1"/>
  <c r="L760" i="11" s="1"/>
  <c r="I760" i="11" a="1"/>
  <c r="I760" i="11" s="1"/>
  <c r="L759" i="11" a="1"/>
  <c r="L759" i="11" s="1"/>
  <c r="I759" i="11" a="1"/>
  <c r="I759" i="11" s="1"/>
  <c r="L757" i="11" a="1"/>
  <c r="L757" i="11" s="1"/>
  <c r="I757" i="11" a="1"/>
  <c r="I757" i="11" s="1"/>
  <c r="L756" i="11" a="1"/>
  <c r="L756" i="11" s="1"/>
  <c r="I756" i="11" a="1"/>
  <c r="I756" i="11" s="1"/>
  <c r="L755" i="11" a="1"/>
  <c r="L755" i="11" s="1"/>
  <c r="I755" i="11" a="1"/>
  <c r="I755" i="11" s="1"/>
  <c r="L754" i="11" a="1"/>
  <c r="L754" i="11" s="1"/>
  <c r="I754" i="11" a="1"/>
  <c r="I754" i="11" s="1"/>
  <c r="D3089" i="11"/>
  <c r="D3088" i="11"/>
  <c r="D3087" i="11"/>
  <c r="D3086" i="11"/>
  <c r="D3085" i="11"/>
  <c r="D2377" i="11"/>
  <c r="D2376" i="11"/>
  <c r="D2375" i="11"/>
  <c r="D2374" i="11"/>
  <c r="D2373" i="11"/>
  <c r="D1567" i="11"/>
  <c r="D1566" i="11"/>
  <c r="D1565" i="11"/>
  <c r="D1564" i="11"/>
  <c r="D1563" i="11"/>
  <c r="L752" i="11" a="1"/>
  <c r="L752" i="11" s="1"/>
  <c r="I752" i="11" a="1"/>
  <c r="I752" i="11" s="1"/>
  <c r="L751" i="11" a="1"/>
  <c r="L751" i="11" s="1"/>
  <c r="I751" i="11" a="1"/>
  <c r="I751" i="11" s="1"/>
  <c r="L750" i="11" a="1"/>
  <c r="L750" i="11" s="1"/>
  <c r="I750" i="11" a="1"/>
  <c r="I750" i="11" s="1"/>
  <c r="L747" i="11" a="1"/>
  <c r="L747" i="11" s="1"/>
  <c r="I747" i="11" a="1"/>
  <c r="I747" i="11" s="1"/>
  <c r="L746" i="11" a="1"/>
  <c r="L746" i="11" s="1"/>
  <c r="I746" i="11" a="1"/>
  <c r="I746" i="11" s="1"/>
  <c r="L745" i="11" a="1"/>
  <c r="L745" i="11" s="1"/>
  <c r="I745" i="11" a="1"/>
  <c r="I745" i="11" s="1"/>
  <c r="L744" i="11" a="1"/>
  <c r="L744" i="11" s="1"/>
  <c r="I744" i="11" a="1"/>
  <c r="I744" i="11" s="1"/>
  <c r="F3080" i="11"/>
  <c r="F2368" i="11"/>
  <c r="F1558" i="11"/>
  <c r="D3080" i="11"/>
  <c r="D3079" i="11"/>
  <c r="D3078" i="11"/>
  <c r="D3077" i="11"/>
  <c r="D3076" i="11"/>
  <c r="D3075" i="11"/>
  <c r="D2368" i="11"/>
  <c r="D2367" i="11"/>
  <c r="D2366" i="11"/>
  <c r="D2365" i="11"/>
  <c r="D2364" i="11"/>
  <c r="D2363" i="11"/>
  <c r="D1558" i="11"/>
  <c r="D1557" i="11"/>
  <c r="D1556" i="11"/>
  <c r="D1555" i="11"/>
  <c r="D1554" i="11"/>
  <c r="D1553" i="11"/>
  <c r="L742" i="11" a="1"/>
  <c r="L742" i="11" s="1"/>
  <c r="I742" i="11" a="1"/>
  <c r="I742" i="11" s="1"/>
  <c r="L741" i="11" a="1"/>
  <c r="L741" i="11" s="1"/>
  <c r="I741" i="11" a="1"/>
  <c r="I741" i="11" s="1"/>
  <c r="L740" i="11" a="1"/>
  <c r="L740" i="11" s="1"/>
  <c r="I740" i="11" a="1"/>
  <c r="I740" i="11" s="1"/>
  <c r="L739" i="11" a="1"/>
  <c r="L739" i="11" s="1"/>
  <c r="I739" i="11" a="1"/>
  <c r="I739" i="11" s="1"/>
  <c r="D3074" i="11"/>
  <c r="D3073" i="11"/>
  <c r="D3072" i="11"/>
  <c r="D3071" i="11"/>
  <c r="D3070" i="11"/>
  <c r="D2362" i="11"/>
  <c r="D2361" i="11"/>
  <c r="D2360" i="11"/>
  <c r="D2359" i="11"/>
  <c r="D2358" i="11"/>
  <c r="D1552" i="11"/>
  <c r="D1551" i="11"/>
  <c r="D1550" i="11"/>
  <c r="D1549" i="11"/>
  <c r="D1548" i="11"/>
  <c r="L736" i="11" a="1"/>
  <c r="L736" i="11" s="1"/>
  <c r="I736" i="11" a="1"/>
  <c r="I736" i="11" s="1"/>
  <c r="L735" i="11" a="1"/>
  <c r="L735" i="11" s="1"/>
  <c r="I735" i="11" a="1"/>
  <c r="I735" i="11" s="1"/>
  <c r="L734" i="11" a="1"/>
  <c r="L734" i="11" s="1"/>
  <c r="I734" i="11" a="1"/>
  <c r="I734" i="11" s="1"/>
  <c r="L733" i="11" a="1"/>
  <c r="L733" i="11" s="1"/>
  <c r="I733" i="11" a="1"/>
  <c r="I733" i="11" s="1"/>
  <c r="D3068" i="11"/>
  <c r="D3067" i="11"/>
  <c r="D3066" i="11"/>
  <c r="D3065" i="11"/>
  <c r="D3064" i="11"/>
  <c r="D2356" i="11"/>
  <c r="D2355" i="11"/>
  <c r="D2354" i="11"/>
  <c r="D2353" i="11"/>
  <c r="D2352" i="11"/>
  <c r="D1546" i="11"/>
  <c r="D1545" i="11"/>
  <c r="D1544" i="11"/>
  <c r="D1543" i="11"/>
  <c r="D1542" i="11"/>
  <c r="L727" i="11" a="1"/>
  <c r="L727" i="11" s="1"/>
  <c r="I727" i="11" a="1"/>
  <c r="I727" i="11" s="1"/>
  <c r="D2346" i="11"/>
  <c r="D3058" i="11"/>
  <c r="D1536" i="11"/>
  <c r="L724" i="11" a="1"/>
  <c r="L724" i="11" s="1"/>
  <c r="I724" i="11" a="1"/>
  <c r="I724" i="11" s="1"/>
  <c r="D3055" i="11"/>
  <c r="D2343" i="11"/>
  <c r="D1534" i="11"/>
  <c r="L710" i="11" a="1"/>
  <c r="L710" i="11" s="1"/>
  <c r="I710" i="11" a="1"/>
  <c r="I710" i="11" s="1"/>
  <c r="L709" i="11" a="1"/>
  <c r="L709" i="11" s="1"/>
  <c r="I709" i="11" a="1"/>
  <c r="I709" i="11" s="1"/>
  <c r="L708" i="11" a="1"/>
  <c r="L708" i="11" s="1"/>
  <c r="I708" i="11" a="1"/>
  <c r="I708" i="11" s="1"/>
  <c r="D3039" i="11"/>
  <c r="D2327" i="11"/>
  <c r="D1517" i="11"/>
  <c r="L3036" i="11" a="1"/>
  <c r="L3036" i="11" s="1"/>
  <c r="I3036" i="11" a="1"/>
  <c r="I3036" i="11" s="1"/>
  <c r="L2324" i="11" a="1"/>
  <c r="L2324" i="11" s="1"/>
  <c r="I2324" i="11" a="1"/>
  <c r="I2324" i="11" s="1"/>
  <c r="L1514" i="11" a="1"/>
  <c r="L1514" i="11" s="1"/>
  <c r="I1514" i="11" a="1"/>
  <c r="I1514" i="11" s="1"/>
  <c r="L706" i="11" a="1"/>
  <c r="L706" i="11" s="1"/>
  <c r="I706" i="11" a="1"/>
  <c r="I706" i="11" s="1"/>
  <c r="L705" i="11" a="1"/>
  <c r="L705" i="11" s="1"/>
  <c r="I705" i="11" a="1"/>
  <c r="I705" i="11" s="1"/>
  <c r="D3036" i="11"/>
  <c r="D2324" i="11"/>
  <c r="D1514" i="11"/>
  <c r="L702" i="11" a="1"/>
  <c r="L702" i="11" s="1"/>
  <c r="I702" i="11" a="1"/>
  <c r="I702" i="11" s="1"/>
  <c r="L701" i="11" a="1"/>
  <c r="L701" i="11" s="1"/>
  <c r="I701" i="11" a="1"/>
  <c r="I701" i="11" s="1"/>
  <c r="L660" i="11" a="1"/>
  <c r="L660" i="11" s="1"/>
  <c r="I660" i="11" a="1"/>
  <c r="I660" i="11" s="1"/>
  <c r="L659" i="11" a="1"/>
  <c r="L659" i="11" s="1"/>
  <c r="I659" i="11" a="1"/>
  <c r="I659" i="11" s="1"/>
  <c r="L658" i="11" a="1"/>
  <c r="L658" i="11" s="1"/>
  <c r="I658" i="11" a="1"/>
  <c r="I658" i="11" s="1"/>
  <c r="L657" i="11" a="1"/>
  <c r="L657" i="11" s="1"/>
  <c r="I657" i="11" a="1"/>
  <c r="I657" i="11" s="1"/>
  <c r="L656" i="11" a="1"/>
  <c r="L656" i="11" s="1"/>
  <c r="I656" i="11" a="1"/>
  <c r="I656" i="11" s="1"/>
  <c r="L655" i="11" a="1"/>
  <c r="L655" i="11" s="1"/>
  <c r="I655" i="11" a="1"/>
  <c r="I655" i="11" s="1"/>
  <c r="L654" i="11" a="1"/>
  <c r="L654" i="11" s="1"/>
  <c r="I654" i="11" a="1"/>
  <c r="I654" i="11" s="1"/>
  <c r="L653" i="11" a="1"/>
  <c r="L653" i="11" s="1"/>
  <c r="I653" i="11" a="1"/>
  <c r="I653" i="11" s="1"/>
  <c r="D3026" i="11"/>
  <c r="D3025" i="11"/>
  <c r="D3024" i="11"/>
  <c r="D3023" i="11"/>
  <c r="D3022" i="11"/>
  <c r="D3021" i="11"/>
  <c r="D3020" i="11"/>
  <c r="D3019" i="11"/>
  <c r="D3018" i="11"/>
  <c r="D2280" i="11"/>
  <c r="D2279" i="11"/>
  <c r="D2278" i="11"/>
  <c r="D2277" i="11"/>
  <c r="D2276" i="11"/>
  <c r="D2275" i="11"/>
  <c r="D2274" i="11"/>
  <c r="D2273" i="11"/>
  <c r="D2272" i="11"/>
  <c r="D1470" i="11"/>
  <c r="D1469" i="11"/>
  <c r="D1468" i="11"/>
  <c r="D1467" i="11"/>
  <c r="D1466" i="11"/>
  <c r="D1465" i="11"/>
  <c r="D1464" i="11"/>
  <c r="D1463" i="11"/>
  <c r="D1462" i="11"/>
  <c r="L651" i="11" a="1"/>
  <c r="L651" i="11" s="1"/>
  <c r="I651" i="11" a="1"/>
  <c r="I651" i="11" s="1"/>
  <c r="L650" i="11" a="1"/>
  <c r="L650" i="11" s="1"/>
  <c r="I650" i="11" a="1"/>
  <c r="I650" i="11" s="1"/>
  <c r="L649" i="11" a="1"/>
  <c r="L649" i="11" s="1"/>
  <c r="I649" i="11" a="1"/>
  <c r="I649" i="11" s="1"/>
  <c r="L648" i="11" a="1"/>
  <c r="L648" i="11" s="1"/>
  <c r="I648" i="11" a="1"/>
  <c r="I648" i="11" s="1"/>
  <c r="L647" i="11" a="1"/>
  <c r="L647" i="11" s="1"/>
  <c r="I647" i="11" a="1"/>
  <c r="I647" i="11" s="1"/>
  <c r="L646" i="11" a="1"/>
  <c r="L646" i="11" s="1"/>
  <c r="I646" i="11" a="1"/>
  <c r="I646" i="11" s="1"/>
  <c r="L645" i="11" a="1"/>
  <c r="L645" i="11" s="1"/>
  <c r="I645" i="11" a="1"/>
  <c r="I645" i="11" s="1"/>
  <c r="L644" i="11" a="1"/>
  <c r="L644" i="11" s="1"/>
  <c r="I644" i="11" a="1"/>
  <c r="I644" i="11" s="1"/>
  <c r="D3017" i="11"/>
  <c r="D3016" i="11"/>
  <c r="D3015" i="11"/>
  <c r="D3014" i="11"/>
  <c r="D3013" i="11"/>
  <c r="D3012" i="11"/>
  <c r="D3011" i="11"/>
  <c r="D3010" i="11"/>
  <c r="D3009" i="11"/>
  <c r="D2271" i="11"/>
  <c r="D2270" i="11"/>
  <c r="D2269" i="11"/>
  <c r="D2268" i="11"/>
  <c r="D2267" i="11"/>
  <c r="D2266" i="11"/>
  <c r="D2265" i="11"/>
  <c r="D2264" i="11"/>
  <c r="D2263" i="11"/>
  <c r="D1461" i="11"/>
  <c r="D1460" i="11"/>
  <c r="D1459" i="11"/>
  <c r="D1458" i="11"/>
  <c r="D1457" i="11"/>
  <c r="D1456" i="11"/>
  <c r="D1455" i="11"/>
  <c r="D1454" i="11"/>
  <c r="D1453" i="11"/>
  <c r="L642" i="11" a="1"/>
  <c r="L642" i="11" s="1"/>
  <c r="I642" i="11" a="1"/>
  <c r="I642" i="11" s="1"/>
  <c r="L641" i="11" a="1"/>
  <c r="L641" i="11" s="1"/>
  <c r="I641" i="11" a="1"/>
  <c r="I641" i="11" s="1"/>
  <c r="L640" i="11" a="1"/>
  <c r="L640" i="11" s="1"/>
  <c r="I640" i="11" a="1"/>
  <c r="I640" i="11" s="1"/>
  <c r="L639" i="11" a="1"/>
  <c r="L639" i="11" s="1"/>
  <c r="I639" i="11" a="1"/>
  <c r="I639" i="11" s="1"/>
  <c r="L638" i="11" a="1"/>
  <c r="L638" i="11" s="1"/>
  <c r="I638" i="11" a="1"/>
  <c r="I638" i="11" s="1"/>
  <c r="L637" i="11" a="1"/>
  <c r="L637" i="11" s="1"/>
  <c r="I637" i="11" a="1"/>
  <c r="I637" i="11" s="1"/>
  <c r="L636" i="11" a="1"/>
  <c r="L636" i="11" s="1"/>
  <c r="I636" i="11" a="1"/>
  <c r="I636" i="11" s="1"/>
  <c r="L635" i="11" a="1"/>
  <c r="L635" i="11" s="1"/>
  <c r="I635" i="11" a="1"/>
  <c r="I635" i="11" s="1"/>
  <c r="D3008" i="11"/>
  <c r="D3007" i="11"/>
  <c r="D3006" i="11"/>
  <c r="D3005" i="11"/>
  <c r="D3004" i="11"/>
  <c r="D3003" i="11"/>
  <c r="D3002" i="11"/>
  <c r="D3001" i="11"/>
  <c r="D3000" i="11"/>
  <c r="D2262" i="11"/>
  <c r="D2261" i="11"/>
  <c r="D2260" i="11"/>
  <c r="D2259" i="11"/>
  <c r="D2258" i="11"/>
  <c r="D2257" i="11"/>
  <c r="D2256" i="11"/>
  <c r="D2255" i="11"/>
  <c r="D2254" i="11"/>
  <c r="D1452" i="11"/>
  <c r="D1451" i="11"/>
  <c r="D1450" i="11"/>
  <c r="D1449" i="11"/>
  <c r="D1448" i="11"/>
  <c r="D1447" i="11"/>
  <c r="D1446" i="11"/>
  <c r="D1445" i="11"/>
  <c r="D1444" i="11"/>
  <c r="L633" i="11" a="1"/>
  <c r="L633" i="11" s="1"/>
  <c r="I633" i="11" a="1"/>
  <c r="I633" i="11" s="1"/>
  <c r="L632" i="11" a="1"/>
  <c r="L632" i="11" s="1"/>
  <c r="I632" i="11" a="1"/>
  <c r="I632" i="11" s="1"/>
  <c r="L631" i="11" a="1"/>
  <c r="L631" i="11" s="1"/>
  <c r="I631" i="11" a="1"/>
  <c r="I631" i="11" s="1"/>
  <c r="L630" i="11" a="1"/>
  <c r="L630" i="11" s="1"/>
  <c r="I630" i="11" a="1"/>
  <c r="I630" i="11" s="1"/>
  <c r="L629" i="11" a="1"/>
  <c r="L629" i="11" s="1"/>
  <c r="I629" i="11" a="1"/>
  <c r="I629" i="11" s="1"/>
  <c r="L628" i="11" a="1"/>
  <c r="L628" i="11" s="1"/>
  <c r="I628" i="11" a="1"/>
  <c r="I628" i="11" s="1"/>
  <c r="L627" i="11" a="1"/>
  <c r="L627" i="11" s="1"/>
  <c r="I627" i="11" a="1"/>
  <c r="I627" i="11" s="1"/>
  <c r="D2999" i="11"/>
  <c r="D2998" i="11"/>
  <c r="D2997" i="11"/>
  <c r="D2996" i="11"/>
  <c r="D2995" i="11"/>
  <c r="D2994" i="11"/>
  <c r="D2993" i="11"/>
  <c r="D2992" i="11"/>
  <c r="D2253" i="11"/>
  <c r="D2252" i="11"/>
  <c r="D2251" i="11"/>
  <c r="D2250" i="11"/>
  <c r="D2249" i="11"/>
  <c r="D2248" i="11"/>
  <c r="D2247" i="11"/>
  <c r="D2246" i="11"/>
  <c r="D1443" i="11"/>
  <c r="D1442" i="11"/>
  <c r="D1441" i="11"/>
  <c r="D1440" i="11"/>
  <c r="D1439" i="11"/>
  <c r="D1438" i="11"/>
  <c r="D1437" i="11"/>
  <c r="D1436" i="11"/>
  <c r="L616" i="11" a="1"/>
  <c r="L616" i="11" s="1"/>
  <c r="I616" i="11" a="1"/>
  <c r="I616" i="11" s="1"/>
  <c r="L615" i="11" a="1"/>
  <c r="L615" i="11" s="1"/>
  <c r="I615" i="11" a="1"/>
  <c r="I615" i="11" s="1"/>
  <c r="L614" i="11" a="1"/>
  <c r="L614" i="11" s="1"/>
  <c r="I614" i="11" a="1"/>
  <c r="I614" i="11" s="1"/>
  <c r="L613" i="11" a="1"/>
  <c r="L613" i="11" s="1"/>
  <c r="I613" i="11" a="1"/>
  <c r="I613" i="11" s="1"/>
  <c r="L612" i="11" a="1"/>
  <c r="L612" i="11" s="1"/>
  <c r="I612" i="11" a="1"/>
  <c r="I612" i="11" s="1"/>
  <c r="L611" i="11" a="1"/>
  <c r="L611" i="11" s="1"/>
  <c r="I611" i="11" a="1"/>
  <c r="I611" i="11" s="1"/>
  <c r="L610" i="11" a="1"/>
  <c r="L610" i="11" s="1"/>
  <c r="I610" i="11" a="1"/>
  <c r="I610" i="11" s="1"/>
  <c r="L609" i="11" a="1"/>
  <c r="L609" i="11" s="1"/>
  <c r="I609" i="11" a="1"/>
  <c r="I609" i="11" s="1"/>
  <c r="D2986" i="11"/>
  <c r="D2985" i="11"/>
  <c r="D2984" i="11"/>
  <c r="D2983" i="11"/>
  <c r="D2982" i="11"/>
  <c r="D2981" i="11"/>
  <c r="D2980" i="11"/>
  <c r="D2979" i="11"/>
  <c r="D2978" i="11"/>
  <c r="D2240" i="11"/>
  <c r="D2239" i="11"/>
  <c r="D2238" i="11"/>
  <c r="D2237" i="11"/>
  <c r="D2236" i="11"/>
  <c r="D2235" i="11"/>
  <c r="D2234" i="11"/>
  <c r="D2233" i="11"/>
  <c r="D2232" i="11"/>
  <c r="D1430" i="11"/>
  <c r="D1429" i="11"/>
  <c r="D1428" i="11"/>
  <c r="D1427" i="11"/>
  <c r="D1426" i="11"/>
  <c r="D1425" i="11"/>
  <c r="D1424" i="11"/>
  <c r="D1423" i="11"/>
  <c r="D1422" i="11"/>
  <c r="L607" i="11" a="1"/>
  <c r="L607" i="11" s="1"/>
  <c r="I607" i="11" a="1"/>
  <c r="I607" i="11" s="1"/>
  <c r="L606" i="11" a="1"/>
  <c r="L606" i="11" s="1"/>
  <c r="I606" i="11" a="1"/>
  <c r="I606" i="11" s="1"/>
  <c r="L605" i="11" a="1"/>
  <c r="L605" i="11" s="1"/>
  <c r="I605" i="11" a="1"/>
  <c r="I605" i="11" s="1"/>
  <c r="L604" i="11" a="1"/>
  <c r="L604" i="11" s="1"/>
  <c r="I604" i="11" a="1"/>
  <c r="I604" i="11" s="1"/>
  <c r="L603" i="11" a="1"/>
  <c r="L603" i="11" s="1"/>
  <c r="I603" i="11" a="1"/>
  <c r="I603" i="11" s="1"/>
  <c r="L602" i="11" a="1"/>
  <c r="L602" i="11" s="1"/>
  <c r="I602" i="11" a="1"/>
  <c r="I602" i="11" s="1"/>
  <c r="L601" i="11" a="1"/>
  <c r="L601" i="11" s="1"/>
  <c r="I601" i="11" a="1"/>
  <c r="I601" i="11" s="1"/>
  <c r="L600" i="11" a="1"/>
  <c r="L600" i="11" s="1"/>
  <c r="I600" i="11" a="1"/>
  <c r="I600" i="11" s="1"/>
  <c r="L598" i="11" a="1"/>
  <c r="L598" i="11" s="1"/>
  <c r="I598" i="11" a="1"/>
  <c r="I598" i="11" s="1"/>
  <c r="L597" i="11" a="1"/>
  <c r="L597" i="11" s="1"/>
  <c r="I597" i="11" a="1"/>
  <c r="I597" i="11" s="1"/>
  <c r="L596" i="11" a="1"/>
  <c r="L596" i="11" s="1"/>
  <c r="I596" i="11" a="1"/>
  <c r="I596" i="11" s="1"/>
  <c r="L595" i="11" a="1"/>
  <c r="L595" i="11" s="1"/>
  <c r="I595" i="11" a="1"/>
  <c r="I595" i="11" s="1"/>
  <c r="L594" i="11" a="1"/>
  <c r="L594" i="11" s="1"/>
  <c r="I594" i="11" a="1"/>
  <c r="I594" i="11" s="1"/>
  <c r="L593" i="11" a="1"/>
  <c r="L593" i="11" s="1"/>
  <c r="I593" i="11" a="1"/>
  <c r="I593" i="11" s="1"/>
  <c r="L592" i="11" a="1"/>
  <c r="L592" i="11" s="1"/>
  <c r="I592" i="11" a="1"/>
  <c r="I592" i="11" s="1"/>
  <c r="L591" i="11" a="1"/>
  <c r="L591" i="11" s="1"/>
  <c r="I591" i="11" a="1"/>
  <c r="I591" i="11" s="1"/>
  <c r="D2972" i="11"/>
  <c r="D2971" i="11"/>
  <c r="D2970" i="11"/>
  <c r="D2969" i="11"/>
  <c r="D2968" i="11"/>
  <c r="D2967" i="11"/>
  <c r="D2966" i="11"/>
  <c r="D2965" i="11"/>
  <c r="D2964" i="11"/>
  <c r="D2226" i="11"/>
  <c r="D2225" i="11"/>
  <c r="D2224" i="11"/>
  <c r="D2223" i="11"/>
  <c r="D2222" i="11"/>
  <c r="D2221" i="11"/>
  <c r="D2220" i="11"/>
  <c r="D2219" i="11"/>
  <c r="D2218" i="11"/>
  <c r="D1416" i="11"/>
  <c r="D1415" i="11"/>
  <c r="D1414" i="11"/>
  <c r="D1413" i="11"/>
  <c r="D1412" i="11"/>
  <c r="D1411" i="11"/>
  <c r="D1410" i="11"/>
  <c r="D1409" i="11"/>
  <c r="D1408" i="11"/>
  <c r="L589" i="11" a="1"/>
  <c r="L589" i="11" s="1"/>
  <c r="I589" i="11" a="1"/>
  <c r="I589" i="11" s="1"/>
  <c r="L588" i="11" a="1"/>
  <c r="L588" i="11" s="1"/>
  <c r="I588" i="11" a="1"/>
  <c r="I588" i="11" s="1"/>
  <c r="L587" i="11" a="1"/>
  <c r="L587" i="11" s="1"/>
  <c r="I587" i="11" a="1"/>
  <c r="I587" i="11" s="1"/>
  <c r="L586" i="11" a="1"/>
  <c r="L586" i="11" s="1"/>
  <c r="I586" i="11" a="1"/>
  <c r="I586" i="11" s="1"/>
  <c r="L585" i="11" a="1"/>
  <c r="L585" i="11" s="1"/>
  <c r="I585" i="11" a="1"/>
  <c r="I585" i="11" s="1"/>
  <c r="L584" i="11" a="1"/>
  <c r="L584" i="11" s="1"/>
  <c r="I584" i="11" a="1"/>
  <c r="I584" i="11" s="1"/>
  <c r="L583" i="11" a="1"/>
  <c r="L583" i="11" s="1"/>
  <c r="I583" i="11" a="1"/>
  <c r="I583" i="11" s="1"/>
  <c r="L582" i="11" a="1"/>
  <c r="L582" i="11" s="1"/>
  <c r="I582" i="11" a="1"/>
  <c r="I582" i="11" s="1"/>
  <c r="D2963" i="11"/>
  <c r="D2962" i="11"/>
  <c r="D2961" i="11"/>
  <c r="D2960" i="11"/>
  <c r="D2959" i="11"/>
  <c r="D2958" i="11"/>
  <c r="D2957" i="11"/>
  <c r="D2956" i="11"/>
  <c r="D2955" i="11"/>
  <c r="D2217" i="11"/>
  <c r="D2216" i="11"/>
  <c r="D2215" i="11"/>
  <c r="D2214" i="11"/>
  <c r="D2213" i="11"/>
  <c r="D2212" i="11"/>
  <c r="D2211" i="11"/>
  <c r="D2210" i="11"/>
  <c r="D2209" i="11"/>
  <c r="D1407" i="11"/>
  <c r="D1406" i="11"/>
  <c r="D1405" i="11"/>
  <c r="D1404" i="11"/>
  <c r="D1403" i="11"/>
  <c r="D1402" i="11"/>
  <c r="D1401" i="11"/>
  <c r="D1400" i="11"/>
  <c r="D1399" i="11"/>
  <c r="L580" i="11" a="1"/>
  <c r="L580" i="11" s="1"/>
  <c r="I580" i="11" a="1"/>
  <c r="I580" i="11" s="1"/>
  <c r="L579" i="11" a="1"/>
  <c r="L579" i="11" s="1"/>
  <c r="I579" i="11" a="1"/>
  <c r="I579" i="11" s="1"/>
  <c r="L578" i="11" a="1"/>
  <c r="L578" i="11" s="1"/>
  <c r="I578" i="11" a="1"/>
  <c r="I578" i="11" s="1"/>
  <c r="L577" i="11" a="1"/>
  <c r="L577" i="11" s="1"/>
  <c r="I577" i="11" a="1"/>
  <c r="I577" i="11" s="1"/>
  <c r="L576" i="11" a="1"/>
  <c r="L576" i="11" s="1"/>
  <c r="I576" i="11" a="1"/>
  <c r="I576" i="11" s="1"/>
  <c r="L575" i="11" a="1"/>
  <c r="L575" i="11" s="1"/>
  <c r="I575" i="11" a="1"/>
  <c r="I575" i="11" s="1"/>
  <c r="L574" i="11" a="1"/>
  <c r="L574" i="11" s="1"/>
  <c r="I574" i="11" a="1"/>
  <c r="I574" i="11" s="1"/>
  <c r="L573" i="11" a="1"/>
  <c r="L573" i="11" s="1"/>
  <c r="I573" i="11" a="1"/>
  <c r="I573" i="11" s="1"/>
  <c r="D2954" i="11"/>
  <c r="D2953" i="11"/>
  <c r="D2952" i="11"/>
  <c r="D2951" i="11"/>
  <c r="D2950" i="11"/>
  <c r="D2949" i="11"/>
  <c r="D2948" i="11"/>
  <c r="D2947" i="11"/>
  <c r="D2946" i="11"/>
  <c r="D2208" i="11"/>
  <c r="D2207" i="11"/>
  <c r="D2206" i="11"/>
  <c r="D2205" i="11"/>
  <c r="D2204" i="11"/>
  <c r="D2203" i="11"/>
  <c r="D2202" i="11"/>
  <c r="D2201" i="11"/>
  <c r="D2200" i="11"/>
  <c r="D1398" i="11"/>
  <c r="D1397" i="11"/>
  <c r="D1396" i="11"/>
  <c r="D1395" i="11"/>
  <c r="D1394" i="11"/>
  <c r="D1393" i="11"/>
  <c r="D1392" i="11"/>
  <c r="D1391" i="11"/>
  <c r="D1390" i="11"/>
  <c r="L571" i="11" a="1"/>
  <c r="L571" i="11" s="1"/>
  <c r="I571" i="11" a="1"/>
  <c r="I571" i="11" s="1"/>
  <c r="L570" i="11" a="1"/>
  <c r="L570" i="11" s="1"/>
  <c r="I570" i="11" a="1"/>
  <c r="I570" i="11" s="1"/>
  <c r="L569" i="11" a="1"/>
  <c r="L569" i="11" s="1"/>
  <c r="I569" i="11" a="1"/>
  <c r="I569" i="11" s="1"/>
  <c r="L568" i="11" a="1"/>
  <c r="L568" i="11" s="1"/>
  <c r="I568" i="11" a="1"/>
  <c r="I568" i="11" s="1"/>
  <c r="L567" i="11" a="1"/>
  <c r="L567" i="11" s="1"/>
  <c r="I567" i="11" a="1"/>
  <c r="I567" i="11" s="1"/>
  <c r="L566" i="11" a="1"/>
  <c r="L566" i="11" s="1"/>
  <c r="I566" i="11" a="1"/>
  <c r="I566" i="11" s="1"/>
  <c r="L565" i="11" a="1"/>
  <c r="L565" i="11" s="1"/>
  <c r="I565" i="11" a="1"/>
  <c r="I565" i="11" s="1"/>
  <c r="D2945" i="11"/>
  <c r="D2944" i="11"/>
  <c r="D2943" i="11"/>
  <c r="D2942" i="11"/>
  <c r="D2941" i="11"/>
  <c r="D2940" i="11"/>
  <c r="D2939" i="11"/>
  <c r="D2938" i="11"/>
  <c r="D2199" i="11"/>
  <c r="D2198" i="11"/>
  <c r="D2197" i="11"/>
  <c r="D2196" i="11"/>
  <c r="D2195" i="11"/>
  <c r="D2194" i="11"/>
  <c r="D2193" i="11"/>
  <c r="D2192" i="11"/>
  <c r="D1389" i="11"/>
  <c r="D1388" i="11"/>
  <c r="D1387" i="11"/>
  <c r="D1386" i="11"/>
  <c r="D1385" i="11"/>
  <c r="D1384" i="11"/>
  <c r="D1383" i="11"/>
  <c r="D1382" i="11"/>
  <c r="L563" i="11" a="1"/>
  <c r="L563" i="11" s="1"/>
  <c r="I563" i="11" a="1"/>
  <c r="I563" i="11" s="1"/>
  <c r="L562" i="11" a="1"/>
  <c r="L562" i="11" s="1"/>
  <c r="I562" i="11" a="1"/>
  <c r="I562" i="11" s="1"/>
  <c r="L561" i="11" a="1"/>
  <c r="L561" i="11" s="1"/>
  <c r="I561" i="11" a="1"/>
  <c r="I561" i="11" s="1"/>
  <c r="L560" i="11" a="1"/>
  <c r="L560" i="11" s="1"/>
  <c r="I560" i="11" a="1"/>
  <c r="I560" i="11" s="1"/>
  <c r="L559" i="11" a="1"/>
  <c r="L559" i="11" s="1"/>
  <c r="I559" i="11" a="1"/>
  <c r="I559" i="11" s="1"/>
  <c r="L558" i="11" a="1"/>
  <c r="L558" i="11" s="1"/>
  <c r="I558" i="11" a="1"/>
  <c r="I558" i="11" s="1"/>
  <c r="L557" i="11" a="1"/>
  <c r="L557" i="11" s="1"/>
  <c r="I557" i="11" a="1"/>
  <c r="I557" i="11" s="1"/>
  <c r="F1672" i="11"/>
  <c r="F1671" i="11"/>
  <c r="F1669" i="11"/>
  <c r="F1522" i="11"/>
  <c r="F1433" i="11"/>
  <c r="F1421" i="11"/>
  <c r="F1418" i="11"/>
  <c r="F1417" i="11"/>
  <c r="D2937" i="11"/>
  <c r="D2936" i="11"/>
  <c r="D2935" i="11"/>
  <c r="D2934" i="11"/>
  <c r="D2933" i="11"/>
  <c r="D2932" i="11"/>
  <c r="D2931" i="11"/>
  <c r="D2930" i="11"/>
  <c r="D2191" i="11"/>
  <c r="D2190" i="11"/>
  <c r="D2189" i="11"/>
  <c r="D2188" i="11"/>
  <c r="D2187" i="11"/>
  <c r="D2186" i="11"/>
  <c r="D2185" i="11"/>
  <c r="D2184" i="11"/>
  <c r="D1381" i="11"/>
  <c r="D1380" i="11"/>
  <c r="D1379" i="11"/>
  <c r="D1378" i="11"/>
  <c r="D1377" i="11"/>
  <c r="D1376" i="11"/>
  <c r="D1375" i="11"/>
  <c r="D1374" i="11"/>
  <c r="L555" i="11" a="1"/>
  <c r="L555" i="11" s="1"/>
  <c r="I555" i="11" a="1"/>
  <c r="I555" i="11" s="1"/>
  <c r="L554" i="11" a="1"/>
  <c r="L554" i="11" s="1"/>
  <c r="I554" i="11" a="1"/>
  <c r="I554" i="11" s="1"/>
  <c r="L553" i="11" a="1"/>
  <c r="L553" i="11" s="1"/>
  <c r="I553" i="11" a="1"/>
  <c r="I553" i="11" s="1"/>
  <c r="L552" i="11" a="1"/>
  <c r="L552" i="11" s="1"/>
  <c r="I552" i="11" a="1"/>
  <c r="I552" i="11" s="1"/>
  <c r="L551" i="11" a="1"/>
  <c r="L551" i="11" s="1"/>
  <c r="I551" i="11" a="1"/>
  <c r="I551" i="11" s="1"/>
  <c r="L550" i="11" a="1"/>
  <c r="L550" i="11" s="1"/>
  <c r="I550" i="11" a="1"/>
  <c r="I550" i="11" s="1"/>
  <c r="L549" i="11" a="1"/>
  <c r="L549" i="11" s="1"/>
  <c r="I549" i="11" a="1"/>
  <c r="I549" i="11" s="1"/>
  <c r="D2929" i="11"/>
  <c r="D2928" i="11"/>
  <c r="D2927" i="11"/>
  <c r="D2926" i="11"/>
  <c r="D2925" i="11"/>
  <c r="D2924" i="11"/>
  <c r="D2923" i="11"/>
  <c r="D2922" i="11"/>
  <c r="D2183" i="11"/>
  <c r="D2182" i="11"/>
  <c r="D2181" i="11"/>
  <c r="D2180" i="11"/>
  <c r="D2179" i="11"/>
  <c r="D2178" i="11"/>
  <c r="D2177" i="11"/>
  <c r="D2176" i="11"/>
  <c r="D1373" i="11"/>
  <c r="D1372" i="11"/>
  <c r="D1371" i="11"/>
  <c r="D1370" i="11"/>
  <c r="D1369" i="11"/>
  <c r="D1368" i="11"/>
  <c r="D1367" i="11"/>
  <c r="D1366" i="11"/>
  <c r="L547" i="11" a="1"/>
  <c r="L547" i="11" s="1"/>
  <c r="I547" i="11" a="1"/>
  <c r="I547" i="11" s="1"/>
  <c r="L546" i="11" a="1"/>
  <c r="L546" i="11" s="1"/>
  <c r="I546" i="11" a="1"/>
  <c r="I546" i="11" s="1"/>
  <c r="L545" i="11" a="1"/>
  <c r="L545" i="11" s="1"/>
  <c r="I545" i="11" a="1"/>
  <c r="I545" i="11" s="1"/>
  <c r="L544" i="11" a="1"/>
  <c r="L544" i="11" s="1"/>
  <c r="I544" i="11" a="1"/>
  <c r="I544" i="11" s="1"/>
  <c r="L543" i="11" a="1"/>
  <c r="L543" i="11" s="1"/>
  <c r="I543" i="11" a="1"/>
  <c r="I543" i="11" s="1"/>
  <c r="L542" i="11" a="1"/>
  <c r="L542" i="11" s="1"/>
  <c r="I542" i="11" a="1"/>
  <c r="I542" i="11" s="1"/>
  <c r="L541" i="11" a="1"/>
  <c r="L541" i="11" s="1"/>
  <c r="I541" i="11" a="1"/>
  <c r="I541" i="11" s="1"/>
  <c r="L540" i="11" a="1"/>
  <c r="L540" i="11" s="1"/>
  <c r="I540" i="11" a="1"/>
  <c r="I540" i="11" s="1"/>
  <c r="D2921" i="11"/>
  <c r="D2920" i="11"/>
  <c r="D2919" i="11"/>
  <c r="D2918" i="11"/>
  <c r="D2917" i="11"/>
  <c r="D2916" i="11"/>
  <c r="D2915" i="11"/>
  <c r="D2914" i="11"/>
  <c r="D2913" i="11"/>
  <c r="D2175" i="11"/>
  <c r="D2174" i="11"/>
  <c r="D2173" i="11"/>
  <c r="D2172" i="11"/>
  <c r="D2171" i="11"/>
  <c r="D2170" i="11"/>
  <c r="D2169" i="11"/>
  <c r="D2168" i="11"/>
  <c r="D2167" i="11"/>
  <c r="D1365" i="11"/>
  <c r="D1364" i="11"/>
  <c r="D1363" i="11"/>
  <c r="D1362" i="11"/>
  <c r="D1361" i="11"/>
  <c r="D1360" i="11"/>
  <c r="D1359" i="11"/>
  <c r="D1358" i="11"/>
  <c r="D1357" i="11"/>
  <c r="L538" i="11" a="1"/>
  <c r="L538" i="11" s="1"/>
  <c r="I538" i="11" a="1"/>
  <c r="I538" i="11" s="1"/>
  <c r="L537" i="11" a="1"/>
  <c r="L537" i="11" s="1"/>
  <c r="I537" i="11" a="1"/>
  <c r="I537" i="11" s="1"/>
  <c r="L536" i="11" a="1"/>
  <c r="L536" i="11" s="1"/>
  <c r="I536" i="11" a="1"/>
  <c r="I536" i="11" s="1"/>
  <c r="L535" i="11" a="1"/>
  <c r="L535" i="11" s="1"/>
  <c r="I535" i="11" a="1"/>
  <c r="I535" i="11" s="1"/>
  <c r="L534" i="11" a="1"/>
  <c r="L534" i="11" s="1"/>
  <c r="I534" i="11" a="1"/>
  <c r="I534" i="11" s="1"/>
  <c r="L533" i="11" a="1"/>
  <c r="L533" i="11" s="1"/>
  <c r="I533" i="11" a="1"/>
  <c r="I533" i="11" s="1"/>
  <c r="L532" i="11" a="1"/>
  <c r="L532" i="11" s="1"/>
  <c r="I532" i="11" a="1"/>
  <c r="I532" i="11" s="1"/>
  <c r="L531" i="11" a="1"/>
  <c r="L531" i="11" s="1"/>
  <c r="I531" i="11" a="1"/>
  <c r="I531" i="11" s="1"/>
  <c r="D2912" i="11"/>
  <c r="D2911" i="11"/>
  <c r="D2910" i="11"/>
  <c r="D2909" i="11"/>
  <c r="D2908" i="11"/>
  <c r="D2907" i="11"/>
  <c r="D2906" i="11"/>
  <c r="D2905" i="11"/>
  <c r="D2904" i="11"/>
  <c r="D2166" i="11"/>
  <c r="D2165" i="11"/>
  <c r="D2164" i="11"/>
  <c r="D2163" i="11"/>
  <c r="D2162" i="11"/>
  <c r="D2161" i="11"/>
  <c r="D2160" i="11"/>
  <c r="D2159" i="11"/>
  <c r="D2158" i="11"/>
  <c r="D1356" i="11"/>
  <c r="D1355" i="11"/>
  <c r="D1354" i="11"/>
  <c r="D1353" i="11"/>
  <c r="D1352" i="11"/>
  <c r="D1351" i="11"/>
  <c r="D1350" i="11"/>
  <c r="D1349" i="11"/>
  <c r="D1348" i="11"/>
  <c r="L529" i="11" a="1"/>
  <c r="L529" i="11" s="1"/>
  <c r="I529" i="11" a="1"/>
  <c r="I529" i="11" s="1"/>
  <c r="L528" i="11" a="1"/>
  <c r="L528" i="11" s="1"/>
  <c r="I528" i="11" a="1"/>
  <c r="I528" i="11" s="1"/>
  <c r="L527" i="11" a="1"/>
  <c r="L527" i="11" s="1"/>
  <c r="I527" i="11" a="1"/>
  <c r="I527" i="11" s="1"/>
  <c r="L526" i="11" a="1"/>
  <c r="L526" i="11" s="1"/>
  <c r="I526" i="11" a="1"/>
  <c r="I526" i="11" s="1"/>
  <c r="L525" i="11" a="1"/>
  <c r="L525" i="11" s="1"/>
  <c r="I525" i="11" a="1"/>
  <c r="I525" i="11" s="1"/>
  <c r="L524" i="11" a="1"/>
  <c r="L524" i="11" s="1"/>
  <c r="I524" i="11" a="1"/>
  <c r="I524" i="11" s="1"/>
  <c r="L523" i="11" a="1"/>
  <c r="L523" i="11" s="1"/>
  <c r="I523" i="11" a="1"/>
  <c r="I523" i="11" s="1"/>
  <c r="L522" i="11" a="1"/>
  <c r="L522" i="11" s="1"/>
  <c r="I522" i="11" a="1"/>
  <c r="I522" i="11" s="1"/>
  <c r="D2903" i="11"/>
  <c r="D2902" i="11"/>
  <c r="D2901" i="11"/>
  <c r="D2900" i="11"/>
  <c r="D2899" i="11"/>
  <c r="D2898" i="11"/>
  <c r="D2897" i="11"/>
  <c r="D2896" i="11"/>
  <c r="D2895" i="11"/>
  <c r="D2157" i="11"/>
  <c r="D2156" i="11"/>
  <c r="D2155" i="11"/>
  <c r="D2154" i="11"/>
  <c r="D2153" i="11"/>
  <c r="D2152" i="11"/>
  <c r="D2151" i="11"/>
  <c r="D2150" i="11"/>
  <c r="D2149" i="11"/>
  <c r="D1347" i="11"/>
  <c r="D1346" i="11"/>
  <c r="D1345" i="11"/>
  <c r="D1344" i="11"/>
  <c r="D1343" i="11"/>
  <c r="D1342" i="11"/>
  <c r="D1341" i="11"/>
  <c r="D1340" i="11"/>
  <c r="D1339" i="11"/>
  <c r="L520" i="11" a="1"/>
  <c r="L520" i="11" s="1"/>
  <c r="I520" i="11" a="1"/>
  <c r="I520" i="11" s="1"/>
  <c r="L519" i="11" a="1"/>
  <c r="L519" i="11" s="1"/>
  <c r="I519" i="11" a="1"/>
  <c r="I519" i="11" s="1"/>
  <c r="L518" i="11" a="1"/>
  <c r="L518" i="11" s="1"/>
  <c r="I518" i="11" a="1"/>
  <c r="I518" i="11" s="1"/>
  <c r="L517" i="11" a="1"/>
  <c r="L517" i="11" s="1"/>
  <c r="I517" i="11" a="1"/>
  <c r="I517" i="11" s="1"/>
  <c r="L516" i="11" a="1"/>
  <c r="L516" i="11" s="1"/>
  <c r="I516" i="11" a="1"/>
  <c r="I516" i="11" s="1"/>
  <c r="L515" i="11" a="1"/>
  <c r="L515" i="11" s="1"/>
  <c r="I515" i="11" a="1"/>
  <c r="I515" i="11" s="1"/>
  <c r="L514" i="11" a="1"/>
  <c r="L514" i="11" s="1"/>
  <c r="I514" i="11" a="1"/>
  <c r="I514" i="11" s="1"/>
  <c r="D2894" i="11"/>
  <c r="D2893" i="11"/>
  <c r="D2892" i="11"/>
  <c r="D2891" i="11"/>
  <c r="D2890" i="11"/>
  <c r="D2889" i="11"/>
  <c r="D2888" i="11"/>
  <c r="D2887" i="11"/>
  <c r="D2148" i="11"/>
  <c r="D2147" i="11"/>
  <c r="D2146" i="11"/>
  <c r="D2145" i="11"/>
  <c r="D2144" i="11"/>
  <c r="D2143" i="11"/>
  <c r="D2142" i="11"/>
  <c r="D2141" i="11"/>
  <c r="D1331" i="11"/>
  <c r="D1332" i="11"/>
  <c r="D1333" i="11"/>
  <c r="D1334" i="11"/>
  <c r="D1335" i="11"/>
  <c r="D1336" i="11"/>
  <c r="D1337" i="11"/>
  <c r="D1338" i="11"/>
  <c r="L512" i="11" a="1"/>
  <c r="L512" i="11" s="1"/>
  <c r="I512" i="11" a="1"/>
  <c r="I512" i="11" s="1"/>
  <c r="L511" i="11" a="1"/>
  <c r="L511" i="11" s="1"/>
  <c r="I511" i="11" a="1"/>
  <c r="I511" i="11" s="1"/>
  <c r="L510" i="11" a="1"/>
  <c r="L510" i="11" s="1"/>
  <c r="I510" i="11" a="1"/>
  <c r="I510" i="11" s="1"/>
  <c r="L509" i="11" a="1"/>
  <c r="L509" i="11" s="1"/>
  <c r="I509" i="11" a="1"/>
  <c r="I509" i="11" s="1"/>
  <c r="L508" i="11" a="1"/>
  <c r="L508" i="11" s="1"/>
  <c r="I508" i="11" a="1"/>
  <c r="I508" i="11" s="1"/>
  <c r="L507" i="11" a="1"/>
  <c r="L507" i="11" s="1"/>
  <c r="I507" i="11" a="1"/>
  <c r="I507" i="11" s="1"/>
  <c r="L506" i="11" a="1"/>
  <c r="L506" i="11" s="1"/>
  <c r="I506" i="11" a="1"/>
  <c r="I506" i="11"/>
  <c r="D2886" i="11"/>
  <c r="D2885" i="11"/>
  <c r="D2884" i="11"/>
  <c r="D2883" i="11"/>
  <c r="D2882" i="11"/>
  <c r="D2881" i="11"/>
  <c r="D2880" i="11"/>
  <c r="D2879" i="11"/>
  <c r="D2140" i="11"/>
  <c r="D2139" i="11"/>
  <c r="D2138" i="11"/>
  <c r="D2137" i="11"/>
  <c r="D2136" i="11"/>
  <c r="D2135" i="11"/>
  <c r="D2134" i="11"/>
  <c r="D2133" i="11"/>
  <c r="D1330" i="11"/>
  <c r="D1329" i="11"/>
  <c r="D1328" i="11"/>
  <c r="D1327" i="11"/>
  <c r="D1326" i="11"/>
  <c r="D1325" i="11"/>
  <c r="D1324" i="11"/>
  <c r="D1323" i="11"/>
  <c r="L504" i="11" a="1"/>
  <c r="L504" i="11" s="1"/>
  <c r="I504" i="11" a="1"/>
  <c r="I504" i="11" s="1"/>
  <c r="L503" i="11" a="1"/>
  <c r="L503" i="11" s="1"/>
  <c r="I503" i="11" a="1"/>
  <c r="I503" i="11" s="1"/>
  <c r="L502" i="11" a="1"/>
  <c r="L502" i="11" s="1"/>
  <c r="I502" i="11" a="1"/>
  <c r="I502" i="11" s="1"/>
  <c r="L501" i="11" a="1"/>
  <c r="L501" i="11" s="1"/>
  <c r="I501" i="11" a="1"/>
  <c r="I501" i="11" s="1"/>
  <c r="L500" i="11" a="1"/>
  <c r="L500" i="11" s="1"/>
  <c r="I500" i="11" a="1"/>
  <c r="I500" i="11" s="1"/>
  <c r="L499" i="11" a="1"/>
  <c r="L499" i="11" s="1"/>
  <c r="I499" i="11" a="1"/>
  <c r="I499" i="11" s="1"/>
  <c r="L498" i="11" a="1"/>
  <c r="L498" i="11" s="1"/>
  <c r="I498" i="11" a="1"/>
  <c r="I498" i="11" s="1"/>
  <c r="D2878" i="11"/>
  <c r="D2877" i="11"/>
  <c r="D2876" i="11"/>
  <c r="D2875" i="11"/>
  <c r="D2874" i="11"/>
  <c r="D2873" i="11"/>
  <c r="D2872" i="11"/>
  <c r="D2871" i="11"/>
  <c r="D2132" i="11"/>
  <c r="D2131" i="11"/>
  <c r="D2130" i="11"/>
  <c r="D2129" i="11"/>
  <c r="D2128" i="11"/>
  <c r="D2127" i="11"/>
  <c r="D2126" i="11"/>
  <c r="D2125" i="11"/>
  <c r="D1322" i="11"/>
  <c r="D1321" i="11"/>
  <c r="D1320" i="11"/>
  <c r="D1319" i="11"/>
  <c r="D1318" i="11"/>
  <c r="D1317" i="11"/>
  <c r="D1316" i="11"/>
  <c r="D1315" i="11"/>
  <c r="L490" i="11" a="1"/>
  <c r="L490" i="11" s="1"/>
  <c r="I490" i="11" a="1"/>
  <c r="I490" i="11" s="1"/>
  <c r="L489" i="11" a="1"/>
  <c r="L489" i="11" s="1"/>
  <c r="I489" i="11" a="1"/>
  <c r="I489" i="11" s="1"/>
  <c r="L488" i="11" a="1"/>
  <c r="L488" i="11" s="1"/>
  <c r="I488" i="11" a="1"/>
  <c r="I488" i="11" s="1"/>
  <c r="L487" i="11" a="1"/>
  <c r="L487" i="11" s="1"/>
  <c r="I487" i="11" a="1"/>
  <c r="I487" i="11" s="1"/>
  <c r="L486" i="11" a="1"/>
  <c r="L486" i="11" s="1"/>
  <c r="I486" i="11" a="1"/>
  <c r="I486" i="11" s="1"/>
  <c r="L485" i="11" a="1"/>
  <c r="L485" i="11" s="1"/>
  <c r="I485" i="11" a="1"/>
  <c r="I485" i="11" s="1"/>
  <c r="L484" i="11" a="1"/>
  <c r="L484" i="11" s="1"/>
  <c r="I484" i="11" a="1"/>
  <c r="I484" i="11" s="1"/>
  <c r="L483" i="11" a="1"/>
  <c r="L483" i="11" s="1"/>
  <c r="I483" i="11" a="1"/>
  <c r="I483" i="11" s="1"/>
  <c r="D2864" i="11"/>
  <c r="D2863" i="11"/>
  <c r="D2862" i="11"/>
  <c r="D2861" i="11"/>
  <c r="D2860" i="11"/>
  <c r="D2859" i="11"/>
  <c r="D2858" i="11"/>
  <c r="D2857" i="11"/>
  <c r="D2856" i="11"/>
  <c r="D2118" i="11"/>
  <c r="D2117" i="11"/>
  <c r="D2116" i="11"/>
  <c r="D2115" i="11"/>
  <c r="D2114" i="11"/>
  <c r="D2113" i="11"/>
  <c r="D2112" i="11"/>
  <c r="D2111" i="11"/>
  <c r="D2110" i="11"/>
  <c r="D1308" i="11"/>
  <c r="D1307" i="11"/>
  <c r="D1306" i="11"/>
  <c r="D1305" i="11"/>
  <c r="D1304" i="11"/>
  <c r="D1303" i="11"/>
  <c r="D1302" i="11"/>
  <c r="D1301" i="11"/>
  <c r="D1300" i="11"/>
  <c r="D2855" i="11"/>
  <c r="D2854" i="11"/>
  <c r="D2853" i="11"/>
  <c r="D2852" i="11"/>
  <c r="D2851" i="11"/>
  <c r="D2850" i="11"/>
  <c r="D2849" i="11"/>
  <c r="D2848" i="11"/>
  <c r="L481" i="11" a="1"/>
  <c r="L481" i="11" s="1"/>
  <c r="I481" i="11" a="1"/>
  <c r="I481" i="11" s="1"/>
  <c r="L480" i="11" a="1"/>
  <c r="L480" i="11" s="1"/>
  <c r="I480" i="11" a="1"/>
  <c r="I480" i="11" s="1"/>
  <c r="L479" i="11" a="1"/>
  <c r="L479" i="11" s="1"/>
  <c r="I479" i="11" a="1"/>
  <c r="I479" i="11" s="1"/>
  <c r="L478" i="11" a="1"/>
  <c r="L478" i="11" s="1"/>
  <c r="I478" i="11" a="1"/>
  <c r="I478" i="11" s="1"/>
  <c r="L477" i="11" a="1"/>
  <c r="L477" i="11" s="1"/>
  <c r="I477" i="11" a="1"/>
  <c r="I477" i="11" s="1"/>
  <c r="L476" i="11" a="1"/>
  <c r="L476" i="11" s="1"/>
  <c r="I476" i="11" a="1"/>
  <c r="I476" i="11" s="1"/>
  <c r="L475" i="11" a="1"/>
  <c r="L475" i="11" s="1"/>
  <c r="I475" i="11" a="1"/>
  <c r="I475" i="11" s="1"/>
  <c r="D2109" i="11"/>
  <c r="D2108" i="11"/>
  <c r="D2107" i="11"/>
  <c r="D2106" i="11"/>
  <c r="D2105" i="11"/>
  <c r="D2104" i="11"/>
  <c r="D2103" i="11"/>
  <c r="D2102" i="11"/>
  <c r="D1299" i="11"/>
  <c r="D1298" i="11"/>
  <c r="D1297" i="11"/>
  <c r="D1296" i="11"/>
  <c r="D1295" i="11"/>
  <c r="D1294" i="11"/>
  <c r="D1293" i="11"/>
  <c r="D1292" i="11"/>
  <c r="L473" i="11" a="1"/>
  <c r="L473" i="11" s="1"/>
  <c r="I473" i="11" a="1"/>
  <c r="I473" i="11" s="1"/>
  <c r="L472" i="11" a="1"/>
  <c r="L472" i="11" s="1"/>
  <c r="I472" i="11" a="1"/>
  <c r="I472" i="11" s="1"/>
  <c r="L471" i="11" a="1"/>
  <c r="L471" i="11" s="1"/>
  <c r="I471" i="11" a="1"/>
  <c r="I471" i="11" s="1"/>
  <c r="L470" i="11" a="1"/>
  <c r="L470" i="11" s="1"/>
  <c r="I470" i="11" a="1"/>
  <c r="I470" i="11" s="1"/>
  <c r="L469" i="11" a="1"/>
  <c r="L469" i="11" s="1"/>
  <c r="I469" i="11" a="1"/>
  <c r="I469" i="11" s="1"/>
  <c r="L468" i="11" a="1"/>
  <c r="L468" i="11" s="1"/>
  <c r="I468" i="11" a="1"/>
  <c r="I468" i="11" s="1"/>
  <c r="L467" i="11" a="1"/>
  <c r="L467" i="11" s="1"/>
  <c r="I467" i="11" a="1"/>
  <c r="I467" i="11" s="1"/>
  <c r="L466" i="11" a="1"/>
  <c r="L466" i="11" s="1"/>
  <c r="I466" i="11" a="1"/>
  <c r="I466" i="11" s="1"/>
  <c r="L465" i="11" a="1"/>
  <c r="L465" i="11" s="1"/>
  <c r="I465" i="11" a="1"/>
  <c r="I465" i="11" s="1"/>
  <c r="D2847" i="11"/>
  <c r="D2846" i="11"/>
  <c r="D2845" i="11"/>
  <c r="D2844" i="11"/>
  <c r="D2843" i="11"/>
  <c r="D2842" i="11"/>
  <c r="D2841" i="11"/>
  <c r="D2840" i="11"/>
  <c r="D2839" i="11"/>
  <c r="D2838" i="11"/>
  <c r="D2101" i="11"/>
  <c r="D2100" i="11"/>
  <c r="D2099" i="11"/>
  <c r="D2098" i="11"/>
  <c r="D2097" i="11"/>
  <c r="D2096" i="11"/>
  <c r="D2095" i="11"/>
  <c r="D2094" i="11"/>
  <c r="D2093" i="11"/>
  <c r="D2092" i="11"/>
  <c r="D1291" i="11"/>
  <c r="D1290" i="11"/>
  <c r="D1289" i="11"/>
  <c r="D1288" i="11"/>
  <c r="D1287" i="11"/>
  <c r="D1286" i="11"/>
  <c r="D1285" i="11"/>
  <c r="D1284" i="11"/>
  <c r="D1283" i="11"/>
  <c r="D1282" i="11"/>
  <c r="L463" i="11" a="1"/>
  <c r="L463" i="11" s="1"/>
  <c r="I463" i="11" a="1"/>
  <c r="I463" i="11" s="1"/>
  <c r="L462" i="11" a="1"/>
  <c r="L462" i="11" s="1"/>
  <c r="I462" i="11" a="1"/>
  <c r="I462" i="11" s="1"/>
  <c r="L461" i="11" a="1"/>
  <c r="L461" i="11" s="1"/>
  <c r="I461" i="11" a="1"/>
  <c r="I461" i="11" s="1"/>
  <c r="L460" i="11" a="1"/>
  <c r="L460" i="11" s="1"/>
  <c r="I460" i="11" a="1"/>
  <c r="I460" i="11" s="1"/>
  <c r="L459" i="11" a="1"/>
  <c r="L459" i="11" s="1"/>
  <c r="I459" i="11" a="1"/>
  <c r="I459" i="11" s="1"/>
  <c r="L458" i="11" a="1"/>
  <c r="L458" i="11" s="1"/>
  <c r="I458" i="11" a="1"/>
  <c r="I458" i="11" s="1"/>
  <c r="L457" i="11" a="1"/>
  <c r="L457" i="11" s="1"/>
  <c r="I457" i="11" a="1"/>
  <c r="I457" i="11" s="1"/>
  <c r="L456" i="11" a="1"/>
  <c r="L456" i="11" s="1"/>
  <c r="I456" i="11" a="1"/>
  <c r="I456" i="11" s="1"/>
  <c r="D2837" i="11"/>
  <c r="D2836" i="11"/>
  <c r="D2835" i="11"/>
  <c r="D2834" i="11"/>
  <c r="D2833" i="11"/>
  <c r="D2832" i="11"/>
  <c r="D2831" i="11"/>
  <c r="D2830" i="11"/>
  <c r="D2829" i="11"/>
  <c r="D2091" i="11"/>
  <c r="D2090" i="11"/>
  <c r="D2089" i="11"/>
  <c r="D2088" i="11"/>
  <c r="D2087" i="11"/>
  <c r="D2086" i="11"/>
  <c r="D2085" i="11"/>
  <c r="D2084" i="11"/>
  <c r="D2083" i="11"/>
  <c r="D1281" i="11"/>
  <c r="D1280" i="11"/>
  <c r="D1279" i="11"/>
  <c r="D1278" i="11"/>
  <c r="D1277" i="11"/>
  <c r="D1276" i="11"/>
  <c r="D1275" i="11"/>
  <c r="D1274" i="11"/>
  <c r="D1273" i="11"/>
  <c r="L454" i="11" a="1"/>
  <c r="L454" i="11" s="1"/>
  <c r="I454" i="11" a="1"/>
  <c r="I454" i="11" s="1"/>
  <c r="L453" i="11" a="1"/>
  <c r="L453" i="11" s="1"/>
  <c r="I453" i="11" a="1"/>
  <c r="I453" i="11" s="1"/>
  <c r="L452" i="11" a="1"/>
  <c r="L452" i="11" s="1"/>
  <c r="I452" i="11" a="1"/>
  <c r="I452" i="11" s="1"/>
  <c r="L451" i="11" a="1"/>
  <c r="L451" i="11" s="1"/>
  <c r="I451" i="11" a="1"/>
  <c r="I451" i="11" s="1"/>
  <c r="L450" i="11" a="1"/>
  <c r="L450" i="11" s="1"/>
  <c r="I450" i="11" a="1"/>
  <c r="I450" i="11" s="1"/>
  <c r="L449" i="11" a="1"/>
  <c r="L449" i="11" s="1"/>
  <c r="I449" i="11" a="1"/>
  <c r="I449" i="11" s="1"/>
  <c r="L448" i="11" a="1"/>
  <c r="L448" i="11" s="1"/>
  <c r="I448" i="11" a="1"/>
  <c r="I448" i="11" s="1"/>
  <c r="L447" i="11" a="1"/>
  <c r="L447" i="11" s="1"/>
  <c r="I447" i="11" a="1"/>
  <c r="I447" i="11" s="1"/>
  <c r="D2828" i="11"/>
  <c r="D2827" i="11"/>
  <c r="D2826" i="11"/>
  <c r="D2825" i="11"/>
  <c r="D2824" i="11"/>
  <c r="D2823" i="11"/>
  <c r="D2822" i="11"/>
  <c r="D2821" i="11"/>
  <c r="D2820" i="11"/>
  <c r="D2082" i="11"/>
  <c r="D2081" i="11"/>
  <c r="D2080" i="11"/>
  <c r="D2079" i="11"/>
  <c r="D2078" i="11"/>
  <c r="D2077" i="11"/>
  <c r="D2076" i="11"/>
  <c r="D2075" i="11"/>
  <c r="D2074" i="11"/>
  <c r="D1272" i="11"/>
  <c r="D1271" i="11"/>
  <c r="D1270" i="11"/>
  <c r="D1269" i="11"/>
  <c r="D1268" i="11"/>
  <c r="D1267" i="11"/>
  <c r="D1266" i="11"/>
  <c r="D1265" i="11"/>
  <c r="D1264" i="11"/>
  <c r="L445" i="11" a="1"/>
  <c r="L445" i="11" s="1"/>
  <c r="I445" i="11" a="1"/>
  <c r="I445" i="11" s="1"/>
  <c r="L444" i="11" a="1"/>
  <c r="L444" i="11" s="1"/>
  <c r="I444" i="11" a="1"/>
  <c r="I444" i="11" s="1"/>
  <c r="L443" i="11" a="1"/>
  <c r="L443" i="11" s="1"/>
  <c r="I443" i="11" a="1"/>
  <c r="I443" i="11" s="1"/>
  <c r="L442" i="11" a="1"/>
  <c r="L442" i="11" s="1"/>
  <c r="I442" i="11" a="1"/>
  <c r="I442" i="11" s="1"/>
  <c r="L441" i="11" a="1"/>
  <c r="L441" i="11" s="1"/>
  <c r="I441" i="11" a="1"/>
  <c r="I441" i="11" s="1"/>
  <c r="L440" i="11" a="1"/>
  <c r="L440" i="11" s="1"/>
  <c r="I440" i="11" a="1"/>
  <c r="I440" i="11" s="1"/>
  <c r="L439" i="11" a="1"/>
  <c r="L439" i="11" s="1"/>
  <c r="I439" i="11" a="1"/>
  <c r="I439" i="11" s="1"/>
  <c r="L438" i="11" a="1"/>
  <c r="L438" i="11" s="1"/>
  <c r="I438" i="11" a="1"/>
  <c r="I438" i="11" s="1"/>
  <c r="D2819" i="11"/>
  <c r="D2818" i="11"/>
  <c r="D2817" i="11"/>
  <c r="D2816" i="11"/>
  <c r="D2815" i="11"/>
  <c r="D2814" i="11"/>
  <c r="D2813" i="11"/>
  <c r="D2812" i="11"/>
  <c r="D2811" i="11"/>
  <c r="D2073" i="11"/>
  <c r="D2072" i="11"/>
  <c r="D2071" i="11"/>
  <c r="D2070" i="11"/>
  <c r="D2069" i="11"/>
  <c r="D2068" i="11"/>
  <c r="D2067" i="11"/>
  <c r="D2066" i="11"/>
  <c r="D2065" i="11"/>
  <c r="D1263" i="11"/>
  <c r="D1262" i="11"/>
  <c r="D1261" i="11"/>
  <c r="D1260" i="11"/>
  <c r="D1259" i="11"/>
  <c r="D1258" i="11"/>
  <c r="D1257" i="11"/>
  <c r="D1256" i="11"/>
  <c r="D1255" i="11"/>
  <c r="L436" i="11" a="1"/>
  <c r="L436" i="11" s="1"/>
  <c r="I436" i="11" a="1"/>
  <c r="I436" i="11" s="1"/>
  <c r="L435" i="11" a="1"/>
  <c r="L435" i="11" s="1"/>
  <c r="I435" i="11" a="1"/>
  <c r="I435" i="11" s="1"/>
  <c r="L434" i="11" a="1"/>
  <c r="L434" i="11" s="1"/>
  <c r="I434" i="11" a="1"/>
  <c r="I434" i="11" s="1"/>
  <c r="L433" i="11" a="1"/>
  <c r="L433" i="11" s="1"/>
  <c r="I433" i="11" a="1"/>
  <c r="I433" i="11" s="1"/>
  <c r="L432" i="11" a="1"/>
  <c r="L432" i="11" s="1"/>
  <c r="I432" i="11" a="1"/>
  <c r="I432" i="11" s="1"/>
  <c r="L431" i="11" a="1"/>
  <c r="L431" i="11" s="1"/>
  <c r="I431" i="11" a="1"/>
  <c r="I431" i="11" s="1"/>
  <c r="L430" i="11" a="1"/>
  <c r="L430" i="11" s="1"/>
  <c r="I430" i="11" a="1"/>
  <c r="I430" i="11" s="1"/>
  <c r="L429" i="11" a="1"/>
  <c r="L429" i="11" s="1"/>
  <c r="I429" i="11" a="1"/>
  <c r="I429" i="11" s="1"/>
  <c r="D2810" i="11"/>
  <c r="D2809" i="11"/>
  <c r="D2808" i="11"/>
  <c r="D2807" i="11"/>
  <c r="D2806" i="11"/>
  <c r="D2805" i="11"/>
  <c r="D2804" i="11"/>
  <c r="D2803" i="11"/>
  <c r="D2802" i="11"/>
  <c r="D2064" i="11"/>
  <c r="D2063" i="11"/>
  <c r="D2062" i="11"/>
  <c r="D2061" i="11"/>
  <c r="D2060" i="11"/>
  <c r="D2059" i="11"/>
  <c r="D2058" i="11"/>
  <c r="D2057" i="11"/>
  <c r="D2056" i="11"/>
  <c r="D1254" i="11"/>
  <c r="D1253" i="11"/>
  <c r="D1252" i="11"/>
  <c r="D1251" i="11"/>
  <c r="D1250" i="11"/>
  <c r="D1249" i="11"/>
  <c r="D1248" i="11"/>
  <c r="D1247" i="11"/>
  <c r="D1246" i="11"/>
  <c r="L427" i="11" a="1"/>
  <c r="L427" i="11" s="1"/>
  <c r="I427" i="11" a="1"/>
  <c r="I427" i="11" s="1"/>
  <c r="L426" i="11" a="1"/>
  <c r="L426" i="11" s="1"/>
  <c r="I426" i="11" a="1"/>
  <c r="I426" i="11" s="1"/>
  <c r="L425" i="11" a="1"/>
  <c r="L425" i="11" s="1"/>
  <c r="I425" i="11" a="1"/>
  <c r="I425" i="11" s="1"/>
  <c r="L424" i="11" a="1"/>
  <c r="L424" i="11" s="1"/>
  <c r="I424" i="11" a="1"/>
  <c r="I424" i="11" s="1"/>
  <c r="L423" i="11" a="1"/>
  <c r="L423" i="11" s="1"/>
  <c r="I423" i="11" a="1"/>
  <c r="I423" i="11" s="1"/>
  <c r="L422" i="11" a="1"/>
  <c r="L422" i="11" s="1"/>
  <c r="I422" i="11" a="1"/>
  <c r="I422" i="11" s="1"/>
  <c r="L421" i="11" a="1"/>
  <c r="L421" i="11" s="1"/>
  <c r="I421" i="11" a="1"/>
  <c r="I421" i="11" s="1"/>
  <c r="L420" i="11" a="1"/>
  <c r="L420" i="11" s="1"/>
  <c r="I420" i="11" a="1"/>
  <c r="I420" i="11" s="1"/>
  <c r="D2801" i="11"/>
  <c r="D2800" i="11"/>
  <c r="D2799" i="11"/>
  <c r="D2798" i="11"/>
  <c r="D2797" i="11"/>
  <c r="D2796" i="11"/>
  <c r="D2795" i="11"/>
  <c r="D2794" i="11"/>
  <c r="D2793" i="11"/>
  <c r="D2055" i="11"/>
  <c r="D2054" i="11"/>
  <c r="D2053" i="11"/>
  <c r="D2052" i="11"/>
  <c r="D2051" i="11"/>
  <c r="D2050" i="11"/>
  <c r="D2049" i="11"/>
  <c r="D2048" i="11"/>
  <c r="D2047" i="11"/>
  <c r="D1245" i="11"/>
  <c r="D1244" i="11"/>
  <c r="D1243" i="11"/>
  <c r="D1242" i="11"/>
  <c r="D1241" i="11"/>
  <c r="D1240" i="11"/>
  <c r="D1239" i="11"/>
  <c r="D1238" i="11"/>
  <c r="D1237" i="11"/>
  <c r="L418" i="11" a="1"/>
  <c r="L418" i="11" s="1"/>
  <c r="I418" i="11" a="1"/>
  <c r="I418" i="11" s="1"/>
  <c r="L417" i="11" a="1"/>
  <c r="L417" i="11" s="1"/>
  <c r="I417" i="11" a="1"/>
  <c r="I417" i="11" s="1"/>
  <c r="L416" i="11" a="1"/>
  <c r="L416" i="11" s="1"/>
  <c r="I416" i="11" a="1"/>
  <c r="I416" i="11" s="1"/>
  <c r="L415" i="11" a="1"/>
  <c r="L415" i="11" s="1"/>
  <c r="I415" i="11" a="1"/>
  <c r="I415" i="11" s="1"/>
  <c r="L414" i="11" a="1"/>
  <c r="L414" i="11" s="1"/>
  <c r="I414" i="11" a="1"/>
  <c r="I414" i="11" s="1"/>
  <c r="L413" i="11" a="1"/>
  <c r="L413" i="11" s="1"/>
  <c r="I413" i="11" a="1"/>
  <c r="I413" i="11" s="1"/>
  <c r="L412" i="11" a="1"/>
  <c r="L412" i="11" s="1"/>
  <c r="I412" i="11" a="1"/>
  <c r="I412" i="11" s="1"/>
  <c r="D2792" i="11"/>
  <c r="D2791" i="11"/>
  <c r="D2790" i="11"/>
  <c r="D2789" i="11"/>
  <c r="D2788" i="11"/>
  <c r="D2787" i="11"/>
  <c r="D2786" i="11"/>
  <c r="D2785" i="11"/>
  <c r="D2046" i="11"/>
  <c r="D2045" i="11"/>
  <c r="D2044" i="11"/>
  <c r="D2043" i="11"/>
  <c r="D2042" i="11"/>
  <c r="D2041" i="11"/>
  <c r="D2040" i="11"/>
  <c r="D2039" i="11"/>
  <c r="D1236" i="11"/>
  <c r="D1235" i="11"/>
  <c r="D1234" i="11"/>
  <c r="D1233" i="11"/>
  <c r="D1232" i="11"/>
  <c r="D1231" i="11"/>
  <c r="D1230" i="11"/>
  <c r="D1229" i="11"/>
  <c r="L405" i="11" a="1"/>
  <c r="L405" i="11" s="1"/>
  <c r="I405" i="11" a="1"/>
  <c r="I405" i="11" s="1"/>
  <c r="L404" i="11" a="1"/>
  <c r="L404" i="11" s="1"/>
  <c r="I404" i="11" a="1"/>
  <c r="I404" i="11" s="1"/>
  <c r="L403" i="11" a="1"/>
  <c r="L403" i="11" s="1"/>
  <c r="I403" i="11" a="1"/>
  <c r="I403" i="11" s="1"/>
  <c r="L402" i="11" a="1"/>
  <c r="L402" i="11" s="1"/>
  <c r="I402" i="11" a="1"/>
  <c r="I402" i="11" s="1"/>
  <c r="L401" i="11" a="1"/>
  <c r="L401" i="11" s="1"/>
  <c r="I401" i="11" a="1"/>
  <c r="I401" i="11" s="1"/>
  <c r="L400" i="11" a="1"/>
  <c r="L400" i="11" s="1"/>
  <c r="I400" i="11" a="1"/>
  <c r="I400" i="11" s="1"/>
  <c r="L399" i="11" a="1"/>
  <c r="L399" i="11" s="1"/>
  <c r="I399" i="11" a="1"/>
  <c r="I399" i="11" s="1"/>
  <c r="L398" i="11" a="1"/>
  <c r="L398" i="11" s="1"/>
  <c r="I398" i="11" a="1"/>
  <c r="I398" i="11" s="1"/>
  <c r="D2779" i="11"/>
  <c r="D2778" i="11"/>
  <c r="D2777" i="11"/>
  <c r="D2776" i="11"/>
  <c r="D2775" i="11"/>
  <c r="D2774" i="11"/>
  <c r="D2773" i="11"/>
  <c r="D2772" i="11"/>
  <c r="D2771" i="11"/>
  <c r="D2033" i="11"/>
  <c r="D2032" i="11"/>
  <c r="D2031" i="11"/>
  <c r="D2030" i="11"/>
  <c r="D2029" i="11"/>
  <c r="D2028" i="11"/>
  <c r="D2027" i="11"/>
  <c r="D2026" i="11"/>
  <c r="D2025" i="11"/>
  <c r="D1223" i="11"/>
  <c r="D1222" i="11"/>
  <c r="D1221" i="11"/>
  <c r="D1220" i="11"/>
  <c r="D1219" i="11"/>
  <c r="D1218" i="11"/>
  <c r="D1217" i="11"/>
  <c r="D1216" i="11"/>
  <c r="D1215" i="11"/>
  <c r="L396" i="11" a="1"/>
  <c r="L396" i="11" s="1"/>
  <c r="I396" i="11" a="1"/>
  <c r="I396" i="11" s="1"/>
  <c r="L395" i="11" a="1"/>
  <c r="L395" i="11" s="1"/>
  <c r="I395" i="11" a="1"/>
  <c r="I395" i="11" s="1"/>
  <c r="L394" i="11" a="1"/>
  <c r="L394" i="11" s="1"/>
  <c r="I394" i="11" a="1"/>
  <c r="I394" i="11" s="1"/>
  <c r="L393" i="11" a="1"/>
  <c r="L393" i="11" s="1"/>
  <c r="I393" i="11" a="1"/>
  <c r="I393" i="11" s="1"/>
  <c r="L392" i="11" a="1"/>
  <c r="L392" i="11" s="1"/>
  <c r="I392" i="11" a="1"/>
  <c r="I392" i="11" s="1"/>
  <c r="L391" i="11" a="1"/>
  <c r="L391" i="11" s="1"/>
  <c r="I391" i="11" a="1"/>
  <c r="I391" i="11" s="1"/>
  <c r="L390" i="11" a="1"/>
  <c r="L390" i="11" s="1"/>
  <c r="I390" i="11" a="1"/>
  <c r="I390" i="11" s="1"/>
  <c r="L389" i="11" a="1"/>
  <c r="L389" i="11" s="1"/>
  <c r="I389" i="11" a="1"/>
  <c r="I389" i="11" s="1"/>
  <c r="D2770" i="11"/>
  <c r="D2769" i="11"/>
  <c r="D2768" i="11"/>
  <c r="D2767" i="11"/>
  <c r="D2766" i="11"/>
  <c r="D2765" i="11"/>
  <c r="D2764" i="11"/>
  <c r="D2763" i="11"/>
  <c r="D2762" i="11"/>
  <c r="D2024" i="11"/>
  <c r="D2023" i="11"/>
  <c r="D2022" i="11"/>
  <c r="D2021" i="11"/>
  <c r="D2020" i="11"/>
  <c r="D2019" i="11"/>
  <c r="D2018" i="11"/>
  <c r="D2017" i="11"/>
  <c r="D2016" i="11"/>
  <c r="D1214" i="11"/>
  <c r="D1213" i="11"/>
  <c r="D1212" i="11"/>
  <c r="D1211" i="11"/>
  <c r="D1210" i="11"/>
  <c r="D1209" i="11"/>
  <c r="D1208" i="11"/>
  <c r="D1207" i="11"/>
  <c r="D1206" i="11"/>
  <c r="L387" i="11" a="1"/>
  <c r="L387" i="11" s="1"/>
  <c r="I387" i="11" a="1"/>
  <c r="I387" i="11" s="1"/>
  <c r="L386" i="11" a="1"/>
  <c r="L386" i="11" s="1"/>
  <c r="I386" i="11" a="1"/>
  <c r="I386" i="11" s="1"/>
  <c r="L385" i="11" a="1"/>
  <c r="L385" i="11" s="1"/>
  <c r="I385" i="11" a="1"/>
  <c r="I385" i="11" s="1"/>
  <c r="L384" i="11" a="1"/>
  <c r="L384" i="11" s="1"/>
  <c r="I384" i="11" a="1"/>
  <c r="I384" i="11" s="1"/>
  <c r="L383" i="11" a="1"/>
  <c r="L383" i="11" s="1"/>
  <c r="I383" i="11" a="1"/>
  <c r="I383" i="11" s="1"/>
  <c r="L382" i="11" a="1"/>
  <c r="L382" i="11" s="1"/>
  <c r="I382" i="11" a="1"/>
  <c r="I382" i="11" s="1"/>
  <c r="L381" i="11" a="1"/>
  <c r="L381" i="11" s="1"/>
  <c r="I381" i="11" a="1"/>
  <c r="I381" i="11" s="1"/>
  <c r="L380" i="11" a="1"/>
  <c r="L380" i="11" s="1"/>
  <c r="I380" i="11" a="1"/>
  <c r="I380" i="11" s="1"/>
  <c r="D2761" i="11"/>
  <c r="D2760" i="11"/>
  <c r="D2759" i="11"/>
  <c r="D2758" i="11"/>
  <c r="D2757" i="11"/>
  <c r="D2756" i="11"/>
  <c r="D2755" i="11"/>
  <c r="D2754" i="11"/>
  <c r="D2753" i="11"/>
  <c r="D2015" i="11"/>
  <c r="D2014" i="11"/>
  <c r="D2013" i="11"/>
  <c r="D2012" i="11"/>
  <c r="D2011" i="11"/>
  <c r="D2010" i="11"/>
  <c r="D2009" i="11"/>
  <c r="D2008" i="11"/>
  <c r="D2007" i="11"/>
  <c r="D1205" i="11"/>
  <c r="D1204" i="11"/>
  <c r="D1203" i="11"/>
  <c r="D1202" i="11"/>
  <c r="D1201" i="11"/>
  <c r="D1200" i="11"/>
  <c r="D1199" i="11"/>
  <c r="D1198" i="11"/>
  <c r="D1197" i="11"/>
  <c r="L378" i="11" a="1"/>
  <c r="L378" i="11" s="1"/>
  <c r="I378" i="11" a="1"/>
  <c r="I378" i="11" s="1"/>
  <c r="L377" i="11" a="1"/>
  <c r="L377" i="11" s="1"/>
  <c r="I377" i="11" a="1"/>
  <c r="I377" i="11" s="1"/>
  <c r="L376" i="11" a="1"/>
  <c r="L376" i="11" s="1"/>
  <c r="I376" i="11" a="1"/>
  <c r="I376" i="11" s="1"/>
  <c r="L375" i="11" a="1"/>
  <c r="L375" i="11" s="1"/>
  <c r="I375" i="11" a="1"/>
  <c r="I375" i="11" s="1"/>
  <c r="L374" i="11" a="1"/>
  <c r="L374" i="11" s="1"/>
  <c r="I374" i="11" a="1"/>
  <c r="I374" i="11" s="1"/>
  <c r="L373" i="11" a="1"/>
  <c r="L373" i="11" s="1"/>
  <c r="I373" i="11" a="1"/>
  <c r="I373" i="11" s="1"/>
  <c r="L372" i="11" a="1"/>
  <c r="L372" i="11" s="1"/>
  <c r="I372" i="11" a="1"/>
  <c r="I372" i="11" s="1"/>
  <c r="D2752" i="11"/>
  <c r="D2751" i="11"/>
  <c r="D2750" i="11"/>
  <c r="D2749" i="11"/>
  <c r="D2748" i="11"/>
  <c r="D2747" i="11"/>
  <c r="D2746" i="11"/>
  <c r="D2745" i="11"/>
  <c r="D2006" i="11"/>
  <c r="D2005" i="11"/>
  <c r="D2004" i="11"/>
  <c r="D2003" i="11"/>
  <c r="D2002" i="11"/>
  <c r="D2001" i="11"/>
  <c r="D2000" i="11"/>
  <c r="D1999" i="11"/>
  <c r="D1196" i="11"/>
  <c r="D1195" i="11"/>
  <c r="D1194" i="11"/>
  <c r="D1193" i="11"/>
  <c r="D1192" i="11"/>
  <c r="D1191" i="11"/>
  <c r="D1190" i="11"/>
  <c r="D1189" i="11"/>
  <c r="L370" i="11" a="1"/>
  <c r="L370" i="11" s="1"/>
  <c r="I370" i="11" a="1"/>
  <c r="I370" i="11" s="1"/>
  <c r="L369" i="11" a="1"/>
  <c r="L369" i="11" s="1"/>
  <c r="I369" i="11" a="1"/>
  <c r="I369" i="11" s="1"/>
  <c r="L368" i="11" a="1"/>
  <c r="L368" i="11" s="1"/>
  <c r="I368" i="11" a="1"/>
  <c r="I368" i="11" s="1"/>
  <c r="L367" i="11" a="1"/>
  <c r="L367" i="11" s="1"/>
  <c r="I367" i="11" a="1"/>
  <c r="I367" i="11" s="1"/>
  <c r="L366" i="11" a="1"/>
  <c r="L366" i="11" s="1"/>
  <c r="I366" i="11" a="1"/>
  <c r="I366" i="11" s="1"/>
  <c r="L365" i="11" a="1"/>
  <c r="L365" i="11" s="1"/>
  <c r="I365" i="11" a="1"/>
  <c r="I365" i="11" s="1"/>
  <c r="L364" i="11" a="1"/>
  <c r="L364" i="11" s="1"/>
  <c r="I364" i="11" a="1"/>
  <c r="I364" i="11" s="1"/>
  <c r="D2744" i="11"/>
  <c r="D2743" i="11"/>
  <c r="D2742" i="11"/>
  <c r="D2741" i="11"/>
  <c r="D2740" i="11"/>
  <c r="D2739" i="11"/>
  <c r="D2738" i="11"/>
  <c r="D2737" i="11"/>
  <c r="D1998" i="11"/>
  <c r="D1997" i="11"/>
  <c r="D1996" i="11"/>
  <c r="D1995" i="11"/>
  <c r="D1994" i="11"/>
  <c r="D1993" i="11"/>
  <c r="D1992" i="11"/>
  <c r="D1991" i="11"/>
  <c r="D1188" i="11"/>
  <c r="D1187" i="11"/>
  <c r="D1186" i="11"/>
  <c r="D1185" i="11"/>
  <c r="D1184" i="11"/>
  <c r="D1183" i="11"/>
  <c r="D1182" i="11"/>
  <c r="D1181" i="11"/>
  <c r="L362" i="11" a="1"/>
  <c r="L362" i="11" s="1"/>
  <c r="I362" i="11" a="1"/>
  <c r="I362" i="11" s="1"/>
  <c r="L361" i="11" a="1"/>
  <c r="L361" i="11" s="1"/>
  <c r="I361" i="11" a="1"/>
  <c r="I361" i="11" s="1"/>
  <c r="L360" i="11" a="1"/>
  <c r="L360" i="11" s="1"/>
  <c r="I360" i="11" a="1"/>
  <c r="I360" i="11" s="1"/>
  <c r="L359" i="11" a="1"/>
  <c r="L359" i="11" s="1"/>
  <c r="I359" i="11" a="1"/>
  <c r="I359" i="11" s="1"/>
  <c r="L358" i="11" a="1"/>
  <c r="L358" i="11" s="1"/>
  <c r="I358" i="11" a="1"/>
  <c r="I358" i="11" s="1"/>
  <c r="L357" i="11" a="1"/>
  <c r="L357" i="11" s="1"/>
  <c r="I357" i="11" a="1"/>
  <c r="I357" i="11" s="1"/>
  <c r="L356" i="11" a="1"/>
  <c r="L356" i="11" s="1"/>
  <c r="I356" i="11" a="1"/>
  <c r="I356" i="11" s="1"/>
  <c r="D2736" i="11"/>
  <c r="D2735" i="11"/>
  <c r="D2734" i="11"/>
  <c r="D2733" i="11"/>
  <c r="D2732" i="11"/>
  <c r="D2731" i="11"/>
  <c r="D2730" i="11"/>
  <c r="D2729" i="11"/>
  <c r="D1990" i="11"/>
  <c r="D1989" i="11"/>
  <c r="D1988" i="11"/>
  <c r="D1987" i="11"/>
  <c r="D1986" i="11"/>
  <c r="D1985" i="11"/>
  <c r="D1984" i="11"/>
  <c r="D1983" i="11"/>
  <c r="D1180" i="11"/>
  <c r="D1179" i="11"/>
  <c r="D1178" i="11"/>
  <c r="D1177" i="11"/>
  <c r="D1176" i="11"/>
  <c r="D1175" i="11"/>
  <c r="D1174" i="11"/>
  <c r="D1173" i="11"/>
  <c r="L354" i="11" a="1"/>
  <c r="L354" i="11" s="1"/>
  <c r="I354" i="11" a="1"/>
  <c r="I354" i="11" s="1"/>
  <c r="L353" i="11" a="1"/>
  <c r="L353" i="11" s="1"/>
  <c r="I353" i="11" a="1"/>
  <c r="I353" i="11" s="1"/>
  <c r="L352" i="11" a="1"/>
  <c r="L352" i="11" s="1"/>
  <c r="I352" i="11" a="1"/>
  <c r="I352" i="11" s="1"/>
  <c r="L351" i="11" a="1"/>
  <c r="L351" i="11" s="1"/>
  <c r="I351" i="11" a="1"/>
  <c r="I351" i="11" s="1"/>
  <c r="L350" i="11" a="1"/>
  <c r="L350" i="11" s="1"/>
  <c r="I350" i="11" a="1"/>
  <c r="I350" i="11" s="1"/>
  <c r="L349" i="11" a="1"/>
  <c r="L349" i="11" s="1"/>
  <c r="I349" i="11" a="1"/>
  <c r="I349" i="11" s="1"/>
  <c r="L348" i="11" a="1"/>
  <c r="L348" i="11" s="1"/>
  <c r="I348" i="11" a="1"/>
  <c r="I348" i="11" s="1"/>
  <c r="D2728" i="11"/>
  <c r="D2727" i="11"/>
  <c r="D2726" i="11"/>
  <c r="D2725" i="11"/>
  <c r="D2724" i="11"/>
  <c r="D2723" i="11"/>
  <c r="D2722" i="11"/>
  <c r="D2721" i="11"/>
  <c r="D1982" i="11"/>
  <c r="D1981" i="11"/>
  <c r="D1980" i="11"/>
  <c r="D1979" i="11"/>
  <c r="D1978" i="11"/>
  <c r="D1977" i="11"/>
  <c r="D1976" i="11"/>
  <c r="D1975" i="11"/>
  <c r="D1172" i="11"/>
  <c r="D1171" i="11"/>
  <c r="D1170" i="11"/>
  <c r="D1169" i="11"/>
  <c r="D1168" i="11"/>
  <c r="D1167" i="11"/>
  <c r="D1166" i="11"/>
  <c r="D1165" i="11"/>
  <c r="L343" i="11" a="1"/>
  <c r="L343" i="11" s="1"/>
  <c r="I343" i="11" a="1"/>
  <c r="I343" i="11" s="1"/>
  <c r="L342" i="11" a="1"/>
  <c r="L342" i="11" s="1"/>
  <c r="I342" i="11" a="1"/>
  <c r="I342" i="11" s="1"/>
  <c r="L341" i="11" a="1"/>
  <c r="L341" i="11" s="1"/>
  <c r="I341" i="11" a="1"/>
  <c r="I341" i="11" s="1"/>
  <c r="L340" i="11" a="1"/>
  <c r="L340" i="11" s="1"/>
  <c r="I340" i="11" a="1"/>
  <c r="I340" i="11" s="1"/>
  <c r="L339" i="11" a="1"/>
  <c r="L339" i="11" s="1"/>
  <c r="I339" i="11" a="1"/>
  <c r="I339" i="11" s="1"/>
  <c r="L338" i="11" a="1"/>
  <c r="L338" i="11" s="1"/>
  <c r="I338" i="11" a="1"/>
  <c r="I338" i="11" s="1"/>
  <c r="D2717" i="11"/>
  <c r="D2716" i="11"/>
  <c r="D2715" i="11"/>
  <c r="D2714" i="11"/>
  <c r="D2713" i="11"/>
  <c r="D2712" i="11"/>
  <c r="D2711" i="11"/>
  <c r="D1971" i="11"/>
  <c r="D1970" i="11"/>
  <c r="D1969" i="11"/>
  <c r="D1968" i="11"/>
  <c r="D1967" i="11"/>
  <c r="D1966" i="11"/>
  <c r="D1965" i="11"/>
  <c r="D1161" i="11"/>
  <c r="D1160" i="11"/>
  <c r="D1159" i="11"/>
  <c r="D1158" i="11"/>
  <c r="D1157" i="11"/>
  <c r="D1156" i="11"/>
  <c r="D1155" i="11"/>
  <c r="D2710" i="11"/>
  <c r="D2709" i="11"/>
  <c r="D2708" i="11"/>
  <c r="D2707" i="11"/>
  <c r="D2706" i="11"/>
  <c r="D2705" i="11"/>
  <c r="D2704" i="11"/>
  <c r="D2703" i="11"/>
  <c r="D1964" i="11"/>
  <c r="D1963" i="11"/>
  <c r="D1962" i="11"/>
  <c r="D1961" i="11"/>
  <c r="D1960" i="11"/>
  <c r="D1959" i="11"/>
  <c r="D1958" i="11"/>
  <c r="D1957" i="11"/>
  <c r="D1154" i="11"/>
  <c r="D1153" i="11"/>
  <c r="D1152" i="11"/>
  <c r="D1151" i="11"/>
  <c r="D1150" i="11"/>
  <c r="D1149" i="11"/>
  <c r="D1148" i="11"/>
  <c r="D1147" i="11"/>
  <c r="L886" i="11" a="1"/>
  <c r="L886" i="11" s="1"/>
  <c r="I886" i="11" a="1"/>
  <c r="I886" i="11" s="1"/>
  <c r="L885" i="11" a="1"/>
  <c r="L885" i="11" s="1"/>
  <c r="I885" i="11" a="1"/>
  <c r="I885" i="11" s="1"/>
  <c r="L884" i="11" a="1"/>
  <c r="L884" i="11" s="1"/>
  <c r="I884" i="11" a="1"/>
  <c r="I884" i="11" s="1"/>
  <c r="L882" i="11" a="1"/>
  <c r="L882" i="11" s="1"/>
  <c r="I882" i="11" a="1"/>
  <c r="I882" i="11" s="1"/>
  <c r="L270" i="11" a="1"/>
  <c r="L270" i="11" s="1"/>
  <c r="I270" i="11" a="1"/>
  <c r="I270" i="11" s="1"/>
  <c r="L269" i="11" a="1"/>
  <c r="L269" i="11" s="1"/>
  <c r="I269" i="11" a="1"/>
  <c r="I269" i="11" s="1"/>
  <c r="L268" i="11" a="1"/>
  <c r="L268" i="11" s="1"/>
  <c r="I268" i="11" a="1"/>
  <c r="I268" i="11" s="1"/>
  <c r="D2507" i="11"/>
  <c r="D2506" i="11"/>
  <c r="D2505" i="11"/>
  <c r="D2504" i="11"/>
  <c r="D2503" i="11"/>
  <c r="D2502" i="11"/>
  <c r="D1697" i="11"/>
  <c r="D1696" i="11"/>
  <c r="D1695" i="11"/>
  <c r="D1694" i="11"/>
  <c r="D1693" i="11"/>
  <c r="D1692" i="11"/>
  <c r="F2507" i="11"/>
  <c r="F2503" i="11"/>
  <c r="F887" i="11"/>
  <c r="L887" i="11" s="1" a="1"/>
  <c r="L887" i="11" s="1"/>
  <c r="F883" i="11"/>
  <c r="I883" i="11" s="1" a="1"/>
  <c r="I883" i="11" s="1"/>
  <c r="I842" i="11" a="1"/>
  <c r="I842" i="11" s="1"/>
  <c r="L842" i="11" a="1"/>
  <c r="L842" i="11" s="1"/>
  <c r="I843" i="11" a="1"/>
  <c r="I843" i="11" s="1"/>
  <c r="L843" i="11" a="1"/>
  <c r="L843" i="11" s="1"/>
  <c r="D842" i="11"/>
  <c r="M837" i="11"/>
  <c r="N837" i="11"/>
  <c r="D837" i="11"/>
  <c r="D838" i="11"/>
  <c r="I794" i="11" a="1"/>
  <c r="I794" i="11" s="1"/>
  <c r="L794" i="11" a="1"/>
  <c r="L794" i="11" s="1"/>
  <c r="I795" i="11" a="1"/>
  <c r="I795" i="11" s="1"/>
  <c r="L795" i="11" a="1"/>
  <c r="L795" i="11" s="1"/>
  <c r="D794" i="11"/>
  <c r="D795" i="11"/>
  <c r="I762" i="11" a="1"/>
  <c r="I762" i="11" s="1"/>
  <c r="L762" i="11" a="1"/>
  <c r="L762" i="11" s="1"/>
  <c r="D762" i="11"/>
  <c r="I753" i="11" a="1"/>
  <c r="I753" i="11" s="1"/>
  <c r="L753" i="11" a="1"/>
  <c r="L753" i="11" s="1"/>
  <c r="D753" i="11"/>
  <c r="I743" i="11" a="1"/>
  <c r="I743" i="11" s="1"/>
  <c r="L743" i="11" a="1"/>
  <c r="L743" i="11" s="1"/>
  <c r="D743" i="11"/>
  <c r="D744" i="11"/>
  <c r="D745" i="11"/>
  <c r="D746" i="11"/>
  <c r="D740" i="11"/>
  <c r="I732" i="11" a="1"/>
  <c r="I732" i="11" s="1"/>
  <c r="L732" i="11" a="1"/>
  <c r="L732" i="11" s="1"/>
  <c r="D732" i="11"/>
  <c r="I726" i="11" a="1"/>
  <c r="I726" i="11" s="1"/>
  <c r="L726" i="11" a="1"/>
  <c r="L726" i="11" s="1"/>
  <c r="D726" i="11"/>
  <c r="D724" i="11"/>
  <c r="D708" i="11"/>
  <c r="D705" i="11"/>
  <c r="D706" i="11"/>
  <c r="M699" i="11"/>
  <c r="N699" i="11"/>
  <c r="D699" i="11"/>
  <c r="I652" i="11" a="1"/>
  <c r="I652" i="11" s="1"/>
  <c r="L652" i="11" a="1"/>
  <c r="L652" i="11" s="1"/>
  <c r="D655" i="11"/>
  <c r="D654" i="11"/>
  <c r="D653" i="11"/>
  <c r="D652" i="11"/>
  <c r="I643" i="11" a="1"/>
  <c r="I643" i="11" s="1"/>
  <c r="L643" i="11" a="1"/>
  <c r="L643" i="11" s="1"/>
  <c r="D646" i="11"/>
  <c r="D645" i="11"/>
  <c r="D644" i="11"/>
  <c r="D643" i="11"/>
  <c r="I634" i="11" a="1"/>
  <c r="I634" i="11" s="1"/>
  <c r="L634" i="11" a="1"/>
  <c r="L634" i="11" s="1"/>
  <c r="D637" i="11"/>
  <c r="D636" i="11"/>
  <c r="D635" i="11"/>
  <c r="D634" i="11"/>
  <c r="I626" i="11" a="1"/>
  <c r="I626" i="11" s="1"/>
  <c r="L626" i="11" a="1"/>
  <c r="L626" i="11" s="1"/>
  <c r="D629" i="11"/>
  <c r="D628" i="11"/>
  <c r="D627" i="11"/>
  <c r="D626" i="11"/>
  <c r="I617" i="11" a="1"/>
  <c r="I617" i="11" s="1"/>
  <c r="L617" i="11" a="1"/>
  <c r="L617" i="11" s="1"/>
  <c r="I618" i="11" a="1"/>
  <c r="I618" i="11" s="1"/>
  <c r="L618" i="11" a="1"/>
  <c r="L618" i="11" s="1"/>
  <c r="I619" i="11" a="1"/>
  <c r="I619" i="11" s="1"/>
  <c r="L619" i="11" a="1"/>
  <c r="L619" i="11" s="1"/>
  <c r="I620" i="11" a="1"/>
  <c r="I620" i="11" s="1"/>
  <c r="L620" i="11" a="1"/>
  <c r="L620" i="11" s="1"/>
  <c r="D620" i="11"/>
  <c r="D619" i="11"/>
  <c r="D618" i="11"/>
  <c r="D617" i="11"/>
  <c r="D612" i="11"/>
  <c r="D611" i="11"/>
  <c r="D610" i="11"/>
  <c r="D609" i="11"/>
  <c r="I599" i="11" a="1"/>
  <c r="I599" i="11" s="1"/>
  <c r="L599" i="11" a="1"/>
  <c r="L599" i="11" s="1"/>
  <c r="D602" i="11"/>
  <c r="D601" i="11"/>
  <c r="D600" i="11"/>
  <c r="D599" i="11"/>
  <c r="I590" i="11" a="1"/>
  <c r="I590" i="11" s="1"/>
  <c r="L590" i="11" a="1"/>
  <c r="L590" i="11" s="1"/>
  <c r="D593" i="11"/>
  <c r="D592" i="11"/>
  <c r="D591" i="11"/>
  <c r="D590" i="11"/>
  <c r="D585" i="11"/>
  <c r="D584" i="11"/>
  <c r="D583" i="11"/>
  <c r="D582" i="11"/>
  <c r="I572" i="11" a="1"/>
  <c r="I572" i="11" s="1"/>
  <c r="L572" i="11" a="1"/>
  <c r="L572" i="11" s="1"/>
  <c r="D575" i="11"/>
  <c r="D574" i="11"/>
  <c r="D573" i="11"/>
  <c r="D572" i="11"/>
  <c r="I564" i="11" a="1"/>
  <c r="I564" i="11" s="1"/>
  <c r="L564" i="11" a="1"/>
  <c r="L564" i="11" s="1"/>
  <c r="D566" i="11"/>
  <c r="D565" i="11"/>
  <c r="D564" i="11"/>
  <c r="I556" i="11" a="1"/>
  <c r="I556" i="11" s="1"/>
  <c r="L556" i="11" a="1"/>
  <c r="L556" i="11" s="1"/>
  <c r="D558" i="11"/>
  <c r="D557" i="11"/>
  <c r="D556" i="11"/>
  <c r="I548" i="11" a="1"/>
  <c r="I548" i="11" s="1"/>
  <c r="L548" i="11" a="1"/>
  <c r="L548" i="11" s="1"/>
  <c r="D550" i="11"/>
  <c r="D549" i="11"/>
  <c r="D548" i="11"/>
  <c r="I539" i="11" a="1"/>
  <c r="I539" i="11" s="1"/>
  <c r="L539" i="11" a="1"/>
  <c r="L539" i="11" s="1"/>
  <c r="D542" i="11"/>
  <c r="D541" i="11"/>
  <c r="D540" i="11"/>
  <c r="D539" i="11"/>
  <c r="D534" i="11"/>
  <c r="D533" i="11"/>
  <c r="D532" i="11"/>
  <c r="D531" i="11"/>
  <c r="D525" i="11"/>
  <c r="D524" i="11"/>
  <c r="D523" i="11"/>
  <c r="D522" i="11"/>
  <c r="D517" i="11"/>
  <c r="D516" i="11"/>
  <c r="D515" i="11"/>
  <c r="I505" i="11" a="1"/>
  <c r="I505" i="11" s="1"/>
  <c r="L505" i="11" a="1"/>
  <c r="L505" i="11" s="1"/>
  <c r="D508" i="11"/>
  <c r="D507" i="11"/>
  <c r="D506" i="11"/>
  <c r="D505" i="11"/>
  <c r="I497" i="11" a="1"/>
  <c r="I497" i="11" s="1"/>
  <c r="L497" i="11" a="1"/>
  <c r="L497" i="11" s="1"/>
  <c r="D500" i="11"/>
  <c r="D499" i="11"/>
  <c r="D498" i="11"/>
  <c r="D497" i="11"/>
  <c r="I482" i="11" a="1"/>
  <c r="I482" i="11" s="1"/>
  <c r="L482" i="11" a="1"/>
  <c r="L482" i="11" s="1"/>
  <c r="D485" i="11"/>
  <c r="D484" i="11"/>
  <c r="D483" i="11"/>
  <c r="D482" i="11"/>
  <c r="I474" i="11" a="1"/>
  <c r="I474" i="11" s="1"/>
  <c r="L474" i="11" a="1"/>
  <c r="L474" i="11" s="1"/>
  <c r="D477" i="11"/>
  <c r="D476" i="11"/>
  <c r="D475" i="11"/>
  <c r="D474" i="11"/>
  <c r="D469" i="11"/>
  <c r="D468" i="11"/>
  <c r="D467" i="11"/>
  <c r="D466" i="11"/>
  <c r="D465" i="11"/>
  <c r="D459" i="11"/>
  <c r="D458" i="11"/>
  <c r="D457" i="11"/>
  <c r="D456" i="11"/>
  <c r="D450" i="11"/>
  <c r="D449" i="11"/>
  <c r="D448" i="11"/>
  <c r="D447" i="11"/>
  <c r="D438" i="11"/>
  <c r="D441" i="11"/>
  <c r="D440" i="11"/>
  <c r="D439" i="11"/>
  <c r="I428" i="11" a="1"/>
  <c r="I428" i="11" s="1"/>
  <c r="L428" i="11" a="1"/>
  <c r="L428" i="11" s="1"/>
  <c r="D431" i="11"/>
  <c r="D430" i="11"/>
  <c r="D429" i="11"/>
  <c r="D428" i="11"/>
  <c r="I419" i="11" a="1"/>
  <c r="I419" i="11" s="1"/>
  <c r="L419" i="11" a="1"/>
  <c r="L419" i="11" s="1"/>
  <c r="D422" i="11"/>
  <c r="D421" i="11"/>
  <c r="D420" i="11"/>
  <c r="D419" i="11"/>
  <c r="I411" i="11" a="1"/>
  <c r="I411" i="11" s="1"/>
  <c r="L411" i="11" a="1"/>
  <c r="L411" i="11" s="1"/>
  <c r="D414" i="11"/>
  <c r="D413" i="11"/>
  <c r="D412" i="11"/>
  <c r="D411" i="11"/>
  <c r="D401" i="11"/>
  <c r="D400" i="11"/>
  <c r="D399" i="11"/>
  <c r="D398" i="11"/>
  <c r="I388" i="11" a="1"/>
  <c r="I388" i="11" s="1"/>
  <c r="L388" i="11" a="1"/>
  <c r="L388" i="11" s="1"/>
  <c r="D390" i="11"/>
  <c r="D389" i="11"/>
  <c r="D388" i="11"/>
  <c r="D383" i="11"/>
  <c r="D382" i="11"/>
  <c r="D381" i="11"/>
  <c r="D380" i="11"/>
  <c r="D375" i="11"/>
  <c r="D374" i="11"/>
  <c r="D373" i="11"/>
  <c r="I363" i="11" a="1"/>
  <c r="I363" i="11" s="1"/>
  <c r="L363" i="11" a="1"/>
  <c r="L363" i="11" s="1"/>
  <c r="D365" i="11"/>
  <c r="D364" i="11"/>
  <c r="D363" i="11"/>
  <c r="D359" i="11"/>
  <c r="D358" i="11"/>
  <c r="D357" i="11"/>
  <c r="D353" i="11"/>
  <c r="D352" i="11"/>
  <c r="D351" i="11"/>
  <c r="D342" i="11"/>
  <c r="D341" i="11"/>
  <c r="D340" i="11"/>
  <c r="D339" i="11"/>
  <c r="I333" i="11" a="1"/>
  <c r="I333" i="11" s="1"/>
  <c r="L333" i="11" a="1"/>
  <c r="L333" i="11" s="1"/>
  <c r="I334" i="11" a="1"/>
  <c r="I334" i="11" s="1"/>
  <c r="L334" i="11" a="1"/>
  <c r="L334" i="11" s="1"/>
  <c r="I335" i="11" a="1"/>
  <c r="I335" i="11" s="1"/>
  <c r="L335" i="11" a="1"/>
  <c r="L335" i="11" s="1"/>
  <c r="I336" i="11" a="1"/>
  <c r="I336" i="11" s="1"/>
  <c r="L336" i="11" a="1"/>
  <c r="L336" i="11" s="1"/>
  <c r="D335" i="11"/>
  <c r="D336" i="11"/>
  <c r="D333" i="11"/>
  <c r="D334" i="11"/>
  <c r="I332" i="11" a="1"/>
  <c r="I332" i="11" s="1"/>
  <c r="L332" i="11" a="1"/>
  <c r="L332" i="11" s="1"/>
  <c r="D332" i="11"/>
  <c r="M318" i="11"/>
  <c r="N318" i="11"/>
  <c r="D318" i="11"/>
  <c r="D282" i="11"/>
  <c r="I277" i="11" a="1"/>
  <c r="I277" i="11" s="1"/>
  <c r="L277" i="11" a="1"/>
  <c r="L277" i="11" s="1"/>
  <c r="D279" i="11"/>
  <c r="D278" i="11"/>
  <c r="D277" i="11"/>
  <c r="I272" i="11" a="1"/>
  <c r="I272" i="11" s="1"/>
  <c r="L272" i="11" a="1"/>
  <c r="L272" i="11" s="1"/>
  <c r="D274" i="11"/>
  <c r="D273" i="11"/>
  <c r="D272" i="11"/>
  <c r="D269" i="11"/>
  <c r="D270" i="11"/>
  <c r="D268" i="11"/>
  <c r="I240" i="11" a="1"/>
  <c r="I240" i="11" s="1"/>
  <c r="L240" i="11" a="1"/>
  <c r="L240" i="11" s="1"/>
  <c r="D239" i="11"/>
  <c r="D240" i="11"/>
  <c r="I228" i="11" a="1"/>
  <c r="I228" i="11" s="1"/>
  <c r="L228" i="11" a="1"/>
  <c r="L228" i="11" s="1"/>
  <c r="I229" i="11" a="1"/>
  <c r="I229" i="11" s="1"/>
  <c r="L229" i="11" a="1"/>
  <c r="L229" i="11" s="1"/>
  <c r="I230" i="11" a="1"/>
  <c r="I230" i="11" s="1"/>
  <c r="L230" i="11" a="1"/>
  <c r="L230" i="11" s="1"/>
  <c r="D230" i="11"/>
  <c r="D228" i="11"/>
  <c r="I220" i="11" a="1"/>
  <c r="I220" i="11" s="1"/>
  <c r="L220" i="11" a="1"/>
  <c r="L220" i="11" s="1"/>
  <c r="D220" i="11"/>
  <c r="I201" i="11" a="1"/>
  <c r="I201" i="11" s="1"/>
  <c r="L201" i="11" a="1"/>
  <c r="L201" i="11" s="1"/>
  <c r="D201" i="11"/>
  <c r="I189" i="11" a="1"/>
  <c r="I189" i="11" s="1"/>
  <c r="L189" i="11" a="1"/>
  <c r="L189" i="11" s="1"/>
  <c r="D189" i="11"/>
  <c r="I181" i="11" a="1"/>
  <c r="I181" i="11" s="1"/>
  <c r="L181" i="11" a="1"/>
  <c r="L181" i="11" s="1"/>
  <c r="I180" i="11" a="1"/>
  <c r="I180" i="11" s="1"/>
  <c r="L180" i="11" a="1"/>
  <c r="L180" i="11" s="1"/>
  <c r="D179" i="11"/>
  <c r="D180" i="11"/>
  <c r="I162" i="11" a="1"/>
  <c r="I162" i="11" s="1"/>
  <c r="L162" i="11" a="1"/>
  <c r="L162" i="11" s="1"/>
  <c r="I165" i="11" a="1"/>
  <c r="I165" i="11" s="1"/>
  <c r="L165" i="11" a="1"/>
  <c r="L165" i="11" s="1"/>
  <c r="I166" i="11" a="1"/>
  <c r="I166" i="11" s="1"/>
  <c r="L166" i="11" a="1"/>
  <c r="L166" i="11" s="1"/>
  <c r="I167" i="11" a="1"/>
  <c r="I167" i="11" s="1"/>
  <c r="L167" i="11" a="1"/>
  <c r="L167" i="11" s="1"/>
  <c r="D167" i="11"/>
  <c r="I158" i="11" a="1"/>
  <c r="I158" i="11" s="1"/>
  <c r="L158" i="11" a="1"/>
  <c r="L158" i="11" s="1"/>
  <c r="D158" i="11"/>
  <c r="I154" i="11" a="1"/>
  <c r="I154" i="11" s="1"/>
  <c r="L154" i="11" a="1"/>
  <c r="L154" i="11" s="1"/>
  <c r="I155" i="11" a="1"/>
  <c r="I155" i="11" s="1"/>
  <c r="L155" i="11" a="1"/>
  <c r="L155" i="11" s="1"/>
  <c r="D154" i="11"/>
  <c r="D155" i="11"/>
  <c r="I144" i="11" a="1"/>
  <c r="I144" i="11" s="1"/>
  <c r="L144" i="11" a="1"/>
  <c r="L144" i="11" s="1"/>
  <c r="I145" i="11" a="1"/>
  <c r="I145" i="11" s="1"/>
  <c r="L145" i="11" a="1"/>
  <c r="L145" i="11" s="1"/>
  <c r="I146" i="11" a="1"/>
  <c r="I146" i="11" s="1"/>
  <c r="L146" i="11" a="1"/>
  <c r="L146" i="11" s="1"/>
  <c r="I147" i="11" a="1"/>
  <c r="I147" i="11" s="1"/>
  <c r="L147" i="11" a="1"/>
  <c r="L147" i="11" s="1"/>
  <c r="I148" i="11" a="1"/>
  <c r="I148" i="11" s="1"/>
  <c r="L148" i="11" a="1"/>
  <c r="L148" i="11" s="1"/>
  <c r="I149" i="11" a="1"/>
  <c r="I149" i="11" s="1"/>
  <c r="L149" i="11" a="1"/>
  <c r="L149" i="11" s="1"/>
  <c r="D146" i="11"/>
  <c r="D147" i="11"/>
  <c r="D145" i="11"/>
  <c r="D149" i="11"/>
  <c r="D144" i="11"/>
  <c r="I141" i="11" a="1"/>
  <c r="I141" i="11" s="1"/>
  <c r="L141" i="11" a="1"/>
  <c r="L141" i="11" s="1"/>
  <c r="D141" i="11"/>
  <c r="I137" i="11" a="1"/>
  <c r="I137" i="11" s="1"/>
  <c r="L137" i="11" a="1"/>
  <c r="L137" i="11" s="1"/>
  <c r="I138" i="11" a="1"/>
  <c r="I138" i="11" s="1"/>
  <c r="L138" i="11" a="1"/>
  <c r="L138" i="11" s="1"/>
  <c r="D138" i="11"/>
  <c r="I130" i="11" a="1"/>
  <c r="I130" i="11" s="1"/>
  <c r="L130" i="11" a="1"/>
  <c r="L130" i="11" s="1"/>
  <c r="I126" i="11" a="1"/>
  <c r="I126" i="11" s="1"/>
  <c r="L126" i="11" a="1"/>
  <c r="L126" i="11" s="1"/>
  <c r="I122" i="11" a="1"/>
  <c r="I122" i="11" s="1"/>
  <c r="L122" i="11" a="1"/>
  <c r="L122" i="11" s="1"/>
  <c r="I120" i="11" a="1"/>
  <c r="I120" i="11" s="1"/>
  <c r="L120" i="11" a="1"/>
  <c r="L120" i="11" s="1"/>
  <c r="I118" i="11" a="1"/>
  <c r="I118" i="11" s="1"/>
  <c r="L118" i="11" a="1"/>
  <c r="L118" i="11" s="1"/>
  <c r="I116" i="11" a="1"/>
  <c r="I116" i="11" s="1"/>
  <c r="L116" i="11" a="1"/>
  <c r="L116" i="11" s="1"/>
  <c r="I114" i="11" a="1"/>
  <c r="I114" i="11" s="1"/>
  <c r="L114" i="11" a="1"/>
  <c r="L114" i="11" s="1"/>
  <c r="I111" i="11" a="1"/>
  <c r="I111" i="11" s="1"/>
  <c r="L111" i="11" a="1"/>
  <c r="L111" i="11" s="1"/>
  <c r="I107" i="11" a="1"/>
  <c r="I107" i="11" s="1"/>
  <c r="L107" i="11" a="1"/>
  <c r="L107" i="11" s="1"/>
  <c r="I103" i="11" a="1"/>
  <c r="I103" i="11" s="1"/>
  <c r="L103" i="11" a="1"/>
  <c r="L103" i="11" s="1"/>
  <c r="I104" i="11" a="1"/>
  <c r="I104" i="11" s="1"/>
  <c r="L104" i="11" a="1"/>
  <c r="L104" i="11" s="1"/>
  <c r="I100" i="11" a="1"/>
  <c r="I100" i="11" s="1"/>
  <c r="L100" i="11" a="1"/>
  <c r="L100" i="11" s="1"/>
  <c r="L98" i="11" a="1"/>
  <c r="L98" i="11" s="1"/>
  <c r="L99" i="11" a="1"/>
  <c r="L99" i="11" s="1"/>
  <c r="L97" i="11" a="1"/>
  <c r="L97" i="11" s="1"/>
  <c r="I97" i="11" a="1"/>
  <c r="I97" i="11" s="1"/>
  <c r="I98" i="11" a="1"/>
  <c r="I98" i="11" s="1"/>
  <c r="I99" i="11" a="1"/>
  <c r="I99" i="11" s="1"/>
  <c r="L95" i="11" a="1"/>
  <c r="L95" i="11" s="1"/>
  <c r="I95" i="11" a="1"/>
  <c r="I95" i="11" s="1"/>
  <c r="D95" i="11"/>
  <c r="D93" i="11"/>
  <c r="D23" i="11"/>
  <c r="I323" i="11" a="1"/>
  <c r="I323" i="11" s="1"/>
  <c r="L323" i="11" a="1"/>
  <c r="L323" i="11" s="1"/>
  <c r="D2342" i="11"/>
  <c r="D2341" i="11"/>
  <c r="D2340" i="11"/>
  <c r="D2339" i="11"/>
  <c r="D1532" i="11"/>
  <c r="D1531" i="11"/>
  <c r="D1530" i="11"/>
  <c r="D1529" i="11"/>
  <c r="I719" i="11" a="1"/>
  <c r="I719" i="11" s="1"/>
  <c r="L719" i="11" a="1"/>
  <c r="L719" i="11" s="1"/>
  <c r="I720" i="11" a="1"/>
  <c r="I720" i="11" s="1"/>
  <c r="L720" i="11" a="1"/>
  <c r="L720" i="11" s="1"/>
  <c r="I721" i="11" a="1"/>
  <c r="I721" i="11" s="1"/>
  <c r="L721" i="11" a="1"/>
  <c r="L721" i="11" s="1"/>
  <c r="I722" i="11" a="1"/>
  <c r="I722" i="11" s="1"/>
  <c r="L722" i="11" a="1"/>
  <c r="L722" i="11" s="1"/>
  <c r="D722" i="11"/>
  <c r="D721" i="11"/>
  <c r="D720" i="11"/>
  <c r="D719" i="11"/>
  <c r="L1677" i="11" l="1" a="1"/>
  <c r="L1677" i="11" s="1"/>
  <c r="L1857" i="11" a="1"/>
  <c r="L1857" i="11" s="1"/>
  <c r="L1661" i="11" a="1"/>
  <c r="L1661" i="11" s="1"/>
  <c r="L1658" i="11" a="1"/>
  <c r="L1658" i="11" s="1"/>
  <c r="L1895" i="11" a="1"/>
  <c r="L1895" i="11" s="1"/>
  <c r="C22" i="18"/>
  <c r="C23" i="18"/>
  <c r="L1915" i="11" a="1"/>
  <c r="L1915" i="11" s="1"/>
  <c r="C17" i="18"/>
  <c r="L1902" i="11" a="1"/>
  <c r="L1902" i="11" s="1"/>
  <c r="L1775" i="11" a="1"/>
  <c r="L1775" i="11" s="1"/>
  <c r="C16" i="18"/>
  <c r="C19" i="18"/>
  <c r="C21" i="18"/>
  <c r="L1914" i="11" a="1"/>
  <c r="L1914" i="11" s="1"/>
  <c r="L1899" i="11" a="1"/>
  <c r="L1899" i="11" s="1"/>
  <c r="L1813" i="11" a="1"/>
  <c r="L1813" i="11" s="1"/>
  <c r="L1893" i="11" a="1"/>
  <c r="L1893" i="11" s="1"/>
  <c r="C14" i="18"/>
  <c r="L1898" i="11" a="1"/>
  <c r="L1898" i="11" s="1"/>
  <c r="L1657" i="11" a="1"/>
  <c r="L1657" i="11" s="1"/>
  <c r="L1685" i="11" a="1"/>
  <c r="L1685" i="11" s="1"/>
  <c r="L1767" i="11" a="1"/>
  <c r="L1767" i="11" s="1"/>
  <c r="L1688" i="11" a="1"/>
  <c r="L1688" i="11" s="1"/>
  <c r="I1803" i="11" a="1"/>
  <c r="I1803" i="11" s="1"/>
  <c r="L1803" i="11" a="1"/>
  <c r="L1803" i="11" s="1"/>
  <c r="I2580" i="11" a="1"/>
  <c r="I2580" i="11" s="1"/>
  <c r="L2580" i="11" a="1"/>
  <c r="L2580" i="11" s="1"/>
  <c r="I993" i="11" a="1"/>
  <c r="I993" i="11" s="1"/>
  <c r="L993" i="11" a="1"/>
  <c r="L993" i="11" s="1"/>
  <c r="L2503" i="11" a="1"/>
  <c r="L2503" i="11" s="1"/>
  <c r="I2503" i="11" a="1"/>
  <c r="I2503" i="11" s="1"/>
  <c r="L2507" i="11" a="1"/>
  <c r="L2507" i="11" s="1"/>
  <c r="I2507" i="11" a="1"/>
  <c r="I2507" i="11" s="1"/>
  <c r="I1417" i="11" a="1"/>
  <c r="I1417" i="11" s="1"/>
  <c r="L1417" i="11" a="1"/>
  <c r="L1417" i="11" s="1"/>
  <c r="I1418" i="11" a="1"/>
  <c r="I1418" i="11" s="1"/>
  <c r="L1418" i="11" a="1"/>
  <c r="L1418" i="11" s="1"/>
  <c r="I1421" i="11" a="1"/>
  <c r="I1421" i="11" s="1"/>
  <c r="L1421" i="11" a="1"/>
  <c r="L1421" i="11" s="1"/>
  <c r="I1433" i="11" a="1"/>
  <c r="I1433" i="11" s="1"/>
  <c r="L1433" i="11" a="1"/>
  <c r="L1433" i="11" s="1"/>
  <c r="I1472" i="11" a="1"/>
  <c r="I1472" i="11" s="1"/>
  <c r="L1472" i="11" a="1"/>
  <c r="L1472" i="11" s="1"/>
  <c r="I1473" i="11" a="1"/>
  <c r="I1473" i="11" s="1"/>
  <c r="L1473" i="11" a="1"/>
  <c r="L1473" i="11" s="1"/>
  <c r="I1477" i="11" a="1"/>
  <c r="I1477" i="11" s="1"/>
  <c r="L1477" i="11" a="1"/>
  <c r="L1477" i="11" s="1"/>
  <c r="I1480" i="11" a="1"/>
  <c r="I1480" i="11" s="1"/>
  <c r="L1480" i="11" a="1"/>
  <c r="L1480" i="11" s="1"/>
  <c r="I1481" i="11" a="1"/>
  <c r="I1481" i="11" s="1"/>
  <c r="L1481" i="11" a="1"/>
  <c r="L1481" i="11" s="1"/>
  <c r="L1522" i="11" a="1"/>
  <c r="L1522" i="11" s="1"/>
  <c r="I1522" i="11" a="1"/>
  <c r="I1522" i="11" s="1"/>
  <c r="I1609" i="11" a="1"/>
  <c r="I1609" i="11" s="1"/>
  <c r="L1609" i="11" a="1"/>
  <c r="L1609" i="11" s="1"/>
  <c r="I1649" i="11" a="1"/>
  <c r="I1649" i="11" s="1"/>
  <c r="L1649" i="11" a="1"/>
  <c r="L1649" i="11" s="1"/>
  <c r="I1651" i="11" a="1"/>
  <c r="I1651" i="11" s="1"/>
  <c r="L1651" i="11" a="1"/>
  <c r="L1651" i="11" s="1"/>
  <c r="I1653" i="11" a="1"/>
  <c r="I1653" i="11" s="1"/>
  <c r="L1653" i="11" a="1"/>
  <c r="L1653" i="11" s="1"/>
  <c r="I1655" i="11" a="1"/>
  <c r="I1655" i="11" s="1"/>
  <c r="L1655" i="11" a="1"/>
  <c r="L1655" i="11" s="1"/>
  <c r="I1656" i="11" a="1"/>
  <c r="I1656" i="11" s="1"/>
  <c r="L1656" i="11" a="1"/>
  <c r="L1656" i="11" s="1"/>
  <c r="I1659" i="11" a="1"/>
  <c r="I1659" i="11" s="1"/>
  <c r="L1659" i="11" a="1"/>
  <c r="L1659" i="11" s="1"/>
  <c r="I1660" i="11" a="1"/>
  <c r="I1660" i="11" s="1"/>
  <c r="L1660" i="11" a="1"/>
  <c r="L1660" i="11" s="1"/>
  <c r="I1665" i="11" a="1"/>
  <c r="I1665" i="11" s="1"/>
  <c r="L1665" i="11" a="1"/>
  <c r="L1665" i="11" s="1"/>
  <c r="I1666" i="11" a="1"/>
  <c r="I1666" i="11" s="1"/>
  <c r="L1666" i="11" a="1"/>
  <c r="L1666" i="11" s="1"/>
  <c r="I1667" i="11" a="1"/>
  <c r="I1667" i="11" s="1"/>
  <c r="L1667" i="11" a="1"/>
  <c r="L1667" i="11" s="1"/>
  <c r="I1669" i="11" a="1"/>
  <c r="I1669" i="11" s="1"/>
  <c r="L1669" i="11" a="1"/>
  <c r="L1669" i="11" s="1"/>
  <c r="I1671" i="11" a="1"/>
  <c r="I1671" i="11" s="1"/>
  <c r="L1671" i="11" a="1"/>
  <c r="L1671" i="11" s="1"/>
  <c r="I1672" i="11" a="1"/>
  <c r="I1672" i="11" s="1"/>
  <c r="L1672" i="11" a="1"/>
  <c r="L1672" i="11" s="1"/>
  <c r="I1674" i="11" a="1"/>
  <c r="I1674" i="11" s="1"/>
  <c r="L1674" i="11" a="1"/>
  <c r="L1674" i="11" s="1"/>
  <c r="I1678" i="11" a="1"/>
  <c r="I1678" i="11" s="1"/>
  <c r="L1678" i="11" a="1"/>
  <c r="L1678" i="11" s="1"/>
  <c r="I1690" i="11" a="1"/>
  <c r="I1690" i="11" s="1"/>
  <c r="L1690" i="11" a="1"/>
  <c r="L1690" i="11" s="1"/>
  <c r="I1691" i="11" a="1"/>
  <c r="I1691" i="11" s="1"/>
  <c r="L1691" i="11" a="1"/>
  <c r="L1691" i="11" s="1"/>
  <c r="I1718" i="11" a="1"/>
  <c r="I1718" i="11" s="1"/>
  <c r="L1718" i="11" a="1"/>
  <c r="L1718" i="11" s="1"/>
  <c r="L1558" i="11" a="1"/>
  <c r="L1558" i="11" s="1"/>
  <c r="I1558" i="11" a="1"/>
  <c r="I1558" i="11" s="1"/>
  <c r="I2368" i="11" a="1"/>
  <c r="I2368" i="11" s="1"/>
  <c r="L2368" i="11" a="1"/>
  <c r="L2368" i="11" s="1"/>
  <c r="L3080" i="11" a="1"/>
  <c r="L3080" i="11" s="1"/>
  <c r="I3080" i="11" a="1"/>
  <c r="I3080" i="11" s="1"/>
  <c r="I1709" i="11" a="1"/>
  <c r="I1709" i="11" s="1"/>
  <c r="L1709" i="11" a="1"/>
  <c r="L1709" i="11" s="1"/>
  <c r="I1710" i="11" a="1"/>
  <c r="I1710" i="11" s="1"/>
  <c r="L1710" i="11" a="1"/>
  <c r="L1710" i="11" s="1"/>
  <c r="L2519" i="11" a="1"/>
  <c r="L2519" i="11" s="1"/>
  <c r="I2519" i="11" a="1"/>
  <c r="I2519" i="11" s="1"/>
  <c r="L2520" i="11" a="1"/>
  <c r="L2520" i="11" s="1"/>
  <c r="I2520" i="11" a="1"/>
  <c r="I2520" i="11" s="1"/>
  <c r="L883" i="11" a="1"/>
  <c r="L883" i="11" s="1"/>
  <c r="I887" i="11" a="1"/>
  <c r="I887" i="11" s="1"/>
  <c r="D2697" i="11"/>
  <c r="D1951" i="11"/>
  <c r="D1141" i="11"/>
  <c r="D323" i="11"/>
  <c r="D2990" i="11"/>
  <c r="D2244" i="11"/>
  <c r="D1434" i="11"/>
  <c r="L624" i="11" a="1"/>
  <c r="L624" i="11" s="1"/>
  <c r="I624" i="11" a="1"/>
  <c r="I624" i="11" s="1"/>
  <c r="D624" i="11"/>
  <c r="L101" i="11" a="1"/>
  <c r="L101" i="11" s="1"/>
  <c r="I101" i="11" a="1"/>
  <c r="I101" i="11" s="1"/>
  <c r="D101" i="11"/>
  <c r="D1432" i="11" l="1"/>
  <c r="D1431" i="11"/>
  <c r="D1417" i="11"/>
  <c r="D1310" i="11"/>
  <c r="D1309" i="11"/>
  <c r="D1225" i="11"/>
  <c r="D1224" i="11"/>
  <c r="D1163" i="11"/>
  <c r="D1162" i="11"/>
  <c r="D1143" i="11"/>
  <c r="D1142" i="11"/>
  <c r="D1138" i="11"/>
  <c r="D1137" i="11"/>
  <c r="D1109" i="11"/>
  <c r="D1104" i="11"/>
  <c r="D1103" i="11"/>
  <c r="D1101" i="11"/>
  <c r="D1097" i="11"/>
  <c r="D1096" i="11"/>
  <c r="D1095" i="11"/>
  <c r="D1094" i="11"/>
  <c r="D1079" i="11"/>
  <c r="D1078" i="11"/>
  <c r="D1077" i="11"/>
  <c r="D1076" i="11"/>
  <c r="D1075" i="11"/>
  <c r="D1074" i="11"/>
  <c r="D1073" i="11"/>
  <c r="D1072" i="11"/>
  <c r="D1071" i="11"/>
  <c r="D1068" i="11"/>
  <c r="D1067" i="11"/>
  <c r="D1066" i="11"/>
  <c r="D1065" i="11"/>
  <c r="D1064" i="11"/>
  <c r="D1063" i="11"/>
  <c r="D1061" i="11"/>
  <c r="D1059" i="11"/>
  <c r="D1058" i="11"/>
  <c r="D1057" i="11"/>
  <c r="D1056" i="11"/>
  <c r="D1055" i="11"/>
  <c r="D1053" i="11"/>
  <c r="D1052" i="11"/>
  <c r="D1051" i="11"/>
  <c r="D1050" i="11"/>
  <c r="D1049" i="11"/>
  <c r="D1048" i="11"/>
  <c r="D1047" i="11"/>
  <c r="D1046" i="11"/>
  <c r="D1043" i="11"/>
  <c r="D1042" i="11"/>
  <c r="D1041" i="11"/>
  <c r="D1040" i="11"/>
  <c r="D1039" i="11"/>
  <c r="D1038" i="11"/>
  <c r="D1035" i="11"/>
  <c r="D1034" i="11"/>
  <c r="D1033" i="11"/>
  <c r="D1032" i="11"/>
  <c r="D1031" i="11"/>
  <c r="D1029" i="11"/>
  <c r="D1028" i="11"/>
  <c r="D1027" i="11"/>
  <c r="D1026" i="11"/>
  <c r="D1025" i="11"/>
  <c r="D1015" i="11"/>
  <c r="D1014" i="11"/>
  <c r="D1013" i="11"/>
  <c r="D1012" i="11"/>
  <c r="D1011" i="11"/>
  <c r="D1009" i="11"/>
  <c r="D1008" i="11"/>
  <c r="D1007" i="11"/>
  <c r="D1006" i="11"/>
  <c r="D1004" i="11"/>
  <c r="D1003" i="11"/>
  <c r="D1001" i="11"/>
  <c r="D999" i="11"/>
  <c r="D998" i="11"/>
  <c r="D991" i="11"/>
  <c r="D989" i="11"/>
  <c r="D981" i="11"/>
  <c r="D974" i="11"/>
  <c r="D973" i="11"/>
  <c r="D972" i="11"/>
  <c r="D971" i="11"/>
  <c r="D969" i="11"/>
  <c r="D968" i="11"/>
  <c r="D967" i="11"/>
  <c r="D965" i="11"/>
  <c r="D964" i="11"/>
  <c r="D963" i="11"/>
  <c r="D961" i="11"/>
  <c r="D959" i="11"/>
  <c r="D954" i="11"/>
  <c r="D952" i="11"/>
  <c r="D950" i="11"/>
  <c r="D949" i="11"/>
  <c r="D948" i="11"/>
  <c r="D946" i="11"/>
  <c r="D901" i="11"/>
  <c r="D898" i="11"/>
  <c r="D881" i="11"/>
  <c r="D880" i="11"/>
  <c r="D878" i="11"/>
  <c r="D877" i="11"/>
  <c r="D874" i="11"/>
  <c r="D873" i="11"/>
  <c r="D871" i="11"/>
  <c r="D869" i="11"/>
  <c r="D866" i="11"/>
  <c r="D865" i="11"/>
  <c r="D862" i="11"/>
  <c r="D861" i="11"/>
  <c r="D858" i="11"/>
  <c r="D855" i="11"/>
  <c r="D854" i="11"/>
  <c r="D851" i="11"/>
  <c r="D850" i="11"/>
  <c r="D847" i="11"/>
  <c r="D804" i="11"/>
  <c r="D802" i="11"/>
  <c r="D801" i="11"/>
  <c r="D800" i="11"/>
  <c r="D799" i="11"/>
  <c r="D798" i="11"/>
  <c r="D797" i="11"/>
  <c r="D759" i="11"/>
  <c r="D758" i="11"/>
  <c r="D755" i="11"/>
  <c r="D754" i="11"/>
  <c r="D750" i="11"/>
  <c r="D749" i="11"/>
  <c r="D747" i="11"/>
  <c r="D739" i="11"/>
  <c r="D738" i="11"/>
  <c r="D737" i="11"/>
  <c r="D734" i="11"/>
  <c r="D733" i="11"/>
  <c r="D729" i="11"/>
  <c r="D728" i="11"/>
  <c r="D727" i="11"/>
  <c r="D723" i="11"/>
  <c r="D718" i="11"/>
  <c r="D717" i="11"/>
  <c r="D716" i="11"/>
  <c r="D715" i="11"/>
  <c r="D713" i="11"/>
  <c r="D712" i="11"/>
  <c r="D711" i="11"/>
  <c r="D710" i="11"/>
  <c r="D709" i="11"/>
  <c r="D704" i="11"/>
  <c r="D701" i="11"/>
  <c r="D700" i="11"/>
  <c r="D666" i="11"/>
  <c r="D665" i="11"/>
  <c r="D664" i="11"/>
  <c r="D663" i="11"/>
  <c r="D662" i="11"/>
  <c r="D661" i="11"/>
  <c r="D660" i="11"/>
  <c r="D659" i="11"/>
  <c r="D658" i="11"/>
  <c r="D657" i="11"/>
  <c r="D656" i="11"/>
  <c r="D651" i="11"/>
  <c r="D650" i="11"/>
  <c r="D649" i="11"/>
  <c r="D648" i="11"/>
  <c r="D647" i="11"/>
  <c r="D642" i="11"/>
  <c r="D641" i="11"/>
  <c r="D640" i="11"/>
  <c r="D639" i="11"/>
  <c r="D638" i="11"/>
  <c r="D633" i="11"/>
  <c r="D632" i="11"/>
  <c r="D631" i="11"/>
  <c r="D630" i="11"/>
  <c r="D625" i="11"/>
  <c r="D623" i="11"/>
  <c r="D622" i="11"/>
  <c r="D621" i="11"/>
  <c r="D616" i="11"/>
  <c r="D615" i="11"/>
  <c r="D614" i="11"/>
  <c r="D613" i="11"/>
  <c r="D608" i="11"/>
  <c r="D607" i="11"/>
  <c r="D606" i="11"/>
  <c r="D605" i="11"/>
  <c r="D604" i="11"/>
  <c r="D598" i="11"/>
  <c r="D597" i="11"/>
  <c r="D596" i="11"/>
  <c r="D595" i="11"/>
  <c r="D589" i="11"/>
  <c r="D588" i="11"/>
  <c r="D587" i="11"/>
  <c r="D580" i="11"/>
  <c r="D579" i="11"/>
  <c r="D578" i="11"/>
  <c r="D577" i="11"/>
  <c r="D571" i="11"/>
  <c r="D570" i="11"/>
  <c r="D569" i="11"/>
  <c r="D563" i="11"/>
  <c r="D562" i="11"/>
  <c r="D561" i="11"/>
  <c r="D555" i="11"/>
  <c r="D554" i="11"/>
  <c r="D553" i="11"/>
  <c r="D547" i="11"/>
  <c r="D546" i="11"/>
  <c r="D545" i="11"/>
  <c r="D538" i="11"/>
  <c r="D537" i="11"/>
  <c r="D536" i="11"/>
  <c r="D535" i="11"/>
  <c r="D529" i="11"/>
  <c r="D528" i="11"/>
  <c r="D527" i="11"/>
  <c r="D526" i="11"/>
  <c r="D520" i="11"/>
  <c r="D519" i="11"/>
  <c r="D518" i="11"/>
  <c r="D512" i="11"/>
  <c r="D511" i="11"/>
  <c r="D504" i="11"/>
  <c r="D503" i="11"/>
  <c r="D502" i="11"/>
  <c r="D496" i="11"/>
  <c r="D495" i="11"/>
  <c r="D493" i="11"/>
  <c r="D603" i="11"/>
  <c r="D594" i="11"/>
  <c r="D586" i="11"/>
  <c r="D581" i="11"/>
  <c r="D576" i="11"/>
  <c r="D568" i="11"/>
  <c r="D567" i="11"/>
  <c r="D560" i="11"/>
  <c r="D559" i="11"/>
  <c r="D552" i="11"/>
  <c r="D551" i="11"/>
  <c r="D544" i="11"/>
  <c r="D543" i="11"/>
  <c r="D530" i="11"/>
  <c r="D521" i="11"/>
  <c r="D514" i="11"/>
  <c r="D513" i="11"/>
  <c r="D510" i="11"/>
  <c r="D509" i="11"/>
  <c r="D501" i="11"/>
  <c r="D492" i="11"/>
  <c r="D491" i="11"/>
  <c r="D479" i="11"/>
  <c r="D478" i="11"/>
  <c r="D464" i="11"/>
  <c r="D455" i="11"/>
  <c r="D451" i="11"/>
  <c r="D446" i="11"/>
  <c r="D437" i="11"/>
  <c r="D433" i="11"/>
  <c r="D432" i="11"/>
  <c r="D424" i="11"/>
  <c r="D423" i="11"/>
  <c r="D416" i="11"/>
  <c r="D415" i="11"/>
  <c r="D407" i="11"/>
  <c r="D406" i="11"/>
  <c r="D397" i="11"/>
  <c r="D392" i="11"/>
  <c r="D391" i="11"/>
  <c r="D379" i="11"/>
  <c r="D372" i="11"/>
  <c r="D371" i="11"/>
  <c r="D367" i="11"/>
  <c r="D366" i="11"/>
  <c r="D356" i="11"/>
  <c r="D355" i="11"/>
  <c r="D348" i="11"/>
  <c r="D347" i="11"/>
  <c r="D345" i="11"/>
  <c r="D344" i="11"/>
  <c r="D337" i="11"/>
  <c r="D329" i="11"/>
  <c r="D326" i="11"/>
  <c r="D325" i="11"/>
  <c r="D324" i="11"/>
  <c r="D320" i="11"/>
  <c r="D291" i="11"/>
  <c r="D286" i="11"/>
  <c r="D285" i="11"/>
  <c r="D281" i="11"/>
  <c r="D264" i="11"/>
  <c r="D263" i="11"/>
  <c r="D256" i="11"/>
  <c r="D255" i="11"/>
  <c r="D254" i="11"/>
  <c r="D246" i="11"/>
  <c r="D245" i="11"/>
  <c r="D244" i="11"/>
  <c r="D243" i="11"/>
  <c r="D242" i="11"/>
  <c r="D241" i="11"/>
  <c r="D238" i="11"/>
  <c r="D237" i="11"/>
  <c r="D236" i="11"/>
  <c r="D235" i="11"/>
  <c r="D234" i="11"/>
  <c r="D233" i="11"/>
  <c r="D232" i="11"/>
  <c r="D231" i="11"/>
  <c r="D229" i="11"/>
  <c r="D227" i="11"/>
  <c r="D226" i="11"/>
  <c r="D225" i="11"/>
  <c r="D224" i="11"/>
  <c r="D223" i="11"/>
  <c r="D222" i="11"/>
  <c r="D221" i="11"/>
  <c r="D219" i="11"/>
  <c r="D218" i="11"/>
  <c r="D217" i="11"/>
  <c r="D216" i="11"/>
  <c r="D215" i="11"/>
  <c r="D214" i="11"/>
  <c r="D213" i="11"/>
  <c r="D212" i="11"/>
  <c r="D211" i="11"/>
  <c r="D210" i="11"/>
  <c r="D209" i="11"/>
  <c r="D208" i="11"/>
  <c r="D207" i="11"/>
  <c r="D206" i="11"/>
  <c r="D205" i="11"/>
  <c r="D204" i="11"/>
  <c r="D203" i="11"/>
  <c r="D202" i="11"/>
  <c r="D200" i="11"/>
  <c r="D199" i="11"/>
  <c r="D198" i="11"/>
  <c r="D197" i="11"/>
  <c r="D195" i="11"/>
  <c r="D194" i="11"/>
  <c r="D193" i="11"/>
  <c r="D192" i="11"/>
  <c r="D191" i="11"/>
  <c r="D190" i="11"/>
  <c r="D188" i="11"/>
  <c r="D187" i="11"/>
  <c r="D186" i="11"/>
  <c r="D185" i="11"/>
  <c r="D184" i="11"/>
  <c r="D183" i="11"/>
  <c r="D182" i="11"/>
  <c r="D178" i="11"/>
  <c r="D177" i="11"/>
  <c r="D176" i="11"/>
  <c r="D175" i="11"/>
  <c r="D174" i="11"/>
  <c r="D173" i="11"/>
  <c r="D172" i="11"/>
  <c r="D171" i="11"/>
  <c r="D170" i="11"/>
  <c r="D169" i="11"/>
  <c r="D168" i="11"/>
  <c r="D166" i="11"/>
  <c r="D165" i="11"/>
  <c r="D164" i="11"/>
  <c r="D163" i="11"/>
  <c r="D161" i="11"/>
  <c r="D159" i="11"/>
  <c r="D157" i="11"/>
  <c r="D156" i="11"/>
  <c r="D151" i="11"/>
  <c r="D148" i="11"/>
  <c r="D143" i="11"/>
  <c r="D140" i="11"/>
  <c r="D136" i="11"/>
  <c r="D134" i="11"/>
  <c r="D133" i="11"/>
  <c r="D132" i="11"/>
  <c r="D131" i="11"/>
  <c r="D129" i="11"/>
  <c r="D128" i="11"/>
  <c r="D127" i="11"/>
  <c r="D125" i="11"/>
  <c r="D124" i="11"/>
  <c r="D123" i="11"/>
  <c r="D121" i="11"/>
  <c r="D119" i="11"/>
  <c r="D117" i="11"/>
  <c r="D115" i="11"/>
  <c r="D113" i="11"/>
  <c r="D112" i="11"/>
  <c r="D110" i="11"/>
  <c r="D109" i="11"/>
  <c r="D108" i="11"/>
  <c r="D106" i="11"/>
  <c r="D102" i="11"/>
  <c r="D96" i="11"/>
  <c r="D94" i="11"/>
  <c r="D66" i="11"/>
  <c r="D63" i="11"/>
  <c r="D62" i="11"/>
  <c r="D61" i="11"/>
  <c r="D59" i="11"/>
  <c r="D58"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490" i="11"/>
  <c r="D489" i="11"/>
  <c r="D488" i="11"/>
  <c r="D487" i="11"/>
  <c r="D486" i="11"/>
  <c r="D21" i="11"/>
  <c r="J81" i="9"/>
  <c r="J57" i="9"/>
  <c r="L57" i="9"/>
  <c r="M57" i="9"/>
  <c r="O57" i="9"/>
  <c r="J58" i="9"/>
  <c r="L58" i="9"/>
  <c r="M58" i="9"/>
  <c r="O58" i="9"/>
  <c r="J59" i="9"/>
  <c r="L59" i="9"/>
  <c r="M59" i="9"/>
  <c r="O59" i="9"/>
  <c r="J60" i="9"/>
  <c r="L60" i="9"/>
  <c r="M60" i="9"/>
  <c r="O60" i="9"/>
  <c r="J61" i="9"/>
  <c r="L61" i="9"/>
  <c r="M61" i="9"/>
  <c r="O61" i="9"/>
  <c r="J62" i="9"/>
  <c r="L62" i="9"/>
  <c r="M62" i="9"/>
  <c r="O62" i="9"/>
  <c r="J63" i="9"/>
  <c r="L63" i="9"/>
  <c r="M63" i="9"/>
  <c r="O63" i="9"/>
  <c r="J64" i="9"/>
  <c r="L64" i="9"/>
  <c r="M64" i="9"/>
  <c r="O64" i="9"/>
  <c r="J65" i="9"/>
  <c r="L65" i="9"/>
  <c r="M65" i="9"/>
  <c r="O65" i="9"/>
  <c r="J66" i="9"/>
  <c r="L66" i="9"/>
  <c r="M66" i="9"/>
  <c r="O66" i="9"/>
  <c r="J67" i="9"/>
  <c r="L67" i="9"/>
  <c r="M67" i="9"/>
  <c r="O67" i="9"/>
  <c r="J68" i="9"/>
  <c r="L68" i="9"/>
  <c r="M68" i="9"/>
  <c r="O68" i="9"/>
  <c r="J69" i="9"/>
  <c r="L69" i="9"/>
  <c r="M69" i="9"/>
  <c r="O69" i="9"/>
  <c r="J70" i="9"/>
  <c r="L70" i="9"/>
  <c r="M70" i="9"/>
  <c r="O70" i="9"/>
  <c r="J71" i="9"/>
  <c r="L71" i="9"/>
  <c r="M71" i="9"/>
  <c r="O71" i="9"/>
  <c r="J72" i="9"/>
  <c r="L72" i="9"/>
  <c r="M72" i="9"/>
  <c r="O72" i="9"/>
  <c r="J73" i="9"/>
  <c r="L73" i="9"/>
  <c r="M73" i="9"/>
  <c r="O73" i="9"/>
  <c r="J74" i="9"/>
  <c r="L74" i="9"/>
  <c r="M74" i="9"/>
  <c r="O74" i="9"/>
  <c r="J75" i="9"/>
  <c r="L75" i="9"/>
  <c r="M75" i="9"/>
  <c r="O75" i="9"/>
  <c r="J76" i="9"/>
  <c r="L76" i="9"/>
  <c r="M76" i="9"/>
  <c r="O76" i="9"/>
  <c r="J77" i="9"/>
  <c r="L77" i="9"/>
  <c r="M77" i="9"/>
  <c r="O77" i="9"/>
  <c r="J78" i="9"/>
  <c r="L78" i="9"/>
  <c r="M78" i="9"/>
  <c r="O78" i="9"/>
  <c r="J79" i="9"/>
  <c r="L79" i="9"/>
  <c r="M79" i="9"/>
  <c r="O79" i="9"/>
  <c r="J80" i="9"/>
  <c r="L80" i="9"/>
  <c r="M80" i="9"/>
  <c r="O80" i="9"/>
  <c r="L81" i="9"/>
  <c r="M81" i="9"/>
  <c r="O81" i="9"/>
  <c r="O56" i="9"/>
  <c r="M56" i="9"/>
  <c r="L56" i="9"/>
  <c r="J56" i="9"/>
  <c r="O54" i="9"/>
  <c r="O53" i="9"/>
  <c r="M53" i="9"/>
  <c r="M54" i="9"/>
  <c r="L54" i="9"/>
  <c r="L53" i="9"/>
  <c r="J54" i="9"/>
  <c r="J53" i="9"/>
  <c r="O51" i="9"/>
  <c r="O50" i="9"/>
  <c r="O49" i="9"/>
  <c r="M49" i="9"/>
  <c r="M50" i="9"/>
  <c r="M51" i="9"/>
  <c r="L51" i="9"/>
  <c r="L50" i="9"/>
  <c r="L49" i="9"/>
  <c r="J51" i="9"/>
  <c r="J50" i="9"/>
  <c r="J49" i="9"/>
  <c r="O45" i="9"/>
  <c r="O46" i="9"/>
  <c r="O47" i="9"/>
  <c r="O44" i="9"/>
  <c r="M44" i="9"/>
  <c r="M45" i="9"/>
  <c r="M46" i="9"/>
  <c r="M47" i="9"/>
  <c r="L45" i="9"/>
  <c r="L46" i="9"/>
  <c r="L47" i="9"/>
  <c r="L44" i="9"/>
  <c r="L43" i="9"/>
  <c r="L48" i="9"/>
  <c r="J45" i="9"/>
  <c r="J46" i="9"/>
  <c r="J47" i="9"/>
  <c r="J44" i="9"/>
  <c r="O42" i="9"/>
  <c r="O41" i="9"/>
  <c r="O40" i="9"/>
  <c r="O39" i="9"/>
  <c r="M39" i="9"/>
  <c r="M40" i="9"/>
  <c r="M41" i="9"/>
  <c r="M42" i="9"/>
  <c r="L40" i="9"/>
  <c r="L41" i="9"/>
  <c r="L42" i="9"/>
  <c r="L39" i="9"/>
  <c r="J40" i="9"/>
  <c r="J41" i="9"/>
  <c r="J42" i="9"/>
  <c r="J39" i="9"/>
  <c r="O37" i="9"/>
  <c r="O36" i="9"/>
  <c r="M36" i="9"/>
  <c r="M37" i="9"/>
  <c r="L37" i="9"/>
  <c r="L36" i="9"/>
  <c r="J37" i="9"/>
  <c r="J36" i="9"/>
  <c r="O55" i="9"/>
  <c r="M55" i="9"/>
  <c r="L55" i="9"/>
  <c r="J55" i="9"/>
  <c r="O52" i="9"/>
  <c r="M52" i="9"/>
  <c r="L52" i="9"/>
  <c r="J52" i="9"/>
  <c r="O48" i="9"/>
  <c r="M48" i="9"/>
  <c r="J48" i="9"/>
  <c r="O43" i="9"/>
  <c r="M43" i="9"/>
  <c r="J43" i="9"/>
  <c r="O38" i="9"/>
  <c r="M38" i="9"/>
  <c r="L38" i="9"/>
  <c r="J38" i="9"/>
  <c r="O34" i="9"/>
  <c r="O33" i="9"/>
  <c r="M33" i="9"/>
  <c r="M34" i="9"/>
  <c r="L34" i="9"/>
  <c r="L33" i="9"/>
  <c r="O35" i="9"/>
  <c r="M35" i="9"/>
  <c r="L35" i="9"/>
  <c r="J35" i="9"/>
  <c r="J34" i="9"/>
  <c r="J33" i="9"/>
  <c r="O31" i="9"/>
  <c r="O30" i="9"/>
  <c r="O29" i="9"/>
  <c r="O32" i="9"/>
  <c r="M29" i="9"/>
  <c r="M30" i="9"/>
  <c r="M31" i="9"/>
  <c r="M32" i="9"/>
  <c r="L31" i="9"/>
  <c r="L30" i="9"/>
  <c r="L29" i="9"/>
  <c r="L32" i="9" s="1"/>
  <c r="J31" i="9"/>
  <c r="J30" i="9"/>
  <c r="J29" i="9"/>
  <c r="J32" i="9" s="1"/>
  <c r="O25" i="9"/>
  <c r="O26" i="9"/>
  <c r="O27" i="9"/>
  <c r="O24" i="9"/>
  <c r="M24" i="9"/>
  <c r="M25" i="9"/>
  <c r="M26" i="9"/>
  <c r="M27" i="9"/>
  <c r="L25" i="9"/>
  <c r="L26" i="9"/>
  <c r="L27" i="9"/>
  <c r="L24" i="9"/>
  <c r="O28" i="9"/>
  <c r="M28" i="9"/>
  <c r="L28" i="9"/>
  <c r="J28" i="9"/>
  <c r="J25" i="9"/>
  <c r="J26" i="9"/>
  <c r="J27" i="9"/>
  <c r="J24" i="9"/>
  <c r="O20" i="9"/>
  <c r="O21" i="9"/>
  <c r="O22" i="9"/>
  <c r="O19" i="9"/>
  <c r="M19" i="9"/>
  <c r="M20" i="9"/>
  <c r="M21" i="9"/>
  <c r="M22" i="9"/>
  <c r="L20" i="9"/>
  <c r="L21" i="9"/>
  <c r="L22" i="9"/>
  <c r="L19" i="9"/>
  <c r="O23" i="9"/>
  <c r="M23" i="9"/>
  <c r="L23" i="9"/>
  <c r="J23" i="9"/>
  <c r="J20" i="9"/>
  <c r="J21" i="9"/>
  <c r="J22" i="9"/>
  <c r="J19" i="9"/>
  <c r="O17" i="9"/>
  <c r="O16" i="9"/>
  <c r="O18" i="9"/>
  <c r="M17" i="9"/>
  <c r="M16" i="9"/>
  <c r="M18" i="9" s="1"/>
  <c r="L18" i="9"/>
  <c r="J18" i="9"/>
  <c r="L17" i="9"/>
  <c r="L16" i="9"/>
  <c r="J17" i="9"/>
  <c r="J16" i="9"/>
  <c r="L2458" i="11" a="1"/>
  <c r="L2458" i="11" s="1"/>
  <c r="I2458" i="11" a="1"/>
  <c r="I2458" i="11" s="1"/>
  <c r="F3057" i="11"/>
  <c r="F3030" i="11"/>
  <c r="F3029" i="11"/>
  <c r="F3028" i="11"/>
  <c r="F2692" i="11"/>
  <c r="F2691" i="11"/>
  <c r="F2689" i="11"/>
  <c r="F2687" i="11"/>
  <c r="F2685" i="11"/>
  <c r="F2686" i="11"/>
  <c r="F2680" i="11"/>
  <c r="F2679" i="11"/>
  <c r="F2676" i="11"/>
  <c r="F2675" i="11"/>
  <c r="F2673" i="11"/>
  <c r="F2672" i="11"/>
  <c r="F2670" i="11"/>
  <c r="F2666" i="11"/>
  <c r="F2634" i="11"/>
  <c r="F2631" i="11"/>
  <c r="F2539" i="11"/>
  <c r="F2501" i="11"/>
  <c r="F2498" i="11"/>
  <c r="F2495" i="11"/>
  <c r="F2493" i="11"/>
  <c r="F2490" i="11"/>
  <c r="F2487" i="11"/>
  <c r="F2486" i="11"/>
  <c r="F2483" i="11"/>
  <c r="F2482" i="11"/>
  <c r="F2479" i="11"/>
  <c r="F2476" i="11"/>
  <c r="F2475" i="11"/>
  <c r="F2472" i="11"/>
  <c r="F2471" i="11"/>
  <c r="F2468" i="11"/>
  <c r="F2467" i="11"/>
  <c r="F2464" i="11"/>
  <c r="F2459" i="11"/>
  <c r="F2345" i="11"/>
  <c r="F2284" i="11"/>
  <c r="F2283" i="11"/>
  <c r="F2282" i="11"/>
  <c r="F1105" i="11"/>
  <c r="F1104" i="11"/>
  <c r="F1102" i="11"/>
  <c r="F1100" i="11"/>
  <c r="F1099" i="11"/>
  <c r="F1098" i="11"/>
  <c r="F1093" i="11"/>
  <c r="F1092" i="11"/>
  <c r="F1089" i="11"/>
  <c r="F1088" i="11"/>
  <c r="F1086" i="11"/>
  <c r="F1085" i="11"/>
  <c r="F1083" i="11"/>
  <c r="F1079" i="11"/>
  <c r="F1047" i="11"/>
  <c r="F1044" i="11"/>
  <c r="F952" i="11"/>
  <c r="F900" i="11"/>
  <c r="F899" i="11"/>
  <c r="F881" i="11"/>
  <c r="F878" i="11"/>
  <c r="F875" i="11"/>
  <c r="F873" i="11"/>
  <c r="F870" i="11"/>
  <c r="F867" i="11"/>
  <c r="F866" i="11"/>
  <c r="F863" i="11"/>
  <c r="F862" i="11"/>
  <c r="F859" i="11"/>
  <c r="F856" i="11"/>
  <c r="F855" i="11"/>
  <c r="F852" i="11"/>
  <c r="F851" i="11"/>
  <c r="F848" i="11"/>
  <c r="F847" i="11"/>
  <c r="F839" i="11"/>
  <c r="F748" i="11"/>
  <c r="F725" i="11"/>
  <c r="F664" i="11"/>
  <c r="F663" i="11"/>
  <c r="F662" i="11"/>
  <c r="F284" i="11"/>
  <c r="F283" i="11"/>
  <c r="F271" i="11"/>
  <c r="F267" i="11"/>
  <c r="F265" i="11"/>
  <c r="F264" i="11"/>
  <c r="F262" i="11"/>
  <c r="F260" i="11"/>
  <c r="F259" i="11"/>
  <c r="F258" i="11"/>
  <c r="F253" i="11"/>
  <c r="F252" i="11"/>
  <c r="F249" i="11"/>
  <c r="F248" i="11"/>
  <c r="F246" i="11"/>
  <c r="F245" i="11"/>
  <c r="F243" i="11"/>
  <c r="F239" i="11"/>
  <c r="F207" i="11"/>
  <c r="F204" i="11"/>
  <c r="F164" i="11"/>
  <c r="F163" i="11"/>
  <c r="F153" i="11"/>
  <c r="F129" i="11"/>
  <c r="F125" i="11"/>
  <c r="F117" i="11"/>
  <c r="F112" i="11"/>
  <c r="F62" i="11"/>
  <c r="F59" i="11"/>
  <c r="F56" i="11"/>
  <c r="F54" i="11"/>
  <c r="F51" i="11"/>
  <c r="F48" i="11"/>
  <c r="F47" i="11"/>
  <c r="F44" i="11"/>
  <c r="F43" i="11"/>
  <c r="F40" i="11"/>
  <c r="F37" i="11"/>
  <c r="F36" i="11"/>
  <c r="F33" i="11"/>
  <c r="F32" i="11"/>
  <c r="F29" i="11"/>
  <c r="F28" i="11"/>
  <c r="F25" i="11"/>
  <c r="F20" i="11"/>
  <c r="I25" i="11" l="1" a="1"/>
  <c r="I25" i="11" s="1"/>
  <c r="L25" i="11" a="1"/>
  <c r="L25" i="11" s="1"/>
  <c r="I28" i="11" a="1"/>
  <c r="I28" i="11" s="1"/>
  <c r="L28" i="11" a="1"/>
  <c r="L28" i="11" s="1"/>
  <c r="I29" i="11" a="1"/>
  <c r="I29" i="11" s="1"/>
  <c r="L29" i="11" a="1"/>
  <c r="L29" i="11" s="1"/>
  <c r="I32" i="11" a="1"/>
  <c r="I32" i="11" s="1"/>
  <c r="L32" i="11" a="1"/>
  <c r="L32" i="11" s="1"/>
  <c r="I33" i="11" a="1"/>
  <c r="I33" i="11" s="1"/>
  <c r="L33" i="11" a="1"/>
  <c r="L33" i="11" s="1"/>
  <c r="I36" i="11" a="1"/>
  <c r="I36" i="11" s="1"/>
  <c r="L36" i="11" a="1"/>
  <c r="L36" i="11" s="1"/>
  <c r="I37" i="11" a="1"/>
  <c r="I37" i="11" s="1"/>
  <c r="L37" i="11" a="1"/>
  <c r="L37" i="11" s="1"/>
  <c r="I40" i="11" a="1"/>
  <c r="I40" i="11" s="1"/>
  <c r="L40" i="11" a="1"/>
  <c r="L40" i="11" s="1"/>
  <c r="I43" i="11" a="1"/>
  <c r="I43" i="11" s="1"/>
  <c r="L43" i="11" a="1"/>
  <c r="L43" i="11" s="1"/>
  <c r="I44" i="11" a="1"/>
  <c r="I44" i="11" s="1"/>
  <c r="L44" i="11" a="1"/>
  <c r="L44" i="11" s="1"/>
  <c r="I47" i="11" a="1"/>
  <c r="I47" i="11" s="1"/>
  <c r="L47" i="11" a="1"/>
  <c r="L47" i="11" s="1"/>
  <c r="I48" i="11" a="1"/>
  <c r="I48" i="11" s="1"/>
  <c r="L48" i="11" a="1"/>
  <c r="L48" i="11" s="1"/>
  <c r="I51" i="11" a="1"/>
  <c r="I51" i="11" s="1"/>
  <c r="L51" i="11" a="1"/>
  <c r="L51" i="11" s="1"/>
  <c r="I54" i="11" a="1"/>
  <c r="I54" i="11" s="1"/>
  <c r="L54" i="11" a="1"/>
  <c r="L54" i="11" s="1"/>
  <c r="I56" i="11" a="1"/>
  <c r="I56" i="11" s="1"/>
  <c r="L56" i="11" a="1"/>
  <c r="L56" i="11" s="1"/>
  <c r="I59" i="11" a="1"/>
  <c r="I59" i="11" s="1"/>
  <c r="L59" i="11" a="1"/>
  <c r="L59" i="11" s="1"/>
  <c r="I62" i="11" a="1"/>
  <c r="I62" i="11" s="1"/>
  <c r="L62" i="11" a="1"/>
  <c r="L62" i="11" s="1"/>
  <c r="L283" i="11" a="1"/>
  <c r="L283" i="11" s="1"/>
  <c r="I283" i="11" a="1"/>
  <c r="I283" i="11" s="1"/>
  <c r="L284" i="11" a="1"/>
  <c r="L284" i="11" s="1"/>
  <c r="I284" i="11" a="1"/>
  <c r="I284" i="11" s="1"/>
  <c r="L899" i="11" a="1"/>
  <c r="L899" i="11" s="1"/>
  <c r="I899" i="11" a="1"/>
  <c r="I899" i="11" s="1"/>
  <c r="L900" i="11" a="1"/>
  <c r="L900" i="11" s="1"/>
  <c r="I900" i="11" a="1"/>
  <c r="I900" i="11" s="1"/>
  <c r="I952" i="11" a="1"/>
  <c r="I952" i="11" s="1"/>
  <c r="L952" i="11" a="1"/>
  <c r="L952" i="11" s="1"/>
  <c r="I957" i="11" a="1"/>
  <c r="I957" i="11" s="1"/>
  <c r="L957" i="11" a="1"/>
  <c r="L957" i="11" s="1"/>
  <c r="I965" i="11" a="1"/>
  <c r="I965" i="11" s="1"/>
  <c r="L965" i="11" a="1"/>
  <c r="L965" i="11" s="1"/>
  <c r="I969" i="11" a="1"/>
  <c r="I969" i="11" s="1"/>
  <c r="L969" i="11" a="1"/>
  <c r="L969" i="11" s="1"/>
  <c r="I1003" i="11" a="1"/>
  <c r="I1003" i="11" s="1"/>
  <c r="L1003" i="11" a="1"/>
  <c r="L1003" i="11" s="1"/>
  <c r="I1004" i="11" a="1"/>
  <c r="I1004" i="11" s="1"/>
  <c r="L1004" i="11" a="1"/>
  <c r="L1004" i="11" s="1"/>
  <c r="I1044" i="11" a="1"/>
  <c r="I1044" i="11" s="1"/>
  <c r="L1044" i="11" a="1"/>
  <c r="L1044" i="11" s="1"/>
  <c r="I1047" i="11" a="1"/>
  <c r="I1047" i="11" s="1"/>
  <c r="L1047" i="11" a="1"/>
  <c r="L1047" i="11" s="1"/>
  <c r="I1079" i="11" a="1"/>
  <c r="I1079" i="11" s="1"/>
  <c r="L1079" i="11" a="1"/>
  <c r="L1079" i="11" s="1"/>
  <c r="I1083" i="11" a="1"/>
  <c r="I1083" i="11" s="1"/>
  <c r="L1083" i="11" a="1"/>
  <c r="L1083" i="11" s="1"/>
  <c r="I1085" i="11" a="1"/>
  <c r="I1085" i="11" s="1"/>
  <c r="L1085" i="11" a="1"/>
  <c r="L1085" i="11" s="1"/>
  <c r="I1086" i="11" a="1"/>
  <c r="I1086" i="11" s="1"/>
  <c r="L1086" i="11" a="1"/>
  <c r="L1086" i="11" s="1"/>
  <c r="I1088" i="11" a="1"/>
  <c r="I1088" i="11" s="1"/>
  <c r="L1088" i="11" a="1"/>
  <c r="L1088" i="11" s="1"/>
  <c r="I1089" i="11" a="1"/>
  <c r="I1089" i="11" s="1"/>
  <c r="L1089" i="11" a="1"/>
  <c r="L1089" i="11" s="1"/>
  <c r="I1092" i="11" a="1"/>
  <c r="I1092" i="11" s="1"/>
  <c r="L1092" i="11" a="1"/>
  <c r="L1092" i="11" s="1"/>
  <c r="I1093" i="11" a="1"/>
  <c r="I1093" i="11" s="1"/>
  <c r="L1093" i="11" a="1"/>
  <c r="L1093" i="11" s="1"/>
  <c r="I1098" i="11" a="1"/>
  <c r="I1098" i="11" s="1"/>
  <c r="L1098" i="11" a="1"/>
  <c r="L1098" i="11" s="1"/>
  <c r="I1099" i="11" a="1"/>
  <c r="I1099" i="11" s="1"/>
  <c r="L1099" i="11" a="1"/>
  <c r="L1099" i="11" s="1"/>
  <c r="I1100" i="11" a="1"/>
  <c r="I1100" i="11" s="1"/>
  <c r="L1100" i="11" a="1"/>
  <c r="L1100" i="11" s="1"/>
  <c r="I1102" i="11" a="1"/>
  <c r="I1102" i="11" s="1"/>
  <c r="L1102" i="11" a="1"/>
  <c r="L1102" i="11" s="1"/>
  <c r="I1104" i="11" a="1"/>
  <c r="I1104" i="11" s="1"/>
  <c r="L1104" i="11" a="1"/>
  <c r="L1104" i="11" s="1"/>
  <c r="I1105" i="11" a="1"/>
  <c r="I1105" i="11" s="1"/>
  <c r="L1105" i="11" a="1"/>
  <c r="L1105" i="11" s="1"/>
  <c r="I2282" i="11" a="1"/>
  <c r="I2282" i="11" s="1"/>
  <c r="L2282" i="11" a="1"/>
  <c r="L2282" i="11" s="1"/>
  <c r="I2283" i="11" a="1"/>
  <c r="I2283" i="11" s="1"/>
  <c r="L2283" i="11" a="1"/>
  <c r="L2283" i="11" s="1"/>
  <c r="I2284" i="11" a="1"/>
  <c r="I2284" i="11" s="1"/>
  <c r="L2284" i="11" a="1"/>
  <c r="L2284" i="11" s="1"/>
  <c r="I2345" i="11" a="1"/>
  <c r="I2345" i="11" s="1"/>
  <c r="L2345" i="11" a="1"/>
  <c r="L2345" i="11" s="1"/>
  <c r="L2459" i="11" a="1"/>
  <c r="L2459" i="11" s="1"/>
  <c r="I2459" i="11" a="1"/>
  <c r="I2459" i="11" s="1"/>
  <c r="L2464" i="11" a="1"/>
  <c r="L2464" i="11" s="1"/>
  <c r="I2464" i="11" a="1"/>
  <c r="I2464" i="11" s="1"/>
  <c r="L2467" i="11" a="1"/>
  <c r="L2467" i="11" s="1"/>
  <c r="I2467" i="11" a="1"/>
  <c r="I2467" i="11" s="1"/>
  <c r="L2468" i="11" a="1"/>
  <c r="L2468" i="11" s="1"/>
  <c r="I2468" i="11" a="1"/>
  <c r="I2468" i="11" s="1"/>
  <c r="L2471" i="11" a="1"/>
  <c r="L2471" i="11" s="1"/>
  <c r="I2471" i="11" a="1"/>
  <c r="I2471" i="11" s="1"/>
  <c r="L2472" i="11" a="1"/>
  <c r="L2472" i="11" s="1"/>
  <c r="I2472" i="11" a="1"/>
  <c r="I2472" i="11" s="1"/>
  <c r="L2475" i="11" a="1"/>
  <c r="L2475" i="11" s="1"/>
  <c r="I2475" i="11" a="1"/>
  <c r="I2475" i="11" s="1"/>
  <c r="L2476" i="11" a="1"/>
  <c r="L2476" i="11" s="1"/>
  <c r="I2476" i="11" a="1"/>
  <c r="I2476" i="11" s="1"/>
  <c r="L2479" i="11" a="1"/>
  <c r="L2479" i="11" s="1"/>
  <c r="I2479" i="11" a="1"/>
  <c r="I2479" i="11" s="1"/>
  <c r="L2482" i="11" a="1"/>
  <c r="L2482" i="11" s="1"/>
  <c r="I2482" i="11" a="1"/>
  <c r="I2482" i="11" s="1"/>
  <c r="L2483" i="11" a="1"/>
  <c r="L2483" i="11" s="1"/>
  <c r="I2483" i="11" a="1"/>
  <c r="I2483" i="11" s="1"/>
  <c r="L2486" i="11" a="1"/>
  <c r="L2486" i="11" s="1"/>
  <c r="I2486" i="11" a="1"/>
  <c r="I2486" i="11" s="1"/>
  <c r="L2487" i="11" a="1"/>
  <c r="L2487" i="11" s="1"/>
  <c r="I2487" i="11" a="1"/>
  <c r="I2487" i="11" s="1"/>
  <c r="L2490" i="11" a="1"/>
  <c r="L2490" i="11" s="1"/>
  <c r="I2490" i="11" a="1"/>
  <c r="I2490" i="11" s="1"/>
  <c r="L2493" i="11" a="1"/>
  <c r="L2493" i="11" s="1"/>
  <c r="I2493" i="11" a="1"/>
  <c r="I2493" i="11" s="1"/>
  <c r="L2495" i="11" a="1"/>
  <c r="L2495" i="11" s="1"/>
  <c r="I2495" i="11" a="1"/>
  <c r="I2495" i="11" s="1"/>
  <c r="L2498" i="11" a="1"/>
  <c r="L2498" i="11" s="1"/>
  <c r="I2498" i="11" a="1"/>
  <c r="I2498" i="11" s="1"/>
  <c r="L2501" i="11" a="1"/>
  <c r="L2501" i="11" s="1"/>
  <c r="I2501" i="11" a="1"/>
  <c r="I2501" i="11" s="1"/>
  <c r="L2539" i="11" a="1"/>
  <c r="L2539" i="11" s="1"/>
  <c r="I2539" i="11" a="1"/>
  <c r="I2539" i="11" s="1"/>
  <c r="L2544" i="11" a="1"/>
  <c r="L2544" i="11" s="1"/>
  <c r="I2544" i="11" a="1"/>
  <c r="I2544" i="11" s="1"/>
  <c r="L2552" i="11" a="1"/>
  <c r="L2552" i="11" s="1"/>
  <c r="I2552" i="11" a="1"/>
  <c r="I2552" i="11" s="1"/>
  <c r="L2556" i="11" a="1"/>
  <c r="L2556" i="11" s="1"/>
  <c r="I2556" i="11" a="1"/>
  <c r="I2556" i="11" s="1"/>
  <c r="L2590" i="11" a="1"/>
  <c r="L2590" i="11" s="1"/>
  <c r="I2590" i="11" a="1"/>
  <c r="I2590" i="11" s="1"/>
  <c r="L2591" i="11" a="1"/>
  <c r="L2591" i="11" s="1"/>
  <c r="I2591" i="11" a="1"/>
  <c r="I2591" i="11" s="1"/>
  <c r="L2631" i="11" a="1"/>
  <c r="L2631" i="11" s="1"/>
  <c r="I2631" i="11" a="1"/>
  <c r="I2631" i="11" s="1"/>
  <c r="L2634" i="11" a="1"/>
  <c r="L2634" i="11" s="1"/>
  <c r="I2634" i="11" a="1"/>
  <c r="I2634" i="11" s="1"/>
  <c r="L2666" i="11" a="1"/>
  <c r="L2666" i="11" s="1"/>
  <c r="I2666" i="11" a="1"/>
  <c r="I2666" i="11" s="1"/>
  <c r="L2670" i="11" a="1"/>
  <c r="L2670" i="11" s="1"/>
  <c r="I2670" i="11" a="1"/>
  <c r="I2670" i="11" s="1"/>
  <c r="L2672" i="11" a="1"/>
  <c r="L2672" i="11" s="1"/>
  <c r="I2672" i="11" a="1"/>
  <c r="I2672" i="11" s="1"/>
  <c r="L2673" i="11" a="1"/>
  <c r="L2673" i="11" s="1"/>
  <c r="I2673" i="11" a="1"/>
  <c r="I2673" i="11" s="1"/>
  <c r="L2675" i="11" a="1"/>
  <c r="L2675" i="11" s="1"/>
  <c r="I2675" i="11" a="1"/>
  <c r="I2675" i="11" s="1"/>
  <c r="L2676" i="11" a="1"/>
  <c r="L2676" i="11" s="1"/>
  <c r="I2676" i="11" a="1"/>
  <c r="I2676" i="11" s="1"/>
  <c r="L2679" i="11" a="1"/>
  <c r="L2679" i="11" s="1"/>
  <c r="I2679" i="11" a="1"/>
  <c r="I2679" i="11" s="1"/>
  <c r="L2680" i="11" a="1"/>
  <c r="L2680" i="11" s="1"/>
  <c r="I2680" i="11" a="1"/>
  <c r="I2680" i="11" s="1"/>
  <c r="L2686" i="11" a="1"/>
  <c r="L2686" i="11" s="1"/>
  <c r="I2686" i="11" a="1"/>
  <c r="I2686" i="11" s="1"/>
  <c r="L2685" i="11" a="1"/>
  <c r="L2685" i="11" s="1"/>
  <c r="I2685" i="11" a="1"/>
  <c r="I2685" i="11" s="1"/>
  <c r="L2687" i="11" a="1"/>
  <c r="L2687" i="11" s="1"/>
  <c r="I2687" i="11" a="1"/>
  <c r="I2687" i="11" s="1"/>
  <c r="L2689" i="11" a="1"/>
  <c r="L2689" i="11" s="1"/>
  <c r="I2689" i="11" a="1"/>
  <c r="I2689" i="11" s="1"/>
  <c r="L2691" i="11" a="1"/>
  <c r="L2691" i="11" s="1"/>
  <c r="I2691" i="11" a="1"/>
  <c r="I2691" i="11" s="1"/>
  <c r="L2692" i="11" a="1"/>
  <c r="L2692" i="11" s="1"/>
  <c r="I2692" i="11" a="1"/>
  <c r="I2692" i="11" s="1"/>
  <c r="L3028" i="11" a="1"/>
  <c r="L3028" i="11" s="1"/>
  <c r="I3028" i="11" a="1"/>
  <c r="I3028" i="11" s="1"/>
  <c r="L3029" i="11" a="1"/>
  <c r="L3029" i="11" s="1"/>
  <c r="I3029" i="11" a="1"/>
  <c r="I3029" i="11" s="1"/>
  <c r="L3030" i="11" a="1"/>
  <c r="L3030" i="11" s="1"/>
  <c r="I3030" i="11" a="1"/>
  <c r="I3030" i="11" s="1"/>
  <c r="L3057" i="11" a="1"/>
  <c r="L3057" i="11" s="1"/>
  <c r="I3057" i="11" a="1"/>
  <c r="I3057" i="11" s="1"/>
  <c r="L748" i="11" a="1"/>
  <c r="L748" i="11" s="1"/>
  <c r="I748" i="11" a="1"/>
  <c r="I748" i="11" s="1"/>
  <c r="L725" i="11" a="1"/>
  <c r="L725" i="11" s="1"/>
  <c r="I725" i="11" a="1"/>
  <c r="I725" i="11" s="1"/>
  <c r="L271" i="11" a="1"/>
  <c r="L271" i="11" s="1"/>
  <c r="I271" i="11" a="1"/>
  <c r="I271" i="11" s="1"/>
  <c r="L267" i="11" a="1"/>
  <c r="L267" i="11" s="1"/>
  <c r="I267" i="11" a="1"/>
  <c r="I267" i="11" s="1"/>
  <c r="I163" i="11" a="1"/>
  <c r="I163" i="11" s="1"/>
  <c r="L163" i="11" a="1"/>
  <c r="L163" i="11" s="1"/>
  <c r="I164" i="11" a="1"/>
  <c r="I164" i="11" s="1"/>
  <c r="L164" i="11" a="1"/>
  <c r="L164" i="11" s="1"/>
  <c r="AZ30" i="18"/>
  <c r="AX30" i="18"/>
  <c r="AV30" i="18"/>
  <c r="AT30" i="18"/>
  <c r="AR30" i="18"/>
  <c r="AP30" i="18"/>
  <c r="AN30" i="18"/>
  <c r="AL30" i="18"/>
  <c r="AJ30" i="18"/>
  <c r="AH30" i="18"/>
  <c r="AF30" i="18"/>
  <c r="AD30" i="18"/>
  <c r="AB30" i="18"/>
  <c r="Z30" i="18"/>
  <c r="X30" i="18"/>
  <c r="V30" i="18"/>
  <c r="T30" i="18"/>
  <c r="R30" i="18"/>
  <c r="P30" i="18"/>
  <c r="N30" i="18"/>
  <c r="L30" i="18"/>
  <c r="J30" i="18"/>
  <c r="H30" i="18"/>
  <c r="F30" i="18"/>
  <c r="D30" i="18"/>
  <c r="AZ6" i="18"/>
  <c r="AX6" i="18"/>
  <c r="AV6" i="18"/>
  <c r="AT6" i="18"/>
  <c r="AR6" i="18"/>
  <c r="AP6" i="18"/>
  <c r="AN6" i="18"/>
  <c r="AL6" i="18"/>
  <c r="AJ6" i="18"/>
  <c r="AH6" i="18"/>
  <c r="AF6" i="18"/>
  <c r="AD6" i="18"/>
  <c r="AB6" i="18"/>
  <c r="Z6" i="18"/>
  <c r="X6" i="18"/>
  <c r="V6" i="18"/>
  <c r="T6" i="18"/>
  <c r="R6" i="18"/>
  <c r="P6" i="18"/>
  <c r="N6" i="18"/>
  <c r="L6" i="18"/>
  <c r="J6" i="18"/>
  <c r="H6" i="18"/>
  <c r="F6" i="18"/>
  <c r="D6" i="18"/>
  <c r="M3115" i="11"/>
  <c r="N3115" i="11"/>
  <c r="M3116" i="11"/>
  <c r="N3116" i="11"/>
  <c r="M3117" i="11"/>
  <c r="N3117" i="11"/>
  <c r="M3118" i="11"/>
  <c r="N3118" i="11"/>
  <c r="M3119" i="11"/>
  <c r="N3119" i="11"/>
  <c r="M3120" i="11"/>
  <c r="N3120" i="11"/>
  <c r="M3121" i="11"/>
  <c r="N3121" i="11"/>
  <c r="M3122" i="11"/>
  <c r="N3122" i="11"/>
  <c r="M3123" i="11"/>
  <c r="N3123" i="11"/>
  <c r="M3124" i="11"/>
  <c r="N3124" i="11"/>
  <c r="M3125" i="11"/>
  <c r="N3125" i="11"/>
  <c r="M3126" i="11"/>
  <c r="N3126" i="11"/>
  <c r="M3127" i="11"/>
  <c r="N3127" i="11"/>
  <c r="M3128" i="11"/>
  <c r="N3128" i="11"/>
  <c r="M3129" i="11"/>
  <c r="N3129" i="11"/>
  <c r="M3130" i="11"/>
  <c r="N3130" i="11"/>
  <c r="M3131" i="11"/>
  <c r="N3131" i="11"/>
  <c r="M3132" i="11"/>
  <c r="N3132" i="11"/>
  <c r="M3133" i="11"/>
  <c r="N3133" i="11"/>
  <c r="M3134" i="11"/>
  <c r="N3134" i="11"/>
  <c r="M3135" i="11"/>
  <c r="N3135" i="11"/>
  <c r="M3136" i="11"/>
  <c r="N3136" i="11"/>
  <c r="M3137" i="11"/>
  <c r="N3137" i="11"/>
  <c r="M3138" i="11"/>
  <c r="N3138" i="11"/>
  <c r="N3114" i="11"/>
  <c r="M3114" i="11"/>
  <c r="D3138" i="11"/>
  <c r="D3137" i="11"/>
  <c r="D3136" i="11"/>
  <c r="D3135" i="11"/>
  <c r="D3134" i="11"/>
  <c r="D3133" i="11"/>
  <c r="D3132" i="11"/>
  <c r="D3131" i="11"/>
  <c r="D3130" i="11"/>
  <c r="D3129" i="11"/>
  <c r="D3128" i="11"/>
  <c r="D3127" i="11"/>
  <c r="D3126" i="11"/>
  <c r="D3125" i="11"/>
  <c r="D3124" i="11"/>
  <c r="D3123" i="11"/>
  <c r="D3122" i="11"/>
  <c r="D3121" i="11"/>
  <c r="D3120" i="11"/>
  <c r="D3119" i="11"/>
  <c r="D3118" i="11"/>
  <c r="D3117" i="11"/>
  <c r="D3116" i="11"/>
  <c r="D3115" i="11"/>
  <c r="D3114" i="11"/>
  <c r="M2433" i="11"/>
  <c r="N2433" i="11"/>
  <c r="M2434" i="11"/>
  <c r="N2434" i="11"/>
  <c r="M2435" i="11"/>
  <c r="N2435" i="11"/>
  <c r="M2436" i="11"/>
  <c r="N2436" i="11"/>
  <c r="M2437" i="11"/>
  <c r="N2437" i="11"/>
  <c r="M2438" i="11"/>
  <c r="N2438" i="11"/>
  <c r="M2439" i="11"/>
  <c r="N2439" i="11"/>
  <c r="M2440" i="11"/>
  <c r="N2440" i="11"/>
  <c r="M2441" i="11"/>
  <c r="N2441" i="11"/>
  <c r="M2442" i="11"/>
  <c r="N2442" i="11"/>
  <c r="M2443" i="11"/>
  <c r="N2443" i="11"/>
  <c r="M2444" i="11"/>
  <c r="N2444" i="11"/>
  <c r="M2445" i="11"/>
  <c r="N2445" i="11"/>
  <c r="M2446" i="11"/>
  <c r="N2446" i="11"/>
  <c r="M2447" i="11"/>
  <c r="N2447" i="11"/>
  <c r="M2448" i="11"/>
  <c r="N2448" i="11"/>
  <c r="M2449" i="11"/>
  <c r="N2449" i="11"/>
  <c r="M2450" i="11"/>
  <c r="N2450" i="11"/>
  <c r="M2451" i="11"/>
  <c r="N2451" i="11"/>
  <c r="M2452" i="11"/>
  <c r="N2452" i="11"/>
  <c r="M2453" i="11"/>
  <c r="N2453" i="11"/>
  <c r="M2454" i="11"/>
  <c r="N2454" i="11"/>
  <c r="M2455" i="11"/>
  <c r="N2455" i="11"/>
  <c r="M2456" i="11"/>
  <c r="N2456" i="11"/>
  <c r="N2432" i="11"/>
  <c r="M2432" i="11"/>
  <c r="D2456" i="11"/>
  <c r="D2455" i="11"/>
  <c r="D2454" i="11"/>
  <c r="D2453" i="11"/>
  <c r="D2452" i="11"/>
  <c r="D2451" i="11"/>
  <c r="D2450" i="11"/>
  <c r="D2449" i="11"/>
  <c r="D2448" i="11"/>
  <c r="D2447" i="11"/>
  <c r="D2446" i="11"/>
  <c r="D2445" i="11"/>
  <c r="D2444" i="11"/>
  <c r="D2443" i="11"/>
  <c r="D2442" i="11"/>
  <c r="D2441" i="11"/>
  <c r="D2440" i="11"/>
  <c r="D2439" i="11"/>
  <c r="D2438" i="11"/>
  <c r="D2437" i="11"/>
  <c r="D2436" i="11"/>
  <c r="D2435" i="11"/>
  <c r="D2434" i="11"/>
  <c r="D2433" i="11"/>
  <c r="D2432" i="11"/>
  <c r="M2390" i="11"/>
  <c r="N2390" i="11"/>
  <c r="M2391" i="11"/>
  <c r="N2391" i="11"/>
  <c r="M2392" i="11"/>
  <c r="N2392" i="11"/>
  <c r="M2393" i="11"/>
  <c r="N2393" i="11"/>
  <c r="M2394" i="11"/>
  <c r="N2394" i="11"/>
  <c r="M2395" i="11"/>
  <c r="N2395" i="11"/>
  <c r="M2396" i="11"/>
  <c r="N2396" i="11"/>
  <c r="M2397" i="11"/>
  <c r="N2397" i="11"/>
  <c r="M2398" i="11"/>
  <c r="N2398" i="11"/>
  <c r="M2399" i="11"/>
  <c r="N2399" i="11"/>
  <c r="M2400" i="11"/>
  <c r="N2400" i="11"/>
  <c r="M2401" i="11"/>
  <c r="N2401" i="11"/>
  <c r="M2402" i="11"/>
  <c r="N2402" i="11"/>
  <c r="M2403" i="11"/>
  <c r="N2403" i="11"/>
  <c r="M2404" i="11"/>
  <c r="N2404" i="11"/>
  <c r="M2405" i="11"/>
  <c r="N2405" i="11"/>
  <c r="M2406" i="11"/>
  <c r="N2406" i="11"/>
  <c r="M2407" i="11"/>
  <c r="N2407" i="11"/>
  <c r="M2408" i="11"/>
  <c r="N2408" i="11"/>
  <c r="M2409" i="11"/>
  <c r="N2409" i="11"/>
  <c r="M2410" i="11"/>
  <c r="N2410" i="11"/>
  <c r="M2411" i="11"/>
  <c r="N2411" i="11"/>
  <c r="M2412" i="11"/>
  <c r="N2412" i="11"/>
  <c r="M2413" i="11"/>
  <c r="N2413" i="11"/>
  <c r="N2389" i="11"/>
  <c r="M2389" i="11"/>
  <c r="D2413" i="11"/>
  <c r="D2412" i="11"/>
  <c r="D2411" i="11"/>
  <c r="D2410" i="11"/>
  <c r="D2409" i="11"/>
  <c r="D2408" i="11"/>
  <c r="D2407" i="11"/>
  <c r="D2406" i="11"/>
  <c r="D2405" i="11"/>
  <c r="D2404" i="11"/>
  <c r="D2403" i="11"/>
  <c r="D2402" i="11"/>
  <c r="D2401" i="11"/>
  <c r="D2400" i="11"/>
  <c r="D2399" i="11"/>
  <c r="D2398" i="11"/>
  <c r="D2397" i="11"/>
  <c r="D2396" i="11"/>
  <c r="D2395" i="11"/>
  <c r="D2394" i="11"/>
  <c r="D2393" i="11"/>
  <c r="D2392" i="11"/>
  <c r="D2391" i="11"/>
  <c r="D2390" i="11"/>
  <c r="D2389" i="11"/>
  <c r="N2318" i="11"/>
  <c r="M2295" i="11"/>
  <c r="N2295" i="11"/>
  <c r="M2296" i="11"/>
  <c r="N2296" i="11"/>
  <c r="M2297" i="11"/>
  <c r="N2297" i="11"/>
  <c r="M2298" i="11"/>
  <c r="N2298" i="11"/>
  <c r="M2299" i="11"/>
  <c r="N2299" i="11"/>
  <c r="M2300" i="11"/>
  <c r="N2300" i="11"/>
  <c r="M2301" i="11"/>
  <c r="N2301" i="11"/>
  <c r="M2302" i="11"/>
  <c r="N2302" i="11"/>
  <c r="M2303" i="11"/>
  <c r="N2303" i="11"/>
  <c r="M2304" i="11"/>
  <c r="N2304" i="11"/>
  <c r="M2305" i="11"/>
  <c r="N2305" i="11"/>
  <c r="M2306" i="11"/>
  <c r="N2306" i="11"/>
  <c r="M2307" i="11"/>
  <c r="N2307" i="11"/>
  <c r="M2308" i="11"/>
  <c r="N2308" i="11"/>
  <c r="M2309" i="11"/>
  <c r="N2309" i="11"/>
  <c r="M2310" i="11"/>
  <c r="N2310" i="11"/>
  <c r="M2311" i="11"/>
  <c r="N2311" i="11"/>
  <c r="M2312" i="11"/>
  <c r="N2312" i="11"/>
  <c r="M2313" i="11"/>
  <c r="N2313" i="11"/>
  <c r="M2314" i="11"/>
  <c r="N2314" i="11"/>
  <c r="M2315" i="11"/>
  <c r="N2315" i="11"/>
  <c r="M2316" i="11"/>
  <c r="N2316" i="11"/>
  <c r="M2317" i="11"/>
  <c r="N2317" i="11"/>
  <c r="M2318" i="11"/>
  <c r="N2294" i="11"/>
  <c r="M2294" i="11"/>
  <c r="D2318" i="11"/>
  <c r="D2317" i="11"/>
  <c r="D2316" i="11"/>
  <c r="D2315" i="11"/>
  <c r="D2314" i="11"/>
  <c r="D2313" i="11"/>
  <c r="D2312" i="11"/>
  <c r="D2311" i="11"/>
  <c r="D2310" i="11"/>
  <c r="D2309" i="11"/>
  <c r="D2308" i="11"/>
  <c r="D2307" i="11"/>
  <c r="D2306" i="11"/>
  <c r="D2305" i="11"/>
  <c r="D2304" i="11"/>
  <c r="D2303" i="11"/>
  <c r="D2302" i="11"/>
  <c r="D2301" i="11"/>
  <c r="D2300" i="11"/>
  <c r="D2299" i="11"/>
  <c r="D2298" i="11"/>
  <c r="D2297" i="11"/>
  <c r="D2296" i="11"/>
  <c r="D2295" i="11"/>
  <c r="D2294" i="11"/>
  <c r="L1947" i="11" a="1"/>
  <c r="L1947" i="11" s="1"/>
  <c r="I1947" i="11" a="1"/>
  <c r="I1947" i="11" s="1"/>
  <c r="C20" i="18" s="1"/>
  <c r="M1922" i="11"/>
  <c r="N1922" i="11"/>
  <c r="M1923" i="11"/>
  <c r="N1923" i="11"/>
  <c r="M1924" i="11"/>
  <c r="N1924" i="11"/>
  <c r="M1925" i="11"/>
  <c r="N1925" i="11"/>
  <c r="M1926" i="11"/>
  <c r="N1926" i="11"/>
  <c r="M1927" i="11"/>
  <c r="N1927" i="11"/>
  <c r="M1928" i="11"/>
  <c r="N1928" i="11"/>
  <c r="M1929" i="11"/>
  <c r="N1929" i="11"/>
  <c r="M1930" i="11"/>
  <c r="N1930" i="11"/>
  <c r="M1931" i="11"/>
  <c r="N1931" i="11"/>
  <c r="M1932" i="11"/>
  <c r="N1932" i="11"/>
  <c r="M1933" i="11"/>
  <c r="N1933" i="11"/>
  <c r="M1934" i="11"/>
  <c r="N1934" i="11"/>
  <c r="M1935" i="11"/>
  <c r="N1935" i="11"/>
  <c r="M1936" i="11"/>
  <c r="N1936" i="11"/>
  <c r="M1937" i="11"/>
  <c r="N1937" i="11"/>
  <c r="M1938" i="11"/>
  <c r="N1938" i="11"/>
  <c r="M1939" i="11"/>
  <c r="N1939" i="11"/>
  <c r="M1940" i="11"/>
  <c r="N1940" i="11"/>
  <c r="M1941" i="11"/>
  <c r="N1941" i="11"/>
  <c r="M1942" i="11"/>
  <c r="N1942" i="11"/>
  <c r="M1943" i="11"/>
  <c r="N1943" i="11"/>
  <c r="M1944" i="11"/>
  <c r="N1944" i="11"/>
  <c r="M1945" i="11"/>
  <c r="N1945" i="11"/>
  <c r="N1921" i="11"/>
  <c r="M1921" i="11"/>
  <c r="D1945" i="11"/>
  <c r="D1944" i="11"/>
  <c r="D1943" i="11"/>
  <c r="D1942" i="11"/>
  <c r="D1941" i="11"/>
  <c r="D1940" i="11"/>
  <c r="D1939" i="11"/>
  <c r="D1938" i="11"/>
  <c r="D1937" i="11"/>
  <c r="D1936" i="11"/>
  <c r="D1935" i="11"/>
  <c r="D1934" i="11"/>
  <c r="D1933" i="11"/>
  <c r="D1932" i="11"/>
  <c r="D1931" i="11"/>
  <c r="D1930" i="11"/>
  <c r="D1929" i="11"/>
  <c r="D1928" i="11"/>
  <c r="D1927" i="11"/>
  <c r="D1926" i="11"/>
  <c r="D1925" i="11"/>
  <c r="D1924" i="11"/>
  <c r="D1923" i="11"/>
  <c r="D1922" i="11"/>
  <c r="D1921" i="11"/>
  <c r="L1745" i="11" a="1"/>
  <c r="L1745" i="11" s="1"/>
  <c r="I1745" i="11" a="1"/>
  <c r="I1745" i="11" s="1"/>
  <c r="M1720" i="11"/>
  <c r="N1720" i="11"/>
  <c r="M1721" i="11"/>
  <c r="N1721" i="11"/>
  <c r="M1722" i="11"/>
  <c r="N1722" i="11"/>
  <c r="M1723" i="11"/>
  <c r="N1723" i="11"/>
  <c r="M1724" i="11"/>
  <c r="N1724" i="11"/>
  <c r="M1725" i="11"/>
  <c r="N1725" i="11"/>
  <c r="M1726" i="11"/>
  <c r="N1726" i="11"/>
  <c r="M1727" i="11"/>
  <c r="N1727" i="11"/>
  <c r="M1729" i="11"/>
  <c r="N1729" i="11"/>
  <c r="M1730" i="11"/>
  <c r="N1730" i="11"/>
  <c r="M1731" i="11"/>
  <c r="N1731" i="11"/>
  <c r="M1732" i="11"/>
  <c r="N1732" i="11"/>
  <c r="M1733" i="11"/>
  <c r="N1733" i="11"/>
  <c r="M1734" i="11"/>
  <c r="N1734" i="11"/>
  <c r="M1735" i="11"/>
  <c r="N1735" i="11"/>
  <c r="M1736" i="11"/>
  <c r="N1736" i="11"/>
  <c r="M1737" i="11"/>
  <c r="N1737" i="11"/>
  <c r="M1738" i="11"/>
  <c r="N1738" i="11"/>
  <c r="M1739" i="11"/>
  <c r="N1739" i="11"/>
  <c r="M1740" i="11"/>
  <c r="N1740" i="11"/>
  <c r="M1741" i="11"/>
  <c r="N1741" i="11"/>
  <c r="M1742" i="11"/>
  <c r="N1742" i="11"/>
  <c r="M1743" i="11"/>
  <c r="N1743" i="11"/>
  <c r="N1719" i="11"/>
  <c r="M1719" i="11"/>
  <c r="D1743" i="11"/>
  <c r="D1742" i="11"/>
  <c r="D1741" i="11"/>
  <c r="D1740" i="11"/>
  <c r="D1739" i="11"/>
  <c r="D1738" i="11"/>
  <c r="D1737" i="11"/>
  <c r="D1736" i="11"/>
  <c r="D1735" i="11"/>
  <c r="D1734" i="11"/>
  <c r="D1733" i="11"/>
  <c r="D1732" i="11"/>
  <c r="D1731" i="11"/>
  <c r="D1730" i="11"/>
  <c r="D1729" i="11"/>
  <c r="D1728" i="11"/>
  <c r="D1727" i="11"/>
  <c r="D1726" i="11"/>
  <c r="D1725" i="11"/>
  <c r="D1724" i="11"/>
  <c r="D1723" i="11"/>
  <c r="D1722" i="11"/>
  <c r="D1721" i="11"/>
  <c r="D1720" i="11"/>
  <c r="D1719" i="11"/>
  <c r="L1648" i="11" a="1"/>
  <c r="L1648" i="11" s="1"/>
  <c r="I1648" i="11" a="1"/>
  <c r="I1648" i="11" s="1"/>
  <c r="M1623" i="11"/>
  <c r="N1623" i="11"/>
  <c r="M1624" i="11"/>
  <c r="N1624" i="11"/>
  <c r="M1625" i="11"/>
  <c r="N1625" i="11"/>
  <c r="M1626" i="11"/>
  <c r="N1626" i="11"/>
  <c r="M1627" i="11"/>
  <c r="N1627" i="11"/>
  <c r="M1628" i="11"/>
  <c r="N1628" i="11"/>
  <c r="M1629" i="11"/>
  <c r="N1629" i="11"/>
  <c r="M1630" i="11"/>
  <c r="N1630" i="11"/>
  <c r="M1631" i="11"/>
  <c r="N1631" i="11"/>
  <c r="M1632" i="11"/>
  <c r="N1632" i="11"/>
  <c r="M1633" i="11"/>
  <c r="N1633" i="11"/>
  <c r="M1634" i="11"/>
  <c r="N1634" i="11"/>
  <c r="M1635" i="11"/>
  <c r="N1635" i="11"/>
  <c r="M1636" i="11"/>
  <c r="N1636" i="11"/>
  <c r="M1637" i="11"/>
  <c r="N1637" i="11"/>
  <c r="M1638" i="11"/>
  <c r="N1638" i="11"/>
  <c r="M1639" i="11"/>
  <c r="N1639" i="11"/>
  <c r="M1640" i="11"/>
  <c r="N1640" i="11"/>
  <c r="M1641" i="11"/>
  <c r="N1641" i="11"/>
  <c r="M1642" i="11"/>
  <c r="N1642" i="11"/>
  <c r="M1643" i="11"/>
  <c r="N1643" i="11"/>
  <c r="M1644" i="11"/>
  <c r="N1644" i="11"/>
  <c r="M1645" i="11"/>
  <c r="N1645" i="11"/>
  <c r="M1646" i="11"/>
  <c r="N1646" i="11"/>
  <c r="N1622" i="11"/>
  <c r="M1622" i="11"/>
  <c r="D1646" i="11"/>
  <c r="D1645" i="11"/>
  <c r="D1644" i="11"/>
  <c r="D1643" i="11"/>
  <c r="D1642" i="11"/>
  <c r="D1641" i="11"/>
  <c r="D1640" i="11"/>
  <c r="D1639" i="11"/>
  <c r="D1638" i="11"/>
  <c r="D1637" i="11"/>
  <c r="D1636" i="11"/>
  <c r="D1635" i="11"/>
  <c r="D1634" i="11"/>
  <c r="D1633" i="11"/>
  <c r="D1632" i="11"/>
  <c r="D1631" i="11"/>
  <c r="D1630" i="11"/>
  <c r="D1629" i="11"/>
  <c r="D1628" i="11"/>
  <c r="D1627" i="11"/>
  <c r="D1626" i="11"/>
  <c r="D1625" i="11"/>
  <c r="D1624" i="11"/>
  <c r="D1623" i="11"/>
  <c r="D1622" i="11"/>
  <c r="M1580" i="11"/>
  <c r="N1580" i="11"/>
  <c r="M1581" i="11"/>
  <c r="N1581" i="11"/>
  <c r="M1582" i="11"/>
  <c r="N1582" i="11"/>
  <c r="M1583" i="11"/>
  <c r="N1583" i="11"/>
  <c r="M1584" i="11"/>
  <c r="N1584" i="11"/>
  <c r="M1585" i="11"/>
  <c r="N1585" i="11"/>
  <c r="M1586" i="11"/>
  <c r="N1586" i="11"/>
  <c r="M1587" i="11"/>
  <c r="N1587" i="11"/>
  <c r="M1588" i="11"/>
  <c r="N1588" i="11"/>
  <c r="M1589" i="11"/>
  <c r="N1589" i="11"/>
  <c r="M1590" i="11"/>
  <c r="N1590" i="11"/>
  <c r="M1591" i="11"/>
  <c r="N1591" i="11"/>
  <c r="M1592" i="11"/>
  <c r="N1592" i="11"/>
  <c r="M1593" i="11"/>
  <c r="N1593" i="11"/>
  <c r="M1594" i="11"/>
  <c r="N1594" i="11"/>
  <c r="M1595" i="11"/>
  <c r="N1595" i="11"/>
  <c r="M1596" i="11"/>
  <c r="N1596" i="11"/>
  <c r="M1597" i="11"/>
  <c r="N1597" i="11"/>
  <c r="M1598" i="11"/>
  <c r="N1598" i="11"/>
  <c r="M1599" i="11"/>
  <c r="N1599" i="11"/>
  <c r="M1600" i="11"/>
  <c r="N1600" i="11"/>
  <c r="M1601" i="11"/>
  <c r="N1601" i="11"/>
  <c r="M1602" i="11"/>
  <c r="N1602" i="11"/>
  <c r="M1603" i="11"/>
  <c r="N1603" i="11"/>
  <c r="N1579" i="11"/>
  <c r="M1579" i="11"/>
  <c r="L1578" i="11" a="1"/>
  <c r="L1578" i="11" s="1"/>
  <c r="I1578" i="11" a="1"/>
  <c r="I1578" i="11" s="1"/>
  <c r="L1137" i="11" a="1"/>
  <c r="L1137" i="11" s="1"/>
  <c r="I1137" i="11" a="1"/>
  <c r="I1137" i="11" s="1"/>
  <c r="C15" i="18" s="1"/>
  <c r="L935" i="11" a="1"/>
  <c r="L935" i="11" s="1"/>
  <c r="I935" i="11" a="1"/>
  <c r="I935" i="11" s="1"/>
  <c r="L840" i="11" a="1"/>
  <c r="L840" i="11" s="1"/>
  <c r="L841" i="11" a="1"/>
  <c r="L841" i="11" s="1"/>
  <c r="L845" i="11" a="1"/>
  <c r="L845" i="11" s="1"/>
  <c r="L846" i="11" a="1"/>
  <c r="L846" i="11" s="1"/>
  <c r="L849" i="11" a="1"/>
  <c r="L849" i="11" s="1"/>
  <c r="L850" i="11" a="1"/>
  <c r="L850" i="11" s="1"/>
  <c r="L853" i="11" a="1"/>
  <c r="L853" i="11" s="1"/>
  <c r="L854" i="11" a="1"/>
  <c r="L854" i="11" s="1"/>
  <c r="L857" i="11" a="1"/>
  <c r="L857" i="11" s="1"/>
  <c r="L858" i="11" a="1"/>
  <c r="L858" i="11" s="1"/>
  <c r="L860" i="11" a="1"/>
  <c r="L860" i="11" s="1"/>
  <c r="L861" i="11" a="1"/>
  <c r="L861" i="11" s="1"/>
  <c r="L864" i="11" a="1"/>
  <c r="L864" i="11" s="1"/>
  <c r="L865" i="11" a="1"/>
  <c r="L865" i="11" s="1"/>
  <c r="L868" i="11" a="1"/>
  <c r="L868" i="11" s="1"/>
  <c r="L869" i="11" a="1"/>
  <c r="L869" i="11" s="1"/>
  <c r="L871" i="11" a="1"/>
  <c r="L871" i="11" s="1"/>
  <c r="L872" i="11" a="1"/>
  <c r="L872" i="11" s="1"/>
  <c r="L874" i="11" a="1"/>
  <c r="L874" i="11" s="1"/>
  <c r="L876" i="11" a="1"/>
  <c r="L876" i="11" s="1"/>
  <c r="L877" i="11" a="1"/>
  <c r="L877" i="11" s="1"/>
  <c r="L879" i="11" a="1"/>
  <c r="L879" i="11" s="1"/>
  <c r="L880" i="11" a="1"/>
  <c r="L880" i="11" s="1"/>
  <c r="L901" i="11" a="1"/>
  <c r="L901" i="11" s="1"/>
  <c r="L902" i="11" a="1"/>
  <c r="L902" i="11" s="1"/>
  <c r="L903" i="11" a="1"/>
  <c r="L903" i="11" s="1"/>
  <c r="L904" i="11" a="1"/>
  <c r="L904" i="11" s="1"/>
  <c r="L905" i="11" a="1"/>
  <c r="L905" i="11" s="1"/>
  <c r="L906" i="11" a="1"/>
  <c r="L906" i="11" s="1"/>
  <c r="L907" i="11" a="1"/>
  <c r="L907" i="11" s="1"/>
  <c r="L908" i="11" a="1"/>
  <c r="L908" i="11" s="1"/>
  <c r="L838" i="11" a="1"/>
  <c r="L838" i="11" s="1"/>
  <c r="I840" i="11" a="1"/>
  <c r="I840" i="11" s="1"/>
  <c r="I841" i="11" a="1"/>
  <c r="I841" i="11" s="1"/>
  <c r="I845" i="11" a="1"/>
  <c r="I845" i="11" s="1"/>
  <c r="I846" i="11" a="1"/>
  <c r="I846" i="11" s="1"/>
  <c r="I849" i="11" a="1"/>
  <c r="I849" i="11" s="1"/>
  <c r="I850" i="11" a="1"/>
  <c r="I850" i="11" s="1"/>
  <c r="I853" i="11" a="1"/>
  <c r="I853" i="11" s="1"/>
  <c r="I854" i="11" a="1"/>
  <c r="I854" i="11" s="1"/>
  <c r="I857" i="11" a="1"/>
  <c r="I857" i="11" s="1"/>
  <c r="I858" i="11" a="1"/>
  <c r="I858" i="11" s="1"/>
  <c r="I860" i="11" a="1"/>
  <c r="I860" i="11" s="1"/>
  <c r="I861" i="11" a="1"/>
  <c r="I861" i="11" s="1"/>
  <c r="I864" i="11" a="1"/>
  <c r="I864" i="11" s="1"/>
  <c r="I865" i="11" a="1"/>
  <c r="I865" i="11" s="1"/>
  <c r="I868" i="11" a="1"/>
  <c r="I868" i="11" s="1"/>
  <c r="I869" i="11" a="1"/>
  <c r="I869" i="11" s="1"/>
  <c r="I871" i="11" a="1"/>
  <c r="I871" i="11" s="1"/>
  <c r="I872" i="11" a="1"/>
  <c r="I872" i="11" s="1"/>
  <c r="I874" i="11" a="1"/>
  <c r="I874" i="11" s="1"/>
  <c r="I876" i="11" a="1"/>
  <c r="I876" i="11" s="1"/>
  <c r="I877" i="11" a="1"/>
  <c r="I877" i="11" s="1"/>
  <c r="I879" i="11" a="1"/>
  <c r="I879" i="11" s="1"/>
  <c r="I880" i="11" a="1"/>
  <c r="I880" i="11" s="1"/>
  <c r="I901" i="11" a="1"/>
  <c r="I901" i="11" s="1"/>
  <c r="I902" i="11" a="1"/>
  <c r="I902" i="11" s="1"/>
  <c r="I903" i="11" a="1"/>
  <c r="I903" i="11" s="1"/>
  <c r="I904" i="11" a="1"/>
  <c r="I904" i="11" s="1"/>
  <c r="I905" i="11" a="1"/>
  <c r="I905" i="11" s="1"/>
  <c r="I906" i="11" a="1"/>
  <c r="I906" i="11" s="1"/>
  <c r="I907" i="11" a="1"/>
  <c r="I907" i="11" s="1"/>
  <c r="I908" i="11" a="1"/>
  <c r="I908" i="11" s="1"/>
  <c r="I838" i="11" a="1"/>
  <c r="I838" i="11" s="1"/>
  <c r="L798" i="11" a="1"/>
  <c r="L798" i="11" s="1"/>
  <c r="L799" i="11" a="1"/>
  <c r="L799" i="11" s="1"/>
  <c r="L800" i="11" a="1"/>
  <c r="L800" i="11" s="1"/>
  <c r="L804" i="11" a="1"/>
  <c r="L804" i="11" s="1"/>
  <c r="L805" i="11" a="1"/>
  <c r="L805" i="11" s="1"/>
  <c r="L806" i="11" a="1"/>
  <c r="L806" i="11" s="1"/>
  <c r="L807" i="11" a="1"/>
  <c r="L807" i="11" s="1"/>
  <c r="L808" i="11" a="1"/>
  <c r="L808" i="11" s="1"/>
  <c r="L809" i="11" a="1"/>
  <c r="L809" i="11" s="1"/>
  <c r="L810" i="11" a="1"/>
  <c r="L810" i="11" s="1"/>
  <c r="L811" i="11" a="1"/>
  <c r="L811" i="11" s="1"/>
  <c r="L797" i="11" a="1"/>
  <c r="L797" i="11" s="1"/>
  <c r="L796" i="11" a="1"/>
  <c r="L796" i="11" s="1"/>
  <c r="I798" i="11" a="1"/>
  <c r="I798" i="11" s="1"/>
  <c r="I799" i="11" a="1"/>
  <c r="I799" i="11" s="1"/>
  <c r="I800" i="11" a="1"/>
  <c r="I800" i="11" s="1"/>
  <c r="I804" i="11" a="1"/>
  <c r="I804" i="11" s="1"/>
  <c r="I805" i="11" a="1"/>
  <c r="I805" i="11" s="1"/>
  <c r="I806" i="11" a="1"/>
  <c r="I806" i="11" s="1"/>
  <c r="I807" i="11" a="1"/>
  <c r="I807" i="11" s="1"/>
  <c r="I808" i="11" a="1"/>
  <c r="I808" i="11" s="1"/>
  <c r="I809" i="11" a="1"/>
  <c r="I809" i="11" s="1"/>
  <c r="I810" i="11" a="1"/>
  <c r="I810" i="11" s="1"/>
  <c r="I811" i="11" a="1"/>
  <c r="I811" i="11" s="1"/>
  <c r="I797" i="11" a="1"/>
  <c r="I797" i="11" s="1"/>
  <c r="I796" i="11" a="1"/>
  <c r="I796" i="11" s="1"/>
  <c r="L768" i="11" a="1"/>
  <c r="L768" i="11" s="1"/>
  <c r="L703" i="11" a="1"/>
  <c r="L703" i="11" s="1"/>
  <c r="L704" i="11" a="1"/>
  <c r="L704" i="11" s="1"/>
  <c r="L707" i="11" a="1"/>
  <c r="L707" i="11" s="1"/>
  <c r="L711" i="11" a="1"/>
  <c r="L711" i="11" s="1"/>
  <c r="L712" i="11" a="1"/>
  <c r="L712" i="11" s="1"/>
  <c r="L713" i="11" a="1"/>
  <c r="L713" i="11" s="1"/>
  <c r="L714" i="11" a="1"/>
  <c r="L714" i="11" s="1"/>
  <c r="L715" i="11" a="1"/>
  <c r="L715" i="11" s="1"/>
  <c r="L716" i="11" a="1"/>
  <c r="L716" i="11" s="1"/>
  <c r="L717" i="11" a="1"/>
  <c r="L717" i="11" s="1"/>
  <c r="L718" i="11" a="1"/>
  <c r="L718" i="11" s="1"/>
  <c r="L723" i="11" a="1"/>
  <c r="L723" i="11" s="1"/>
  <c r="L728" i="11" a="1"/>
  <c r="L728" i="11" s="1"/>
  <c r="L729" i="11" a="1"/>
  <c r="L729" i="11" s="1"/>
  <c r="L730" i="11" a="1"/>
  <c r="L730" i="11" s="1"/>
  <c r="L731" i="11" a="1"/>
  <c r="L731" i="11" s="1"/>
  <c r="L737" i="11" a="1"/>
  <c r="L737" i="11" s="1"/>
  <c r="L738" i="11" a="1"/>
  <c r="L738" i="11" s="1"/>
  <c r="L749" i="11" a="1"/>
  <c r="L749" i="11" s="1"/>
  <c r="L758" i="11" a="1"/>
  <c r="L758" i="11" s="1"/>
  <c r="L764" i="11" a="1"/>
  <c r="L764" i="11" s="1"/>
  <c r="L765" i="11" a="1"/>
  <c r="L765" i="11" s="1"/>
  <c r="L766" i="11" a="1"/>
  <c r="L766" i="11" s="1"/>
  <c r="L767" i="11" a="1"/>
  <c r="L767" i="11" s="1"/>
  <c r="L700" i="11" a="1"/>
  <c r="L700" i="11" s="1"/>
  <c r="I703" i="11" a="1"/>
  <c r="I703" i="11" s="1"/>
  <c r="I704" i="11" a="1"/>
  <c r="I704" i="11" s="1"/>
  <c r="I707" i="11" a="1"/>
  <c r="I707" i="11" s="1"/>
  <c r="I711" i="11" a="1"/>
  <c r="I711" i="11" s="1"/>
  <c r="I712" i="11" a="1"/>
  <c r="I712" i="11" s="1"/>
  <c r="I713" i="11" a="1"/>
  <c r="I713" i="11" s="1"/>
  <c r="I714" i="11" a="1"/>
  <c r="I714" i="11" s="1"/>
  <c r="I715" i="11" a="1"/>
  <c r="I715" i="11" s="1"/>
  <c r="I716" i="11" a="1"/>
  <c r="I716" i="11" s="1"/>
  <c r="I717" i="11" a="1"/>
  <c r="I717" i="11" s="1"/>
  <c r="I718" i="11" a="1"/>
  <c r="I718" i="11" s="1"/>
  <c r="I723" i="11" a="1"/>
  <c r="I723" i="11" s="1"/>
  <c r="I728" i="11" a="1"/>
  <c r="I728" i="11" s="1"/>
  <c r="I729" i="11" a="1"/>
  <c r="I729" i="11" s="1"/>
  <c r="I730" i="11" a="1"/>
  <c r="I730" i="11" s="1"/>
  <c r="I731" i="11" a="1"/>
  <c r="I731" i="11" s="1"/>
  <c r="I737" i="11" a="1"/>
  <c r="I737" i="11" s="1"/>
  <c r="I738" i="11" a="1"/>
  <c r="I738" i="11" s="1"/>
  <c r="I749" i="11" a="1"/>
  <c r="I749" i="11" s="1"/>
  <c r="I758" i="11" a="1"/>
  <c r="I758" i="11" s="1"/>
  <c r="I764" i="11" a="1"/>
  <c r="I764" i="11" s="1"/>
  <c r="I765" i="11" a="1"/>
  <c r="I765" i="11" s="1"/>
  <c r="I766" i="11" a="1"/>
  <c r="I766" i="11" s="1"/>
  <c r="I767" i="11" a="1"/>
  <c r="I767" i="11" s="1"/>
  <c r="I768" i="11" a="1"/>
  <c r="I768" i="11" s="1"/>
  <c r="I700" i="11" a="1"/>
  <c r="I700" i="11" s="1"/>
  <c r="L673" i="11" a="1"/>
  <c r="L673" i="11" s="1"/>
  <c r="I673" i="11" a="1"/>
  <c r="I673" i="11" s="1"/>
  <c r="D673" i="11"/>
  <c r="D2293" i="11"/>
  <c r="D1483" i="11"/>
  <c r="L320" i="11" a="1"/>
  <c r="L320" i="11" s="1"/>
  <c r="L321" i="11" a="1"/>
  <c r="L321" i="11" s="1"/>
  <c r="L322" i="11" a="1"/>
  <c r="L322" i="11" s="1"/>
  <c r="L324" i="11" a="1"/>
  <c r="L324" i="11" s="1"/>
  <c r="L325" i="11" a="1"/>
  <c r="L325" i="11" s="1"/>
  <c r="L326" i="11" a="1"/>
  <c r="L326" i="11" s="1"/>
  <c r="L327" i="11" a="1"/>
  <c r="L327" i="11" s="1"/>
  <c r="L328" i="11" a="1"/>
  <c r="L328" i="11" s="1"/>
  <c r="L329" i="11" a="1"/>
  <c r="L329" i="11" s="1"/>
  <c r="L330" i="11" a="1"/>
  <c r="L330" i="11" s="1"/>
  <c r="L331" i="11" a="1"/>
  <c r="L331" i="11" s="1"/>
  <c r="L337" i="11" a="1"/>
  <c r="L337" i="11" s="1"/>
  <c r="L344" i="11" a="1"/>
  <c r="L344" i="11" s="1"/>
  <c r="L345" i="11" a="1"/>
  <c r="L345" i="11" s="1"/>
  <c r="L346" i="11" a="1"/>
  <c r="L346" i="11" s="1"/>
  <c r="L347" i="11" a="1"/>
  <c r="L347" i="11" s="1"/>
  <c r="L355" i="11" a="1"/>
  <c r="L355" i="11" s="1"/>
  <c r="L371" i="11" a="1"/>
  <c r="L371" i="11" s="1"/>
  <c r="L379" i="11" a="1"/>
  <c r="L379" i="11" s="1"/>
  <c r="L397" i="11" a="1"/>
  <c r="L397" i="11" s="1"/>
  <c r="L406" i="11" a="1"/>
  <c r="L406" i="11" s="1"/>
  <c r="L407" i="11" a="1"/>
  <c r="L407" i="11" s="1"/>
  <c r="L408" i="11" a="1"/>
  <c r="L408" i="11" s="1"/>
  <c r="L409" i="11" a="1"/>
  <c r="L409" i="11" s="1"/>
  <c r="L410" i="11" a="1"/>
  <c r="L410" i="11" s="1"/>
  <c r="L437" i="11" a="1"/>
  <c r="L437" i="11" s="1"/>
  <c r="L446" i="11" a="1"/>
  <c r="L446" i="11" s="1"/>
  <c r="L455" i="11" a="1"/>
  <c r="L455" i="11" s="1"/>
  <c r="L464" i="11" a="1"/>
  <c r="L464" i="11" s="1"/>
  <c r="L491" i="11" a="1"/>
  <c r="L491" i="11" s="1"/>
  <c r="L492" i="11" a="1"/>
  <c r="L492" i="11" s="1"/>
  <c r="L493" i="11" a="1"/>
  <c r="L493" i="11" s="1"/>
  <c r="L494" i="11" a="1"/>
  <c r="L494" i="11" s="1"/>
  <c r="L495" i="11" a="1"/>
  <c r="L495" i="11" s="1"/>
  <c r="L496" i="11" a="1"/>
  <c r="L496" i="11" s="1"/>
  <c r="L513" i="11" a="1"/>
  <c r="L513" i="11" s="1"/>
  <c r="L521" i="11" a="1"/>
  <c r="L521" i="11" s="1"/>
  <c r="L530" i="11" a="1"/>
  <c r="L530" i="11" s="1"/>
  <c r="L581" i="11" a="1"/>
  <c r="L581" i="11" s="1"/>
  <c r="L608" i="11" a="1"/>
  <c r="L608" i="11" s="1"/>
  <c r="L621" i="11" a="1"/>
  <c r="L621" i="11" s="1"/>
  <c r="L622" i="11" a="1"/>
  <c r="L622" i="11" s="1"/>
  <c r="L623" i="11" a="1"/>
  <c r="L623" i="11" s="1"/>
  <c r="L625" i="11" a="1"/>
  <c r="L625" i="11" s="1"/>
  <c r="L661" i="11" a="1"/>
  <c r="L661" i="11" s="1"/>
  <c r="L665" i="11" a="1"/>
  <c r="L665" i="11" s="1"/>
  <c r="L666" i="11" a="1"/>
  <c r="L666" i="11" s="1"/>
  <c r="L667" i="11" a="1"/>
  <c r="L667" i="11" s="1"/>
  <c r="L668" i="11" a="1"/>
  <c r="L668" i="11" s="1"/>
  <c r="L669" i="11" a="1"/>
  <c r="L669" i="11" s="1"/>
  <c r="L670" i="11" a="1"/>
  <c r="L670" i="11" s="1"/>
  <c r="L671" i="11" a="1"/>
  <c r="L671" i="11" s="1"/>
  <c r="L672" i="11" a="1"/>
  <c r="L672" i="11" s="1"/>
  <c r="L319" i="11" a="1"/>
  <c r="L319" i="11" s="1"/>
  <c r="I327" i="11" a="1"/>
  <c r="I327" i="11" s="1"/>
  <c r="I328" i="11" a="1"/>
  <c r="I328" i="11" s="1"/>
  <c r="I329" i="11" a="1"/>
  <c r="I329" i="11" s="1"/>
  <c r="I330" i="11" a="1"/>
  <c r="I330" i="11" s="1"/>
  <c r="I331" i="11" a="1"/>
  <c r="I331" i="11" s="1"/>
  <c r="I337" i="11" a="1"/>
  <c r="I337" i="11" s="1"/>
  <c r="I344" i="11" a="1"/>
  <c r="I344" i="11" s="1"/>
  <c r="I345" i="11" a="1"/>
  <c r="I345" i="11" s="1"/>
  <c r="I346" i="11" a="1"/>
  <c r="I346" i="11" s="1"/>
  <c r="I347" i="11" a="1"/>
  <c r="I347" i="11" s="1"/>
  <c r="I355" i="11" a="1"/>
  <c r="I355" i="11" s="1"/>
  <c r="I379" i="11" a="1"/>
  <c r="I379" i="11" s="1"/>
  <c r="I397" i="11" a="1"/>
  <c r="I397" i="11" s="1"/>
  <c r="I406" i="11" a="1"/>
  <c r="I406" i="11" s="1"/>
  <c r="I407" i="11" a="1"/>
  <c r="I407" i="11" s="1"/>
  <c r="I408" i="11" a="1"/>
  <c r="I408" i="11" s="1"/>
  <c r="I409" i="11" a="1"/>
  <c r="I409" i="11" s="1"/>
  <c r="I410" i="11" a="1"/>
  <c r="I410" i="11" s="1"/>
  <c r="I437" i="11" a="1"/>
  <c r="I437" i="11" s="1"/>
  <c r="I446" i="11" a="1"/>
  <c r="I446" i="11" s="1"/>
  <c r="I455" i="11" a="1"/>
  <c r="I455" i="11" s="1"/>
  <c r="I464" i="11" a="1"/>
  <c r="I464" i="11" s="1"/>
  <c r="I491" i="11" a="1"/>
  <c r="I491" i="11" s="1"/>
  <c r="I492" i="11" a="1"/>
  <c r="I492" i="11" s="1"/>
  <c r="I493" i="11" a="1"/>
  <c r="I493" i="11" s="1"/>
  <c r="I494" i="11" a="1"/>
  <c r="I494" i="11" s="1"/>
  <c r="I495" i="11" a="1"/>
  <c r="I495" i="11" s="1"/>
  <c r="I496" i="11" a="1"/>
  <c r="I496" i="11" s="1"/>
  <c r="I513" i="11" a="1"/>
  <c r="I513" i="11" s="1"/>
  <c r="I521" i="11" a="1"/>
  <c r="I521" i="11" s="1"/>
  <c r="I530" i="11" a="1"/>
  <c r="I530" i="11" s="1"/>
  <c r="I581" i="11" a="1"/>
  <c r="I581" i="11" s="1"/>
  <c r="I608" i="11" a="1"/>
  <c r="I608" i="11" s="1"/>
  <c r="I621" i="11" a="1"/>
  <c r="I621" i="11" s="1"/>
  <c r="I622" i="11" a="1"/>
  <c r="I622" i="11" s="1"/>
  <c r="I623" i="11" a="1"/>
  <c r="I623" i="11" s="1"/>
  <c r="I625" i="11" a="1"/>
  <c r="I625" i="11" s="1"/>
  <c r="I661" i="11" a="1"/>
  <c r="I661" i="11" s="1"/>
  <c r="I665" i="11" a="1"/>
  <c r="I665" i="11" s="1"/>
  <c r="I666" i="11" a="1"/>
  <c r="I666" i="11" s="1"/>
  <c r="I667" i="11" a="1"/>
  <c r="I667" i="11" s="1"/>
  <c r="I668" i="11" a="1"/>
  <c r="I668" i="11" s="1"/>
  <c r="I669" i="11" a="1"/>
  <c r="I669" i="11" s="1"/>
  <c r="I670" i="11" a="1"/>
  <c r="I670" i="11" s="1"/>
  <c r="I671" i="11" a="1"/>
  <c r="I671" i="11" s="1"/>
  <c r="I672" i="11" a="1"/>
  <c r="I672" i="11" s="1"/>
  <c r="I321" i="11" a="1"/>
  <c r="I321" i="11" s="1"/>
  <c r="I322" i="11" a="1"/>
  <c r="I322" i="11" s="1"/>
  <c r="I324" i="11" a="1"/>
  <c r="I324" i="11" s="1"/>
  <c r="I325" i="11" a="1"/>
  <c r="I325" i="11" s="1"/>
  <c r="I326" i="11" a="1"/>
  <c r="I326" i="11" s="1"/>
  <c r="I320" i="11" a="1"/>
  <c r="I320" i="11" s="1"/>
  <c r="I319" i="11" a="1"/>
  <c r="I319" i="11" s="1"/>
  <c r="L96" i="11" a="1"/>
  <c r="L96" i="11" s="1"/>
  <c r="L102" i="11" a="1"/>
  <c r="L102" i="11" s="1"/>
  <c r="L105" i="11" a="1"/>
  <c r="L105" i="11" s="1"/>
  <c r="L106" i="11" a="1"/>
  <c r="L106" i="11" s="1"/>
  <c r="L108" i="11" a="1"/>
  <c r="L108" i="11" s="1"/>
  <c r="L109" i="11" a="1"/>
  <c r="L109" i="11" s="1"/>
  <c r="L110" i="11" a="1"/>
  <c r="L110" i="11" s="1"/>
  <c r="L113" i="11" a="1"/>
  <c r="L113" i="11" s="1"/>
  <c r="L115" i="11" a="1"/>
  <c r="L115" i="11" s="1"/>
  <c r="L119" i="11" a="1"/>
  <c r="L119" i="11" s="1"/>
  <c r="L121" i="11" a="1"/>
  <c r="L121" i="11" s="1"/>
  <c r="L123" i="11" a="1"/>
  <c r="L123" i="11" s="1"/>
  <c r="L124" i="11" a="1"/>
  <c r="L124" i="11" s="1"/>
  <c r="L127" i="11" a="1"/>
  <c r="L127" i="11" s="1"/>
  <c r="L128" i="11" a="1"/>
  <c r="L128" i="11" s="1"/>
  <c r="L131" i="11" a="1"/>
  <c r="L131" i="11" s="1"/>
  <c r="L132" i="11" a="1"/>
  <c r="L132" i="11" s="1"/>
  <c r="L133" i="11" a="1"/>
  <c r="L133" i="11" s="1"/>
  <c r="L134" i="11" a="1"/>
  <c r="L134" i="11" s="1"/>
  <c r="L135" i="11" a="1"/>
  <c r="L135" i="11" s="1"/>
  <c r="L136" i="11" a="1"/>
  <c r="L136" i="11" s="1"/>
  <c r="L139" i="11" a="1"/>
  <c r="L139" i="11" s="1"/>
  <c r="L140" i="11" a="1"/>
  <c r="L140" i="11" s="1"/>
  <c r="L142" i="11" a="1"/>
  <c r="L142" i="11" s="1"/>
  <c r="L143" i="11" a="1"/>
  <c r="L143" i="11" s="1"/>
  <c r="L150" i="11" a="1"/>
  <c r="L150" i="11" s="1"/>
  <c r="L151" i="11" a="1"/>
  <c r="L151" i="11" s="1"/>
  <c r="L152" i="11" a="1"/>
  <c r="L152" i="11" s="1"/>
  <c r="L156" i="11" a="1"/>
  <c r="L156" i="11" s="1"/>
  <c r="L157" i="11" a="1"/>
  <c r="L157" i="11" s="1"/>
  <c r="L159" i="11" a="1"/>
  <c r="L159" i="11" s="1"/>
  <c r="L160" i="11" a="1"/>
  <c r="L160" i="11" s="1"/>
  <c r="L161" i="11" a="1"/>
  <c r="L161" i="11" s="1"/>
  <c r="L168" i="11" a="1"/>
  <c r="L168" i="11" s="1"/>
  <c r="L169" i="11" a="1"/>
  <c r="L169" i="11" s="1"/>
  <c r="L170" i="11" a="1"/>
  <c r="L170" i="11" s="1"/>
  <c r="L171" i="11" a="1"/>
  <c r="L171" i="11" s="1"/>
  <c r="L172" i="11" a="1"/>
  <c r="L172" i="11" s="1"/>
  <c r="L173" i="11" a="1"/>
  <c r="L173" i="11" s="1"/>
  <c r="L174" i="11" a="1"/>
  <c r="L174" i="11" s="1"/>
  <c r="L175" i="11" a="1"/>
  <c r="L175" i="11" s="1"/>
  <c r="L176" i="11" a="1"/>
  <c r="L176" i="11" s="1"/>
  <c r="L177" i="11" a="1"/>
  <c r="L177" i="11" s="1"/>
  <c r="L178" i="11" a="1"/>
  <c r="L178" i="11" s="1"/>
  <c r="L179" i="11" a="1"/>
  <c r="L179" i="11" s="1"/>
  <c r="L182" i="11" a="1"/>
  <c r="L182" i="11" s="1"/>
  <c r="L183" i="11" a="1"/>
  <c r="L183" i="11" s="1"/>
  <c r="L184" i="11" a="1"/>
  <c r="L184" i="11" s="1"/>
  <c r="L185" i="11" a="1"/>
  <c r="L185" i="11" s="1"/>
  <c r="L186" i="11" a="1"/>
  <c r="L186" i="11" s="1"/>
  <c r="L187" i="11" a="1"/>
  <c r="L187" i="11" s="1"/>
  <c r="L188" i="11" a="1"/>
  <c r="L188" i="11" s="1"/>
  <c r="L190" i="11" a="1"/>
  <c r="L190" i="11" s="1"/>
  <c r="L191" i="11" a="1"/>
  <c r="L191" i="11" s="1"/>
  <c r="L192" i="11" a="1"/>
  <c r="L192" i="11" s="1"/>
  <c r="L193" i="11" a="1"/>
  <c r="L193" i="11" s="1"/>
  <c r="L194" i="11" a="1"/>
  <c r="L194" i="11" s="1"/>
  <c r="L195" i="11" a="1"/>
  <c r="L195" i="11" s="1"/>
  <c r="L196" i="11" a="1"/>
  <c r="L196" i="11" s="1"/>
  <c r="L197" i="11" a="1"/>
  <c r="L197" i="11" s="1"/>
  <c r="L198" i="11" a="1"/>
  <c r="L198" i="11" s="1"/>
  <c r="L199" i="11" a="1"/>
  <c r="L199" i="11" s="1"/>
  <c r="L200" i="11" a="1"/>
  <c r="L200" i="11" s="1"/>
  <c r="L202" i="11" a="1"/>
  <c r="L202" i="11" s="1"/>
  <c r="L203" i="11" a="1"/>
  <c r="L203" i="11" s="1"/>
  <c r="L205" i="11" a="1"/>
  <c r="L205" i="11" s="1"/>
  <c r="L206" i="11" a="1"/>
  <c r="L206" i="11" s="1"/>
  <c r="L208" i="11" a="1"/>
  <c r="L208" i="11" s="1"/>
  <c r="L209" i="11" a="1"/>
  <c r="L209" i="11" s="1"/>
  <c r="L210" i="11" a="1"/>
  <c r="L210" i="11" s="1"/>
  <c r="L211" i="11" a="1"/>
  <c r="L211" i="11" s="1"/>
  <c r="L212" i="11" a="1"/>
  <c r="L212" i="11" s="1"/>
  <c r="L213" i="11" a="1"/>
  <c r="L213" i="11" s="1"/>
  <c r="L214" i="11" a="1"/>
  <c r="L214" i="11" s="1"/>
  <c r="L215" i="11" a="1"/>
  <c r="L215" i="11" s="1"/>
  <c r="L216" i="11" a="1"/>
  <c r="L216" i="11" s="1"/>
  <c r="L217" i="11" a="1"/>
  <c r="L217" i="11" s="1"/>
  <c r="L218" i="11" a="1"/>
  <c r="L218" i="11" s="1"/>
  <c r="L219" i="11" a="1"/>
  <c r="L219" i="11" s="1"/>
  <c r="L221" i="11" a="1"/>
  <c r="L221" i="11" s="1"/>
  <c r="L222" i="11" a="1"/>
  <c r="L222" i="11" s="1"/>
  <c r="L223" i="11" a="1"/>
  <c r="L223" i="11" s="1"/>
  <c r="L224" i="11" a="1"/>
  <c r="L224" i="11" s="1"/>
  <c r="L225" i="11" a="1"/>
  <c r="L225" i="11" s="1"/>
  <c r="L226" i="11" a="1"/>
  <c r="L226" i="11" s="1"/>
  <c r="L227" i="11" a="1"/>
  <c r="L227" i="11" s="1"/>
  <c r="L231" i="11" a="1"/>
  <c r="L231" i="11" s="1"/>
  <c r="L232" i="11" a="1"/>
  <c r="L232" i="11" s="1"/>
  <c r="L233" i="11" a="1"/>
  <c r="L233" i="11" s="1"/>
  <c r="L234" i="11" a="1"/>
  <c r="L234" i="11" s="1"/>
  <c r="L235" i="11" a="1"/>
  <c r="L235" i="11" s="1"/>
  <c r="L236" i="11" a="1"/>
  <c r="L236" i="11" s="1"/>
  <c r="L237" i="11" a="1"/>
  <c r="L237" i="11" s="1"/>
  <c r="L238" i="11" a="1"/>
  <c r="L238" i="11" s="1"/>
  <c r="L241" i="11" a="1"/>
  <c r="L241" i="11" s="1"/>
  <c r="L242" i="11" a="1"/>
  <c r="L242" i="11" s="1"/>
  <c r="L244" i="11" a="1"/>
  <c r="L244" i="11" s="1"/>
  <c r="L247" i="11" a="1"/>
  <c r="L247" i="11" s="1"/>
  <c r="L250" i="11" a="1"/>
  <c r="L250" i="11" s="1"/>
  <c r="L251" i="11" a="1"/>
  <c r="L251" i="11" s="1"/>
  <c r="L254" i="11" a="1"/>
  <c r="L254" i="11" s="1"/>
  <c r="L255" i="11" a="1"/>
  <c r="L255" i="11" s="1"/>
  <c r="L256" i="11" a="1"/>
  <c r="L256" i="11" s="1"/>
  <c r="L257" i="11" a="1"/>
  <c r="L257" i="11" s="1"/>
  <c r="L261" i="11" a="1"/>
  <c r="L261" i="11" s="1"/>
  <c r="L263" i="11" a="1"/>
  <c r="L263" i="11" s="1"/>
  <c r="L266" i="11" a="1"/>
  <c r="L266" i="11" s="1"/>
  <c r="L285" i="11" a="1"/>
  <c r="L285" i="11" s="1"/>
  <c r="L286" i="11" a="1"/>
  <c r="L286" i="11" s="1"/>
  <c r="L287" i="11" a="1"/>
  <c r="L287" i="11" s="1"/>
  <c r="L288" i="11" a="1"/>
  <c r="L288" i="11" s="1"/>
  <c r="L289" i="11" a="1"/>
  <c r="L289" i="11" s="1"/>
  <c r="L290" i="11" a="1"/>
  <c r="L290" i="11" s="1"/>
  <c r="L291" i="11" a="1"/>
  <c r="L291" i="11" s="1"/>
  <c r="L292" i="11" a="1"/>
  <c r="L292" i="11" s="1"/>
  <c r="L94" i="11" a="1"/>
  <c r="L94" i="11" s="1"/>
  <c r="I292" i="11" a="1"/>
  <c r="I292" i="11" s="1"/>
  <c r="I291" i="11" a="1"/>
  <c r="I291" i="11" s="1"/>
  <c r="I290" i="11" a="1"/>
  <c r="I290" i="11" s="1"/>
  <c r="I289" i="11" a="1"/>
  <c r="I289" i="11" s="1"/>
  <c r="I288" i="11" a="1"/>
  <c r="I288" i="11" s="1"/>
  <c r="I287" i="11" a="1"/>
  <c r="I287" i="11" s="1"/>
  <c r="I286" i="11" a="1"/>
  <c r="I286" i="11" s="1"/>
  <c r="I285" i="11" a="1"/>
  <c r="I285" i="11" s="1"/>
  <c r="I266" i="11" a="1"/>
  <c r="I266" i="11" s="1"/>
  <c r="I263" i="11" a="1"/>
  <c r="I263" i="11" s="1"/>
  <c r="I261" i="11" a="1"/>
  <c r="I261" i="11" s="1"/>
  <c r="I257" i="11" a="1"/>
  <c r="I257" i="11" s="1"/>
  <c r="I256" i="11" a="1"/>
  <c r="I256" i="11" s="1"/>
  <c r="I255" i="11" a="1"/>
  <c r="I255" i="11" s="1"/>
  <c r="I254" i="11" a="1"/>
  <c r="I254" i="11" s="1"/>
  <c r="I251" i="11" a="1"/>
  <c r="I251" i="11" s="1"/>
  <c r="I250" i="11" a="1"/>
  <c r="I250" i="11" s="1"/>
  <c r="I247" i="11" a="1"/>
  <c r="I247" i="11" s="1"/>
  <c r="I244" i="11" a="1"/>
  <c r="I244" i="11" s="1"/>
  <c r="I242" i="11" a="1"/>
  <c r="I242" i="11" s="1"/>
  <c r="I241" i="11" a="1"/>
  <c r="I241" i="11" s="1"/>
  <c r="I238" i="11" a="1"/>
  <c r="I238" i="11" s="1"/>
  <c r="I237" i="11" a="1"/>
  <c r="I237" i="11" s="1"/>
  <c r="I236" i="11" a="1"/>
  <c r="I236" i="11" s="1"/>
  <c r="I235" i="11" a="1"/>
  <c r="I235" i="11" s="1"/>
  <c r="I234" i="11" a="1"/>
  <c r="I234" i="11" s="1"/>
  <c r="I233" i="11" a="1"/>
  <c r="I233" i="11" s="1"/>
  <c r="I232" i="11" a="1"/>
  <c r="I232" i="11" s="1"/>
  <c r="I231" i="11" a="1"/>
  <c r="I231" i="11" s="1"/>
  <c r="I227" i="11" a="1"/>
  <c r="I227" i="11" s="1"/>
  <c r="I226" i="11" a="1"/>
  <c r="I226" i="11" s="1"/>
  <c r="I225" i="11" a="1"/>
  <c r="I225" i="11" s="1"/>
  <c r="I224" i="11" a="1"/>
  <c r="I224" i="11" s="1"/>
  <c r="I223" i="11" a="1"/>
  <c r="I223" i="11" s="1"/>
  <c r="I222" i="11" a="1"/>
  <c r="I222" i="11" s="1"/>
  <c r="I221" i="11" a="1"/>
  <c r="I221" i="11" s="1"/>
  <c r="I219" i="11" a="1"/>
  <c r="I219" i="11" s="1"/>
  <c r="I218" i="11" a="1"/>
  <c r="I218" i="11" s="1"/>
  <c r="I217" i="11" a="1"/>
  <c r="I217" i="11" s="1"/>
  <c r="I216" i="11" a="1"/>
  <c r="I216" i="11" s="1"/>
  <c r="I215" i="11" a="1"/>
  <c r="I215" i="11" s="1"/>
  <c r="I214" i="11" a="1"/>
  <c r="I214" i="11" s="1"/>
  <c r="I213" i="11" a="1"/>
  <c r="I213" i="11" s="1"/>
  <c r="I212" i="11" a="1"/>
  <c r="I212" i="11" s="1"/>
  <c r="I211" i="11" a="1"/>
  <c r="I211" i="11" s="1"/>
  <c r="I210" i="11" a="1"/>
  <c r="I210" i="11" s="1"/>
  <c r="I209" i="11" a="1"/>
  <c r="I209" i="11" s="1"/>
  <c r="I208" i="11" a="1"/>
  <c r="I208" i="11" s="1"/>
  <c r="I206" i="11" a="1"/>
  <c r="I206" i="11" s="1"/>
  <c r="I205" i="11" a="1"/>
  <c r="I205" i="11" s="1"/>
  <c r="I203" i="11" a="1"/>
  <c r="I203" i="11" s="1"/>
  <c r="I202" i="11" a="1"/>
  <c r="I202" i="11" s="1"/>
  <c r="I200" i="11" a="1"/>
  <c r="I200" i="11" s="1"/>
  <c r="I199" i="11" a="1"/>
  <c r="I199" i="11" s="1"/>
  <c r="I198" i="11" a="1"/>
  <c r="I198" i="11" s="1"/>
  <c r="I197" i="11" a="1"/>
  <c r="I197" i="11" s="1"/>
  <c r="I196" i="11" a="1"/>
  <c r="I196" i="11" s="1"/>
  <c r="I195" i="11" a="1"/>
  <c r="I195" i="11" s="1"/>
  <c r="I194" i="11" a="1"/>
  <c r="I194" i="11" s="1"/>
  <c r="I193" i="11" a="1"/>
  <c r="I193" i="11" s="1"/>
  <c r="I192" i="11" a="1"/>
  <c r="I192" i="11" s="1"/>
  <c r="I191" i="11" a="1"/>
  <c r="I191" i="11" s="1"/>
  <c r="I190" i="11" a="1"/>
  <c r="I190" i="11" s="1"/>
  <c r="I188" i="11" a="1"/>
  <c r="I188" i="11" s="1"/>
  <c r="I187" i="11" a="1"/>
  <c r="I187" i="11" s="1"/>
  <c r="I186" i="11" a="1"/>
  <c r="I186" i="11" s="1"/>
  <c r="I185" i="11" a="1"/>
  <c r="I185" i="11" s="1"/>
  <c r="I184" i="11" a="1"/>
  <c r="I184" i="11" s="1"/>
  <c r="I183" i="11" a="1"/>
  <c r="I183" i="11" s="1"/>
  <c r="I182" i="11" a="1"/>
  <c r="I182" i="11" s="1"/>
  <c r="I179" i="11" a="1"/>
  <c r="I179" i="11" s="1"/>
  <c r="I178" i="11" a="1"/>
  <c r="I178" i="11" s="1"/>
  <c r="I177" i="11" a="1"/>
  <c r="I177" i="11" s="1"/>
  <c r="I176" i="11" a="1"/>
  <c r="I176" i="11" s="1"/>
  <c r="I175" i="11" a="1"/>
  <c r="I175" i="11" s="1"/>
  <c r="I174" i="11" a="1"/>
  <c r="I174" i="11" s="1"/>
  <c r="I173" i="11" a="1"/>
  <c r="I173" i="11" s="1"/>
  <c r="I172" i="11" a="1"/>
  <c r="I172" i="11" s="1"/>
  <c r="I171" i="11" a="1"/>
  <c r="I171" i="11" s="1"/>
  <c r="I170" i="11" a="1"/>
  <c r="I170" i="11" s="1"/>
  <c r="I169" i="11" a="1"/>
  <c r="I169" i="11" s="1"/>
  <c r="I168" i="11" a="1"/>
  <c r="I168" i="11" s="1"/>
  <c r="I161" i="11" a="1"/>
  <c r="I161" i="11" s="1"/>
  <c r="I160" i="11" a="1"/>
  <c r="I160" i="11" s="1"/>
  <c r="I159" i="11" a="1"/>
  <c r="I159" i="11" s="1"/>
  <c r="I157" i="11" a="1"/>
  <c r="I157" i="11" s="1"/>
  <c r="I156" i="11" a="1"/>
  <c r="I156" i="11" s="1"/>
  <c r="I152" i="11" a="1"/>
  <c r="I152" i="11" s="1"/>
  <c r="I151" i="11" a="1"/>
  <c r="I151" i="11" s="1"/>
  <c r="I150" i="11" a="1"/>
  <c r="I150" i="11" s="1"/>
  <c r="I143" i="11" a="1"/>
  <c r="I143" i="11" s="1"/>
  <c r="I142" i="11" a="1"/>
  <c r="I142" i="11" s="1"/>
  <c r="I140" i="11" a="1"/>
  <c r="I140" i="11" s="1"/>
  <c r="I139" i="11" a="1"/>
  <c r="I139" i="11" s="1"/>
  <c r="I136" i="11" a="1"/>
  <c r="I136" i="11" s="1"/>
  <c r="I135" i="11" a="1"/>
  <c r="I135" i="11" s="1"/>
  <c r="I134" i="11" a="1"/>
  <c r="I134" i="11" s="1"/>
  <c r="I133" i="11" a="1"/>
  <c r="I133" i="11" s="1"/>
  <c r="I132" i="11" a="1"/>
  <c r="I132" i="11" s="1"/>
  <c r="I131" i="11" a="1"/>
  <c r="I131" i="11" s="1"/>
  <c r="I128" i="11" a="1"/>
  <c r="I128" i="11" s="1"/>
  <c r="I127" i="11" a="1"/>
  <c r="I127" i="11" s="1"/>
  <c r="I124" i="11" a="1"/>
  <c r="I124" i="11" s="1"/>
  <c r="I123" i="11" a="1"/>
  <c r="I123" i="11" s="1"/>
  <c r="I121" i="11" a="1"/>
  <c r="I121" i="11" s="1"/>
  <c r="I119" i="11" a="1"/>
  <c r="I119" i="11" s="1"/>
  <c r="I115" i="11" a="1"/>
  <c r="I115" i="11" s="1"/>
  <c r="I113" i="11" a="1"/>
  <c r="I113" i="11" s="1"/>
  <c r="I110" i="11" a="1"/>
  <c r="I110" i="11" s="1"/>
  <c r="I109" i="11" a="1"/>
  <c r="I109" i="11" s="1"/>
  <c r="I108" i="11" a="1"/>
  <c r="I108" i="11" s="1"/>
  <c r="I106" i="11" a="1"/>
  <c r="I106" i="11" s="1"/>
  <c r="I105" i="11" a="1"/>
  <c r="I105" i="11" s="1"/>
  <c r="I102" i="11" a="1"/>
  <c r="I102" i="11" s="1"/>
  <c r="I96" i="11" a="1"/>
  <c r="I96" i="11" s="1"/>
  <c r="I94" i="11" a="1"/>
  <c r="I94" i="11" s="1"/>
  <c r="D1603" i="11"/>
  <c r="D1602" i="11"/>
  <c r="D1601" i="11"/>
  <c r="D1600" i="11"/>
  <c r="D1599" i="11"/>
  <c r="D1598" i="11"/>
  <c r="D1597" i="11"/>
  <c r="D1596" i="11"/>
  <c r="D1595" i="11"/>
  <c r="D1594" i="11"/>
  <c r="D1593" i="11"/>
  <c r="D1592" i="11"/>
  <c r="D1591" i="11"/>
  <c r="D1590" i="11"/>
  <c r="D1589" i="11"/>
  <c r="D1588" i="11"/>
  <c r="D1587" i="11"/>
  <c r="D1586" i="11"/>
  <c r="D1585" i="11"/>
  <c r="D1584" i="11"/>
  <c r="D1583" i="11"/>
  <c r="D1579" i="11"/>
  <c r="D1582" i="11"/>
  <c r="D1581" i="11"/>
  <c r="D1580" i="11"/>
  <c r="M1485" i="11"/>
  <c r="N1485" i="11"/>
  <c r="M1486" i="11"/>
  <c r="N1486" i="11"/>
  <c r="M1487" i="11"/>
  <c r="N1487" i="11"/>
  <c r="M1488" i="11"/>
  <c r="N1488" i="11"/>
  <c r="M1489" i="11"/>
  <c r="N1489" i="11"/>
  <c r="M1490" i="11"/>
  <c r="N1490" i="11"/>
  <c r="M1491" i="11"/>
  <c r="N1491" i="11"/>
  <c r="M1492" i="11"/>
  <c r="N1492" i="11"/>
  <c r="M1493" i="11"/>
  <c r="N1493" i="11"/>
  <c r="M1494" i="11"/>
  <c r="N1494" i="11"/>
  <c r="M1495" i="11"/>
  <c r="N1495" i="11"/>
  <c r="M1496" i="11"/>
  <c r="N1496" i="11"/>
  <c r="M1497" i="11"/>
  <c r="N1497" i="11"/>
  <c r="M1498" i="11"/>
  <c r="N1498" i="11"/>
  <c r="M1499" i="11"/>
  <c r="N1499" i="11"/>
  <c r="M1500" i="11"/>
  <c r="N1500" i="11"/>
  <c r="M1501" i="11"/>
  <c r="N1501" i="11"/>
  <c r="M1502" i="11"/>
  <c r="N1502" i="11"/>
  <c r="M1503" i="11"/>
  <c r="N1503" i="11"/>
  <c r="M1504" i="11"/>
  <c r="N1504" i="11"/>
  <c r="M1505" i="11"/>
  <c r="N1505" i="11"/>
  <c r="M1506" i="11"/>
  <c r="N1506" i="11"/>
  <c r="M1507" i="11"/>
  <c r="N1507" i="11"/>
  <c r="M1508" i="11"/>
  <c r="N1508" i="11"/>
  <c r="N1484" i="11"/>
  <c r="M1484" i="11"/>
  <c r="D1508" i="11"/>
  <c r="D1507" i="11"/>
  <c r="D1506" i="11"/>
  <c r="D1505" i="11"/>
  <c r="D1504" i="11"/>
  <c r="D1503" i="11"/>
  <c r="D1502" i="11"/>
  <c r="D1501" i="11"/>
  <c r="D1500" i="11"/>
  <c r="D1499" i="11"/>
  <c r="D1498" i="11"/>
  <c r="D1497" i="11"/>
  <c r="D1496" i="11"/>
  <c r="D1495" i="11"/>
  <c r="D1494" i="11"/>
  <c r="D1493" i="11"/>
  <c r="D1492" i="11"/>
  <c r="D1491" i="11"/>
  <c r="D1490" i="11"/>
  <c r="D1489" i="11"/>
  <c r="D1488" i="11"/>
  <c r="D1487" i="11"/>
  <c r="D1486" i="11"/>
  <c r="D1485" i="11"/>
  <c r="D1484" i="11"/>
  <c r="M1112" i="11"/>
  <c r="N1112" i="11"/>
  <c r="M1113" i="11"/>
  <c r="N1113" i="11"/>
  <c r="M1114" i="11"/>
  <c r="N1114" i="11"/>
  <c r="M1115" i="11"/>
  <c r="N1115" i="11"/>
  <c r="M1116" i="11"/>
  <c r="N1116" i="11"/>
  <c r="M1117" i="11"/>
  <c r="N1117" i="11"/>
  <c r="M1118" i="11"/>
  <c r="N1118" i="11"/>
  <c r="M1119" i="11"/>
  <c r="N1119" i="11"/>
  <c r="M1120" i="11"/>
  <c r="N1120" i="11"/>
  <c r="M1121" i="11"/>
  <c r="N1121" i="11"/>
  <c r="M1122" i="11"/>
  <c r="N1122" i="11"/>
  <c r="M1123" i="11"/>
  <c r="N1123" i="11"/>
  <c r="M1124" i="11"/>
  <c r="N1124" i="11"/>
  <c r="M1125" i="11"/>
  <c r="N1125" i="11"/>
  <c r="M1126" i="11"/>
  <c r="N1126" i="11"/>
  <c r="M1127" i="11"/>
  <c r="N1127" i="11"/>
  <c r="M1128" i="11"/>
  <c r="N1128" i="11"/>
  <c r="M1129" i="11"/>
  <c r="N1129" i="11"/>
  <c r="M1130" i="11"/>
  <c r="N1130" i="11"/>
  <c r="M1131" i="11"/>
  <c r="N1131" i="11"/>
  <c r="M1132" i="11"/>
  <c r="N1132" i="11"/>
  <c r="M1133" i="11"/>
  <c r="N1133" i="11"/>
  <c r="M1134" i="11"/>
  <c r="N1134" i="11"/>
  <c r="M1135" i="11"/>
  <c r="N1135" i="11"/>
  <c r="N1111" i="11"/>
  <c r="D1135" i="11"/>
  <c r="D1134" i="11"/>
  <c r="D1133" i="11"/>
  <c r="D1132" i="11"/>
  <c r="D1131" i="11"/>
  <c r="D1130" i="11"/>
  <c r="D1129" i="11"/>
  <c r="D1128" i="11"/>
  <c r="D1127" i="11"/>
  <c r="D1126" i="11"/>
  <c r="D1125" i="11"/>
  <c r="D1124" i="11"/>
  <c r="D1123" i="11"/>
  <c r="D1122" i="11"/>
  <c r="D1121" i="11"/>
  <c r="D1120" i="11"/>
  <c r="D1119" i="11"/>
  <c r="D1118" i="11"/>
  <c r="D1117" i="11"/>
  <c r="D1116" i="11"/>
  <c r="D1115" i="11"/>
  <c r="D1114" i="11"/>
  <c r="D1113" i="11"/>
  <c r="D1112" i="11"/>
  <c r="D1111" i="11"/>
  <c r="M910" i="11"/>
  <c r="N910" i="11"/>
  <c r="M911" i="11"/>
  <c r="N911" i="11"/>
  <c r="M912" i="11"/>
  <c r="N912" i="11"/>
  <c r="M913" i="11"/>
  <c r="N913" i="11"/>
  <c r="M914" i="11"/>
  <c r="N914" i="11"/>
  <c r="M915" i="11"/>
  <c r="N915" i="11"/>
  <c r="M916" i="11"/>
  <c r="N916" i="11"/>
  <c r="M917" i="11"/>
  <c r="N917" i="11"/>
  <c r="M918" i="11"/>
  <c r="N918" i="11"/>
  <c r="M919" i="11"/>
  <c r="N919" i="11"/>
  <c r="M920" i="11"/>
  <c r="N920" i="11"/>
  <c r="M921" i="11"/>
  <c r="N921" i="11"/>
  <c r="M922" i="11"/>
  <c r="N922" i="11"/>
  <c r="M923" i="11"/>
  <c r="N923" i="11"/>
  <c r="M924" i="11"/>
  <c r="N924" i="11"/>
  <c r="M925" i="11"/>
  <c r="N925" i="11"/>
  <c r="M926" i="11"/>
  <c r="N926" i="11"/>
  <c r="M927" i="11"/>
  <c r="N927" i="11"/>
  <c r="M928" i="11"/>
  <c r="N928" i="11"/>
  <c r="M929" i="11"/>
  <c r="N929" i="11"/>
  <c r="M930" i="11"/>
  <c r="N930" i="11"/>
  <c r="M931" i="11"/>
  <c r="N931" i="11"/>
  <c r="M932" i="11"/>
  <c r="N932" i="11"/>
  <c r="M933" i="11"/>
  <c r="N933" i="11"/>
  <c r="N909" i="11"/>
  <c r="M909" i="11"/>
  <c r="D933" i="11"/>
  <c r="D932" i="11"/>
  <c r="D931" i="11"/>
  <c r="D930" i="11"/>
  <c r="D929" i="11"/>
  <c r="D928" i="11"/>
  <c r="D927" i="11"/>
  <c r="D926" i="11"/>
  <c r="D925" i="11"/>
  <c r="D924" i="11"/>
  <c r="D923" i="11"/>
  <c r="D922" i="11"/>
  <c r="D921" i="11"/>
  <c r="D920" i="11"/>
  <c r="D919" i="11"/>
  <c r="D918" i="11"/>
  <c r="D917" i="11"/>
  <c r="D916" i="11"/>
  <c r="D915" i="11"/>
  <c r="D914" i="11"/>
  <c r="D913" i="11"/>
  <c r="D912" i="11"/>
  <c r="D911" i="11"/>
  <c r="D910" i="11"/>
  <c r="D909" i="11"/>
  <c r="M813" i="11"/>
  <c r="N813" i="11"/>
  <c r="M814" i="11"/>
  <c r="N814" i="11"/>
  <c r="M815" i="11"/>
  <c r="N815" i="11"/>
  <c r="M816" i="11"/>
  <c r="N816" i="11"/>
  <c r="M817" i="11"/>
  <c r="N817" i="11"/>
  <c r="M818" i="11"/>
  <c r="N818" i="11"/>
  <c r="M819" i="11"/>
  <c r="N819" i="11"/>
  <c r="M820" i="11"/>
  <c r="N820" i="11"/>
  <c r="M821" i="11"/>
  <c r="N821" i="11"/>
  <c r="M822" i="11"/>
  <c r="N822" i="11"/>
  <c r="M823" i="11"/>
  <c r="N823" i="11"/>
  <c r="M824" i="11"/>
  <c r="N824" i="11"/>
  <c r="M825" i="11"/>
  <c r="N825" i="11"/>
  <c r="M826" i="11"/>
  <c r="N826" i="11"/>
  <c r="M827" i="11"/>
  <c r="N827" i="11"/>
  <c r="M828" i="11"/>
  <c r="N828" i="11"/>
  <c r="M829" i="11"/>
  <c r="N829" i="11"/>
  <c r="M830" i="11"/>
  <c r="N830" i="11"/>
  <c r="M831" i="11"/>
  <c r="N831" i="11"/>
  <c r="M832" i="11"/>
  <c r="N832" i="11"/>
  <c r="M833" i="11"/>
  <c r="N833" i="11"/>
  <c r="M834" i="11"/>
  <c r="N834" i="11"/>
  <c r="M835" i="11"/>
  <c r="N835" i="11"/>
  <c r="M836" i="11"/>
  <c r="N836" i="11"/>
  <c r="N812" i="11"/>
  <c r="M812" i="11"/>
  <c r="D836" i="11"/>
  <c r="D835" i="11"/>
  <c r="D834" i="11"/>
  <c r="D833" i="11"/>
  <c r="D832" i="11"/>
  <c r="D831" i="11"/>
  <c r="D830" i="11"/>
  <c r="D829" i="11"/>
  <c r="D828" i="11"/>
  <c r="D827" i="11"/>
  <c r="D826" i="11"/>
  <c r="D825" i="11"/>
  <c r="D824" i="11"/>
  <c r="D823" i="11"/>
  <c r="D822" i="11"/>
  <c r="D821" i="11"/>
  <c r="D820" i="11"/>
  <c r="D819" i="11"/>
  <c r="D818" i="11"/>
  <c r="D817" i="11"/>
  <c r="D816" i="11"/>
  <c r="D815" i="11"/>
  <c r="D814" i="11"/>
  <c r="D813" i="11"/>
  <c r="D812" i="11"/>
  <c r="M770" i="11"/>
  <c r="N770" i="11"/>
  <c r="M771" i="11"/>
  <c r="N771" i="11"/>
  <c r="M772" i="11"/>
  <c r="N772" i="11"/>
  <c r="M773" i="11"/>
  <c r="N773" i="11"/>
  <c r="M774" i="11"/>
  <c r="N774" i="11"/>
  <c r="M775" i="11"/>
  <c r="N775" i="11"/>
  <c r="M776" i="11"/>
  <c r="N776" i="11"/>
  <c r="M777" i="11"/>
  <c r="N777" i="11"/>
  <c r="M778" i="11"/>
  <c r="N778" i="11"/>
  <c r="M779" i="11"/>
  <c r="N779" i="11"/>
  <c r="M780" i="11"/>
  <c r="N780" i="11"/>
  <c r="M781" i="11"/>
  <c r="N781" i="11"/>
  <c r="M782" i="11"/>
  <c r="N782" i="11"/>
  <c r="M783" i="11"/>
  <c r="N783" i="11"/>
  <c r="M784" i="11"/>
  <c r="N784" i="11"/>
  <c r="M785" i="11"/>
  <c r="N785" i="11"/>
  <c r="M786" i="11"/>
  <c r="N786" i="11"/>
  <c r="M787" i="11"/>
  <c r="N787" i="11"/>
  <c r="M788" i="11"/>
  <c r="N788" i="11"/>
  <c r="M789" i="11"/>
  <c r="N789" i="11"/>
  <c r="M790" i="11"/>
  <c r="N790" i="11"/>
  <c r="M791" i="11"/>
  <c r="N791" i="11"/>
  <c r="M792" i="11"/>
  <c r="N792" i="11"/>
  <c r="M793" i="11"/>
  <c r="N793" i="11"/>
  <c r="N769" i="11"/>
  <c r="M769" i="11"/>
  <c r="D782" i="11"/>
  <c r="D783" i="11"/>
  <c r="D784" i="11"/>
  <c r="D785" i="11"/>
  <c r="D786" i="11"/>
  <c r="D787" i="11"/>
  <c r="D788" i="11"/>
  <c r="D789" i="11"/>
  <c r="D790" i="11"/>
  <c r="D791" i="11"/>
  <c r="D792" i="11"/>
  <c r="D793" i="11"/>
  <c r="D796" i="11"/>
  <c r="D781" i="11"/>
  <c r="D780" i="11"/>
  <c r="D779" i="11"/>
  <c r="D778" i="11"/>
  <c r="D777" i="11"/>
  <c r="D776" i="11"/>
  <c r="D775" i="11"/>
  <c r="D774" i="11"/>
  <c r="D773" i="11"/>
  <c r="D772" i="11"/>
  <c r="D771" i="11"/>
  <c r="D770" i="11"/>
  <c r="D769" i="11"/>
  <c r="M675" i="11"/>
  <c r="N675" i="11"/>
  <c r="M676" i="11"/>
  <c r="N676" i="11"/>
  <c r="M677" i="11"/>
  <c r="N677" i="11"/>
  <c r="M678" i="11"/>
  <c r="N678" i="11"/>
  <c r="M679" i="11"/>
  <c r="N679" i="11"/>
  <c r="M680" i="11"/>
  <c r="N680" i="11"/>
  <c r="M681" i="11"/>
  <c r="N681" i="11"/>
  <c r="M682" i="11"/>
  <c r="N682" i="11"/>
  <c r="M683" i="11"/>
  <c r="N683" i="11"/>
  <c r="M684" i="11"/>
  <c r="N684" i="11"/>
  <c r="M685" i="11"/>
  <c r="N685" i="11"/>
  <c r="M686" i="11"/>
  <c r="N686" i="11"/>
  <c r="M687" i="11"/>
  <c r="N687" i="11"/>
  <c r="M688" i="11"/>
  <c r="N688" i="11"/>
  <c r="M689" i="11"/>
  <c r="N689" i="11"/>
  <c r="M690" i="11"/>
  <c r="N690" i="11"/>
  <c r="M691" i="11"/>
  <c r="N691" i="11"/>
  <c r="M692" i="11"/>
  <c r="N692" i="11"/>
  <c r="M693" i="11"/>
  <c r="N693" i="11"/>
  <c r="M694" i="11"/>
  <c r="N694" i="11"/>
  <c r="M695" i="11"/>
  <c r="N695" i="11"/>
  <c r="M696" i="11"/>
  <c r="N696" i="11"/>
  <c r="M697" i="11"/>
  <c r="N697" i="11"/>
  <c r="M698" i="11"/>
  <c r="N698" i="11"/>
  <c r="N674" i="11"/>
  <c r="M674" i="11"/>
  <c r="D672" i="11"/>
  <c r="D674" i="11"/>
  <c r="D675" i="11"/>
  <c r="D676" i="11"/>
  <c r="D677" i="11"/>
  <c r="D678" i="11"/>
  <c r="D679" i="11"/>
  <c r="D680" i="11"/>
  <c r="D681" i="11"/>
  <c r="D682" i="11"/>
  <c r="D683" i="11"/>
  <c r="D684" i="11"/>
  <c r="D685" i="11"/>
  <c r="D686" i="11"/>
  <c r="D687" i="11"/>
  <c r="D688" i="11"/>
  <c r="D689" i="11"/>
  <c r="D690" i="11"/>
  <c r="D691" i="11"/>
  <c r="D692" i="11"/>
  <c r="D693" i="11"/>
  <c r="D694" i="11"/>
  <c r="D695" i="11"/>
  <c r="D696" i="11"/>
  <c r="D697" i="11"/>
  <c r="D698" i="11"/>
  <c r="M300" i="11"/>
  <c r="N300" i="11"/>
  <c r="M301" i="11"/>
  <c r="N301" i="11"/>
  <c r="M302" i="11"/>
  <c r="N302" i="11"/>
  <c r="M303" i="11"/>
  <c r="N303" i="11"/>
  <c r="M304" i="11"/>
  <c r="N304" i="11"/>
  <c r="M305" i="11"/>
  <c r="N305" i="11"/>
  <c r="M306" i="11"/>
  <c r="N306" i="11"/>
  <c r="M307" i="11"/>
  <c r="N307" i="11"/>
  <c r="M308" i="11"/>
  <c r="N308" i="11"/>
  <c r="M309" i="11"/>
  <c r="N309" i="11"/>
  <c r="M310" i="11"/>
  <c r="N310" i="11"/>
  <c r="M311" i="11"/>
  <c r="N311" i="11"/>
  <c r="M312" i="11"/>
  <c r="N312" i="11"/>
  <c r="M313" i="11"/>
  <c r="N313" i="11"/>
  <c r="M314" i="11"/>
  <c r="N314" i="11"/>
  <c r="M315" i="11"/>
  <c r="N315" i="11"/>
  <c r="M316" i="11"/>
  <c r="N316" i="11"/>
  <c r="M317" i="11"/>
  <c r="N317" i="11"/>
  <c r="N299" i="11"/>
  <c r="M299" i="11"/>
  <c r="N298" i="11"/>
  <c r="M298" i="11"/>
  <c r="N297" i="11"/>
  <c r="M297" i="11"/>
  <c r="N296" i="11"/>
  <c r="M296" i="11"/>
  <c r="N295" i="11"/>
  <c r="M295" i="11"/>
  <c r="N294" i="11"/>
  <c r="M294" i="11"/>
  <c r="N293" i="11"/>
  <c r="M293" i="11"/>
  <c r="D317" i="11"/>
  <c r="D316" i="11"/>
  <c r="D319" i="11"/>
  <c r="D315" i="11"/>
  <c r="D314" i="11"/>
  <c r="D313" i="11"/>
  <c r="D312" i="11"/>
  <c r="D311" i="11"/>
  <c r="D310" i="11"/>
  <c r="D309" i="11"/>
  <c r="D308" i="11"/>
  <c r="D307" i="11"/>
  <c r="D306" i="11"/>
  <c r="D305" i="11"/>
  <c r="D304" i="11"/>
  <c r="D303" i="11"/>
  <c r="D302" i="11"/>
  <c r="D301" i="11"/>
  <c r="D300" i="11"/>
  <c r="D299" i="11"/>
  <c r="D298" i="11"/>
  <c r="D297" i="11"/>
  <c r="D296" i="11"/>
  <c r="D295" i="11"/>
  <c r="D294" i="11"/>
  <c r="D293" i="11"/>
  <c r="D92" i="11"/>
  <c r="D91" i="11"/>
  <c r="D90" i="11"/>
  <c r="D89" i="11"/>
  <c r="D88" i="11"/>
  <c r="D87" i="11"/>
  <c r="D86" i="11"/>
  <c r="D85" i="11"/>
  <c r="D84" i="11"/>
  <c r="D83" i="11"/>
  <c r="D82" i="11"/>
  <c r="D81" i="11"/>
  <c r="D80" i="11"/>
  <c r="D79" i="11"/>
  <c r="D77" i="11"/>
  <c r="D78" i="11"/>
  <c r="D76" i="11"/>
  <c r="D75" i="11"/>
  <c r="D74" i="11"/>
  <c r="D73" i="11"/>
  <c r="D72" i="11"/>
  <c r="D71" i="11"/>
  <c r="D70" i="11"/>
  <c r="D69" i="11"/>
  <c r="D68" i="11"/>
  <c r="C10" i="18" l="1"/>
  <c r="C11" i="18"/>
  <c r="C12" i="18"/>
  <c r="C9" i="18"/>
  <c r="D261" i="11"/>
  <c r="D260" i="11"/>
  <c r="D3113" i="11"/>
  <c r="D3112" i="11"/>
  <c r="D3111" i="11"/>
  <c r="D3110" i="11"/>
  <c r="D3109" i="11"/>
  <c r="D3108" i="11"/>
  <c r="D3107" i="11"/>
  <c r="D3106" i="11"/>
  <c r="D3105" i="11"/>
  <c r="D3104" i="11"/>
  <c r="D3103" i="11"/>
  <c r="D3102" i="11"/>
  <c r="D3095" i="11"/>
  <c r="D3091" i="11"/>
  <c r="D3090" i="11"/>
  <c r="D3082" i="11"/>
  <c r="D3081" i="11"/>
  <c r="D3069" i="11"/>
  <c r="D3061" i="11"/>
  <c r="D3060" i="11"/>
  <c r="D3059" i="11"/>
  <c r="D3057" i="11"/>
  <c r="D3056" i="11"/>
  <c r="D3053" i="11"/>
  <c r="D3051" i="11"/>
  <c r="D3049" i="11"/>
  <c r="D3048" i="11"/>
  <c r="D3046" i="11"/>
  <c r="D3045" i="11"/>
  <c r="D3044" i="11"/>
  <c r="D3043" i="11"/>
  <c r="D3041" i="11"/>
  <c r="D3040" i="11"/>
  <c r="D3037" i="11"/>
  <c r="D3035" i="11"/>
  <c r="D3034" i="11"/>
  <c r="D3033" i="11"/>
  <c r="D3032" i="11"/>
  <c r="D3030" i="11"/>
  <c r="D3029" i="11"/>
  <c r="D3028" i="11"/>
  <c r="D2988" i="11"/>
  <c r="D2987" i="11"/>
  <c r="D2977" i="11"/>
  <c r="D2973" i="11"/>
  <c r="D2868" i="11"/>
  <c r="D2866" i="11"/>
  <c r="D2865" i="11"/>
  <c r="D2781" i="11"/>
  <c r="D2780" i="11"/>
  <c r="D2719" i="11"/>
  <c r="D2718" i="11"/>
  <c r="D2702" i="11"/>
  <c r="D2698" i="11"/>
  <c r="D2699" i="11"/>
  <c r="D2694" i="11"/>
  <c r="D2693" i="11"/>
  <c r="D2692" i="11"/>
  <c r="D2691" i="11"/>
  <c r="D2690" i="11"/>
  <c r="D2689" i="11"/>
  <c r="D2688" i="11"/>
  <c r="D2687" i="11"/>
  <c r="D2686" i="11"/>
  <c r="D2685" i="11"/>
  <c r="D2684" i="11"/>
  <c r="D2683" i="11"/>
  <c r="D2682" i="11"/>
  <c r="D2681" i="11"/>
  <c r="D2680" i="11"/>
  <c r="D2679" i="11"/>
  <c r="D2677" i="11"/>
  <c r="D2676" i="11"/>
  <c r="D2675" i="11"/>
  <c r="D2673" i="11"/>
  <c r="D2672" i="11"/>
  <c r="D2670" i="11"/>
  <c r="D2666" i="11"/>
  <c r="D2663" i="11"/>
  <c r="D2662" i="11"/>
  <c r="D2661" i="11"/>
  <c r="D2660" i="11"/>
  <c r="D2659" i="11"/>
  <c r="D2658" i="11"/>
  <c r="D2656" i="11"/>
  <c r="D2655" i="11"/>
  <c r="D2654" i="11"/>
  <c r="D2653" i="11"/>
  <c r="D2652" i="11"/>
  <c r="D2651" i="11"/>
  <c r="D2650" i="11"/>
  <c r="D2648" i="11"/>
  <c r="D2646" i="11"/>
  <c r="D2645" i="11"/>
  <c r="D2644" i="11"/>
  <c r="D2643" i="11"/>
  <c r="D2642" i="11"/>
  <c r="D2641" i="11"/>
  <c r="D2640" i="11"/>
  <c r="D2639" i="11"/>
  <c r="D2638" i="11"/>
  <c r="D2637" i="11"/>
  <c r="D2636" i="11"/>
  <c r="D2635" i="11"/>
  <c r="D2634" i="11"/>
  <c r="D2633" i="11"/>
  <c r="D2632" i="11"/>
  <c r="D2631" i="11"/>
  <c r="D2630" i="11"/>
  <c r="D2629" i="11"/>
  <c r="D2628" i="11"/>
  <c r="D2627" i="11"/>
  <c r="D2626" i="11"/>
  <c r="D2625" i="11"/>
  <c r="D2623" i="11"/>
  <c r="D2622" i="11"/>
  <c r="D2621" i="11"/>
  <c r="D2620" i="11"/>
  <c r="D2619" i="11"/>
  <c r="D2618" i="11"/>
  <c r="D2617" i="11"/>
  <c r="D2616" i="11"/>
  <c r="D2615" i="11"/>
  <c r="D2614" i="11"/>
  <c r="D2613" i="11"/>
  <c r="D2612" i="11"/>
  <c r="D2603" i="11"/>
  <c r="D2602" i="11"/>
  <c r="D2601" i="11"/>
  <c r="D2600" i="11"/>
  <c r="D2599" i="11"/>
  <c r="D2598" i="11"/>
  <c r="D2597" i="11"/>
  <c r="D2596" i="11"/>
  <c r="D2594" i="11"/>
  <c r="D2593" i="11"/>
  <c r="D2591" i="11"/>
  <c r="D2590" i="11"/>
  <c r="D2588" i="11"/>
  <c r="D2587" i="11"/>
  <c r="D2586" i="11"/>
  <c r="D2579" i="11"/>
  <c r="D2578" i="11"/>
  <c r="D2577" i="11"/>
  <c r="D2576" i="11"/>
  <c r="D2569" i="11"/>
  <c r="D2568" i="11"/>
  <c r="D2562" i="11"/>
  <c r="D2561" i="11"/>
  <c r="D2560" i="11"/>
  <c r="D2556" i="11"/>
  <c r="D2554" i="11"/>
  <c r="D2552" i="11"/>
  <c r="D2550" i="11"/>
  <c r="D2539" i="11"/>
  <c r="D2537" i="11"/>
  <c r="D2535" i="11"/>
  <c r="D2533" i="11"/>
  <c r="D2532" i="11"/>
  <c r="D2522" i="11"/>
  <c r="D2501" i="11"/>
  <c r="D2500" i="11"/>
  <c r="D2499" i="11"/>
  <c r="D2498" i="11"/>
  <c r="D2497" i="11"/>
  <c r="D2496" i="11"/>
  <c r="D2495" i="11"/>
  <c r="D2494" i="11"/>
  <c r="D2493" i="11"/>
  <c r="D2492" i="11"/>
  <c r="D2491" i="11"/>
  <c r="D2490" i="11"/>
  <c r="D2489" i="11"/>
  <c r="D2488" i="11"/>
  <c r="D2487" i="11"/>
  <c r="D2486" i="11"/>
  <c r="D2485" i="11"/>
  <c r="D2484" i="11"/>
  <c r="D2483" i="11"/>
  <c r="D2482" i="11"/>
  <c r="D2481" i="11"/>
  <c r="D2480" i="11"/>
  <c r="D2479" i="11"/>
  <c r="D2478" i="11"/>
  <c r="D2477" i="11"/>
  <c r="D2476" i="11"/>
  <c r="D2475" i="11"/>
  <c r="D2474" i="11"/>
  <c r="D2473" i="11"/>
  <c r="D2472" i="11"/>
  <c r="D2471" i="11"/>
  <c r="D2470" i="11"/>
  <c r="D2469" i="11"/>
  <c r="D2468" i="11"/>
  <c r="D2467" i="11"/>
  <c r="D2466" i="11"/>
  <c r="D2465" i="11"/>
  <c r="D2464" i="11"/>
  <c r="D2459" i="11"/>
  <c r="D2430" i="11"/>
  <c r="D2427" i="11"/>
  <c r="D2426" i="11"/>
  <c r="D2425" i="11"/>
  <c r="D2424" i="11"/>
  <c r="D2423" i="11"/>
  <c r="D2422" i="11"/>
  <c r="D2421" i="11"/>
  <c r="D2420" i="11"/>
  <c r="D2388" i="11"/>
  <c r="D2387" i="11"/>
  <c r="D2386" i="11"/>
  <c r="D2385" i="11"/>
  <c r="D2384" i="11"/>
  <c r="D2383" i="11"/>
  <c r="D2379" i="11"/>
  <c r="D2378" i="11"/>
  <c r="D2370" i="11"/>
  <c r="D2369" i="11"/>
  <c r="D2357" i="11"/>
  <c r="D2349" i="11"/>
  <c r="D2348" i="11"/>
  <c r="D2347" i="11"/>
  <c r="D2345" i="11"/>
  <c r="D2344" i="11"/>
  <c r="D2337" i="11"/>
  <c r="D2336" i="11"/>
  <c r="D2334" i="11"/>
  <c r="D2333" i="11"/>
  <c r="D2332" i="11"/>
  <c r="D2331" i="11"/>
  <c r="D2329" i="11"/>
  <c r="D2328" i="11"/>
  <c r="D2325" i="11"/>
  <c r="D2323" i="11"/>
  <c r="D2322" i="11"/>
  <c r="D2321" i="11"/>
  <c r="D2320" i="11"/>
  <c r="D2292" i="11"/>
  <c r="D2291" i="11"/>
  <c r="D2290" i="11"/>
  <c r="D2289" i="11"/>
  <c r="D2288" i="11"/>
  <c r="D2287" i="11"/>
  <c r="D2286" i="11"/>
  <c r="D2284" i="11"/>
  <c r="D2283" i="11"/>
  <c r="D2282" i="11"/>
  <c r="D2242" i="11"/>
  <c r="D2241" i="11"/>
  <c r="D2231" i="11"/>
  <c r="D2227" i="11"/>
  <c r="D2122" i="11"/>
  <c r="D2120" i="11"/>
  <c r="D2119" i="11"/>
  <c r="D2035" i="11"/>
  <c r="D2034" i="11"/>
  <c r="D1973" i="11"/>
  <c r="D1972" i="11"/>
  <c r="D1956" i="11"/>
  <c r="D1953" i="11"/>
  <c r="D1952" i="11"/>
  <c r="D1950" i="11"/>
  <c r="D1948" i="11"/>
  <c r="D1947" i="11"/>
  <c r="D1920" i="11"/>
  <c r="D1919" i="11"/>
  <c r="D1918" i="11"/>
  <c r="D1917" i="11"/>
  <c r="D1916" i="11"/>
  <c r="D1915" i="11"/>
  <c r="D1914" i="11"/>
  <c r="D1913" i="11"/>
  <c r="D1912" i="11"/>
  <c r="D1911" i="11"/>
  <c r="D1910" i="11"/>
  <c r="D1909" i="11"/>
  <c r="D1908" i="11"/>
  <c r="D1907" i="11"/>
  <c r="D1906" i="11"/>
  <c r="D1905" i="11"/>
  <c r="D1904" i="11"/>
  <c r="D1903" i="11"/>
  <c r="D1902" i="11"/>
  <c r="D1900" i="11"/>
  <c r="D1899" i="11"/>
  <c r="D1898" i="11"/>
  <c r="D1896" i="11"/>
  <c r="D1895" i="11"/>
  <c r="D1893" i="11"/>
  <c r="D1889" i="11"/>
  <c r="D1886" i="11"/>
  <c r="D1885" i="11"/>
  <c r="D1884" i="11"/>
  <c r="D1883" i="11"/>
  <c r="D1882" i="11"/>
  <c r="D1881" i="11"/>
  <c r="D1879" i="11"/>
  <c r="D1878" i="11"/>
  <c r="D1877" i="11"/>
  <c r="D1876" i="11"/>
  <c r="D1875" i="11"/>
  <c r="D1874" i="11"/>
  <c r="D1873" i="11"/>
  <c r="D1871" i="11"/>
  <c r="D1869" i="11"/>
  <c r="D1868" i="11"/>
  <c r="D1867" i="11"/>
  <c r="D1866" i="11"/>
  <c r="D1865" i="11"/>
  <c r="D1864" i="11"/>
  <c r="D1863" i="11"/>
  <c r="D1862" i="11"/>
  <c r="D1861" i="11"/>
  <c r="D1860" i="11"/>
  <c r="D1887" i="11"/>
  <c r="D1859" i="11"/>
  <c r="D1858" i="11"/>
  <c r="D1857" i="11"/>
  <c r="D1856" i="11"/>
  <c r="D1855" i="11"/>
  <c r="D1854" i="11"/>
  <c r="D1853" i="11"/>
  <c r="D1852" i="11"/>
  <c r="D1851" i="11"/>
  <c r="D1850" i="11"/>
  <c r="D1849" i="11"/>
  <c r="D1848" i="11"/>
  <c r="D1846" i="11"/>
  <c r="D1845" i="11"/>
  <c r="D1844" i="11"/>
  <c r="D1843" i="11"/>
  <c r="D1842" i="11"/>
  <c r="D1841" i="11"/>
  <c r="D1840" i="11"/>
  <c r="D1839" i="11"/>
  <c r="D1838" i="11"/>
  <c r="D1837" i="11"/>
  <c r="D1836" i="11"/>
  <c r="D1835" i="11"/>
  <c r="D1826" i="11"/>
  <c r="D1825" i="11"/>
  <c r="D1824" i="11"/>
  <c r="D1823" i="11"/>
  <c r="D1822" i="11"/>
  <c r="D1821" i="11"/>
  <c r="D1820" i="11"/>
  <c r="D1819" i="11"/>
  <c r="D1818" i="11"/>
  <c r="D1817" i="11"/>
  <c r="D1816" i="11"/>
  <c r="D1814" i="11"/>
  <c r="D1813" i="11"/>
  <c r="D1811" i="11"/>
  <c r="D1810" i="11"/>
  <c r="D1809" i="11"/>
  <c r="D1802" i="11"/>
  <c r="D1801" i="11"/>
  <c r="D1808" i="11"/>
  <c r="D1800" i="11"/>
  <c r="D1799" i="11"/>
  <c r="D1792" i="11"/>
  <c r="D1791" i="11"/>
  <c r="D1785" i="11"/>
  <c r="D1784" i="11"/>
  <c r="D1783" i="11"/>
  <c r="D1782" i="11"/>
  <c r="D1779" i="11"/>
  <c r="D1777" i="11"/>
  <c r="D1775" i="11"/>
  <c r="D1773" i="11"/>
  <c r="D1762" i="11"/>
  <c r="D1760" i="11"/>
  <c r="D1758" i="11"/>
  <c r="D1756" i="11"/>
  <c r="D1755" i="11"/>
  <c r="D1745" i="11"/>
  <c r="D1718" i="11"/>
  <c r="D1717" i="11"/>
  <c r="D1716" i="11"/>
  <c r="D1715" i="11"/>
  <c r="D1714" i="11"/>
  <c r="D1713" i="11"/>
  <c r="D1759" i="11"/>
  <c r="D1712" i="11"/>
  <c r="D1711" i="11"/>
  <c r="D1691" i="11"/>
  <c r="D1690" i="11"/>
  <c r="D1689" i="11"/>
  <c r="D1688" i="11"/>
  <c r="D1687" i="11"/>
  <c r="D1686" i="11"/>
  <c r="D1685" i="11"/>
  <c r="D1684" i="11"/>
  <c r="D1683" i="11"/>
  <c r="D1682" i="11"/>
  <c r="D1681" i="11"/>
  <c r="D1680" i="11"/>
  <c r="D1679" i="11"/>
  <c r="D1678" i="11"/>
  <c r="D1677" i="11"/>
  <c r="D1676" i="11"/>
  <c r="D1675" i="11"/>
  <c r="D1674" i="11"/>
  <c r="D1673" i="11"/>
  <c r="D1672" i="11"/>
  <c r="D1671" i="11"/>
  <c r="D1670" i="11"/>
  <c r="D1669" i="11"/>
  <c r="D1668" i="11"/>
  <c r="D1667" i="11"/>
  <c r="D1666" i="11"/>
  <c r="D1665" i="11"/>
  <c r="D1664" i="11"/>
  <c r="D1663" i="11"/>
  <c r="D1662" i="11"/>
  <c r="D1661" i="11"/>
  <c r="D1660" i="11"/>
  <c r="D1659" i="11"/>
  <c r="D1658" i="11"/>
  <c r="D1657" i="11"/>
  <c r="D1656" i="11"/>
  <c r="D1655" i="11"/>
  <c r="D1654" i="11"/>
  <c r="D1653" i="11"/>
  <c r="D1651" i="11"/>
  <c r="D1650" i="11"/>
  <c r="D1649" i="11"/>
  <c r="D1648" i="11"/>
  <c r="D1621" i="11"/>
  <c r="D1620" i="11"/>
  <c r="D1619" i="11"/>
  <c r="D1618" i="11"/>
  <c r="D1617" i="11"/>
  <c r="D1616" i="11"/>
  <c r="D1615" i="11"/>
  <c r="D1614" i="11"/>
  <c r="D1613" i="11"/>
  <c r="D1612" i="11"/>
  <c r="D1611" i="11"/>
  <c r="D1610" i="11"/>
  <c r="D1578" i="11"/>
  <c r="D1577" i="11"/>
  <c r="D1576" i="11"/>
  <c r="D1575" i="11"/>
  <c r="D1574" i="11"/>
  <c r="D1573" i="11"/>
  <c r="D1569" i="11"/>
  <c r="D1568" i="11"/>
  <c r="D1560" i="11"/>
  <c r="D1559" i="11"/>
  <c r="D1547" i="11"/>
  <c r="D1539" i="11"/>
  <c r="D1538" i="11"/>
  <c r="D1537" i="11"/>
  <c r="D1535" i="11"/>
  <c r="D1533" i="11"/>
  <c r="D1527" i="11"/>
  <c r="D1526" i="11"/>
  <c r="D1524" i="11"/>
  <c r="D1523" i="11"/>
  <c r="D1522" i="11"/>
  <c r="D1521" i="11"/>
  <c r="D1519" i="11"/>
  <c r="D1518" i="11"/>
  <c r="D1515" i="11"/>
  <c r="D1513" i="11"/>
  <c r="D1512" i="11"/>
  <c r="D1511" i="11"/>
  <c r="D1510" i="11"/>
  <c r="D1479" i="11"/>
  <c r="D1478" i="11"/>
  <c r="D1477" i="11"/>
  <c r="D1476" i="11"/>
  <c r="D1474" i="11"/>
  <c r="D1473" i="11"/>
  <c r="D1472" i="11"/>
  <c r="D1421" i="11"/>
  <c r="D1314" i="11"/>
  <c r="D1313" i="11"/>
  <c r="D1312" i="11"/>
  <c r="D494" i="11"/>
  <c r="D3052" i="11"/>
  <c r="D3047" i="11"/>
  <c r="D2989" i="11"/>
  <c r="D2974" i="11"/>
  <c r="D2867" i="11"/>
  <c r="D2782" i="11"/>
  <c r="D2700" i="11"/>
  <c r="D2695" i="11"/>
  <c r="D2335" i="11"/>
  <c r="D2243" i="11"/>
  <c r="D2228" i="11"/>
  <c r="D2121" i="11"/>
  <c r="D2036" i="11"/>
  <c r="D1954" i="11"/>
  <c r="D1949" i="11"/>
  <c r="D1525" i="11"/>
  <c r="D1433" i="11"/>
  <c r="D1311" i="11"/>
  <c r="D3093" i="11"/>
  <c r="D3084" i="11"/>
  <c r="D3063" i="11"/>
  <c r="D3054" i="11"/>
  <c r="D3050" i="11"/>
  <c r="D3042" i="11"/>
  <c r="D3038" i="11"/>
  <c r="D3031" i="11"/>
  <c r="D3027" i="11"/>
  <c r="D2991" i="11"/>
  <c r="D2976" i="11"/>
  <c r="D2870" i="11"/>
  <c r="D2784" i="11"/>
  <c r="D2720" i="11"/>
  <c r="D2678" i="11"/>
  <c r="D2674" i="11"/>
  <c r="D2671" i="11"/>
  <c r="D2669" i="11"/>
  <c r="D2668" i="11"/>
  <c r="D2665" i="11"/>
  <c r="D2664" i="11"/>
  <c r="D2595" i="11"/>
  <c r="D2585" i="11"/>
  <c r="D2558" i="11"/>
  <c r="D2555" i="11"/>
  <c r="D2551" i="11"/>
  <c r="D2548" i="11"/>
  <c r="D2546" i="11"/>
  <c r="D2541" i="11"/>
  <c r="D2536" i="11"/>
  <c r="D2381" i="11"/>
  <c r="D2372" i="11"/>
  <c r="D2351" i="11"/>
  <c r="D2338" i="11"/>
  <c r="D2330" i="11"/>
  <c r="D2326" i="11"/>
  <c r="D2285" i="11"/>
  <c r="D2281" i="11"/>
  <c r="D2245" i="11"/>
  <c r="D2230" i="11"/>
  <c r="D2124" i="11"/>
  <c r="D2038" i="11"/>
  <c r="D1974" i="11"/>
  <c r="D1901" i="11"/>
  <c r="D1897" i="11"/>
  <c r="D1894" i="11"/>
  <c r="D1892" i="11"/>
  <c r="D1891" i="11"/>
  <c r="D1888" i="11"/>
  <c r="D1781" i="11"/>
  <c r="D1778" i="11"/>
  <c r="D1774" i="11"/>
  <c r="D1771" i="11"/>
  <c r="D1769" i="11"/>
  <c r="D1764" i="11"/>
  <c r="D1571" i="11"/>
  <c r="D1562" i="11"/>
  <c r="D1541" i="11"/>
  <c r="D1528" i="11"/>
  <c r="D1520" i="11"/>
  <c r="D1516" i="11"/>
  <c r="D1475" i="11"/>
  <c r="D1471" i="11"/>
  <c r="D1435" i="11"/>
  <c r="D1420" i="11"/>
  <c r="D3092" i="11"/>
  <c r="D3083" i="11"/>
  <c r="D3062" i="11"/>
  <c r="D2975" i="11"/>
  <c r="D2869" i="11"/>
  <c r="D2783" i="11"/>
  <c r="D2701" i="11"/>
  <c r="D2696" i="11"/>
  <c r="D2380" i="11"/>
  <c r="D2371" i="11"/>
  <c r="D2350" i="11"/>
  <c r="D2229" i="11"/>
  <c r="D2123" i="11"/>
  <c r="D2037" i="11"/>
  <c r="D1955" i="11"/>
  <c r="D1570" i="11"/>
  <c r="D1561" i="11"/>
  <c r="D1540" i="11"/>
  <c r="D1419" i="11"/>
  <c r="D1100" i="11"/>
  <c r="L839" i="11" l="1" a="1"/>
  <c r="L839" i="11" s="1"/>
  <c r="I839" i="11" a="1"/>
  <c r="I839" i="11" s="1"/>
  <c r="L870" i="11" a="1"/>
  <c r="L870" i="11" s="1"/>
  <c r="I870" i="11" a="1"/>
  <c r="I870" i="11" s="1"/>
  <c r="L875" i="11" a="1"/>
  <c r="L875" i="11" s="1"/>
  <c r="I875" i="11" a="1"/>
  <c r="I875" i="11" s="1"/>
  <c r="I862" i="11" a="1"/>
  <c r="I862" i="11" s="1"/>
  <c r="L862" i="11" a="1"/>
  <c r="L862" i="11" s="1"/>
  <c r="L852" i="11" a="1"/>
  <c r="L852" i="11" s="1"/>
  <c r="I852" i="11" a="1"/>
  <c r="I852" i="11" s="1"/>
  <c r="I863" i="11" a="1"/>
  <c r="I863" i="11" s="1"/>
  <c r="L863" i="11" a="1"/>
  <c r="L863" i="11" s="1"/>
  <c r="L851" i="11" a="1"/>
  <c r="L851" i="11" s="1"/>
  <c r="I851" i="11" a="1"/>
  <c r="I851" i="11" s="1"/>
  <c r="I855" i="11" a="1"/>
  <c r="I855" i="11" s="1"/>
  <c r="L855" i="11" a="1"/>
  <c r="L855" i="11" s="1"/>
  <c r="I866" i="11" a="1"/>
  <c r="I866" i="11" s="1"/>
  <c r="L866" i="11" a="1"/>
  <c r="L866" i="11" s="1"/>
  <c r="I856" i="11" a="1"/>
  <c r="I856" i="11" s="1"/>
  <c r="L856" i="11" a="1"/>
  <c r="L856" i="11" s="1"/>
  <c r="L859" i="11" a="1"/>
  <c r="L859" i="11" s="1"/>
  <c r="I859" i="11" a="1"/>
  <c r="I859" i="11" s="1"/>
  <c r="I873" i="11" a="1"/>
  <c r="I873" i="11" s="1"/>
  <c r="L873" i="11" a="1"/>
  <c r="L873" i="11" s="1"/>
  <c r="I844" i="11" a="1"/>
  <c r="I844" i="11" s="1"/>
  <c r="L844" i="11" a="1"/>
  <c r="L844" i="11" s="1"/>
  <c r="L878" i="11" a="1"/>
  <c r="L878" i="11" s="1"/>
  <c r="I878" i="11" a="1"/>
  <c r="I878" i="11" s="1"/>
  <c r="I848" i="11" a="1"/>
  <c r="I848" i="11" s="1"/>
  <c r="L848" i="11" a="1"/>
  <c r="L848" i="11" s="1"/>
  <c r="I867" i="11" a="1"/>
  <c r="I867" i="11" s="1"/>
  <c r="L867" i="11" a="1"/>
  <c r="L867" i="11" s="1"/>
  <c r="I881" i="11" a="1"/>
  <c r="I881" i="11" s="1"/>
  <c r="L881" i="11" a="1"/>
  <c r="L881" i="11" s="1"/>
  <c r="I847" i="11" a="1"/>
  <c r="I847" i="11" s="1"/>
  <c r="L847" i="11" a="1"/>
  <c r="L847" i="11" s="1"/>
  <c r="L260" i="11" a="1"/>
  <c r="L260" i="11" s="1"/>
  <c r="I260" i="11" a="1"/>
  <c r="I260" i="11" s="1"/>
  <c r="L245" i="11" a="1"/>
  <c r="L245" i="11" s="1"/>
  <c r="I245" i="11" a="1"/>
  <c r="I245" i="11" s="1"/>
  <c r="L112" i="11" a="1"/>
  <c r="L112" i="11" s="1"/>
  <c r="I112" i="11" a="1"/>
  <c r="I112" i="11" s="1"/>
  <c r="L262" i="11" a="1"/>
  <c r="L262" i="11" s="1"/>
  <c r="I262" i="11" a="1"/>
  <c r="I262" i="11" s="1"/>
  <c r="L248" i="11" a="1"/>
  <c r="L248" i="11" s="1"/>
  <c r="I248" i="11" a="1"/>
  <c r="I248" i="11" s="1"/>
  <c r="I117" i="11" a="1"/>
  <c r="I117" i="11" s="1"/>
  <c r="L117" i="11" a="1"/>
  <c r="L117" i="11" s="1"/>
  <c r="L265" i="11" a="1"/>
  <c r="L265" i="11" s="1"/>
  <c r="I265" i="11" a="1"/>
  <c r="I265" i="11" s="1"/>
  <c r="I252" i="11" a="1"/>
  <c r="I252" i="11" s="1"/>
  <c r="L252" i="11" a="1"/>
  <c r="L252" i="11" s="1"/>
  <c r="L125" i="11" a="1"/>
  <c r="L125" i="11" s="1"/>
  <c r="I125" i="11" a="1"/>
  <c r="I125" i="11" s="1"/>
  <c r="I153" i="11" a="1"/>
  <c r="I153" i="11" s="1"/>
  <c r="L153" i="11" a="1"/>
  <c r="L153" i="11" s="1"/>
  <c r="L258" i="11" a="1"/>
  <c r="L258" i="11" s="1"/>
  <c r="I258" i="11" a="1"/>
  <c r="I258" i="11" s="1"/>
  <c r="I243" i="11" a="1"/>
  <c r="I243" i="11" s="1"/>
  <c r="L243" i="11" a="1"/>
  <c r="L243" i="11" s="1"/>
  <c r="I207" i="11" a="1"/>
  <c r="I207" i="11" s="1"/>
  <c r="L207" i="11" a="1"/>
  <c r="L207" i="11" s="1"/>
  <c r="I662" i="11" a="1"/>
  <c r="I662" i="11" s="1"/>
  <c r="L662" i="11" a="1"/>
  <c r="L662" i="11" s="1"/>
  <c r="L246" i="11" a="1"/>
  <c r="L246" i="11" s="1"/>
  <c r="I246" i="11" a="1"/>
  <c r="I246" i="11" s="1"/>
  <c r="L264" i="11" a="1"/>
  <c r="L264" i="11" s="1"/>
  <c r="I264" i="11" a="1"/>
  <c r="I264" i="11" s="1"/>
  <c r="L249" i="11" a="1"/>
  <c r="L249" i="11" s="1"/>
  <c r="I249" i="11" a="1"/>
  <c r="I249" i="11" s="1"/>
  <c r="I253" i="11" a="1"/>
  <c r="I253" i="11" s="1"/>
  <c r="L253" i="11" a="1"/>
  <c r="L253" i="11" s="1"/>
  <c r="I259" i="11" a="1"/>
  <c r="I259" i="11" s="1"/>
  <c r="L259" i="11" a="1"/>
  <c r="L259" i="11" s="1"/>
  <c r="L129" i="11" a="1"/>
  <c r="L129" i="11" s="1"/>
  <c r="I129" i="11" a="1"/>
  <c r="I129" i="11" s="1"/>
  <c r="I20" i="11" a="1"/>
  <c r="I20" i="11" s="1"/>
  <c r="L20" i="11" a="1"/>
  <c r="L20" i="11" s="1"/>
  <c r="L204" i="11" a="1"/>
  <c r="L204" i="11" s="1"/>
  <c r="I204" i="11" a="1"/>
  <c r="I204" i="11" s="1"/>
  <c r="L663" i="11" a="1"/>
  <c r="L663" i="11" s="1"/>
  <c r="I663" i="11" a="1"/>
  <c r="I663" i="11" s="1"/>
  <c r="L239" i="11" a="1"/>
  <c r="L239" i="11" s="1"/>
  <c r="I239" i="11" a="1"/>
  <c r="I239" i="11" s="1"/>
  <c r="L664" i="11" a="1"/>
  <c r="L664" i="11" s="1"/>
  <c r="I664" i="11" a="1"/>
  <c r="I664" i="11" s="1"/>
  <c r="D2463" i="11" l="1"/>
  <c r="D2461" i="11"/>
  <c r="D2460" i="11"/>
  <c r="D2428" i="11"/>
  <c r="D2429" i="11"/>
  <c r="D2431" i="11"/>
  <c r="D2458" i="11"/>
  <c r="D1418" i="11"/>
  <c r="D1482" i="11"/>
  <c r="D1481" i="11"/>
  <c r="D1480" i="11"/>
  <c r="D1228" i="11"/>
  <c r="D1227" i="11"/>
  <c r="D1226" i="11"/>
  <c r="D1164" i="11"/>
  <c r="D1146" i="11"/>
  <c r="D1145" i="11"/>
  <c r="D1144" i="11"/>
  <c r="D1140" i="11"/>
  <c r="D1139" i="11"/>
  <c r="D1110" i="11"/>
  <c r="D1108" i="11"/>
  <c r="D1107" i="11" l="1"/>
  <c r="D1106" i="11"/>
  <c r="D1105" i="11"/>
  <c r="D1102" i="11"/>
  <c r="D1099" i="11"/>
  <c r="D1098" i="11"/>
  <c r="D1093" i="11"/>
  <c r="D1092" i="11"/>
  <c r="D1091" i="11"/>
  <c r="D1090" i="11"/>
  <c r="D1089" i="11"/>
  <c r="D1088" i="11"/>
  <c r="D1087" i="11"/>
  <c r="D1086" i="11"/>
  <c r="D1085" i="11"/>
  <c r="D1084" i="11"/>
  <c r="D1083" i="11"/>
  <c r="D1082" i="11"/>
  <c r="D1081" i="11"/>
  <c r="D1069" i="11"/>
  <c r="D1054" i="11"/>
  <c r="D1045" i="11"/>
  <c r="D1044" i="11"/>
  <c r="D1036" i="11"/>
  <c r="D1030" i="11"/>
  <c r="D1016" i="11"/>
  <c r="D1010" i="11"/>
  <c r="D1000" i="11"/>
  <c r="D992" i="11"/>
  <c r="D990" i="11"/>
  <c r="D982" i="11"/>
  <c r="D975" i="11"/>
  <c r="D945" i="11"/>
  <c r="D908" i="11"/>
  <c r="D907" i="11"/>
  <c r="D906" i="11"/>
  <c r="D905" i="11"/>
  <c r="D904" i="11"/>
  <c r="D903" i="11"/>
  <c r="D902" i="11"/>
  <c r="D900" i="11"/>
  <c r="D899" i="11"/>
  <c r="D897" i="11"/>
  <c r="D892" i="11"/>
  <c r="D891" i="11"/>
  <c r="D879" i="11"/>
  <c r="D876" i="11"/>
  <c r="D875" i="11"/>
  <c r="D872" i="11"/>
  <c r="D870" i="11"/>
  <c r="D868" i="11"/>
  <c r="D867" i="11"/>
  <c r="D864" i="11"/>
  <c r="D863" i="11"/>
  <c r="D860" i="11"/>
  <c r="D859" i="11"/>
  <c r="D857" i="11"/>
  <c r="D856" i="11"/>
  <c r="D853" i="11"/>
  <c r="D852" i="11"/>
  <c r="D849" i="11"/>
  <c r="D848" i="11"/>
  <c r="D845" i="11"/>
  <c r="D844" i="11"/>
  <c r="D843" i="11"/>
  <c r="D841" i="11"/>
  <c r="D840" i="11"/>
  <c r="D839" i="11"/>
  <c r="D811" i="11" l="1"/>
  <c r="D810" i="11"/>
  <c r="D809" i="11"/>
  <c r="D808" i="11"/>
  <c r="D807" i="11"/>
  <c r="D806" i="11"/>
  <c r="D805" i="11"/>
  <c r="D803" i="11"/>
  <c r="D768" i="11"/>
  <c r="D767" i="11"/>
  <c r="D766" i="11"/>
  <c r="D765" i="11"/>
  <c r="D764" i="11"/>
  <c r="D761" i="11"/>
  <c r="D760" i="11"/>
  <c r="D757" i="11"/>
  <c r="D756" i="11"/>
  <c r="D752" i="11"/>
  <c r="D751" i="11"/>
  <c r="D748" i="11"/>
  <c r="D742" i="11"/>
  <c r="D741" i="11"/>
  <c r="D736" i="11"/>
  <c r="D735" i="11"/>
  <c r="D731" i="11"/>
  <c r="D730" i="11"/>
  <c r="D725" i="11"/>
  <c r="D714" i="11"/>
  <c r="D707" i="11"/>
  <c r="D703" i="11"/>
  <c r="D702" i="11"/>
  <c r="D671" i="11"/>
  <c r="D670" i="11"/>
  <c r="D669" i="11"/>
  <c r="D668" i="11"/>
  <c r="D667" i="11"/>
  <c r="D481" i="11"/>
  <c r="D480" i="11"/>
  <c r="D473" i="11"/>
  <c r="D472" i="11"/>
  <c r="D471" i="11"/>
  <c r="D470" i="11"/>
  <c r="D463" i="11"/>
  <c r="D462" i="11"/>
  <c r="D461" i="11"/>
  <c r="D460" i="11"/>
  <c r="D454" i="11"/>
  <c r="D453" i="11"/>
  <c r="D452" i="11"/>
  <c r="D445" i="11"/>
  <c r="D444" i="11"/>
  <c r="D443" i="11"/>
  <c r="D442" i="11"/>
  <c r="D436" i="11"/>
  <c r="D435" i="11"/>
  <c r="D434" i="11"/>
  <c r="D427" i="11"/>
  <c r="D426" i="11"/>
  <c r="D425" i="11"/>
  <c r="D418" i="11"/>
  <c r="D417" i="11"/>
  <c r="D410" i="11"/>
  <c r="D409" i="11"/>
  <c r="D408" i="11"/>
  <c r="D405" i="11"/>
  <c r="D404" i="11"/>
  <c r="D403" i="11"/>
  <c r="D402" i="11"/>
  <c r="D396" i="11"/>
  <c r="D395" i="11"/>
  <c r="D394" i="11"/>
  <c r="D393" i="11"/>
  <c r="D387" i="11"/>
  <c r="D386" i="11"/>
  <c r="D385" i="11"/>
  <c r="D384" i="11"/>
  <c r="D378" i="11"/>
  <c r="D377" i="11"/>
  <c r="D376" i="11"/>
  <c r="D370" i="11"/>
  <c r="D369" i="11"/>
  <c r="D368" i="11"/>
  <c r="D362" i="11"/>
  <c r="D361" i="11"/>
  <c r="D360" i="11"/>
  <c r="D354" i="11"/>
  <c r="D350" i="11"/>
  <c r="D349" i="11"/>
  <c r="D346" i="11"/>
  <c r="D343" i="11"/>
  <c r="D338" i="11"/>
  <c r="D331" i="11"/>
  <c r="D330" i="11"/>
  <c r="D328" i="11"/>
  <c r="D327" i="11"/>
  <c r="D322" i="11"/>
  <c r="D321" i="11"/>
  <c r="D3150" i="11"/>
  <c r="D292" i="11"/>
  <c r="D290" i="11"/>
  <c r="D289" i="11"/>
  <c r="D288" i="11"/>
  <c r="D287" i="11"/>
  <c r="D284" i="11"/>
  <c r="D283" i="11"/>
  <c r="D280" i="11"/>
  <c r="D276" i="11"/>
  <c r="D275" i="11"/>
  <c r="D271" i="11"/>
  <c r="D267" i="11"/>
  <c r="D266" i="11"/>
  <c r="D265" i="11"/>
  <c r="D262" i="11"/>
  <c r="D259" i="11"/>
  <c r="D258" i="11"/>
  <c r="D257" i="11"/>
  <c r="D253" i="11"/>
  <c r="D252" i="11"/>
  <c r="D251" i="11"/>
  <c r="D250" i="11"/>
  <c r="D249" i="11"/>
  <c r="D248" i="11"/>
  <c r="D247" i="11"/>
  <c r="D196" i="11"/>
  <c r="D160" i="11"/>
  <c r="D153" i="11"/>
  <c r="D152" i="11"/>
  <c r="D150" i="11" l="1"/>
  <c r="D142" i="11"/>
  <c r="D139" i="11"/>
  <c r="D135" i="11"/>
  <c r="D105" i="11"/>
  <c r="D67" i="11"/>
  <c r="D65" i="11"/>
  <c r="D64" i="11"/>
  <c r="D60" i="11"/>
  <c r="D57" i="11"/>
  <c r="D56" i="11"/>
  <c r="D26" i="11"/>
  <c r="D25" i="11"/>
  <c r="D20" i="11"/>
  <c r="D24" i="11"/>
  <c r="D22" i="11"/>
  <c r="D3142" i="11"/>
  <c r="D3148" i="11" l="1"/>
  <c r="D3330" i="11" l="1"/>
  <c r="D3329" i="11"/>
  <c r="D3314" i="11"/>
  <c r="C16" i="9"/>
  <c r="C17" i="9"/>
  <c r="C18" i="9"/>
  <c r="D3143" i="11"/>
  <c r="D3145" i="11"/>
  <c r="D3146" i="11"/>
  <c r="D3147" i="11"/>
  <c r="D3149" i="11"/>
  <c r="D3152" i="11"/>
  <c r="D3153" i="11"/>
  <c r="D3154" i="11"/>
  <c r="D3156" i="11"/>
  <c r="D3157" i="11"/>
  <c r="D3158" i="11"/>
  <c r="D3159" i="11"/>
  <c r="D3161" i="11"/>
  <c r="D3162" i="11"/>
  <c r="D3163" i="11"/>
  <c r="D3164" i="11"/>
  <c r="D3166" i="11"/>
  <c r="D3167" i="11"/>
  <c r="D3168" i="11"/>
  <c r="D3169" i="11"/>
  <c r="D3171" i="11"/>
  <c r="D3172" i="11"/>
  <c r="D3173" i="11"/>
  <c r="D3174" i="11"/>
  <c r="D3176" i="11"/>
  <c r="D3177" i="11"/>
  <c r="D3178" i="11"/>
  <c r="D3179" i="11"/>
  <c r="D3180" i="11"/>
  <c r="D3182" i="11"/>
  <c r="D3183" i="11"/>
  <c r="D3184" i="11"/>
  <c r="D3185" i="11"/>
  <c r="D3188" i="11"/>
  <c r="D3189" i="11"/>
  <c r="D3190" i="11"/>
  <c r="D3191" i="11"/>
  <c r="D3192" i="11"/>
  <c r="D3193" i="11"/>
  <c r="D3194" i="11"/>
  <c r="D3195" i="11"/>
  <c r="D3196" i="11"/>
  <c r="D3197" i="11"/>
  <c r="D3198" i="11"/>
  <c r="D3199" i="11"/>
  <c r="D3201" i="11"/>
  <c r="D3202" i="11"/>
  <c r="D3203" i="11"/>
  <c r="D3204" i="11"/>
  <c r="D3205" i="11"/>
  <c r="D3206" i="11"/>
  <c r="D3207" i="11"/>
  <c r="D3208" i="11"/>
  <c r="D3209" i="11"/>
  <c r="D3211" i="11"/>
  <c r="D3212" i="11"/>
  <c r="D3213" i="11"/>
  <c r="D3214" i="11"/>
  <c r="D3216" i="11"/>
  <c r="D3217" i="11"/>
  <c r="D3218" i="11"/>
  <c r="D3219" i="11"/>
  <c r="D3220" i="11"/>
  <c r="D3221" i="11"/>
  <c r="D3222" i="11"/>
  <c r="D3223" i="11"/>
  <c r="D3224" i="11"/>
  <c r="D3225" i="11"/>
  <c r="D3226" i="11"/>
  <c r="D3227" i="11"/>
  <c r="D3228" i="11"/>
  <c r="D3229" i="11"/>
  <c r="D3230" i="11"/>
  <c r="D3231" i="11"/>
  <c r="D3232" i="11"/>
  <c r="D3233" i="11"/>
  <c r="D3234" i="11"/>
  <c r="D3235" i="11"/>
  <c r="D3236" i="11"/>
  <c r="D3237" i="11"/>
  <c r="D3238" i="11"/>
  <c r="D3239" i="11"/>
  <c r="D3240" i="11"/>
  <c r="D3241" i="11"/>
  <c r="D3242" i="11"/>
  <c r="D3243" i="11"/>
  <c r="D3244" i="11"/>
  <c r="D3245" i="11"/>
  <c r="D3246" i="11"/>
  <c r="D3247" i="11"/>
  <c r="D3248" i="11"/>
  <c r="D3249" i="11"/>
  <c r="D3250" i="11"/>
  <c r="D3251" i="11"/>
  <c r="D3252" i="11"/>
  <c r="D3253" i="11"/>
  <c r="D3254" i="11"/>
  <c r="D3255" i="11"/>
  <c r="D3256" i="11"/>
  <c r="D3257" i="11"/>
  <c r="D3258" i="11"/>
  <c r="D3259" i="11"/>
  <c r="D3260" i="11"/>
  <c r="D3261" i="11"/>
  <c r="D3262" i="11"/>
  <c r="D3263" i="11"/>
  <c r="D3264" i="11"/>
  <c r="D3265" i="11"/>
  <c r="D3266" i="11"/>
  <c r="D3267" i="11"/>
  <c r="D3268" i="11"/>
  <c r="D3269" i="11"/>
  <c r="D3270" i="11"/>
  <c r="D3271" i="11"/>
  <c r="D3272" i="11"/>
  <c r="D3273" i="11"/>
  <c r="D3274" i="11"/>
  <c r="D3275" i="11"/>
  <c r="D3276" i="11"/>
  <c r="D3277" i="11"/>
  <c r="D3278" i="11"/>
  <c r="D3279" i="11"/>
  <c r="D3280" i="11"/>
  <c r="D3281" i="11"/>
  <c r="D3282" i="11"/>
  <c r="D3283" i="11"/>
  <c r="D3284" i="11"/>
  <c r="D3285" i="11"/>
  <c r="D3286" i="11"/>
  <c r="D3287" i="11"/>
  <c r="D3288" i="11"/>
  <c r="D3289" i="11"/>
  <c r="D3290" i="11"/>
  <c r="D3291" i="11"/>
  <c r="D3292" i="11"/>
  <c r="D3293" i="11"/>
  <c r="D3294" i="11"/>
  <c r="D3295" i="11"/>
  <c r="D3296" i="11"/>
  <c r="D3297" i="11"/>
  <c r="D3298" i="11"/>
  <c r="D3299" i="11"/>
  <c r="D3300" i="11"/>
  <c r="D3301" i="11"/>
  <c r="D3302" i="11"/>
  <c r="D3303" i="11"/>
  <c r="D3304" i="11"/>
  <c r="D3305" i="11"/>
  <c r="D3306" i="11"/>
  <c r="D3307" i="11"/>
  <c r="D3308" i="11"/>
  <c r="D3309" i="11"/>
  <c r="D3310" i="11"/>
  <c r="D3311" i="11"/>
  <c r="D3312" i="11"/>
  <c r="D3313" i="11"/>
  <c r="D3315" i="11"/>
  <c r="D3316" i="11"/>
  <c r="D3317" i="11"/>
  <c r="D3318" i="11"/>
  <c r="D3319" i="11"/>
  <c r="D3320" i="11"/>
  <c r="D3321" i="11"/>
  <c r="D3322" i="11"/>
  <c r="D3323" i="11"/>
  <c r="D3324" i="11"/>
  <c r="D3325" i="11"/>
  <c r="D3326" i="11"/>
  <c r="D3327" i="11"/>
  <c r="D3328" i="11"/>
  <c r="D3331" i="11"/>
  <c r="D3332" i="11"/>
  <c r="D3333" i="11"/>
  <c r="D3334" i="11"/>
  <c r="D3335" i="11"/>
  <c r="D3336" i="11"/>
  <c r="D3337" i="11"/>
  <c r="D3338" i="11"/>
  <c r="D3339" i="11"/>
  <c r="D3340" i="11"/>
  <c r="D3341" i="11"/>
  <c r="D3342" i="11"/>
  <c r="D3343" i="11"/>
  <c r="D3344" i="11"/>
  <c r="D3345" i="11"/>
  <c r="D3346" i="11"/>
  <c r="D3347" i="11"/>
  <c r="D3348" i="11"/>
  <c r="D3349" i="11"/>
  <c r="D3350" i="11"/>
  <c r="D3351" i="11"/>
  <c r="D3352" i="11"/>
  <c r="D3353" i="11"/>
  <c r="D3354" i="11"/>
  <c r="D3355" i="11"/>
  <c r="D3356" i="11"/>
  <c r="D3357" i="11"/>
  <c r="D3358" i="11"/>
  <c r="D3359" i="11"/>
  <c r="D3360" i="11"/>
  <c r="D3361" i="11"/>
  <c r="D3362" i="11"/>
  <c r="D3363" i="11"/>
  <c r="D3364" i="11"/>
  <c r="D3365" i="11"/>
  <c r="D3366" i="11"/>
  <c r="D3367" i="11"/>
  <c r="D3368" i="11"/>
  <c r="D3369" i="11"/>
  <c r="D3370" i="11"/>
  <c r="D3371" i="11"/>
  <c r="D3372" i="11"/>
  <c r="D3373" i="11"/>
  <c r="D3374" i="11"/>
  <c r="D3375" i="11"/>
  <c r="D3376" i="11"/>
  <c r="D3377" i="11"/>
  <c r="D3378" i="11"/>
  <c r="D3379" i="11"/>
  <c r="D3380" i="11"/>
  <c r="D3381" i="11"/>
  <c r="D3382" i="11"/>
  <c r="D3383" i="11"/>
  <c r="D3384" i="11"/>
  <c r="D3385" i="11"/>
  <c r="D3386" i="11"/>
  <c r="D3387" i="11"/>
  <c r="D3388" i="11"/>
  <c r="D3389" i="11"/>
  <c r="D3390" i="11"/>
  <c r="D3391" i="11"/>
  <c r="D3392" i="11"/>
  <c r="D3393" i="11"/>
  <c r="D3394" i="11"/>
  <c r="D3395" i="11"/>
  <c r="D3396" i="11"/>
  <c r="D3397" i="11"/>
  <c r="D3398" i="11"/>
  <c r="D3399" i="11"/>
  <c r="D3400" i="11"/>
  <c r="D3401" i="11"/>
  <c r="D3402" i="11"/>
  <c r="D3403" i="11"/>
  <c r="D3404" i="11"/>
  <c r="D3405" i="11"/>
  <c r="D3406" i="11"/>
  <c r="D3407" i="11"/>
  <c r="D3408" i="11"/>
  <c r="D3409" i="11"/>
  <c r="D3410" i="11"/>
  <c r="D3411" i="11"/>
  <c r="D3412" i="11"/>
  <c r="D3413" i="11"/>
  <c r="D3414" i="11"/>
  <c r="D3415" i="11"/>
  <c r="D3416" i="11"/>
  <c r="D3417" i="11"/>
  <c r="D3418" i="11"/>
  <c r="D3419" i="11"/>
  <c r="D3420" i="11"/>
  <c r="D3421" i="11"/>
  <c r="D3422" i="11"/>
  <c r="D3423" i="11"/>
  <c r="D3424" i="11"/>
  <c r="D3425" i="11"/>
  <c r="D3426" i="11"/>
  <c r="D3427" i="11"/>
  <c r="D3428" i="11"/>
  <c r="D3429" i="11"/>
  <c r="D3430" i="11"/>
  <c r="D3431" i="11"/>
  <c r="D3432" i="11"/>
  <c r="D3433" i="11"/>
  <c r="D3434" i="11"/>
  <c r="D3435" i="11"/>
  <c r="D3436" i="11"/>
  <c r="D3437" i="11"/>
  <c r="D3438" i="11"/>
  <c r="D3439" i="11"/>
  <c r="D3440" i="11"/>
  <c r="D3441" i="11"/>
  <c r="D3442" i="11"/>
  <c r="D3443" i="11"/>
  <c r="D3444" i="11"/>
  <c r="D3445" i="11"/>
  <c r="D3446" i="11"/>
  <c r="D3447" i="11"/>
  <c r="D3448" i="11"/>
  <c r="D3449" i="11"/>
  <c r="D3450" i="11"/>
  <c r="D3451" i="11"/>
  <c r="D3452" i="11"/>
  <c r="D3453" i="11"/>
  <c r="D3454" i="11"/>
  <c r="D3455" i="11"/>
  <c r="D3456" i="11"/>
  <c r="D3457" i="11"/>
  <c r="D3458" i="11"/>
  <c r="D3459" i="11"/>
  <c r="D3460" i="11"/>
  <c r="D3461" i="11"/>
  <c r="D3462" i="11"/>
  <c r="D3463" i="11"/>
  <c r="D3464" i="11"/>
  <c r="D3465" i="11"/>
  <c r="D3466" i="11"/>
  <c r="D3467" i="11"/>
  <c r="D3468" i="11"/>
  <c r="D3469" i="11"/>
  <c r="D3470" i="11"/>
  <c r="D3471" i="11"/>
  <c r="D3472" i="11"/>
  <c r="D3473" i="11"/>
  <c r="D3474" i="11"/>
  <c r="D3475" i="11"/>
  <c r="D3476" i="11"/>
  <c r="D3477" i="11"/>
  <c r="D3478" i="11"/>
  <c r="D3479" i="11"/>
  <c r="D3480" i="11"/>
  <c r="D3481" i="11"/>
  <c r="D3482" i="11"/>
  <c r="D3483" i="11"/>
  <c r="D3484" i="11"/>
  <c r="D3485" i="11"/>
  <c r="D3486" i="11"/>
  <c r="D3487" i="11"/>
  <c r="D3488" i="11"/>
  <c r="D3489" i="11"/>
  <c r="D3490" i="11"/>
  <c r="D3491" i="11"/>
  <c r="D3492" i="11"/>
  <c r="D3493" i="11"/>
  <c r="D3494" i="11"/>
  <c r="D3495" i="11"/>
  <c r="D3496" i="11"/>
  <c r="D3497" i="11"/>
  <c r="D3498" i="11"/>
  <c r="D3499" i="11"/>
  <c r="D3500" i="11"/>
  <c r="D3501" i="11"/>
  <c r="D3502" i="11"/>
  <c r="D3503" i="11"/>
  <c r="D3504" i="11"/>
  <c r="D3505" i="11"/>
  <c r="D3506" i="11"/>
  <c r="D3507" i="11"/>
  <c r="D3508" i="11"/>
  <c r="D3509" i="11"/>
  <c r="D3510" i="11"/>
  <c r="D3511" i="11"/>
  <c r="D3512" i="11"/>
  <c r="D3513" i="11"/>
  <c r="D3514" i="11"/>
  <c r="D3515" i="11"/>
  <c r="D3516" i="11"/>
  <c r="D3517" i="11"/>
  <c r="D3518" i="11"/>
  <c r="D3519" i="11"/>
  <c r="D3520" i="11"/>
  <c r="D3521" i="11"/>
  <c r="D3522" i="11"/>
  <c r="D3523" i="11"/>
  <c r="D3524" i="11"/>
  <c r="D3525" i="11"/>
  <c r="D3526" i="11"/>
  <c r="D3527" i="11"/>
  <c r="D3528" i="11"/>
  <c r="D3529" i="11"/>
  <c r="D3530" i="11"/>
  <c r="D3531" i="11"/>
  <c r="D3532" i="11"/>
  <c r="D3533" i="11"/>
  <c r="D3534" i="11"/>
  <c r="D3535" i="11"/>
  <c r="D3536" i="11"/>
  <c r="D3537" i="11"/>
  <c r="D3538" i="11"/>
  <c r="D3539" i="11"/>
  <c r="D3540" i="11"/>
  <c r="D3541" i="11"/>
  <c r="D3542" i="11"/>
  <c r="D3543" i="11"/>
  <c r="D3544" i="11"/>
  <c r="D3545" i="11"/>
  <c r="D3546" i="11"/>
  <c r="D3547" i="11"/>
  <c r="D3548" i="11"/>
  <c r="D3549" i="11"/>
  <c r="D3550" i="11"/>
  <c r="D3551" i="11"/>
  <c r="D3552" i="11"/>
  <c r="D3553" i="11"/>
  <c r="D3554" i="11"/>
  <c r="D3555" i="11"/>
  <c r="D3556" i="11"/>
  <c r="D3557" i="11"/>
  <c r="D3558" i="11"/>
  <c r="D3559" i="11"/>
  <c r="D3560" i="11"/>
  <c r="D3561" i="11"/>
  <c r="D3562" i="11"/>
  <c r="D3563" i="11"/>
  <c r="D3564" i="11"/>
  <c r="D3565" i="11"/>
  <c r="D3566" i="11"/>
  <c r="D3567" i="11"/>
  <c r="D3568" i="11"/>
  <c r="D3569" i="11"/>
  <c r="D3570" i="11"/>
  <c r="D3571" i="11"/>
  <c r="D3572" i="11"/>
  <c r="D3573" i="11"/>
  <c r="D3574" i="11"/>
  <c r="D3575" i="11"/>
  <c r="D3576" i="11"/>
  <c r="D3577" i="11"/>
  <c r="D3578" i="11"/>
  <c r="D3579" i="11"/>
  <c r="D3580" i="11"/>
  <c r="D3581" i="11"/>
  <c r="D3582" i="11"/>
  <c r="D3583" i="11"/>
  <c r="D3584" i="11"/>
  <c r="D3585" i="11"/>
  <c r="D3586" i="11"/>
  <c r="D3587" i="11"/>
  <c r="D3588" i="11"/>
  <c r="D3589" i="11"/>
  <c r="D3590" i="11"/>
  <c r="D3591" i="11"/>
  <c r="D3592" i="11"/>
  <c r="D3593" i="11"/>
  <c r="D3594" i="11"/>
  <c r="D3595" i="11"/>
  <c r="D3596" i="11"/>
  <c r="D3597" i="11"/>
  <c r="D3598" i="11"/>
  <c r="D3599" i="11"/>
  <c r="D3600" i="11"/>
  <c r="D3601" i="11"/>
  <c r="D3602" i="11"/>
  <c r="D3603" i="11"/>
  <c r="D3604" i="11"/>
  <c r="D3605" i="11"/>
  <c r="D3606" i="11"/>
  <c r="D3607" i="11"/>
  <c r="D3608" i="11"/>
  <c r="D3609" i="11"/>
  <c r="D3610" i="11"/>
  <c r="D3611" i="11"/>
  <c r="D3612" i="11"/>
  <c r="D3613" i="11"/>
  <c r="D3614" i="11"/>
  <c r="D3615" i="11"/>
  <c r="D3616" i="11"/>
  <c r="D3617" i="11"/>
  <c r="D3618" i="11"/>
  <c r="D3619" i="11"/>
  <c r="D3620" i="11"/>
  <c r="D3621" i="11"/>
  <c r="D3622" i="11"/>
  <c r="D3623" i="11"/>
  <c r="D3624" i="11"/>
  <c r="D3625" i="11"/>
  <c r="D3626" i="11"/>
  <c r="D3627" i="11"/>
  <c r="D3628" i="11"/>
  <c r="D3629" i="11"/>
  <c r="D3630" i="11"/>
  <c r="D3631" i="11"/>
  <c r="D3632" i="11"/>
  <c r="D3633" i="11"/>
  <c r="D3634" i="11"/>
  <c r="D19" i="11"/>
  <c r="E14" i="11" l="1"/>
  <c r="E15" i="11"/>
  <c r="E16" i="11"/>
  <c r="E17" i="11"/>
  <c r="E18" i="11"/>
  <c r="E19" i="11"/>
  <c r="E3143" i="11"/>
  <c r="E3144" i="11"/>
  <c r="E3145" i="11"/>
  <c r="E3146" i="11"/>
  <c r="E3147" i="11"/>
  <c r="E3148" i="11"/>
  <c r="E3149" i="11"/>
  <c r="E3150" i="11"/>
  <c r="E3152" i="11"/>
  <c r="E3153" i="11"/>
  <c r="E3154" i="11"/>
  <c r="E3156" i="11"/>
  <c r="E3157" i="11"/>
  <c r="E3158" i="11"/>
  <c r="E3159" i="11"/>
  <c r="E3161" i="11"/>
  <c r="E3162" i="11"/>
  <c r="E3163" i="11"/>
  <c r="E3164" i="11"/>
  <c r="E3166" i="11"/>
  <c r="E3167" i="11"/>
  <c r="E3168" i="11"/>
  <c r="E3169" i="11"/>
  <c r="E3171" i="11"/>
  <c r="E3172" i="11"/>
  <c r="E3173" i="11"/>
  <c r="E3174" i="11"/>
  <c r="E3176" i="11"/>
  <c r="E3177" i="11"/>
  <c r="E3178" i="11"/>
  <c r="E3179" i="11"/>
  <c r="E3180" i="11"/>
  <c r="E3182" i="11"/>
  <c r="E3183" i="11"/>
  <c r="E3184" i="11"/>
  <c r="E3185" i="11"/>
  <c r="E3187" i="11"/>
  <c r="E3188" i="11"/>
  <c r="E3189" i="11"/>
  <c r="E3190" i="11"/>
  <c r="E3191" i="11"/>
  <c r="E3192" i="11"/>
  <c r="E3193" i="11"/>
  <c r="E3194" i="11"/>
  <c r="E3195" i="11"/>
  <c r="E3196" i="11"/>
  <c r="E3197" i="11"/>
  <c r="E3198" i="11"/>
  <c r="E3199" i="11"/>
  <c r="E3201" i="11"/>
  <c r="E3202" i="11"/>
  <c r="E3203" i="11"/>
  <c r="E3204" i="11"/>
  <c r="E3205" i="11"/>
  <c r="E3206" i="11"/>
  <c r="E3207" i="11"/>
  <c r="E3208" i="11"/>
  <c r="E3209" i="11"/>
  <c r="E3211" i="11"/>
  <c r="E3212" i="11"/>
  <c r="E3213" i="11"/>
  <c r="E3214" i="11"/>
  <c r="E3216" i="11"/>
  <c r="E3217" i="11"/>
  <c r="E3218" i="11"/>
  <c r="E3219" i="11"/>
  <c r="E3220" i="11"/>
  <c r="E3221" i="11"/>
  <c r="E3222" i="11"/>
  <c r="E3223" i="11"/>
  <c r="E3224" i="11"/>
  <c r="E3225" i="11"/>
  <c r="E3226" i="11"/>
  <c r="E3227" i="11"/>
  <c r="E3228" i="11"/>
  <c r="E3229" i="11"/>
  <c r="E3230" i="11"/>
  <c r="E3231" i="11"/>
  <c r="E3232" i="11"/>
  <c r="E3233" i="11"/>
  <c r="E3234" i="11"/>
  <c r="E3235" i="11"/>
  <c r="E3236" i="11"/>
  <c r="E3237" i="11"/>
  <c r="E3238" i="11"/>
  <c r="E3239" i="11"/>
  <c r="E3240" i="11"/>
  <c r="E3241" i="11"/>
  <c r="E3242" i="11"/>
  <c r="E3243" i="11"/>
  <c r="E3244" i="11"/>
  <c r="E3245" i="11"/>
  <c r="E3246" i="11"/>
  <c r="E3247" i="11"/>
  <c r="E3248" i="11"/>
  <c r="E3249" i="11"/>
  <c r="E3250" i="11"/>
  <c r="E3251" i="11"/>
  <c r="E3252" i="11"/>
  <c r="E3253" i="11"/>
  <c r="E3254" i="11"/>
  <c r="E3255" i="11"/>
  <c r="E3256" i="11"/>
  <c r="E3257" i="11"/>
  <c r="E3258" i="11"/>
  <c r="E3259" i="11"/>
  <c r="E3260" i="11"/>
  <c r="E3261" i="11"/>
  <c r="E3262" i="11"/>
  <c r="E3263" i="11"/>
  <c r="E3264" i="11"/>
  <c r="E3265" i="11"/>
  <c r="E3266" i="11"/>
  <c r="E3267" i="11"/>
  <c r="E3268" i="11"/>
  <c r="E3269" i="11"/>
  <c r="E3270" i="11"/>
  <c r="E3271" i="11"/>
  <c r="E3272" i="11"/>
  <c r="E3273" i="11"/>
  <c r="E3274" i="11"/>
  <c r="E3275" i="11"/>
  <c r="E3276" i="11"/>
  <c r="E3277" i="11"/>
  <c r="E3278" i="11"/>
  <c r="E3279" i="11"/>
  <c r="E3280" i="11"/>
  <c r="E3281" i="11"/>
  <c r="E3282" i="11"/>
  <c r="E3283" i="11"/>
  <c r="E3284" i="11"/>
  <c r="E3285" i="11"/>
  <c r="E3286" i="11"/>
  <c r="E3287" i="11"/>
  <c r="E3288" i="11"/>
  <c r="E3289" i="11"/>
  <c r="E3290" i="11"/>
  <c r="E3291" i="11"/>
  <c r="E3292" i="11"/>
  <c r="E3293" i="11"/>
  <c r="E3294" i="11"/>
  <c r="E3295" i="11"/>
  <c r="E3296" i="11"/>
  <c r="E3297" i="11"/>
  <c r="E3298" i="11"/>
  <c r="E3299" i="11"/>
  <c r="E3300" i="11"/>
  <c r="E3301" i="11"/>
  <c r="E3302" i="11"/>
  <c r="E3303" i="11"/>
  <c r="E3304" i="11"/>
  <c r="E3305" i="11"/>
  <c r="E3306" i="11"/>
  <c r="E3307" i="11"/>
  <c r="E3308" i="11"/>
  <c r="E3309" i="11"/>
  <c r="E3310" i="11"/>
  <c r="E3311" i="11"/>
  <c r="E3312" i="11"/>
  <c r="E3313" i="11"/>
  <c r="E3314" i="11"/>
  <c r="E3315" i="11"/>
  <c r="E3316" i="11"/>
  <c r="E3317" i="11"/>
  <c r="E3318" i="11"/>
  <c r="E3319" i="11"/>
  <c r="E3320" i="11"/>
  <c r="E3321" i="11"/>
  <c r="E3322" i="11"/>
  <c r="E3323" i="11"/>
  <c r="E3324" i="11"/>
  <c r="E3325" i="11"/>
  <c r="E3326" i="11"/>
  <c r="E3327" i="11"/>
  <c r="E3328" i="11"/>
  <c r="E3329" i="11"/>
  <c r="E3330" i="11"/>
  <c r="E3331" i="11"/>
  <c r="E3332" i="11"/>
  <c r="E3333" i="11"/>
  <c r="E3334" i="11"/>
  <c r="E3335" i="11"/>
  <c r="E3336" i="11"/>
  <c r="E3337" i="11"/>
  <c r="E3338" i="11"/>
  <c r="E3339" i="11"/>
  <c r="E3340" i="11"/>
  <c r="E3341" i="11"/>
  <c r="E3342" i="11"/>
  <c r="E3343" i="11"/>
  <c r="E3344" i="11"/>
  <c r="E3345" i="11"/>
  <c r="E3346" i="11"/>
  <c r="E3347" i="11"/>
  <c r="E3348" i="11"/>
  <c r="E3349" i="11"/>
  <c r="E3350" i="11"/>
  <c r="E3351" i="11"/>
  <c r="E3352" i="11"/>
  <c r="E3353" i="11"/>
  <c r="E3354" i="11"/>
  <c r="E3355" i="11"/>
  <c r="E3356" i="11"/>
  <c r="E3357" i="11"/>
  <c r="E3358" i="11"/>
  <c r="E3359" i="11"/>
  <c r="E3360" i="11"/>
  <c r="E3361" i="11"/>
  <c r="E3362" i="11"/>
  <c r="E3363" i="11"/>
  <c r="E3364" i="11"/>
  <c r="E3365" i="11"/>
  <c r="E3366" i="11"/>
  <c r="E3367" i="11"/>
  <c r="E3368" i="11"/>
  <c r="E3369" i="11"/>
  <c r="E3370" i="11"/>
  <c r="E3371" i="11"/>
  <c r="E3372" i="11"/>
  <c r="E3373" i="11"/>
  <c r="E3374" i="11"/>
  <c r="E3375" i="11"/>
  <c r="E3376" i="11"/>
  <c r="E3377" i="11"/>
  <c r="E3378" i="11"/>
  <c r="E3379" i="11"/>
  <c r="E3380" i="11"/>
  <c r="E3381" i="11"/>
  <c r="E3382" i="11"/>
  <c r="E3383" i="11"/>
  <c r="E3384" i="11"/>
  <c r="E3385" i="11"/>
  <c r="E3386" i="11"/>
  <c r="E3387" i="11"/>
  <c r="E3388" i="11"/>
  <c r="E3389" i="11"/>
  <c r="E3390" i="11"/>
  <c r="E3391" i="11"/>
  <c r="E3392" i="11"/>
  <c r="E3393" i="11"/>
  <c r="E3394" i="11"/>
  <c r="E3395" i="11"/>
  <c r="E3396" i="11"/>
  <c r="E3397" i="11"/>
  <c r="E3398" i="11"/>
  <c r="E3399" i="11"/>
  <c r="E3400" i="11"/>
  <c r="E3401" i="11"/>
  <c r="E3402" i="11"/>
  <c r="E3403" i="11"/>
  <c r="E3404" i="11"/>
  <c r="E3405" i="11"/>
  <c r="E3406" i="11"/>
  <c r="E3407" i="11"/>
  <c r="E3408" i="11"/>
  <c r="E3409" i="11"/>
  <c r="E3410" i="11"/>
  <c r="E3411" i="11"/>
  <c r="E3412" i="11"/>
  <c r="E3413" i="11"/>
  <c r="E3414" i="11"/>
  <c r="E3415" i="11"/>
  <c r="E3416" i="11"/>
  <c r="E3417" i="11"/>
  <c r="E3418" i="11"/>
  <c r="E3419" i="11"/>
  <c r="E3420" i="11"/>
  <c r="E3421" i="11"/>
  <c r="E3422" i="11"/>
  <c r="E3423" i="11"/>
  <c r="E3424" i="11"/>
  <c r="E3425" i="11"/>
  <c r="E3426" i="11"/>
  <c r="E3427" i="11"/>
  <c r="E3428" i="11"/>
  <c r="E3429" i="11"/>
  <c r="E3430" i="11"/>
  <c r="E3431" i="11"/>
  <c r="E3432" i="11"/>
  <c r="E3433" i="11"/>
  <c r="E3434" i="11"/>
  <c r="E3435" i="11"/>
  <c r="E3436" i="11"/>
  <c r="E3437" i="11"/>
  <c r="E3438" i="11"/>
  <c r="E3439" i="11"/>
  <c r="E3440" i="11"/>
  <c r="E3441" i="11"/>
  <c r="E3442" i="11"/>
  <c r="E3443" i="11"/>
  <c r="E3444" i="11"/>
  <c r="E3445" i="11"/>
  <c r="E3446" i="11"/>
  <c r="E3447" i="11"/>
  <c r="E3448" i="11"/>
  <c r="E3449" i="11"/>
  <c r="E3450" i="11"/>
  <c r="E3451" i="11"/>
  <c r="E3452" i="11"/>
  <c r="E3453" i="11"/>
  <c r="E3454" i="11"/>
  <c r="E3455" i="11"/>
  <c r="E3456" i="11"/>
  <c r="E3457" i="11"/>
  <c r="E3458" i="11"/>
  <c r="E3459" i="11"/>
  <c r="E3460" i="11"/>
  <c r="E3461" i="11"/>
  <c r="E3462" i="11"/>
  <c r="E3463" i="11"/>
  <c r="E3464" i="11"/>
  <c r="E3465" i="11"/>
  <c r="E3466" i="11"/>
  <c r="E3467" i="11"/>
  <c r="E3468" i="11"/>
  <c r="E3469" i="11"/>
  <c r="E3470" i="11"/>
  <c r="E3471" i="11"/>
  <c r="E3472" i="11"/>
  <c r="E3473" i="11"/>
  <c r="E3474" i="11"/>
  <c r="E3475" i="11"/>
  <c r="E3476" i="11"/>
  <c r="E3477" i="11"/>
  <c r="E3478" i="11"/>
  <c r="E3479" i="11"/>
  <c r="E3480" i="11"/>
  <c r="E3481" i="11"/>
  <c r="E3482" i="11"/>
  <c r="E3483" i="11"/>
  <c r="E3484" i="11"/>
  <c r="E3485" i="11"/>
  <c r="E3486" i="11"/>
  <c r="E3487" i="11"/>
  <c r="E3488" i="11"/>
  <c r="E3489" i="11"/>
  <c r="E3490" i="11"/>
  <c r="E3491" i="11"/>
  <c r="E3492" i="11"/>
  <c r="E3493" i="11"/>
  <c r="E3494" i="11"/>
  <c r="E3495" i="11"/>
  <c r="E3496" i="11"/>
  <c r="E3497" i="11"/>
  <c r="E3498" i="11"/>
  <c r="E3499" i="11"/>
  <c r="E3500" i="11"/>
  <c r="E3501" i="11"/>
  <c r="E3502" i="11"/>
  <c r="E3503" i="11"/>
  <c r="E3504" i="11"/>
  <c r="E3505" i="11"/>
  <c r="E3506" i="11"/>
  <c r="E3507" i="11"/>
  <c r="E3508" i="11"/>
  <c r="E3509" i="11"/>
  <c r="E3510" i="11"/>
  <c r="E3511" i="11"/>
  <c r="E3512" i="11"/>
  <c r="E3513" i="11"/>
  <c r="E3514" i="11"/>
  <c r="E3515" i="11"/>
  <c r="E3516" i="11"/>
  <c r="E3517" i="11"/>
  <c r="E3518" i="11"/>
  <c r="E3519" i="11"/>
  <c r="E3520" i="11"/>
  <c r="E3521" i="11"/>
  <c r="E3522" i="11"/>
  <c r="E3523" i="11"/>
  <c r="E3524" i="11"/>
  <c r="E3525" i="11"/>
  <c r="E3526" i="11"/>
  <c r="E3527" i="11"/>
  <c r="E3528" i="11"/>
  <c r="E3529" i="11"/>
  <c r="E3530" i="11"/>
  <c r="E3531" i="11"/>
  <c r="E3532" i="11"/>
  <c r="E3533" i="11"/>
  <c r="E3534" i="11"/>
  <c r="E3535" i="11"/>
  <c r="E3536" i="11"/>
  <c r="E3537" i="11"/>
  <c r="E3538" i="11"/>
  <c r="E3539" i="11"/>
  <c r="E3540" i="11"/>
  <c r="E3541" i="11"/>
  <c r="E3542" i="11"/>
  <c r="E3543" i="11"/>
  <c r="E3544" i="11"/>
  <c r="E3545" i="11"/>
  <c r="E3546" i="11"/>
  <c r="E3547" i="11"/>
  <c r="E3548" i="11"/>
  <c r="E3549" i="11"/>
  <c r="E3550" i="11"/>
  <c r="E3551" i="11"/>
  <c r="E3552" i="11"/>
  <c r="E3553" i="11"/>
  <c r="E3554" i="11"/>
  <c r="E3555" i="11"/>
  <c r="E3556" i="11"/>
  <c r="E3557" i="11"/>
  <c r="E3558" i="11"/>
  <c r="E3559" i="11"/>
  <c r="E3560" i="11"/>
  <c r="E3561" i="11"/>
  <c r="E3562" i="11"/>
  <c r="E3563" i="11"/>
  <c r="E3564" i="11"/>
  <c r="E3565" i="11"/>
  <c r="E3566" i="11"/>
  <c r="E3567" i="11"/>
  <c r="E3568" i="11"/>
  <c r="E3569" i="11"/>
  <c r="E3570" i="11"/>
  <c r="E3571" i="11"/>
  <c r="E3572" i="11"/>
  <c r="E3573" i="11"/>
  <c r="E3574" i="11"/>
  <c r="E3575" i="11"/>
  <c r="E3576" i="11"/>
  <c r="E3577" i="11"/>
  <c r="E3578" i="11"/>
  <c r="E3579" i="11"/>
  <c r="E3580" i="11"/>
  <c r="E3581" i="11"/>
  <c r="E3582" i="11"/>
  <c r="E3583" i="11"/>
  <c r="E3584" i="11"/>
  <c r="E3585" i="11"/>
  <c r="E3586" i="11"/>
  <c r="E3587" i="11"/>
  <c r="E3588" i="11"/>
  <c r="E3589" i="11"/>
  <c r="E3590" i="11"/>
  <c r="E3591" i="11"/>
  <c r="E3592" i="11"/>
  <c r="E3593" i="11"/>
  <c r="E3594" i="11"/>
  <c r="E3595" i="11"/>
  <c r="E3596" i="11"/>
  <c r="E3597" i="11"/>
  <c r="E3598" i="11"/>
  <c r="E3599" i="11"/>
  <c r="E3600" i="11"/>
  <c r="E3601" i="11"/>
  <c r="E3602" i="11"/>
  <c r="E3603" i="11"/>
  <c r="E3604" i="11"/>
  <c r="E3605" i="11"/>
  <c r="E3606" i="11"/>
  <c r="E3607" i="11"/>
  <c r="E3608" i="11"/>
  <c r="E3609" i="11"/>
  <c r="E3610" i="11"/>
  <c r="E3611" i="11"/>
  <c r="E3612" i="11"/>
  <c r="E3613" i="11"/>
  <c r="E3614" i="11"/>
  <c r="E3615" i="11"/>
  <c r="E3616" i="11"/>
  <c r="E3617" i="11"/>
  <c r="E3618" i="11"/>
  <c r="E3619" i="11"/>
  <c r="E3620" i="11"/>
  <c r="E3621" i="11"/>
  <c r="E3622" i="11"/>
  <c r="E3623" i="11"/>
  <c r="E3624" i="11"/>
  <c r="E3625" i="11"/>
  <c r="E3626" i="11"/>
  <c r="E3627" i="11"/>
  <c r="E3628" i="11"/>
  <c r="E3629" i="11"/>
  <c r="E3630" i="11"/>
  <c r="E3631" i="11"/>
  <c r="E3632" i="11"/>
  <c r="E3633" i="11"/>
  <c r="E3634" i="11"/>
  <c r="E13" i="11"/>
  <c r="E12" i="11"/>
  <c r="D14" i="11"/>
  <c r="D15" i="11"/>
  <c r="D16" i="11"/>
  <c r="D17" i="11"/>
  <c r="D13" i="11"/>
  <c r="D12" i="11"/>
  <c r="D16" i="9"/>
  <c r="D17" i="9"/>
  <c r="D34" i="9"/>
  <c r="D58" i="9"/>
  <c r="D106" i="9"/>
  <c r="D130" i="9"/>
  <c r="D154" i="9"/>
  <c r="D202" i="9"/>
  <c r="D226" i="9"/>
  <c r="D298" i="9"/>
  <c r="D322" i="9"/>
  <c r="D346" i="9"/>
  <c r="D394" i="9"/>
  <c r="D418" i="9"/>
  <c r="D490"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J14" i="11" s="1"/>
  <c r="C15" i="9"/>
  <c r="D15" i="9" s="1"/>
  <c r="M14" i="11" l="1"/>
  <c r="N14" i="11"/>
  <c r="L14" i="11"/>
  <c r="I14" i="11"/>
  <c r="K14" i="11"/>
  <c r="L17" i="11"/>
  <c r="K17" i="11"/>
  <c r="M17" i="11"/>
  <c r="J17" i="11"/>
  <c r="N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<sst xmlns="http://schemas.openxmlformats.org/spreadsheetml/2006/main" count="28774" uniqueCount="1666">
  <si>
    <t>Please save this file to your own computer before filling out this reporting form.</t>
  </si>
  <si>
    <t>Before completing this form please review the DEQ website for the most recent versions and instructions for this form:</t>
  </si>
  <si>
    <t>https://www.oregon.gov/deq/aq/aqPermits/Pages/CAO-reg.aspx</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</si>
  <si>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</si>
  <si>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</si>
  <si>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Worksheet 1</t>
  </si>
  <si>
    <t xml:space="preserve">Facility Information </t>
  </si>
  <si>
    <t xml:space="preserve">Record facility name and address, contact person, source number, and number of employees in the boxes. </t>
  </si>
  <si>
    <t>Worksheet 2</t>
  </si>
  <si>
    <t>Emission Units &amp; Activities</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</si>
  <si>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</si>
  <si>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Worksheet 3</t>
  </si>
  <si>
    <t>Pollutant Emissions - EF</t>
  </si>
  <si>
    <t>Record all Air Toxic pollutants CAS/DEQ ID and chemical names, pollutant-specifc emissions factors and control efficiencies, and calculated emissions.</t>
  </si>
  <si>
    <t>Worksheet 4</t>
  </si>
  <si>
    <t>Material Balance Activities</t>
  </si>
  <si>
    <t>Record all emission units and activities that emit air toxics included in the list of associated air toxic contaminants. Provide annual and maximum daily material usage and waste activities, material names and manufacturer, and emission type.</t>
  </si>
  <si>
    <t>Worksheet 5</t>
  </si>
  <si>
    <t>Pollutant Emissions - MB</t>
  </si>
  <si>
    <t>Record all Air Toxic pollutants CAS/DEQ ID and chemical names associated with recorded materials, pollutant-specifc percent composition and control efficiencies, and calculated emissions.</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</si>
  <si>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</si>
  <si>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t>What you need (Existing Sources):</t>
  </si>
  <si>
    <t>1. Current Permit and Permit Review Report</t>
  </si>
  <si>
    <t>2. Emission Detail Sheets</t>
  </si>
  <si>
    <t>3. Safety Data Sheets, Certified Product Data Sheets, Environmental Data Sheets, or any lab data for each material used.</t>
  </si>
  <si>
    <t>4. Most Recent Annual Report[s]</t>
  </si>
  <si>
    <t>5. Any other documentation needed to help fulfill request - e.g. emissions factor references, source test review reports, etc.</t>
  </si>
  <si>
    <t>Worksheet 1: Facility Information</t>
  </si>
  <si>
    <t xml:space="preserve">Please provide the facility name and address, contact person, and source number which is the first 6 digits of the permit number (existing sources) in the boxes provided. </t>
  </si>
  <si>
    <t xml:space="preserve">Worksheet 2: Emission Units &amp; Activities </t>
  </si>
  <si>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</si>
  <si>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t xml:space="preserve">2. Record emissions type (i.e. Stack or Fugitive) and corresponding emission type ID. </t>
  </si>
  <si>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</si>
  <si>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</si>
  <si>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</si>
  <si>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</si>
  <si>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t>Worksheet 3: Pollutant Emissions - EF</t>
  </si>
  <si>
    <t>1. Provide a row for each Air Toxic emitted from a specified TEU. Either select a CAS number or DEQ ID from the dropdown list or cut and paste both the CAS/DEQ ID and Chemical Name for each pollutant.</t>
  </si>
  <si>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</si>
  <si>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</si>
  <si>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</si>
  <si>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t>
    </r>
    <r>
      <rPr>
        <b/>
        <vertAlign val="subscript"/>
        <sz val="12"/>
        <color theme="1"/>
        <rFont val="Arial"/>
        <family val="2"/>
      </rPr>
      <t xml:space="preserve"> </t>
    </r>
    <r>
      <rPr>
        <b/>
        <sz val="12"/>
        <color theme="1"/>
        <rFont val="Arial"/>
        <family val="2"/>
      </rPr>
      <t>= (P)*(EF)*(1-CE)</t>
    </r>
  </si>
  <si>
    <t>E</t>
  </si>
  <si>
    <t>=</t>
  </si>
  <si>
    <r>
      <t xml:space="preserve">Annual or Maximum Daily air toxics emissions </t>
    </r>
    <r>
      <rPr>
        <b/>
        <sz val="12"/>
        <color theme="1"/>
        <rFont val="Arial"/>
        <family val="2"/>
      </rPr>
      <t>[Pounds/(Year|Day)]</t>
    </r>
  </si>
  <si>
    <t>P</t>
  </si>
  <si>
    <r>
      <t xml:space="preserve">Production or Process Usage Rate </t>
    </r>
    <r>
      <rPr>
        <b/>
        <sz val="12"/>
        <color theme="1"/>
        <rFont val="Arial"/>
        <family val="2"/>
      </rPr>
      <t>[Activity Units/(Year|Day)]</t>
    </r>
  </si>
  <si>
    <t>EF</t>
  </si>
  <si>
    <r>
      <t xml:space="preserve">Pollutant Emission Factor </t>
    </r>
    <r>
      <rPr>
        <b/>
        <sz val="12"/>
        <color theme="1"/>
        <rFont val="Arial"/>
        <family val="2"/>
      </rPr>
      <t>[Pounds/ Activity Unit]</t>
    </r>
  </si>
  <si>
    <t>CE</t>
  </si>
  <si>
    <r>
      <t xml:space="preserve">Overall Control Efficiency </t>
    </r>
    <r>
      <rPr>
        <b/>
        <sz val="12"/>
        <color theme="1"/>
        <rFont val="Arial"/>
        <family val="2"/>
      </rPr>
      <t>expressed as a decimal</t>
    </r>
    <r>
      <rPr>
        <sz val="12"/>
        <color theme="1"/>
        <rFont val="Arial"/>
        <family val="2"/>
      </rPr>
      <t>.</t>
    </r>
  </si>
  <si>
    <t>Worksheet 4: Material Balance Activities</t>
  </si>
  <si>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</si>
  <si>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t xml:space="preserve">2. List all materials (e.g. paints, coating materials, thinners, solvents, etc.) containing pollutants from the provided Air Toxics list - include product name and manufacturer for each specified TEU/Activity. </t>
  </si>
  <si>
    <t xml:space="preserve">3. Record emissions type (i.e. Stack or Fugitive) and corresponding emission type ID. </t>
  </si>
  <si>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</si>
  <si>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t xml:space="preserve">5. Record "Material Wasted" quantities in pounds for both annual and maximum daily activity/production/process rates for each TEU/activity for "Actual", "Requested PTE", and "Capacity" production scenarios. </t>
  </si>
  <si>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</si>
  <si>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t xml:space="preserve"> or any material that should beexcluded from emissions calculations.</t>
  </si>
  <si>
    <t>Worksheet 5: Pollutant Emissions - MB</t>
  </si>
  <si>
    <t>1. Provide a row for each Air Toxic emitted from a specified material and its associated TEU/Activity. Either select a CAS number or DEQ ID from the dropdown list or cut and paste both the CAS/DEQ ID and Chemical Name for each pollutant.</t>
  </si>
  <si>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</si>
  <si>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t>3. Provide the percent composition for the Air Toxic in the specified material as provided by the manufacturer supplied data (e.g. SDS).</t>
  </si>
  <si>
    <t>Note:</t>
  </si>
  <si>
    <t>If percent weight is a range, use the mid-point of the range. (e.g., if range is 10-50% use 30%, or if the SDS lists &lt; 5% use 2.5%)</t>
  </si>
  <si>
    <t>4. Provide any notes or references relevant to the pollutant emissions - e.g. technical references, details of control efficiencies, etc.</t>
  </si>
  <si>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</si>
  <si>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</si>
  <si>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</si>
  <si>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t>X</t>
  </si>
  <si>
    <t>Subscript X represents a specific material</t>
  </si>
  <si>
    <t>C</t>
  </si>
  <si>
    <r>
      <t xml:space="preserve">Material usage </t>
    </r>
    <r>
      <rPr>
        <b/>
        <sz val="12"/>
        <color theme="1"/>
        <rFont val="Arial"/>
        <family val="2"/>
      </rPr>
      <t>[Pounds/(Year|Day)]</t>
    </r>
  </si>
  <si>
    <t>W</t>
  </si>
  <si>
    <r>
      <t xml:space="preserve">Material waste </t>
    </r>
    <r>
      <rPr>
        <b/>
        <sz val="12"/>
        <color theme="1"/>
        <rFont val="Arial"/>
        <family val="2"/>
      </rPr>
      <t>[Pounds/(Year|Day)]</t>
    </r>
  </si>
  <si>
    <t>K</t>
  </si>
  <si>
    <t>Percent weight air toxic pollutant concentration expressed as a decimal</t>
  </si>
  <si>
    <t>Control efficiency expressed as decimal</t>
  </si>
  <si>
    <t>Facility Information</t>
  </si>
  <si>
    <t>Facility Name</t>
  </si>
  <si>
    <t>acpi Wood Products, LLC</t>
  </si>
  <si>
    <t>Facility Address</t>
  </si>
  <si>
    <t>625 Hoffman Rd</t>
  </si>
  <si>
    <t>City</t>
  </si>
  <si>
    <t>Independence</t>
  </si>
  <si>
    <t>Zip Code</t>
  </si>
  <si>
    <t>Source Number
(for existing sources)</t>
  </si>
  <si>
    <t>27-0005</t>
  </si>
  <si>
    <t>Facility Contact</t>
  </si>
  <si>
    <t>John Hamlin, john.hamlin@cabinetworksgroup.com</t>
  </si>
  <si>
    <t>Phone Number</t>
  </si>
  <si>
    <t>503-751-0223</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</si>
  <si>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</si>
  <si>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</si>
  <si>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</si>
  <si>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</si>
  <si>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</si>
  <si>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</si>
  <si>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</si>
  <si>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</si>
  <si>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</si>
  <si>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</si>
  <si>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</si>
  <si>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</si>
  <si>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</si>
  <si>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</si>
  <si>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</si>
  <si>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</si>
  <si>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</si>
  <si>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</si>
  <si>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</si>
  <si>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</si>
  <si>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</si>
  <si>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</si>
  <si>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TEU-17</t>
  </si>
  <si>
    <t>MDF Sanding and Sawing</t>
  </si>
  <si>
    <t>None</t>
  </si>
  <si>
    <t>ST-27</t>
  </si>
  <si>
    <t>MSF</t>
  </si>
  <si>
    <t>Thousand square feet</t>
  </si>
  <si>
    <t> </t>
  </si>
  <si>
    <t>MDO Sanding and Sawing</t>
  </si>
  <si>
    <t>Plywood Sanding and Sawing</t>
  </si>
  <si>
    <t>Particle Board Sanding and Sawing</t>
  </si>
  <si>
    <t>TEU-18</t>
  </si>
  <si>
    <t>ST-28</t>
  </si>
  <si>
    <t>Space Heaters Air Make-Up Units</t>
  </si>
  <si>
    <t>MMSCF</t>
  </si>
  <si>
    <t>Natural Gas</t>
  </si>
  <si>
    <t>Calculated Emissions</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</si>
  <si>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</si>
  <si>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</si>
  <si>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</si>
  <si>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</si>
  <si>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</si>
  <si>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</si>
  <si>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</si>
  <si>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</si>
  <si>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</si>
  <si>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</si>
  <si>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</si>
  <si>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DEQ Sequence ID</t>
  </si>
  <si>
    <t>Annual - Chronic</t>
  </si>
  <si>
    <t>Max Daily - Acute</t>
  </si>
  <si>
    <t xml:space="preserve">Requested PTE </t>
  </si>
  <si>
    <t>61-82-5</t>
  </si>
  <si>
    <t>lb/ton</t>
  </si>
  <si>
    <t>Annual and max daily EF values are the same for this TEU and its pollutants</t>
  </si>
  <si>
    <t>7440-38-2</t>
  </si>
  <si>
    <t>The control efficiency does not apply to this pollutant</t>
  </si>
  <si>
    <t>75-07-0</t>
  </si>
  <si>
    <t>lb/MSF</t>
  </si>
  <si>
    <t>MDO Sanding Operations - ODEQ approved factors provided via 11/25/2024 email (ODEQ email).</t>
  </si>
  <si>
    <t>Plywood Total of Sawing and Sanding Operations - ODEQ approved factors provided via 11/25/2024 email (ODEQ email).</t>
  </si>
  <si>
    <t>-</t>
  </si>
  <si>
    <t>Total Acetaldehyde Emissions</t>
  </si>
  <si>
    <t>50-00-0</t>
  </si>
  <si>
    <t>MDF Sanding Operations - ODEQ approved factors provided via 11/25/2024 email (ODEQ email).</t>
  </si>
  <si>
    <t>MDO Total of Sawing and Sanding Operations - ODEQ approved factors provided via 11/25/2024 email (ODEQ email).</t>
  </si>
  <si>
    <t>Particle Board Total of Sawing and Sanding Operations - ODEQ approved factors provided via 11/25/2024 email (ODEQ email).</t>
  </si>
  <si>
    <t>Total Formaldehyde Emissions</t>
  </si>
  <si>
    <t>67-56-1</t>
  </si>
  <si>
    <t>MDF Total of Sawing and Sanding Operations - ODEQ approved factors provided via 11/25/2024 email (ODEQ email).</t>
  </si>
  <si>
    <t>Total Methanol Emissions</t>
  </si>
  <si>
    <t>108-95-2</t>
  </si>
  <si>
    <t>Particle Board Sanding Operations - ODEQ approved factors provided via 11/25/2024 email (ODEQ email).</t>
  </si>
  <si>
    <t>Total Phenol Emissions</t>
  </si>
  <si>
    <t>100-42-5</t>
  </si>
  <si>
    <t>Total Styrene Emissions</t>
  </si>
  <si>
    <t>MDO Sawing Operations - ODEQ approved factors provided via 11/25/2024 email (ODEQ email).</t>
  </si>
  <si>
    <t>lb/MMSCF</t>
  </si>
  <si>
    <t>ODEQ "AQ104B-ToxicsATEICombustionTool.xlxs" for the 2023 Air Toxics Emisisons Inventory Report, &lt;10 MMBtu/hr.</t>
  </si>
  <si>
    <t>107-02-8</t>
  </si>
  <si>
    <t>7664-41-7</t>
  </si>
  <si>
    <t>7440-39-3</t>
  </si>
  <si>
    <t>71-43-2</t>
  </si>
  <si>
    <t>7440-41-7</t>
  </si>
  <si>
    <t>7440-43-9</t>
  </si>
  <si>
    <t>18540-29-9</t>
  </si>
  <si>
    <t>7440-48-4</t>
  </si>
  <si>
    <t>7440-50-8</t>
  </si>
  <si>
    <t>100-41-4</t>
  </si>
  <si>
    <t>110-54-3</t>
  </si>
  <si>
    <t>7439-92-1</t>
  </si>
  <si>
    <t>7439-96-5</t>
  </si>
  <si>
    <t>7439-97-6</t>
  </si>
  <si>
    <t>1313-27-5</t>
  </si>
  <si>
    <t>91-20-3</t>
  </si>
  <si>
    <t>7782-49-2</t>
  </si>
  <si>
    <t>108-88-3</t>
  </si>
  <si>
    <t>7440-62-2</t>
  </si>
  <si>
    <t>1330-20-7</t>
  </si>
  <si>
    <t>7440-66-6</t>
  </si>
  <si>
    <t>50-32-8</t>
  </si>
  <si>
    <t>AP-42 Chapter 1.4, Table 1.4-3</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</si>
  <si>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</si>
  <si>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</si>
  <si>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</si>
  <si>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</si>
  <si>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</si>
  <si>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</si>
  <si>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</si>
  <si>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</si>
  <si>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</si>
  <si>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</si>
  <si>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</si>
  <si>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</si>
  <si>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</si>
  <si>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</si>
  <si>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</si>
  <si>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</si>
  <si>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Line 1 - NGR</t>
  </si>
  <si>
    <t>FNST2243 - FN STN Ginger Snap NGR</t>
  </si>
  <si>
    <t>Axalta</t>
  </si>
  <si>
    <t>--</t>
  </si>
  <si>
    <t>FNST2620 - Espresso NGR</t>
  </si>
  <si>
    <t>FNST2930 - Walnut NGR</t>
  </si>
  <si>
    <t>FNST3025 - Hazelnut NGR</t>
  </si>
  <si>
    <t>FNST4000 - Stain Amaretto NGR</t>
  </si>
  <si>
    <t>The Sherwin-Williams Company</t>
  </si>
  <si>
    <t>FNST4030 - Stain Eagle Rock NGR</t>
  </si>
  <si>
    <t>FNST4040 - Stain Espresso NGR</t>
  </si>
  <si>
    <t>FNST4050 - Stain French Roast NGR</t>
  </si>
  <si>
    <t>FNST4060 - Stain Gingersnap NGR</t>
  </si>
  <si>
    <t>FNST4070 - Stain Harvest Bronze NGR</t>
  </si>
  <si>
    <t>FNST4080 - Stain Onyx NGR</t>
  </si>
  <si>
    <t>FNST4100 - Stain Rumberry NGR</t>
  </si>
  <si>
    <t>FNST4110 - Stain Walnut NGR</t>
  </si>
  <si>
    <t>FNST4205 - Stain Hazelnut NGR</t>
  </si>
  <si>
    <t>FNAD2211 - Additive MEK</t>
  </si>
  <si>
    <t>M.L. Campbell</t>
  </si>
  <si>
    <t xml:space="preserve">FNAD2244 - N-Butyl Acetate </t>
  </si>
  <si>
    <t>FNAD2248 - Acetone Additive</t>
  </si>
  <si>
    <t>FNAD4010 - HAPS Free Reducer</t>
  </si>
  <si>
    <t>TEU-1 - All Materials Potential Emissions</t>
  </si>
  <si>
    <t>NA</t>
  </si>
  <si>
    <t>TEU-2</t>
  </si>
  <si>
    <t>Line 1 - Stain/Primer</t>
  </si>
  <si>
    <t>FNST2280 - Wipe Stain Base</t>
  </si>
  <si>
    <t>ST-2, ST-3</t>
  </si>
  <si>
    <t>FNST2365 - Harbor Mist Stain</t>
  </si>
  <si>
    <t>FNST2625 - Espresso Wipe</t>
  </si>
  <si>
    <t>FNST2740 - FIN Spray Stain Base</t>
  </si>
  <si>
    <t>FNST2925 - Walnut Wipe Stain</t>
  </si>
  <si>
    <t>FNST3020 - Hazelnut Stain</t>
  </si>
  <si>
    <t>FNST4005 - Stain Amaretto Wipe</t>
  </si>
  <si>
    <t>FNST4010 - Cappuccino Stain</t>
  </si>
  <si>
    <t>FNST4055 - Stain French Roast Wipe</t>
  </si>
  <si>
    <t>FNST4065 - Stain Gingersnap Wipe</t>
  </si>
  <si>
    <t>FNST4085 - Stain Onyx Wipe</t>
  </si>
  <si>
    <t>FNST4090 - Stain Pecan Wipe</t>
  </si>
  <si>
    <t>FNST4095 - Stain Peppcorn Wipe</t>
  </si>
  <si>
    <t>FNST4115 - Stain Walnut Wipe</t>
  </si>
  <si>
    <t>FNST4140 - Stain Sandalwood Spray</t>
  </si>
  <si>
    <t>FNST4200 - Stain Hazelnut Spray</t>
  </si>
  <si>
    <t>FNST4240 - Stain Biscotti</t>
  </si>
  <si>
    <t>FNST4250 - Stain Dockside</t>
  </si>
  <si>
    <t>FNST4255 - Stain Dockside 2</t>
  </si>
  <si>
    <t>FNST4260 - Stain Hearth</t>
  </si>
  <si>
    <t>FNST4270 - Stain Smoke Spray</t>
  </si>
  <si>
    <t>FNST4275 - Stain Nightsky</t>
  </si>
  <si>
    <t>FNST4280 - Stain Base</t>
  </si>
  <si>
    <t>FNTN2101 - Islander Blue Spray</t>
  </si>
  <si>
    <t>FNTN4000 - Toner Buckskin</t>
  </si>
  <si>
    <t>FNTN4005 - Toner Cappucino</t>
  </si>
  <si>
    <t>FNTN4010 - Toner Appl-Cstlrck-Pprcrn</t>
  </si>
  <si>
    <t>FNTN4020 - Toner Cobblestone</t>
  </si>
  <si>
    <t>FNTN4025 - Toner Cottage White</t>
  </si>
  <si>
    <t>FNTN4030 - Toner HBRMST/GRYST/BLDR</t>
  </si>
  <si>
    <t>FNTN4035 - Toner Islander</t>
  </si>
  <si>
    <t>FNTN4040 - Toner Pepper Appaloosa</t>
  </si>
  <si>
    <t>FNTN4045 - Toner Seagrass</t>
  </si>
  <si>
    <t>FNTN4050 - Toner Silver Appaloosa</t>
  </si>
  <si>
    <t>FNTT3000 - Tint-Pthalo Green</t>
  </si>
  <si>
    <t>Color Corporation of America</t>
  </si>
  <si>
    <t>FNTT3005 - Tint-Pthalo Blue</t>
  </si>
  <si>
    <t>FNTT3010 - Yellow Iron Oxide</t>
  </si>
  <si>
    <t>FNTT3015 - Tint-Lamp Black</t>
  </si>
  <si>
    <t>FNTT3020 - Tint-White</t>
  </si>
  <si>
    <t>FNTT3030 - Tint-Red Shade Yellow</t>
  </si>
  <si>
    <t>FNTT3040 - Tint-Low Strength Red Oxide</t>
  </si>
  <si>
    <t>FNTT3120 - Vinyl Base Coat Mono White</t>
  </si>
  <si>
    <t>FNTT3125 - SHRWD Univ Dye Black</t>
  </si>
  <si>
    <t>FNTT3130 - SHRWD Univ Dye Red</t>
  </si>
  <si>
    <t>FNTT3135 - SHRWD Univ Dye Yellow</t>
  </si>
  <si>
    <t>FNTT3140 - SHRWD Univ Dye Orange</t>
  </si>
  <si>
    <t>FNPR3038 - White Primer</t>
  </si>
  <si>
    <t>FNPR3055 - Med Gray Primer</t>
  </si>
  <si>
    <t>FNPR3100 - Black Primer</t>
  </si>
  <si>
    <t>FNCT2240 - Catalyst</t>
  </si>
  <si>
    <t>TEU-2 - All Materials Potential Emissions</t>
  </si>
  <si>
    <t>TEU-3</t>
  </si>
  <si>
    <t>Line 1 - Sealer/Enamel</t>
  </si>
  <si>
    <t>FNEN2073 - White Titan Base Enamel</t>
  </si>
  <si>
    <t>ST-4, ST-5</t>
  </si>
  <si>
    <t>FNEN2074 - Enamel White Titan Base Pail</t>
  </si>
  <si>
    <t>FNEN2078 - Clear Titan Base Enamel</t>
  </si>
  <si>
    <t>FNEN2079 - Enamel Clear Titan Base 20 Pail</t>
  </si>
  <si>
    <t>FNEN2085 - ENL Bright Red</t>
  </si>
  <si>
    <t>FNEN2100 - White Icing</t>
  </si>
  <si>
    <t>FNEN2692 - Sea Salt Enamel</t>
  </si>
  <si>
    <t>FNEN3000 - Enamel Irish Crème</t>
  </si>
  <si>
    <t>FNEN3005 - Enamel Magnolia</t>
  </si>
  <si>
    <t>FNEN3010 - Earl Grey</t>
  </si>
  <si>
    <t>FNEN3015 - Enamel Celeste</t>
  </si>
  <si>
    <t>FNEN3020 - Enamel Gale</t>
  </si>
  <si>
    <t>FNEN3025 - Castlerock Enamel</t>
  </si>
  <si>
    <t>FNEN3030 - Enamel Gray Owl</t>
  </si>
  <si>
    <t>FNEN3035 - Enamel Chai Latte</t>
  </si>
  <si>
    <t>FNEN3040 - Enamel Macchiato</t>
  </si>
  <si>
    <t>FNEN3045 - Enamel Eucalyptus</t>
  </si>
  <si>
    <t>FNEN3050 - Enamel Frappe</t>
  </si>
  <si>
    <t>FNEN3055 - Enamel Tidal</t>
  </si>
  <si>
    <t>FNEN3060 - Enamel Seagrass</t>
  </si>
  <si>
    <t>FNEN3065 - Enamel Wht Choc</t>
  </si>
  <si>
    <t>FNEN3070 - Enamel Dusk</t>
  </si>
  <si>
    <t>FNEN3075 - Enamel Divinity</t>
  </si>
  <si>
    <t>FNEN3080 - Enamel Carriage Black</t>
  </si>
  <si>
    <t>FNEN3085 - Enamel Morel</t>
  </si>
  <si>
    <t>FNEN3090 - Enamel Harbor Mist</t>
  </si>
  <si>
    <t>FNEN3095 - Enamel Perfect Storm</t>
  </si>
  <si>
    <t>FNEN3100 - Enamel Islander</t>
  </si>
  <si>
    <t>FNEN3105 - Enamel Bay Leaf</t>
  </si>
  <si>
    <t>FNEN3110 - Enamel London Fog</t>
  </si>
  <si>
    <t>FNEN3115 - Enamel Buff</t>
  </si>
  <si>
    <t>FNEN3120 - Enamel Safari</t>
  </si>
  <si>
    <t>FNEN3125 - Enamel Marine</t>
  </si>
  <si>
    <t>FNEN3130 - Enamel Aloe</t>
  </si>
  <si>
    <t>FNEN3135 - Enamel Lakeshore</t>
  </si>
  <si>
    <t>FNEN3140 - Enamel Cayenne</t>
  </si>
  <si>
    <t>FNEN3145 - Enamel Saffron</t>
  </si>
  <si>
    <t>FNEN3150 - Enamel Sandpiper</t>
  </si>
  <si>
    <t>FNEN3180 - Cypress</t>
  </si>
  <si>
    <t>FNEN3210 - Enamel Shadow</t>
  </si>
  <si>
    <t>FNEN3220 - Enamel Coffee Break</t>
  </si>
  <si>
    <t>FNEN3225 - Enamel Pistachio</t>
  </si>
  <si>
    <t>FNTT3090 - Burnt Umber Enamel</t>
  </si>
  <si>
    <t>FNTT3100 - Raw Umber Enamel</t>
  </si>
  <si>
    <t>TEU-3 - All Materials Potential Emissions</t>
  </si>
  <si>
    <t>TEU-4</t>
  </si>
  <si>
    <t>Line 1 - Glaze</t>
  </si>
  <si>
    <t>FNGL1125 - Harvest Bronze/Ebony</t>
  </si>
  <si>
    <t>ST-6</t>
  </si>
  <si>
    <t>FNGL1145 - Coastal Dry Brush Glaze</t>
  </si>
  <si>
    <t>FNGL1200 - Dark Grey TX Glaze</t>
  </si>
  <si>
    <t>FNGL1205 - Off Black TX Glaze</t>
  </si>
  <si>
    <t>FNGL1210 - White TX Glaze</t>
  </si>
  <si>
    <t>FNGL1228 - Pewter Detail Glaze</t>
  </si>
  <si>
    <t>FNGL4005 - Glaze Burnt Sienna Spray</t>
  </si>
  <si>
    <t>FNGL4010 - Glaze Black/Sable Spray</t>
  </si>
  <si>
    <t>FNGL4015 - Glaze Harvest/Ebony Spray</t>
  </si>
  <si>
    <t>FNGL4025 - Glaze Raw Umber HI-LT/Detail</t>
  </si>
  <si>
    <t>FNGL4030 - Glaze Raw Umber Spray</t>
  </si>
  <si>
    <t>FNGL4050 - Glaze Brown Texture Brush</t>
  </si>
  <si>
    <t>FNGL4055 - Glaze Ebony/Sable Detail</t>
  </si>
  <si>
    <t>FNGL4060 - Glaze Pewter Detail</t>
  </si>
  <si>
    <t>FNGL4065 - Glaze Burnt Sienna Detail</t>
  </si>
  <si>
    <t>FNGL4070 - Glaze Mocha Detail</t>
  </si>
  <si>
    <t>FNGL4075 - Glaze Mocha Spray</t>
  </si>
  <si>
    <t>TEU-4 - All Materials Potential Emissions</t>
  </si>
  <si>
    <t>TEU-5</t>
  </si>
  <si>
    <t>Line 1 - Topcoat</t>
  </si>
  <si>
    <t>FNTC0705 - Flat Rel Var Topcoat</t>
  </si>
  <si>
    <t>ST-7, ST-8</t>
  </si>
  <si>
    <t>FNPT1000 - Resistovar Flatbase</t>
  </si>
  <si>
    <t>TEU-5 - All Materials Potential Emissions</t>
  </si>
  <si>
    <t>TEU-6</t>
  </si>
  <si>
    <t>Line 2 - NGR/Prime</t>
  </si>
  <si>
    <t>ST-9, ST-10</t>
  </si>
  <si>
    <t>TEU-6 - All Materials Potential Emissions</t>
  </si>
  <si>
    <t>TEU-7</t>
  </si>
  <si>
    <t>Line 2 - Stain</t>
  </si>
  <si>
    <t>ST-11</t>
  </si>
  <si>
    <t>TEU-7 - All Materials Potential Emissions</t>
  </si>
  <si>
    <t>TEU-8</t>
  </si>
  <si>
    <t>Line 2 - Sealer/Enamel</t>
  </si>
  <si>
    <t>ST-12, ST-13</t>
  </si>
  <si>
    <t>TEU-8 - All Materials Potential Emissions</t>
  </si>
  <si>
    <t>TEU-9</t>
  </si>
  <si>
    <t>Line 2 - Glaze, GLAZE BOOTH NOT USED</t>
  </si>
  <si>
    <t>ST-14</t>
  </si>
  <si>
    <t>TEU-9 - All Materials Potential Emissions</t>
  </si>
  <si>
    <t>TEU-10</t>
  </si>
  <si>
    <t>Line 2 - Topcoat</t>
  </si>
  <si>
    <t>ST-15, ST-16</t>
  </si>
  <si>
    <t>TEU-10 - All Materials Potential Emissions</t>
  </si>
  <si>
    <t>TEU-11</t>
  </si>
  <si>
    <t>Line 3 - NGR/Prime</t>
  </si>
  <si>
    <t>ST-17, ST-18</t>
  </si>
  <si>
    <t>TEU-11 - All Materials Potential Emissions</t>
  </si>
  <si>
    <t>TEU-12</t>
  </si>
  <si>
    <t>Line 3 - Stain</t>
  </si>
  <si>
    <t>ST-19</t>
  </si>
  <si>
    <t>TEU-12 - All Materials Potential Emissions</t>
  </si>
  <si>
    <t>TEU-13</t>
  </si>
  <si>
    <t>Line 3 - Sealer/Enamel</t>
  </si>
  <si>
    <t>ST-20, ST-21</t>
  </si>
  <si>
    <t>TEU-13 - All Materials Potential Emissions</t>
  </si>
  <si>
    <t>TEU-14</t>
  </si>
  <si>
    <t>Line 3 - Glaze</t>
  </si>
  <si>
    <t>ST-22</t>
  </si>
  <si>
    <t>TEU-14 - All Materials Potential Emissions</t>
  </si>
  <si>
    <t>TEU-15</t>
  </si>
  <si>
    <t>Line 3 - Topcoat</t>
  </si>
  <si>
    <t>ST-23, ST-24</t>
  </si>
  <si>
    <t>TEU-15 - All Materials Potential Emissions</t>
  </si>
  <si>
    <t>TEU-16</t>
  </si>
  <si>
    <t>Line 4 - Rework</t>
  </si>
  <si>
    <t>ST-25, ST-26</t>
  </si>
  <si>
    <t>TEU-16 - All Materials Potential Emissions</t>
  </si>
  <si>
    <t>Emissions Data</t>
  </si>
  <si>
    <t>Annual Emissions - Chronic [lb/yr]</t>
  </si>
  <si>
    <t>Total Daily Emissions - Acute [lb/day]</t>
  </si>
  <si>
    <t>Control Efficiency</t>
  </si>
  <si>
    <t>Percent Composition</t>
  </si>
  <si>
    <t>TEU-BOOTH</t>
  </si>
  <si>
    <t>100-40-3</t>
  </si>
  <si>
    <t>Includes Transfer Efficiency (72%) and Filter Removal Efficiency (99%)</t>
  </si>
  <si>
    <t>90-43-7</t>
  </si>
  <si>
    <t>7440-36-0</t>
  </si>
  <si>
    <t>67-64-1</t>
  </si>
  <si>
    <t>Includes Transfer Efficiency of 75% and a Filter Removal Efficiency of 99.2%</t>
  </si>
  <si>
    <t>108-10-1</t>
  </si>
  <si>
    <t>107-98-2</t>
  </si>
  <si>
    <t>67-63-0</t>
  </si>
  <si>
    <t>78-93-3</t>
  </si>
  <si>
    <t>N/A</t>
  </si>
  <si>
    <t>Maximum pounds of pollutant out of all materials in TEU-1</t>
  </si>
  <si>
    <t>98-82-8</t>
  </si>
  <si>
    <t>111-76-2</t>
  </si>
  <si>
    <t>71-36-3</t>
  </si>
  <si>
    <t>95-63-6</t>
  </si>
  <si>
    <t>108-65-6</t>
  </si>
  <si>
    <t>540-88-5</t>
  </si>
  <si>
    <t>7664-93-9</t>
  </si>
  <si>
    <t>118-74-1</t>
  </si>
  <si>
    <t>526-73-8</t>
  </si>
  <si>
    <t>108-67-8</t>
  </si>
  <si>
    <t>108-38-3</t>
  </si>
  <si>
    <t>Xylene</t>
  </si>
  <si>
    <t>Toluene</t>
  </si>
  <si>
    <t>2-Propanol</t>
  </si>
  <si>
    <t>Acetone</t>
  </si>
  <si>
    <t>Cumene</t>
  </si>
  <si>
    <t>1,3,5-Trimethylbenzene</t>
  </si>
  <si>
    <t>Maximum pounds of pollutant out of all materials in TEU-2</t>
  </si>
  <si>
    <t>Maximum pounds of pollutant out of all materials in TEU-3</t>
  </si>
  <si>
    <t>Ethyl benzene</t>
  </si>
  <si>
    <t>Maximum pounds of pollutant out of all materials in TEU-4</t>
  </si>
  <si>
    <t>Maximum pounds of pollutant out of all materials in TEU-5</t>
  </si>
  <si>
    <t>Propylene glycol monomethyl ether</t>
  </si>
  <si>
    <t>2-Butanone (methyl ethyl ketone)</t>
  </si>
  <si>
    <t>Mercury and compounds</t>
  </si>
  <si>
    <t>m-Xylene</t>
  </si>
  <si>
    <t>Formaldehyde</t>
  </si>
  <si>
    <t>1,2,4-Trimethylbenzene</t>
  </si>
  <si>
    <t>Lead and compounds</t>
  </si>
  <si>
    <t>Maximum pounds of pollutant out of all materials in TEU-6</t>
  </si>
  <si>
    <t>Maximum pounds of pollutant out of all materials in TEU-7</t>
  </si>
  <si>
    <t>Maximum pounds of pollutant out of all materials in TEU-8</t>
  </si>
  <si>
    <t>Maximum pounds of pollutant out of all materials in TEU-9</t>
  </si>
  <si>
    <t>Maximum pounds of pollutant out of all materials in TEU-10</t>
  </si>
  <si>
    <t>Maximum pounds of pollutant out of all materials in TEU-11</t>
  </si>
  <si>
    <t>Maximum pounds of pollutant out of all materials in TEU-12</t>
  </si>
  <si>
    <t>Maximum pounds of pollutant out of all materials in TEU-13</t>
  </si>
  <si>
    <t>Maximum pounds of pollutant out of all materials in TEU-14</t>
  </si>
  <si>
    <t>Maximum pounds of pollutant out of all materials in TEU-15</t>
  </si>
  <si>
    <t>Maximum pounds of pollutant out of all materials in TEU-16</t>
  </si>
  <si>
    <t>Propylene glycol monomethyl ether acetate</t>
  </si>
  <si>
    <t>Cabinetworks Group Independence</t>
  </si>
  <si>
    <t>COATING BOOTHS</t>
  </si>
  <si>
    <t>ACTUAL EMISSIONS</t>
  </si>
  <si>
    <t>Toxics Emission Unit ID</t>
  </si>
  <si>
    <t>Booth Name</t>
  </si>
  <si>
    <t>Ethyl Benzene</t>
  </si>
  <si>
    <t>MIBK</t>
  </si>
  <si>
    <t>Naphthalene</t>
  </si>
  <si>
    <t>2-Butoxyethanol</t>
  </si>
  <si>
    <t>1-Butanol</t>
  </si>
  <si>
    <t>Benzene, 1,2,4-trimethyl-</t>
  </si>
  <si>
    <t>1-Methoxy-2-Propanol Acetate</t>
  </si>
  <si>
    <t>Chromium Compound</t>
  </si>
  <si>
    <t>Methyl Ethyl Ketone</t>
  </si>
  <si>
    <t>t-Butyl Acetate</t>
  </si>
  <si>
    <t>1-Methoxy-2-propanol</t>
  </si>
  <si>
    <t>Cobalt and Compounds</t>
  </si>
  <si>
    <t>Sulfuric Acid</t>
  </si>
  <si>
    <t>Hexachlorobenzene</t>
  </si>
  <si>
    <t>Copper Compound</t>
  </si>
  <si>
    <t>Manganese</t>
  </si>
  <si>
    <t>1,2,3-Trimethylbenzene</t>
  </si>
  <si>
    <t>(lbs/yr)</t>
  </si>
  <si>
    <t>(lbs/day)</t>
  </si>
  <si>
    <t>Line 2 - Glaze</t>
  </si>
  <si>
    <t>POTENTIAL EMISSIONS</t>
  </si>
  <si>
    <t>DEQ ID</t>
  </si>
  <si>
    <t>CASRN</t>
  </si>
  <si>
    <t>HAP</t>
  </si>
  <si>
    <t>630-20-6</t>
  </si>
  <si>
    <t>1,1,1,2-Tetrachloroethane</t>
  </si>
  <si>
    <t/>
  </si>
  <si>
    <t>811-97-2</t>
  </si>
  <si>
    <t>1,1,1,2-Tetrafluoroethane</t>
  </si>
  <si>
    <t>71-55-6</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</si>
  <si>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</si>
  <si>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</si>
  <si>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</si>
  <si>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</si>
  <si>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</si>
  <si>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</si>
  <si>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</si>
  <si>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</si>
  <si>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</si>
  <si>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</si>
  <si>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</si>
  <si>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</si>
  <si>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</si>
  <si>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</si>
  <si>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</si>
  <si>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</si>
  <si>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</si>
  <si>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</si>
  <si>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</si>
  <si>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</si>
  <si>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</si>
  <si>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</si>
  <si>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</si>
  <si>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</si>
  <si>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</si>
  <si>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</si>
  <si>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</si>
  <si>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</si>
  <si>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</si>
  <si>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</si>
  <si>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</si>
  <si>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</si>
  <si>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</si>
  <si>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</si>
  <si>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</si>
  <si>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</si>
  <si>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120-82-1</t>
  </si>
  <si>
    <t>1,2,4-Trichlorobenzene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</si>
  <si>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</si>
  <si>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</si>
  <si>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</si>
  <si>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</si>
  <si>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</si>
  <si>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</si>
  <si>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</si>
  <si>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</si>
  <si>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</si>
  <si>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</si>
  <si>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</si>
  <si>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</si>
  <si>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</si>
  <si>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</si>
  <si>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106-99-0</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</si>
  <si>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</si>
  <si>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</si>
  <si>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</si>
  <si>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</si>
  <si>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</si>
  <si>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</si>
  <si>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</si>
  <si>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</si>
  <si>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</si>
  <si>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</si>
  <si>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</si>
  <si>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</si>
  <si>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</si>
  <si>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</si>
  <si>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</si>
  <si>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</si>
  <si>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</si>
  <si>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</si>
  <si>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</si>
  <si>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</si>
  <si>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</si>
  <si>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</si>
  <si>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</si>
  <si>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</si>
  <si>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</si>
  <si>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</si>
  <si>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</si>
  <si>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</si>
  <si>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</si>
  <si>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</si>
  <si>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</si>
  <si>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</si>
  <si>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</si>
  <si>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</si>
  <si>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</si>
  <si>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</si>
  <si>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</si>
  <si>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</si>
  <si>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</si>
  <si>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</si>
  <si>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</si>
  <si>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</si>
  <si>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</si>
  <si>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</si>
  <si>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</si>
  <si>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</si>
  <si>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</si>
  <si>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</si>
  <si>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</si>
  <si>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</si>
  <si>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</si>
  <si>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</si>
  <si>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</si>
  <si>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</si>
  <si>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</si>
  <si>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</si>
  <si>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</si>
  <si>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</si>
  <si>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</si>
  <si>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</si>
  <si>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</si>
  <si>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</si>
  <si>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</si>
  <si>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</si>
  <si>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</si>
  <si>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</si>
  <si>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</si>
  <si>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</si>
  <si>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</si>
  <si>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</si>
  <si>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</si>
  <si>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</si>
  <si>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</si>
  <si>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</si>
  <si>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</si>
  <si>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532-27-4</t>
  </si>
  <si>
    <t>2-Chloroacetophenone</t>
  </si>
  <si>
    <t>95-57-8</t>
  </si>
  <si>
    <t>2-Chlorophenol</t>
  </si>
  <si>
    <t>91-57-6</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</si>
  <si>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</si>
  <si>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</si>
  <si>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</si>
  <si>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</si>
  <si>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</si>
  <si>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</si>
  <si>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</si>
  <si>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</si>
  <si>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</si>
  <si>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</si>
  <si>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</si>
  <si>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</si>
  <si>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</si>
  <si>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</si>
  <si>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</si>
  <si>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</si>
  <si>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</si>
  <si>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</si>
  <si>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</si>
  <si>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</si>
  <si>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</si>
  <si>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</si>
  <si>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</si>
  <si>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</si>
  <si>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</si>
  <si>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</si>
  <si>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</si>
  <si>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</si>
  <si>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</si>
  <si>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</si>
  <si>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</si>
  <si>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</si>
  <si>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</si>
  <si>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</si>
  <si>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</si>
  <si>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</si>
  <si>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</si>
  <si>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</si>
  <si>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</si>
  <si>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</si>
  <si>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</si>
  <si>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</si>
  <si>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</si>
  <si>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</si>
  <si>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</si>
  <si>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</si>
  <si>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</si>
  <si>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</si>
  <si>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</si>
  <si>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</si>
  <si>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</si>
  <si>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</si>
  <si>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</si>
  <si>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</si>
  <si>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</si>
  <si>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</si>
  <si>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</si>
  <si>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</si>
  <si>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</si>
  <si>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</si>
  <si>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</si>
  <si>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</si>
  <si>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</si>
  <si>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</si>
  <si>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</si>
  <si>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</si>
  <si>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</si>
  <si>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</si>
  <si>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</si>
  <si>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</si>
  <si>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</si>
  <si>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</si>
  <si>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</si>
  <si>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</si>
  <si>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</si>
  <si>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</si>
  <si>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</si>
  <si>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83-32-9</t>
  </si>
  <si>
    <t>Acenaphthene</t>
  </si>
  <si>
    <t>208-96-8</t>
  </si>
  <si>
    <t>Acenaphthylene</t>
  </si>
  <si>
    <t>Acetaldehyde</t>
  </si>
  <si>
    <t>60-35-5</t>
  </si>
  <si>
    <t>Acetamide</t>
  </si>
  <si>
    <t>75-05-8</t>
  </si>
  <si>
    <t>Acetonitrile</t>
  </si>
  <si>
    <t>98-86-2</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</si>
  <si>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</si>
  <si>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</si>
  <si>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</si>
  <si>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</si>
  <si>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</si>
  <si>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</si>
  <si>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</si>
  <si>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</si>
  <si>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</si>
  <si>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</si>
  <si>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</si>
  <si>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</si>
  <si>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</si>
  <si>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</si>
  <si>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</si>
  <si>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</si>
  <si>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</si>
  <si>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</si>
  <si>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</si>
  <si>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</si>
  <si>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</si>
  <si>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</si>
  <si>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Amitrole</t>
  </si>
  <si>
    <t>Ammonia</t>
  </si>
  <si>
    <t>7803-63-6</t>
  </si>
  <si>
    <t>Ammonium bisulfate</t>
  </si>
  <si>
    <t>6484-52-2</t>
  </si>
  <si>
    <t>Ammonium nitrate</t>
  </si>
  <si>
    <t>7783-20-2</t>
  </si>
  <si>
    <t>Ammonium sulfate</t>
  </si>
  <si>
    <t>62-53-3</t>
  </si>
  <si>
    <t>Aniline</t>
  </si>
  <si>
    <t>191-26-4</t>
  </si>
  <si>
    <t>Anthanthrene</t>
  </si>
  <si>
    <t>120-12-7</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</si>
  <si>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</si>
  <si>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</si>
  <si>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</si>
  <si>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</si>
  <si>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</si>
  <si>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</si>
  <si>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</si>
  <si>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</si>
  <si>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</si>
  <si>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</si>
  <si>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</si>
  <si>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</si>
  <si>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</si>
  <si>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</si>
  <si>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</si>
  <si>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</si>
  <si>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</si>
  <si>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</si>
  <si>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</si>
  <si>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</si>
  <si>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56-55-3</t>
  </si>
  <si>
    <t>Benz[a]anthracene</t>
  </si>
  <si>
    <t>Benzene</t>
  </si>
  <si>
    <t>92-87-5</t>
  </si>
  <si>
    <t>Benzidine (and its salts)</t>
  </si>
  <si>
    <t>Benzo[a]pyrene</t>
  </si>
  <si>
    <t>205-99-2</t>
  </si>
  <si>
    <t>Benzo[b]fluoranthene</t>
  </si>
  <si>
    <t>205-12-9</t>
  </si>
  <si>
    <t>Benzo[c]fluorene</t>
  </si>
  <si>
    <t>192-97-2</t>
  </si>
  <si>
    <t>Benzo[e]pyrene</t>
  </si>
  <si>
    <t>191-24-2</t>
  </si>
  <si>
    <t>Benzo[g,h,i]perylene</t>
  </si>
  <si>
    <t>205-82-3</t>
  </si>
  <si>
    <t>Benzo[j]fluoranthene</t>
  </si>
  <si>
    <t>207-08-9</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</si>
  <si>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</si>
  <si>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</si>
  <si>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</si>
  <si>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</si>
  <si>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</si>
  <si>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</si>
  <si>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</si>
  <si>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</si>
  <si>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</si>
  <si>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</si>
  <si>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</si>
  <si>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</si>
  <si>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</si>
  <si>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</si>
  <si>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</si>
  <si>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</si>
  <si>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</si>
  <si>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</si>
  <si>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</si>
  <si>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</si>
  <si>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</si>
  <si>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</si>
  <si>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</si>
  <si>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</si>
  <si>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</si>
  <si>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</si>
  <si>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</si>
  <si>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</si>
  <si>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</si>
  <si>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</si>
  <si>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</si>
  <si>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</si>
  <si>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</si>
  <si>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</si>
  <si>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</si>
  <si>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</si>
  <si>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</si>
  <si>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</si>
  <si>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</si>
  <si>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</si>
  <si>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</si>
  <si>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</si>
  <si>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</si>
  <si>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</si>
  <si>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</si>
  <si>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</si>
  <si>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</si>
  <si>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</si>
  <si>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</si>
  <si>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</si>
  <si>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</si>
  <si>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</si>
  <si>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</si>
  <si>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</si>
  <si>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</si>
  <si>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</si>
  <si>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</si>
  <si>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</si>
  <si>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</si>
  <si>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</si>
  <si>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</si>
  <si>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</si>
  <si>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</si>
  <si>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</si>
  <si>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</si>
  <si>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</si>
  <si>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</si>
  <si>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</si>
  <si>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</si>
  <si>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</si>
  <si>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</si>
  <si>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</si>
  <si>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</si>
  <si>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</si>
  <si>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</si>
  <si>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</si>
  <si>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</si>
  <si>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</si>
  <si>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</si>
  <si>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</si>
  <si>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</si>
  <si>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</si>
  <si>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</si>
  <si>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</si>
  <si>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</si>
  <si>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</si>
  <si>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</si>
  <si>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</si>
  <si>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</si>
  <si>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</si>
  <si>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</si>
  <si>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</si>
  <si>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</si>
  <si>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</si>
  <si>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</si>
  <si>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</si>
  <si>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</si>
  <si>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</si>
  <si>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</si>
  <si>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108-90-7</t>
  </si>
  <si>
    <t>Chlorobenzene</t>
  </si>
  <si>
    <t>510-15-6</t>
  </si>
  <si>
    <t>Chlorobenzilate (ethyl-4,4'-dichlorobenzilate)</t>
  </si>
  <si>
    <t>75-45-6</t>
  </si>
  <si>
    <t>Chlorodifluoromethane (Freon 22)</t>
  </si>
  <si>
    <t>75-00-3</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</si>
  <si>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</si>
  <si>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</si>
  <si>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</si>
  <si>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</si>
  <si>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</si>
  <si>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</si>
  <si>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</si>
  <si>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</si>
  <si>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</si>
  <si>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</si>
  <si>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</si>
  <si>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</si>
  <si>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</si>
  <si>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</si>
  <si>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</si>
  <si>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</si>
  <si>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</si>
  <si>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</si>
  <si>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218-01-9</t>
  </si>
  <si>
    <t>Chrysene</t>
  </si>
  <si>
    <t>87-29-6</t>
  </si>
  <si>
    <t>Cinnamyl anthranilate</t>
  </si>
  <si>
    <t>Cobalt and compounds</t>
  </si>
  <si>
    <t>Coke oven emissions</t>
  </si>
  <si>
    <t>Copper and compounds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</si>
  <si>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</si>
  <si>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</si>
  <si>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</si>
  <si>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</si>
  <si>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</si>
  <si>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</si>
  <si>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</si>
  <si>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</si>
  <si>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</si>
  <si>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</si>
  <si>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</si>
  <si>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</si>
  <si>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</si>
  <si>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</si>
  <si>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</si>
  <si>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</si>
  <si>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</si>
  <si>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</si>
  <si>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</si>
  <si>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</si>
  <si>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</si>
  <si>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</si>
  <si>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</si>
  <si>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</si>
  <si>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</si>
  <si>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</si>
  <si>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</si>
  <si>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</si>
  <si>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</si>
  <si>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</si>
  <si>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</si>
  <si>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</si>
  <si>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</si>
  <si>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</si>
  <si>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</si>
  <si>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</si>
  <si>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</si>
  <si>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</si>
  <si>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</si>
  <si>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</si>
  <si>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</si>
  <si>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</si>
  <si>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</si>
  <si>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</si>
  <si>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</si>
  <si>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</si>
  <si>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</si>
  <si>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</si>
  <si>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</si>
  <si>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</si>
  <si>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</si>
  <si>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</si>
  <si>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</si>
  <si>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</si>
  <si>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</si>
  <si>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</si>
  <si>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</si>
  <si>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</si>
  <si>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</si>
  <si>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</si>
  <si>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</si>
  <si>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</si>
  <si>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</si>
  <si>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75-09-2</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</si>
  <si>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</si>
  <si>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</si>
  <si>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</si>
  <si>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</si>
  <si>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</si>
  <si>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</si>
  <si>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</si>
  <si>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</si>
  <si>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</si>
  <si>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</si>
  <si>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</si>
  <si>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</si>
  <si>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</si>
  <si>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</si>
  <si>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</si>
  <si>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</si>
  <si>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</si>
  <si>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</si>
  <si>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</si>
  <si>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</si>
  <si>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</si>
  <si>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</si>
  <si>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</si>
  <si>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</si>
  <si>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</si>
  <si>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</si>
  <si>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</si>
  <si>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</si>
  <si>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</si>
  <si>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</si>
  <si>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</si>
  <si>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</si>
  <si>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</si>
  <si>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</si>
  <si>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</si>
  <si>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</si>
  <si>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</si>
  <si>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</si>
  <si>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</si>
  <si>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</si>
  <si>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</si>
  <si>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</si>
  <si>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</si>
  <si>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</si>
  <si>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</si>
  <si>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</si>
  <si>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</si>
  <si>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</si>
  <si>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</si>
  <si>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</si>
  <si>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</si>
  <si>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</si>
  <si>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</si>
  <si>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</si>
  <si>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</si>
  <si>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</si>
  <si>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</si>
  <si>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</si>
  <si>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</si>
  <si>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</si>
  <si>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</si>
  <si>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</si>
  <si>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</si>
  <si>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</si>
  <si>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</si>
  <si>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</si>
  <si>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</si>
  <si>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</si>
  <si>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</si>
  <si>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</si>
  <si>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</si>
  <si>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</si>
  <si>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</si>
  <si>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</si>
  <si>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</si>
  <si>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</si>
  <si>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</si>
  <si>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</si>
  <si>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</si>
  <si>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</si>
  <si>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</si>
  <si>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</si>
  <si>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</si>
  <si>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</si>
  <si>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</si>
  <si>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</si>
  <si>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</si>
  <si>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</si>
  <si>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</si>
  <si>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</si>
  <si>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</si>
  <si>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</si>
  <si>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</si>
  <si>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</si>
  <si>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</si>
  <si>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</si>
  <si>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</si>
  <si>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</si>
  <si>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</si>
  <si>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</si>
  <si>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206-44-0</t>
  </si>
  <si>
    <t>Fluoranthene</t>
  </si>
  <si>
    <t>86-73-7</t>
  </si>
  <si>
    <t>Fluorene</t>
  </si>
  <si>
    <t>Fluorides</t>
  </si>
  <si>
    <t>7782-41-4</t>
  </si>
  <si>
    <t>Fluorine gas</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</si>
  <si>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</si>
  <si>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</si>
  <si>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</si>
  <si>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</si>
  <si>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</si>
  <si>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</si>
  <si>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</si>
  <si>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</si>
  <si>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</si>
  <si>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</si>
  <si>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</si>
  <si>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</si>
  <si>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</si>
  <si>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</si>
  <si>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</si>
  <si>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</si>
  <si>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</si>
  <si>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</si>
  <si>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</si>
  <si>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</si>
  <si>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</si>
  <si>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</si>
  <si>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</si>
  <si>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</si>
  <si>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</si>
  <si>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</si>
  <si>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</si>
  <si>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</si>
  <si>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</si>
  <si>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</si>
  <si>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</si>
  <si>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</si>
  <si>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</si>
  <si>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</si>
  <si>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</si>
  <si>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</si>
  <si>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</si>
  <si>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</si>
  <si>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</si>
  <si>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</si>
  <si>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</si>
  <si>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</si>
  <si>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</si>
  <si>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</si>
  <si>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</si>
  <si>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</si>
  <si>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</si>
  <si>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</si>
  <si>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</si>
  <si>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</si>
  <si>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193-39-5</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</si>
  <si>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</si>
  <si>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</si>
  <si>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</si>
  <si>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</si>
  <si>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</si>
  <si>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</si>
  <si>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</si>
  <si>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</si>
  <si>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</si>
  <si>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</si>
  <si>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</si>
  <si>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</si>
  <si>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</si>
  <si>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18454-12-1</t>
  </si>
  <si>
    <t>Lead chromate oxide</t>
  </si>
  <si>
    <t>108-31-6</t>
  </si>
  <si>
    <t>Maleic anhydride</t>
  </si>
  <si>
    <t>Manganese and compounds</t>
  </si>
  <si>
    <t>108-39-4</t>
  </si>
  <si>
    <t>m-Cresol</t>
  </si>
  <si>
    <t>148-82-3</t>
  </si>
  <si>
    <t>Melphalan</t>
  </si>
  <si>
    <t>3223-07-2</t>
  </si>
  <si>
    <t>Melphalan HCl</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</si>
  <si>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</si>
  <si>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</si>
  <si>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</si>
  <si>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</si>
  <si>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</si>
  <si>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</si>
  <si>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</si>
  <si>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</si>
  <si>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</si>
  <si>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</si>
  <si>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</si>
  <si>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</si>
  <si>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</si>
  <si>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</si>
  <si>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</si>
  <si>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</si>
  <si>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</si>
  <si>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</si>
  <si>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</si>
  <si>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</si>
  <si>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</si>
  <si>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</si>
  <si>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</si>
  <si>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</si>
  <si>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</si>
  <si>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</si>
  <si>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</si>
  <si>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</si>
  <si>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</si>
  <si>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</si>
  <si>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</si>
  <si>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</si>
  <si>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</si>
  <si>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134-62-3</t>
  </si>
  <si>
    <t>N,N-Diethyltoluamide (DEET)</t>
  </si>
  <si>
    <t>121-69-7</t>
  </si>
  <si>
    <t>N,N-Dimethylaniline</t>
  </si>
  <si>
    <t>531-82-8</t>
  </si>
  <si>
    <t>N-[4-(5-Nitro-2-furyl)-2-thiazolyl]-acetamide</t>
  </si>
  <si>
    <t>n-Butyl alcohol</t>
  </si>
  <si>
    <t>373-02-4</t>
  </si>
  <si>
    <t>Nickel acetate</t>
  </si>
  <si>
    <t>7440-02-0</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</si>
  <si>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</si>
  <si>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</si>
  <si>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</si>
  <si>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</si>
  <si>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</si>
  <si>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</si>
  <si>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</si>
  <si>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</si>
  <si>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</si>
  <si>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</si>
  <si>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</si>
  <si>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</si>
  <si>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</si>
  <si>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</si>
  <si>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</si>
  <si>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</si>
  <si>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</si>
  <si>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</si>
  <si>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</si>
  <si>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</si>
  <si>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</si>
  <si>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</si>
  <si>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</si>
  <si>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</si>
  <si>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</si>
  <si>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</si>
  <si>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</si>
  <si>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</si>
  <si>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</si>
  <si>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</si>
  <si>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</si>
  <si>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</si>
  <si>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</si>
  <si>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</si>
  <si>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</si>
  <si>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</si>
  <si>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</si>
  <si>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</si>
  <si>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</si>
  <si>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</si>
  <si>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</si>
  <si>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</si>
  <si>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</si>
  <si>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</si>
  <si>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</si>
  <si>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</si>
  <si>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</si>
  <si>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</si>
  <si>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</si>
  <si>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</si>
  <si>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</si>
  <si>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</si>
  <si>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</si>
  <si>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</si>
  <si>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</si>
  <si>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</si>
  <si>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</si>
  <si>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</si>
  <si>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</si>
  <si>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</si>
  <si>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</si>
  <si>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</si>
  <si>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</si>
  <si>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</si>
  <si>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</si>
  <si>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</si>
  <si>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</si>
  <si>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</si>
  <si>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</si>
  <si>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</si>
  <si>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</si>
  <si>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</si>
  <si>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</si>
  <si>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</si>
  <si>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</si>
  <si>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</si>
  <si>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</si>
  <si>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</si>
  <si>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</si>
  <si>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</si>
  <si>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</si>
  <si>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</si>
  <si>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</si>
  <si>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</si>
  <si>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</si>
  <si>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</si>
  <si>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</si>
  <si>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</si>
  <si>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</si>
  <si>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</si>
  <si>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</si>
  <si>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</si>
  <si>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</si>
  <si>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</si>
  <si>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</si>
  <si>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</si>
  <si>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</si>
  <si>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</si>
  <si>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</si>
  <si>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</si>
  <si>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</si>
  <si>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</si>
  <si>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</si>
  <si>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</si>
  <si>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</si>
  <si>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</si>
  <si>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</si>
  <si>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</si>
  <si>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</si>
  <si>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</si>
  <si>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</si>
  <si>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</si>
  <si>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</si>
  <si>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</si>
  <si>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</si>
  <si>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</si>
  <si>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</si>
  <si>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</si>
  <si>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</si>
  <si>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</si>
  <si>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</si>
  <si>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</si>
  <si>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</si>
  <si>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</si>
  <si>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</si>
  <si>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</si>
  <si>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</si>
  <si>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</si>
  <si>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</si>
  <si>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</si>
  <si>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</si>
  <si>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</si>
  <si>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</si>
  <si>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</si>
  <si>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</si>
  <si>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</si>
  <si>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</si>
  <si>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</si>
  <si>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</si>
  <si>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</si>
  <si>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</si>
  <si>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</si>
  <si>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</si>
  <si>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</si>
  <si>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</si>
  <si>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</si>
  <si>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</si>
  <si>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</si>
  <si>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</si>
  <si>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</si>
  <si>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</si>
  <si>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</si>
  <si>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</si>
  <si>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</si>
  <si>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</si>
  <si>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</si>
  <si>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</si>
  <si>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</si>
  <si>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</si>
  <si>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</si>
  <si>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</si>
  <si>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</si>
  <si>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</si>
  <si>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</si>
  <si>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</si>
  <si>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</si>
  <si>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</si>
  <si>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</si>
  <si>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</si>
  <si>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</si>
  <si>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</si>
  <si>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</si>
  <si>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</si>
  <si>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</si>
  <si>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</si>
  <si>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</si>
  <si>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</si>
  <si>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</si>
  <si>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</si>
  <si>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</si>
  <si>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</si>
  <si>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</si>
  <si>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</si>
  <si>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</si>
  <si>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</si>
  <si>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</si>
  <si>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</si>
  <si>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</si>
  <si>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</si>
  <si>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</si>
  <si>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</si>
  <si>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</si>
  <si>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198-55-0</t>
  </si>
  <si>
    <t>Perylene</t>
  </si>
  <si>
    <t>62-44-2</t>
  </si>
  <si>
    <t>Phenacetin</t>
  </si>
  <si>
    <t>85-01-8</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</si>
  <si>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</si>
  <si>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</si>
  <si>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</si>
  <si>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</si>
  <si>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</si>
  <si>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</si>
  <si>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</si>
  <si>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</si>
  <si>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</si>
  <si>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</si>
  <si>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</si>
  <si>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</si>
  <si>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</si>
  <si>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</si>
  <si>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</si>
  <si>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</si>
  <si>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</si>
  <si>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</si>
  <si>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</si>
  <si>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</si>
  <si>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</si>
  <si>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</si>
  <si>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</si>
  <si>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</si>
  <si>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</si>
  <si>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</si>
  <si>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</si>
  <si>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</si>
  <si>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</si>
  <si>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</si>
  <si>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</si>
  <si>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</si>
  <si>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</si>
  <si>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</si>
  <si>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</si>
  <si>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</si>
  <si>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</si>
  <si>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</si>
  <si>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</si>
  <si>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</si>
  <si>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</si>
  <si>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</si>
  <si>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</si>
  <si>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</si>
  <si>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</si>
  <si>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</si>
  <si>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</si>
  <si>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</si>
  <si>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</si>
  <si>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</si>
  <si>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</si>
  <si>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</si>
  <si>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</si>
  <si>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</si>
  <si>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</si>
  <si>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</si>
  <si>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</si>
  <si>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</si>
  <si>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</si>
  <si>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115-07-1</t>
  </si>
  <si>
    <t>Propylene</t>
  </si>
  <si>
    <t>6423-43-4</t>
  </si>
  <si>
    <t>Propylene glycol dinitrate</t>
  </si>
  <si>
    <t>75-56-9</t>
  </si>
  <si>
    <t>Propylene oxide</t>
  </si>
  <si>
    <t>51-52-5</t>
  </si>
  <si>
    <t>Propylthiouracil</t>
  </si>
  <si>
    <t>106-42-3</t>
  </si>
  <si>
    <t>p-Xylene</t>
  </si>
  <si>
    <t>129-00-0</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</si>
  <si>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</si>
  <si>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</si>
  <si>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</si>
  <si>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</si>
  <si>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</si>
  <si>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</si>
  <si>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</si>
  <si>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</si>
  <si>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</si>
  <si>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</si>
  <si>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</si>
  <si>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</si>
  <si>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</si>
  <si>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</si>
  <si>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</si>
  <si>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</si>
  <si>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</si>
  <si>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</si>
  <si>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</si>
  <si>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</si>
  <si>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</si>
  <si>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</si>
  <si>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</si>
  <si>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</si>
  <si>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</si>
  <si>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</si>
  <si>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</si>
  <si>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</si>
  <si>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</si>
  <si>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</si>
  <si>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</si>
  <si>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</si>
  <si>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</si>
  <si>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</si>
  <si>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</si>
  <si>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</si>
  <si>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</si>
  <si>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</si>
  <si>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</si>
  <si>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</si>
  <si>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</si>
  <si>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Sulfuric acid</t>
  </si>
  <si>
    <t>Talc containing asbestiform fibers</t>
  </si>
  <si>
    <t>t-Butyl acetate</t>
  </si>
  <si>
    <t>100-21-0</t>
  </si>
  <si>
    <t>Terephthalic acid</t>
  </si>
  <si>
    <t>75-65-0</t>
  </si>
  <si>
    <t>tert-Butyl alcohol</t>
  </si>
  <si>
    <t>40088-47-9</t>
  </si>
  <si>
    <t>Tetrabromodiphenyl ether</t>
  </si>
  <si>
    <t>127-18-4</t>
  </si>
  <si>
    <t>Tetrachloroethene (perchloroethylene)</t>
  </si>
  <si>
    <t>7440-28-0</t>
  </si>
  <si>
    <t>Thallium and compounds</t>
  </si>
  <si>
    <t>62-55-5</t>
  </si>
  <si>
    <t>Thioacetamide</t>
  </si>
  <si>
    <t>62-56-6</t>
  </si>
  <si>
    <t>Thiourea</t>
  </si>
  <si>
    <t>7550-45-0</t>
  </si>
  <si>
    <t>Titanium tetrachloride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</si>
  <si>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</si>
  <si>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</si>
  <si>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</si>
  <si>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</si>
  <si>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</si>
  <si>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</si>
  <si>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</si>
  <si>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</si>
  <si>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</si>
  <si>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</si>
  <si>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</si>
  <si>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</si>
  <si>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</si>
  <si>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</si>
  <si>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</si>
  <si>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</si>
  <si>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</si>
  <si>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</si>
  <si>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</si>
  <si>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</si>
  <si>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</si>
  <si>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</si>
  <si>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</si>
  <si>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</si>
  <si>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</si>
  <si>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</si>
  <si>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</si>
  <si>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</si>
  <si>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</si>
  <si>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</si>
  <si>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</si>
  <si>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</si>
  <si>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</si>
  <si>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</si>
  <si>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</si>
  <si>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</si>
  <si>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</si>
  <si>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</si>
  <si>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</si>
  <si>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</si>
  <si>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</si>
  <si>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</si>
  <si>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</si>
  <si>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</si>
  <si>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</si>
  <si>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</si>
  <si>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</si>
  <si>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</si>
  <si>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</si>
  <si>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</si>
  <si>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</si>
  <si>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</si>
  <si>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</si>
  <si>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</si>
  <si>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</si>
  <si>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</si>
  <si>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</si>
  <si>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</si>
  <si>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</si>
  <si>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</si>
  <si>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</si>
  <si>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</si>
  <si>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</si>
  <si>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</si>
  <si>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</si>
  <si>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108-05-4</t>
  </si>
  <si>
    <t>Vinyl acetate</t>
  </si>
  <si>
    <t>593-60-2</t>
  </si>
  <si>
    <t>Vinyl bromide</t>
  </si>
  <si>
    <t>75-01-4</t>
  </si>
  <si>
    <t>Vinyl chloride</t>
  </si>
  <si>
    <t>75-02-5</t>
  </si>
  <si>
    <t>Vinyl fluoride</t>
  </si>
  <si>
    <t>75-35-4</t>
  </si>
  <si>
    <t>Vinylidene chloride</t>
  </si>
  <si>
    <t>Xylene (mixture), including m-xylene, o-xylene, p-xylene</t>
  </si>
  <si>
    <t>Zinc and compounds</t>
  </si>
  <si>
    <t>1314-13-2</t>
  </si>
  <si>
    <t>Zinc oxide</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</si>
  <si>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</si>
  <si>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</si>
  <si>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</si>
  <si>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</si>
  <si>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</si>
  <si>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</si>
  <si>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</si>
  <si>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</si>
  <si>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</si>
  <si>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</si>
  <si>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</si>
  <si>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</si>
  <si>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</si>
  <si>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</si>
  <si>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</si>
  <si>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</si>
  <si>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</si>
  <si>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</si>
  <si>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</si>
  <si>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</si>
  <si>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</si>
  <si>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TEU-19</t>
  </si>
  <si>
    <t>TEU-20</t>
  </si>
  <si>
    <t>Assembly Glue</t>
  </si>
  <si>
    <t>G-2949 MUI - Adhesive</t>
  </si>
  <si>
    <t>DuraPro</t>
  </si>
  <si>
    <t>ST-1 - ST-28</t>
  </si>
  <si>
    <t>G-2949 MUI</t>
  </si>
  <si>
    <t>TEU-1 - All Materials Maximum Material Throughput</t>
  </si>
  <si>
    <t>TEU-2 - All Materials Maximum Material Throughput</t>
  </si>
  <si>
    <t>TEU-3 - All Materials Maximum Material Throughput</t>
  </si>
  <si>
    <t>TEU-4 - All Materials Maximum Material Throughput</t>
  </si>
  <si>
    <t>TEU-5 - All Materials Maximum Material Throughput</t>
  </si>
  <si>
    <t>TEU-6 - All Materials Maximum Material Throughput</t>
  </si>
  <si>
    <t>TEU-7 - All Materials Maximum Material Throughput</t>
  </si>
  <si>
    <t>TEU-8 - All Materials Maximum Material Throughput</t>
  </si>
  <si>
    <t>TEU-9 - All Materials Maximum Material Throughput</t>
  </si>
  <si>
    <t>TEU-10 - All Materials Maximum Material Throughput</t>
  </si>
  <si>
    <t>TEU-11 - All Materials Maximum Material Throughput</t>
  </si>
  <si>
    <t>TEU-12 - All Materials Maximum Material Throughput</t>
  </si>
  <si>
    <t>TEU-13 - All Materials Maximum Material Throughput</t>
  </si>
  <si>
    <t>TEU-14 - All Materials Maximum Material Throughput</t>
  </si>
  <si>
    <t>TEU-15 - All Materials Maximum Material Throughput</t>
  </si>
  <si>
    <t>TEU-16 - All Materials Maximum Material Throughput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</si>
</sst>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00%"/>
  </numFmts>
  <fonts count="53"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
      <b/>
      <sz val="10"/>
      <name val="Arial"/>
      <family val="2"/>
    </font>
    <font>
      <b/>
      <sz val="16"/>
      <name val="Arial"/>
      <family val="2"/>
    </font>
    <font>
      <sz val="10"/>
      <color theme="1"/>
      <name val="Arial"/>
      <family val="2"/>
    </font>
    <font>
      <sz val="11"/>
      <color rgb="FF000000"/>
      <name val="Arial"/>
      <family val="2"/>
    </font>
    <font>
      <sz val="11"/>
      <color theme="1"/>
      <name val="Arial"/>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7">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dotted">
        <color indexed="64"/>
      </right>
      <top/>
      <bottom/>
      <diagonal/>
    </border>
    <border>
      <left/>
      <right style="dashed">
        <color indexed="64"/>
      </right>
      <top/>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343">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0" fillId="0" borderId="0" xfId="0" applyProtection="1">
      <protection locked="0"/>
    </xf>
    <xf numFmtId="0" fontId="19" fillId="0" borderId="8" xfId="0" quotePrefix="1" applyFont="1" applyBorder="1" applyAlignment="1" applyProtection="1">
      <alignment horizontal="center"/>
      <protection locked="0"/>
    </xf>
    <xf numFmtId="0" fontId="19" fillId="0" borderId="0" xfId="0" quotePrefix="1" applyFont="1" applyProtection="1">
      <protection locked="0"/>
    </xf>
    <xf numFmtId="10" fontId="0" fillId="0" borderId="0" xfId="3" applyNumberFormat="1" applyFont="1" applyAlignment="1" applyProtection="1">
      <alignment horizontal="center"/>
      <protection locked="0"/>
    </xf>
    <xf numFmtId="165" fontId="19" fillId="0" borderId="31" xfId="0" applyNumberFormat="1" applyFont="1" applyBorder="1" applyAlignment="1" applyProtection="1">
      <alignment horizontal="center"/>
      <protection locked="0"/>
    </xf>
    <xf numFmtId="166" fontId="19" fillId="0" borderId="31" xfId="0" applyNumberFormat="1" applyFont="1" applyBorder="1" applyAlignment="1" applyProtection="1">
      <alignment horizontal="center"/>
      <protection locked="0"/>
    </xf>
    <xf numFmtId="0" fontId="19" fillId="0" borderId="31" xfId="0" quotePrefix="1" applyFont="1" applyBorder="1" applyAlignment="1" applyProtection="1">
      <alignment horizontal="center"/>
      <protection locked="0"/>
    </xf>
    <xf numFmtId="10" fontId="19" fillId="0" borderId="0" xfId="3" applyNumberFormat="1" applyFont="1" applyBorder="1" applyAlignment="1" applyProtection="1">
      <alignment horizontal="center"/>
      <protection locked="0"/>
    </xf>
    <xf numFmtId="0" fontId="48" fillId="0" borderId="25" xfId="0" applyFont="1" applyBorder="1"/>
    <xf numFmtId="0" fontId="48" fillId="0" borderId="27" xfId="0" applyFont="1" applyBorder="1"/>
    <xf numFmtId="0" fontId="48" fillId="0" borderId="26" xfId="0" applyFont="1" applyBorder="1"/>
    <xf numFmtId="0" fontId="48" fillId="0" borderId="52" xfId="0" applyFont="1" applyBorder="1" applyAlignment="1">
      <alignment horizontal="center"/>
    </xf>
    <xf numFmtId="2" fontId="48" fillId="0" borderId="52" xfId="0" applyNumberFormat="1" applyFont="1" applyBorder="1" applyAlignment="1">
      <alignment horizontal="center"/>
    </xf>
    <xf numFmtId="0" fontId="48" fillId="0" borderId="43" xfId="0" applyFont="1" applyBorder="1"/>
    <xf numFmtId="0" fontId="48" fillId="0" borderId="44" xfId="0" applyFont="1" applyBorder="1"/>
    <xf numFmtId="0" fontId="48" fillId="0" borderId="44" xfId="0" applyFont="1" applyBorder="1" applyAlignment="1">
      <alignment vertical="center"/>
    </xf>
    <xf numFmtId="0" fontId="48" fillId="0" borderId="43" xfId="0" applyFont="1" applyBorder="1" applyAlignment="1">
      <alignment vertical="center"/>
    </xf>
    <xf numFmtId="0" fontId="48" fillId="0" borderId="13" xfId="0" applyFont="1" applyBorder="1" applyAlignment="1">
      <alignment vertical="center"/>
    </xf>
    <xf numFmtId="0" fontId="48" fillId="0" borderId="25" xfId="0" applyFont="1" applyBorder="1" applyAlignment="1">
      <alignment wrapText="1"/>
    </xf>
    <xf numFmtId="0" fontId="48" fillId="0" borderId="27" xfId="0" applyFont="1" applyBorder="1" applyAlignment="1">
      <alignment wrapText="1"/>
    </xf>
    <xf numFmtId="2" fontId="19" fillId="0" borderId="29" xfId="0" applyNumberFormat="1" applyFont="1" applyBorder="1" applyAlignment="1" applyProtection="1">
      <alignment horizontal="center"/>
      <protection locked="0"/>
    </xf>
    <xf numFmtId="49" fontId="19" fillId="0" borderId="29" xfId="0" applyNumberFormat="1" applyFont="1" applyBorder="1" applyAlignment="1" applyProtection="1">
      <alignment horizontal="center"/>
      <protection locked="0"/>
    </xf>
    <xf numFmtId="0" fontId="17" fillId="0" borderId="0" xfId="0" applyFont="1" applyAlignment="1">
      <alignment horizontal="left"/>
    </xf>
    <xf numFmtId="0" fontId="49" fillId="0" borderId="0" xfId="0" applyFont="1"/>
    <xf numFmtId="0" fontId="49" fillId="0" borderId="0" xfId="0" applyFont="1" applyAlignment="1">
      <alignment horizontal="left"/>
    </xf>
    <xf numFmtId="0" fontId="20" fillId="0" borderId="0" xfId="0" applyFont="1"/>
    <xf numFmtId="0" fontId="50" fillId="0" borderId="0" xfId="0" applyFont="1" applyAlignment="1">
      <alignment horizontal="right"/>
    </xf>
    <xf numFmtId="0" fontId="50" fillId="0" borderId="0" xfId="0" applyFont="1"/>
    <xf numFmtId="0" fontId="50" fillId="10" borderId="0" xfId="0" applyFont="1" applyFill="1" applyAlignment="1">
      <alignment horizontal="right"/>
    </xf>
    <xf numFmtId="0" fontId="50" fillId="10" borderId="0" xfId="0" applyFont="1" applyFill="1"/>
    <xf numFmtId="0" fontId="0" fillId="0" borderId="0" xfId="0" applyAlignment="1" applyProtection="1">
      <alignment horizontal="center"/>
      <protection locked="0"/>
    </xf>
    <xf numFmtId="0" fontId="51" fillId="0" borderId="0" xfId="0" applyFont="1" applyProtection="1">
      <protection locked="0"/>
    </xf>
    <xf numFmtId="0" fontId="51" fillId="0" borderId="13" xfId="0" applyFont="1" applyBorder="1" applyAlignment="1" applyProtection="1">
      <alignment horizontal="center"/>
      <protection locked="0"/>
    </xf>
    <xf numFmtId="0" fontId="51" fillId="0" borderId="0" xfId="0" applyFont="1" applyAlignment="1" applyProtection="1">
      <alignment horizontal="center"/>
      <protection locked="0"/>
    </xf>
    <xf numFmtId="0" fontId="51" fillId="0" borderId="55" xfId="0" applyFont="1" applyBorder="1" applyAlignment="1" applyProtection="1">
      <alignment horizontal="center"/>
      <protection locked="0"/>
    </xf>
    <xf numFmtId="0" fontId="51" fillId="0" borderId="29" xfId="0" applyFont="1" applyBorder="1" applyAlignment="1" applyProtection="1">
      <alignment horizontal="center"/>
      <protection locked="0"/>
    </xf>
    <xf numFmtId="0" fontId="51" fillId="0" borderId="44" xfId="0" applyFont="1" applyBorder="1" applyProtection="1">
      <protection locked="0"/>
    </xf>
    <xf numFmtId="0" fontId="51" fillId="0" borderId="8" xfId="0" applyFont="1" applyBorder="1" applyAlignment="1" applyProtection="1">
      <alignment horizontal="center"/>
      <protection locked="0"/>
    </xf>
    <xf numFmtId="0" fontId="51" fillId="0" borderId="13" xfId="0" applyFont="1" applyBorder="1" applyProtection="1">
      <protection locked="0"/>
    </xf>
    <xf numFmtId="49" fontId="51" fillId="0" borderId="0" xfId="0" applyNumberFormat="1" applyFont="1" applyAlignment="1" applyProtection="1">
      <alignment horizontal="left"/>
      <protection locked="0"/>
    </xf>
    <xf numFmtId="10" fontId="51" fillId="0" borderId="29" xfId="3" applyNumberFormat="1" applyFont="1" applyFill="1" applyBorder="1" applyAlignment="1" applyProtection="1">
      <alignment horizontal="center"/>
      <protection locked="0"/>
    </xf>
    <xf numFmtId="0" fontId="51" fillId="0" borderId="56" xfId="0" applyFont="1" applyBorder="1" applyAlignment="1" applyProtection="1">
      <alignment horizontal="center"/>
      <protection locked="0"/>
    </xf>
    <xf numFmtId="0" fontId="51" fillId="0" borderId="44" xfId="0" applyFont="1" applyBorder="1" applyAlignment="1" applyProtection="1">
      <alignment horizontal="center"/>
      <protection locked="0"/>
    </xf>
    <xf numFmtId="10" fontId="51" fillId="0" borderId="29" xfId="3" quotePrefix="1" applyNumberFormat="1" applyFont="1" applyFill="1" applyBorder="1" applyAlignment="1" applyProtection="1">
      <alignment horizontal="center"/>
      <protection locked="0"/>
    </xf>
    <xf numFmtId="0" fontId="51" fillId="0" borderId="56" xfId="0" quotePrefix="1" applyFont="1" applyBorder="1" applyAlignment="1" applyProtection="1">
      <alignment horizontal="center"/>
      <protection locked="0"/>
    </xf>
    <xf numFmtId="0" fontId="51" fillId="0" borderId="44" xfId="0" quotePrefix="1" applyFont="1" applyBorder="1" applyAlignment="1" applyProtection="1">
      <alignment horizontal="center"/>
      <protection locked="0"/>
    </xf>
    <xf numFmtId="0" fontId="51" fillId="0" borderId="13" xfId="0" quotePrefix="1" applyFont="1" applyBorder="1" applyAlignment="1" applyProtection="1">
      <alignment horizontal="center"/>
      <protection locked="0"/>
    </xf>
    <xf numFmtId="0" fontId="51" fillId="0" borderId="13" xfId="0" quotePrefix="1" applyFont="1" applyBorder="1" applyProtection="1">
      <protection locked="0"/>
    </xf>
    <xf numFmtId="11" fontId="51" fillId="0" borderId="56" xfId="0" applyNumberFormat="1" applyFont="1" applyBorder="1" applyAlignment="1" applyProtection="1">
      <alignment horizontal="center"/>
      <protection locked="0"/>
    </xf>
    <xf numFmtId="11" fontId="51" fillId="0" borderId="13" xfId="0" applyNumberFormat="1" applyFont="1" applyBorder="1" applyAlignment="1" applyProtection="1">
      <alignment horizontal="center"/>
      <protection locked="0"/>
    </xf>
    <xf numFmtId="0" fontId="52" fillId="0" borderId="31" xfId="0" applyFont="1" applyBorder="1" applyAlignment="1" applyProtection="1">
      <alignment horizontal="center"/>
      <protection locked="0"/>
    </xf>
    <xf numFmtId="0" fontId="19" fillId="0" borderId="29" xfId="0" applyFont="1" applyBorder="1" applyAlignment="1" applyProtection="1">
      <alignment wrapText="1"/>
      <protection locked="0"/>
    </xf>
    <xf numFmtId="0" fontId="19" fillId="0" borderId="38" xfId="0" applyFont="1" applyBorder="1" applyAlignment="1" applyProtection="1">
      <alignment horizontal="center"/>
      <protection locked="0"/>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xf numFmtId="0" fontId="48" fillId="0" borderId="54" xfId="0" applyFont="1" applyBorder="1" applyAlignment="1">
      <alignment horizontal="center" vertical="center"/>
    </xf>
    <xf numFmtId="0" fontId="48" fillId="0" borderId="53" xfId="0" applyFont="1" applyBorder="1" applyAlignment="1">
      <alignment horizontal="center" vertical="center"/>
    </xf>
    <xf numFmtId="0" fontId="48" fillId="0" borderId="1" xfId="0" applyFont="1" applyBorder="1" applyAlignment="1">
      <alignment horizontal="center" vertic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opLeftCell="A24" zoomScaleNormal="100" workbookViewId="0">
      <selection activeCell="S33" sqref="S33"/>
    </sheetView>
  </sheetViews>
  <sheetFormatPr defaultColWidth="9.140625" defaultRowHeight="15" x14ac:dyDescent="0.25"/>
  <cols>
    <col min="1" max="1" width="14" style="8" customWidth="1"/>
    <col min="2" max="2" width="32" style="8" customWidth="1"/>
    <col min="3" max="16384" width="9.140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251" t="s">
        <v>0</v>
      </c>
      <c r="B5" s="251"/>
      <c r="C5" s="251"/>
      <c r="D5" s="251"/>
      <c r="E5" s="251"/>
      <c r="F5" s="251"/>
      <c r="G5" s="251"/>
      <c r="H5" s="251"/>
      <c r="I5" s="251"/>
      <c r="J5" s="251"/>
      <c r="K5" s="251"/>
      <c r="L5" s="251"/>
      <c r="M5" s="251"/>
    </row>
    <row r="6" spans="1:21" ht="34.5" customHeight="1" x14ac:dyDescent="0.35">
      <c r="A6" s="32" t="s">
        <v>1</v>
      </c>
      <c r="B6" s="33"/>
      <c r="C6" s="33"/>
      <c r="D6" s="33"/>
      <c r="E6" s="33"/>
      <c r="F6" s="33"/>
      <c r="G6" s="33"/>
      <c r="H6" s="33"/>
      <c r="I6" s="33"/>
      <c r="J6" s="33"/>
      <c r="K6" s="33"/>
      <c r="L6" s="33"/>
      <c r="M6" s="33"/>
    </row>
    <row r="7" spans="1:21" ht="34.5" customHeight="1" x14ac:dyDescent="0.35">
      <c r="A7" s="256" t="s">
        <v>2</v>
      </c>
      <c r="B7" s="256"/>
      <c r="C7" s="256"/>
      <c r="D7" s="256"/>
      <c r="E7" s="256"/>
      <c r="F7" s="33"/>
      <c r="G7" s="33"/>
      <c r="H7" s="33"/>
      <c r="I7" s="33"/>
      <c r="J7" s="33"/>
      <c r="K7" s="33"/>
      <c r="L7" s="33"/>
      <c r="M7" s="33"/>
    </row>
    <row r="8" spans="1:21" ht="15.75" thickBot="1" x14ac:dyDescent="0.3">
      <c r="A8" s="255"/>
      <c r="B8" s="255"/>
      <c r="C8" s="255"/>
      <c r="D8" s="255"/>
      <c r="E8" s="255"/>
      <c r="F8" s="34"/>
      <c r="G8" s="34"/>
      <c r="H8" s="34"/>
      <c r="I8" s="34"/>
      <c r="J8" s="34"/>
      <c r="K8" s="34"/>
      <c r="L8" s="34"/>
      <c r="M8" s="35"/>
    </row>
    <row r="9" spans="1:21" s="13" customFormat="1" ht="15" customHeight="1" x14ac:dyDescent="0.25">
      <c r="A9" s="252" t="s">
        <v>3</v>
      </c>
      <c r="B9" s="252"/>
      <c r="C9" s="252"/>
      <c r="D9" s="252"/>
      <c r="E9" s="252"/>
      <c r="F9" s="252"/>
      <c r="G9" s="252"/>
      <c r="H9" s="252"/>
      <c r="I9" s="252"/>
      <c r="J9" s="252"/>
      <c r="K9" s="252"/>
      <c r="L9" s="252"/>
      <c r="M9" s="36"/>
      <c r="N9" s="12"/>
      <c r="O9" s="12"/>
      <c r="P9" s="12"/>
      <c r="Q9" s="12"/>
      <c r="R9" s="12"/>
      <c r="S9" s="12"/>
      <c r="T9" s="12"/>
      <c r="U9" s="12"/>
    </row>
    <row r="10" spans="1:21" s="13" customFormat="1" ht="21.75" customHeight="1" x14ac:dyDescent="0.25">
      <c r="A10" s="253"/>
      <c r="B10" s="253"/>
      <c r="C10" s="253"/>
      <c r="D10" s="253"/>
      <c r="E10" s="253"/>
      <c r="F10" s="253"/>
      <c r="G10" s="253"/>
      <c r="H10" s="253"/>
      <c r="I10" s="253"/>
      <c r="J10" s="253"/>
      <c r="K10" s="253"/>
      <c r="L10" s="253"/>
      <c r="M10" s="36"/>
      <c r="N10" s="12"/>
      <c r="O10" s="12"/>
      <c r="P10" s="12"/>
      <c r="Q10" s="12"/>
      <c r="R10" s="12"/>
      <c r="S10" s="12"/>
      <c r="T10" s="12"/>
      <c r="U10" s="12"/>
    </row>
    <row r="11" spans="1:21" s="13" customFormat="1" ht="15.75" x14ac:dyDescent="0.2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5">
      <c r="A12" s="254" t="s">
        <v>4</v>
      </c>
      <c r="B12" s="254"/>
      <c r="C12" s="254"/>
      <c r="D12" s="254"/>
      <c r="E12" s="254"/>
      <c r="F12" s="254"/>
      <c r="G12" s="254"/>
      <c r="H12" s="254"/>
      <c r="I12" s="254"/>
      <c r="J12" s="254"/>
      <c r="K12" s="254"/>
      <c r="L12" s="254"/>
      <c r="M12" s="36"/>
      <c r="N12" s="12"/>
      <c r="O12" s="12"/>
      <c r="P12" s="12"/>
      <c r="Q12" s="12"/>
      <c r="R12" s="12"/>
      <c r="S12" s="12"/>
      <c r="T12" s="12"/>
      <c r="U12" s="12"/>
    </row>
    <row r="13" spans="1:21" s="13" customFormat="1" ht="15.75" x14ac:dyDescent="0.25">
      <c r="A13" s="38"/>
      <c r="B13" s="39"/>
      <c r="C13" s="39"/>
      <c r="D13" s="39"/>
      <c r="E13" s="39"/>
      <c r="F13" s="39"/>
      <c r="G13" s="39"/>
      <c r="H13" s="39"/>
      <c r="I13" s="39"/>
      <c r="J13" s="39"/>
      <c r="K13" s="39"/>
      <c r="L13" s="39"/>
      <c r="M13" s="39"/>
    </row>
    <row r="14" spans="1:21" s="13" customFormat="1" ht="35.25" customHeight="1" x14ac:dyDescent="0.25">
      <c r="A14" s="40" t="s">
        <v>5</v>
      </c>
      <c r="B14" s="40" t="s">
        <v>6</v>
      </c>
      <c r="C14" s="250" t="s">
        <v>7</v>
      </c>
      <c r="D14" s="250"/>
      <c r="E14" s="250"/>
      <c r="F14" s="250"/>
      <c r="G14" s="250"/>
      <c r="H14" s="250"/>
      <c r="I14" s="250"/>
      <c r="J14" s="250"/>
      <c r="K14" s="250"/>
      <c r="L14" s="250"/>
      <c r="M14" s="41"/>
      <c r="N14" s="14"/>
      <c r="O14" s="14"/>
      <c r="P14" s="14"/>
    </row>
    <row r="15" spans="1:21" s="13" customFormat="1" ht="69" customHeight="1" x14ac:dyDescent="0.25">
      <c r="A15" s="40" t="s">
        <v>8</v>
      </c>
      <c r="B15" s="40" t="s">
        <v>9</v>
      </c>
      <c r="C15" s="250" t="s">
        <v>10</v>
      </c>
      <c r="D15" s="250"/>
      <c r="E15" s="250"/>
      <c r="F15" s="250"/>
      <c r="G15" s="250"/>
      <c r="H15" s="250"/>
      <c r="I15" s="250"/>
      <c r="J15" s="250"/>
      <c r="K15" s="250"/>
      <c r="L15" s="250"/>
      <c r="M15" s="41"/>
      <c r="N15" s="14"/>
      <c r="O15" s="14"/>
      <c r="P15" s="14"/>
    </row>
    <row r="16" spans="1:21" s="13" customFormat="1" ht="46.5" customHeight="1" x14ac:dyDescent="0.25">
      <c r="A16" s="42" t="s">
        <v>11</v>
      </c>
      <c r="B16" s="42" t="s">
        <v>12</v>
      </c>
      <c r="C16" s="250" t="s">
        <v>13</v>
      </c>
      <c r="D16" s="250"/>
      <c r="E16" s="250"/>
      <c r="F16" s="250"/>
      <c r="G16" s="250"/>
      <c r="H16" s="250"/>
      <c r="I16" s="250"/>
      <c r="J16" s="250"/>
      <c r="K16" s="250"/>
      <c r="L16" s="250"/>
      <c r="M16" s="43"/>
      <c r="N16" s="15"/>
      <c r="O16" s="15"/>
      <c r="P16" s="15"/>
    </row>
    <row r="17" spans="1:16" s="13" customFormat="1" ht="69" customHeight="1" x14ac:dyDescent="0.25">
      <c r="A17" s="42" t="s">
        <v>14</v>
      </c>
      <c r="B17" s="42" t="s">
        <v>15</v>
      </c>
      <c r="C17" s="250" t="s">
        <v>16</v>
      </c>
      <c r="D17" s="250"/>
      <c r="E17" s="250"/>
      <c r="F17" s="250"/>
      <c r="G17" s="250"/>
      <c r="H17" s="250"/>
      <c r="I17" s="250"/>
      <c r="J17" s="250"/>
      <c r="K17" s="250"/>
      <c r="L17" s="250"/>
      <c r="M17" s="41"/>
      <c r="N17" s="14"/>
      <c r="O17" s="14"/>
      <c r="P17" s="14"/>
    </row>
    <row r="18" spans="1:16" s="13" customFormat="1" ht="46.5" customHeight="1" x14ac:dyDescent="0.25">
      <c r="A18" s="42" t="s">
        <v>17</v>
      </c>
      <c r="B18" s="42" t="s">
        <v>18</v>
      </c>
      <c r="C18" s="250" t="s">
        <v>19</v>
      </c>
      <c r="D18" s="250"/>
      <c r="E18" s="250"/>
      <c r="F18" s="250"/>
      <c r="G18" s="250"/>
      <c r="H18" s="250"/>
      <c r="I18" s="250"/>
      <c r="J18" s="250"/>
      <c r="K18" s="250"/>
      <c r="L18" s="250"/>
      <c r="M18" s="41"/>
      <c r="N18" s="14"/>
      <c r="O18" s="14"/>
      <c r="P18" s="14"/>
    </row>
    <row r="19" spans="1:16" s="13" customFormat="1" ht="15.75" x14ac:dyDescent="0.25">
      <c r="A19" s="39"/>
      <c r="B19" s="39"/>
      <c r="C19" s="39"/>
      <c r="D19" s="39"/>
      <c r="E19" s="39"/>
      <c r="F19" s="39"/>
      <c r="G19" s="39"/>
      <c r="H19" s="39"/>
      <c r="I19" s="39"/>
      <c r="J19" s="39"/>
      <c r="K19" s="39"/>
      <c r="L19" s="39"/>
      <c r="M19" s="39"/>
    </row>
    <row r="20" spans="1:16" s="9" customFormat="1" ht="18.75" x14ac:dyDescent="0.3">
      <c r="A20" s="44" t="s">
        <v>20</v>
      </c>
      <c r="B20" s="44"/>
      <c r="C20" s="44"/>
      <c r="D20" s="44"/>
      <c r="E20" s="44"/>
      <c r="F20" s="44"/>
      <c r="G20" s="44"/>
      <c r="H20" s="44"/>
      <c r="I20" s="44"/>
      <c r="J20" s="44"/>
      <c r="K20" s="44"/>
      <c r="L20" s="44"/>
      <c r="M20" s="44"/>
    </row>
    <row r="21" spans="1:16" s="13" customFormat="1" ht="15.75" x14ac:dyDescent="0.25">
      <c r="A21" s="39"/>
      <c r="B21" s="39"/>
      <c r="C21" s="39"/>
      <c r="D21" s="39"/>
      <c r="E21" s="39"/>
      <c r="F21" s="39"/>
      <c r="G21" s="39"/>
      <c r="H21" s="39"/>
      <c r="I21" s="39"/>
      <c r="J21" s="39"/>
      <c r="K21" s="39"/>
      <c r="L21" s="39"/>
      <c r="M21" s="39"/>
    </row>
    <row r="22" spans="1:16" s="13" customFormat="1" ht="15.75" x14ac:dyDescent="0.25">
      <c r="A22" s="45"/>
      <c r="B22" s="39"/>
      <c r="C22" s="39"/>
      <c r="D22" s="39"/>
      <c r="E22" s="39"/>
      <c r="F22" s="39"/>
      <c r="G22" s="39"/>
      <c r="H22" s="39"/>
      <c r="I22" s="39"/>
      <c r="J22" s="39"/>
      <c r="K22" s="39"/>
      <c r="L22" s="39"/>
      <c r="M22" s="39"/>
    </row>
    <row r="23" spans="1:16" s="13" customFormat="1" ht="15.75" x14ac:dyDescent="0.25">
      <c r="A23" s="46" t="s">
        <v>21</v>
      </c>
      <c r="B23" s="47"/>
      <c r="C23" s="47"/>
      <c r="D23" s="47"/>
      <c r="E23" s="47"/>
      <c r="F23" s="47"/>
      <c r="G23" s="47"/>
      <c r="H23" s="47"/>
      <c r="I23" s="47"/>
      <c r="J23" s="47"/>
      <c r="K23" s="47"/>
      <c r="L23" s="48"/>
      <c r="M23" s="39"/>
    </row>
    <row r="24" spans="1:16" s="16" customFormat="1" ht="15.75" x14ac:dyDescent="0.25">
      <c r="A24" s="49" t="s">
        <v>22</v>
      </c>
      <c r="B24" s="50"/>
      <c r="C24" s="50"/>
      <c r="D24" s="50"/>
      <c r="E24" s="50"/>
      <c r="F24" s="50"/>
      <c r="G24" s="50"/>
      <c r="H24" s="50"/>
      <c r="I24" s="50"/>
      <c r="J24" s="50"/>
      <c r="K24" s="50"/>
      <c r="L24" s="51"/>
      <c r="M24" s="50"/>
    </row>
    <row r="25" spans="1:16" s="16" customFormat="1" ht="15.75" x14ac:dyDescent="0.25">
      <c r="A25" s="49" t="s">
        <v>23</v>
      </c>
      <c r="B25" s="50"/>
      <c r="C25" s="50"/>
      <c r="D25" s="50"/>
      <c r="E25" s="50"/>
      <c r="F25" s="50"/>
      <c r="G25" s="50"/>
      <c r="H25" s="50"/>
      <c r="I25" s="50"/>
      <c r="J25" s="50"/>
      <c r="K25" s="50"/>
      <c r="L25" s="51"/>
      <c r="M25" s="50"/>
    </row>
    <row r="26" spans="1:16" s="16" customFormat="1" ht="15.75" x14ac:dyDescent="0.25">
      <c r="A26" s="49" t="s">
        <v>24</v>
      </c>
      <c r="B26" s="50"/>
      <c r="C26" s="50"/>
      <c r="D26" s="50"/>
      <c r="E26" s="50"/>
      <c r="F26" s="50"/>
      <c r="G26" s="50"/>
      <c r="H26" s="50"/>
      <c r="I26" s="50"/>
      <c r="J26" s="50"/>
      <c r="K26" s="50"/>
      <c r="L26" s="51"/>
      <c r="M26" s="50"/>
    </row>
    <row r="27" spans="1:16" s="16" customFormat="1" ht="15.75" x14ac:dyDescent="0.25">
      <c r="A27" s="49" t="s">
        <v>25</v>
      </c>
      <c r="B27" s="50"/>
      <c r="C27" s="50"/>
      <c r="D27" s="50"/>
      <c r="E27" s="50"/>
      <c r="F27" s="50"/>
      <c r="G27" s="50"/>
      <c r="H27" s="50"/>
      <c r="I27" s="50"/>
      <c r="J27" s="50"/>
      <c r="K27" s="50"/>
      <c r="L27" s="51"/>
      <c r="M27" s="50"/>
    </row>
    <row r="28" spans="1:16" s="16" customFormat="1" ht="15.75" x14ac:dyDescent="0.25">
      <c r="A28" s="52" t="s">
        <v>26</v>
      </c>
      <c r="B28" s="53"/>
      <c r="C28" s="53"/>
      <c r="D28" s="53"/>
      <c r="E28" s="53"/>
      <c r="F28" s="53"/>
      <c r="G28" s="53"/>
      <c r="H28" s="53"/>
      <c r="I28" s="53"/>
      <c r="J28" s="53"/>
      <c r="K28" s="53"/>
      <c r="L28" s="54"/>
      <c r="M28" s="50"/>
    </row>
    <row r="29" spans="1:16" s="13" customFormat="1" ht="15.75" x14ac:dyDescent="0.25">
      <c r="A29" s="39"/>
      <c r="B29" s="39"/>
      <c r="C29" s="39"/>
      <c r="D29" s="39"/>
      <c r="E29" s="39"/>
      <c r="F29" s="39"/>
      <c r="G29" s="39"/>
      <c r="H29" s="39"/>
      <c r="I29" s="39"/>
      <c r="J29" s="39"/>
      <c r="K29" s="39"/>
      <c r="L29" s="39"/>
      <c r="M29" s="39"/>
    </row>
    <row r="30" spans="1:16" s="14" customFormat="1" ht="15.75" x14ac:dyDescent="0.25">
      <c r="A30" s="55" t="s">
        <v>27</v>
      </c>
      <c r="B30" s="41"/>
      <c r="C30" s="41"/>
      <c r="D30" s="41"/>
      <c r="E30" s="41"/>
      <c r="F30" s="41"/>
      <c r="G30" s="41"/>
      <c r="H30" s="41"/>
      <c r="I30" s="41"/>
      <c r="J30" s="41"/>
      <c r="K30" s="41"/>
      <c r="L30" s="41"/>
      <c r="M30" s="41"/>
    </row>
    <row r="31" spans="1:16" s="17" customFormat="1" ht="15.75" x14ac:dyDescent="0.25">
      <c r="A31" s="56"/>
      <c r="B31" s="57"/>
      <c r="C31" s="57"/>
      <c r="D31" s="57"/>
      <c r="E31" s="57"/>
      <c r="F31" s="57"/>
      <c r="G31" s="57"/>
      <c r="H31" s="57"/>
      <c r="I31" s="57"/>
      <c r="J31" s="57"/>
      <c r="K31" s="57"/>
      <c r="L31" s="57"/>
      <c r="M31" s="57"/>
    </row>
    <row r="32" spans="1:16" s="14" customFormat="1" ht="32.25" customHeight="1" x14ac:dyDescent="0.25">
      <c r="A32" s="249" t="s">
        <v>28</v>
      </c>
      <c r="B32" s="249"/>
      <c r="C32" s="249"/>
      <c r="D32" s="249"/>
      <c r="E32" s="249"/>
      <c r="F32" s="249"/>
      <c r="G32" s="249"/>
      <c r="H32" s="249"/>
      <c r="I32" s="249"/>
      <c r="J32" s="249"/>
      <c r="K32" s="249"/>
      <c r="L32" s="249"/>
      <c r="M32" s="41"/>
    </row>
    <row r="33" spans="1:13" s="14" customFormat="1" ht="15.75" x14ac:dyDescent="0.25">
      <c r="A33" s="41"/>
      <c r="B33" s="41"/>
      <c r="C33" s="41"/>
      <c r="D33" s="41"/>
      <c r="E33" s="41"/>
      <c r="F33" s="41"/>
      <c r="G33" s="41"/>
      <c r="H33" s="41"/>
      <c r="I33" s="41"/>
      <c r="J33" s="41"/>
      <c r="K33" s="41"/>
      <c r="L33" s="41"/>
      <c r="M33" s="41"/>
    </row>
    <row r="34" spans="1:13" s="13" customFormat="1" ht="15.75" x14ac:dyDescent="0.25">
      <c r="A34" s="58" t="s">
        <v>29</v>
      </c>
      <c r="B34" s="39"/>
      <c r="C34" s="39"/>
      <c r="D34" s="39"/>
      <c r="E34" s="39"/>
      <c r="F34" s="39"/>
      <c r="G34" s="39"/>
      <c r="H34" s="39"/>
      <c r="I34" s="39"/>
      <c r="J34" s="39"/>
      <c r="K34" s="39"/>
      <c r="L34" s="39"/>
      <c r="M34" s="39"/>
    </row>
    <row r="35" spans="1:13" s="13" customFormat="1" ht="15.75" x14ac:dyDescent="0.25">
      <c r="A35" s="59"/>
      <c r="B35" s="39"/>
      <c r="C35" s="39"/>
      <c r="D35" s="39"/>
      <c r="E35" s="39"/>
      <c r="F35" s="39"/>
      <c r="G35" s="39"/>
      <c r="H35" s="39"/>
      <c r="I35" s="39"/>
      <c r="J35" s="39"/>
      <c r="K35" s="39"/>
      <c r="L35" s="39"/>
      <c r="M35" s="39"/>
    </row>
    <row r="36" spans="1:13" s="13" customFormat="1" ht="39" customHeight="1" x14ac:dyDescent="0.25">
      <c r="A36" s="249" t="s">
        <v>30</v>
      </c>
      <c r="B36" s="249"/>
      <c r="C36" s="249"/>
      <c r="D36" s="249"/>
      <c r="E36" s="249"/>
      <c r="F36" s="249"/>
      <c r="G36" s="249"/>
      <c r="H36" s="249"/>
      <c r="I36" s="249"/>
      <c r="J36" s="249"/>
      <c r="K36" s="249"/>
      <c r="L36" s="249"/>
      <c r="M36" s="39"/>
    </row>
    <row r="37" spans="1:13" s="13" customFormat="1" ht="46.5" customHeight="1" x14ac:dyDescent="0.25">
      <c r="A37" s="249" t="s">
        <v>31</v>
      </c>
      <c r="B37" s="249"/>
      <c r="C37" s="249"/>
      <c r="D37" s="249"/>
      <c r="E37" s="249"/>
      <c r="F37" s="249"/>
      <c r="G37" s="249"/>
      <c r="H37" s="249"/>
      <c r="I37" s="249"/>
      <c r="J37" s="249"/>
      <c r="K37" s="249"/>
      <c r="L37" s="249"/>
      <c r="M37" s="39"/>
    </row>
    <row r="38" spans="1:13" s="13" customFormat="1" ht="37.5" customHeight="1" x14ac:dyDescent="0.25">
      <c r="A38" s="249" t="s">
        <v>32</v>
      </c>
      <c r="B38" s="249"/>
      <c r="C38" s="249"/>
      <c r="D38" s="249"/>
      <c r="E38" s="249"/>
      <c r="F38" s="249"/>
      <c r="G38" s="249"/>
      <c r="H38" s="249"/>
      <c r="I38" s="249"/>
      <c r="J38" s="249"/>
      <c r="K38" s="249"/>
      <c r="L38" s="249"/>
      <c r="M38" s="39"/>
    </row>
    <row r="39" spans="1:13" s="13" customFormat="1" ht="15.75" customHeight="1" x14ac:dyDescent="0.25">
      <c r="A39" s="60"/>
      <c r="B39" s="60"/>
      <c r="C39" s="60"/>
      <c r="D39" s="60"/>
      <c r="E39" s="60"/>
      <c r="F39" s="60"/>
      <c r="G39" s="60"/>
      <c r="H39" s="60"/>
      <c r="I39" s="60"/>
      <c r="J39" s="60"/>
      <c r="K39" s="60"/>
      <c r="L39" s="60"/>
      <c r="M39" s="39"/>
    </row>
    <row r="40" spans="1:13" s="13" customFormat="1" ht="34.5" customHeight="1" x14ac:dyDescent="0.25">
      <c r="A40" s="249" t="s">
        <v>33</v>
      </c>
      <c r="B40" s="249"/>
      <c r="C40" s="249"/>
      <c r="D40" s="249"/>
      <c r="E40" s="249"/>
      <c r="F40" s="249"/>
      <c r="G40" s="249"/>
      <c r="H40" s="249"/>
      <c r="I40" s="249"/>
      <c r="J40" s="249"/>
      <c r="K40" s="249"/>
      <c r="L40" s="249"/>
      <c r="M40" s="39"/>
    </row>
    <row r="41" spans="1:13" s="13" customFormat="1" ht="15.75" x14ac:dyDescent="0.25">
      <c r="A41" s="39"/>
      <c r="B41" s="39"/>
      <c r="C41" s="39"/>
      <c r="D41" s="39"/>
      <c r="E41" s="39"/>
      <c r="F41" s="39"/>
      <c r="G41" s="39"/>
      <c r="H41" s="39"/>
      <c r="I41" s="39"/>
      <c r="J41" s="39"/>
      <c r="K41" s="39"/>
      <c r="L41" s="39"/>
      <c r="M41" s="39"/>
    </row>
    <row r="42" spans="1:13" s="13" customFormat="1" ht="15.75" x14ac:dyDescent="0.25">
      <c r="A42" s="39"/>
      <c r="B42" s="39" t="s">
        <v>34</v>
      </c>
      <c r="C42" s="39"/>
      <c r="D42" s="39"/>
      <c r="E42" s="39"/>
      <c r="F42" s="39"/>
      <c r="G42" s="39"/>
      <c r="H42" s="39"/>
      <c r="I42" s="39"/>
      <c r="J42" s="39"/>
      <c r="K42" s="39"/>
      <c r="L42" s="39"/>
      <c r="M42" s="39"/>
    </row>
    <row r="43" spans="1:13" s="13" customFormat="1" ht="15.75" x14ac:dyDescent="0.25">
      <c r="A43" s="39"/>
      <c r="B43" s="39" t="s">
        <v>35</v>
      </c>
      <c r="C43" s="39"/>
      <c r="D43" s="39"/>
      <c r="E43" s="39"/>
      <c r="F43" s="39"/>
      <c r="G43" s="39"/>
      <c r="H43" s="39"/>
      <c r="I43" s="39"/>
      <c r="J43" s="39"/>
      <c r="K43" s="39"/>
      <c r="L43" s="39"/>
      <c r="M43" s="39"/>
    </row>
    <row r="44" spans="1:13" s="13" customFormat="1" ht="15.75" customHeight="1" x14ac:dyDescent="0.25">
      <c r="A44" s="61"/>
      <c r="B44" s="39"/>
      <c r="C44" s="39"/>
      <c r="D44" s="39"/>
      <c r="E44" s="39"/>
      <c r="F44" s="39"/>
      <c r="G44" s="39"/>
      <c r="H44" s="39"/>
      <c r="I44" s="39"/>
      <c r="J44" s="39"/>
      <c r="K44" s="39"/>
      <c r="L44" s="39"/>
      <c r="M44" s="39"/>
    </row>
    <row r="45" spans="1:13" s="13" customFormat="1" ht="15.75" customHeight="1" x14ac:dyDescent="0.25">
      <c r="A45" s="58" t="s">
        <v>36</v>
      </c>
      <c r="B45" s="39"/>
      <c r="C45" s="39"/>
      <c r="D45" s="39"/>
      <c r="E45" s="39"/>
      <c r="F45" s="39"/>
      <c r="G45" s="39"/>
      <c r="H45" s="39"/>
      <c r="I45" s="39"/>
      <c r="J45" s="39"/>
      <c r="K45" s="39"/>
      <c r="L45" s="39"/>
      <c r="M45" s="39"/>
    </row>
    <row r="46" spans="1:13" s="13" customFormat="1" ht="15.75" customHeight="1" x14ac:dyDescent="0.25">
      <c r="A46" s="58"/>
      <c r="B46" s="39"/>
      <c r="C46" s="39"/>
      <c r="D46" s="39"/>
      <c r="E46" s="39"/>
      <c r="F46" s="39"/>
      <c r="G46" s="39"/>
      <c r="H46" s="39"/>
      <c r="I46" s="39"/>
      <c r="J46" s="39"/>
      <c r="K46" s="39"/>
      <c r="L46" s="39"/>
      <c r="M46" s="39"/>
    </row>
    <row r="47" spans="1:13" s="13" customFormat="1" ht="39" customHeight="1" x14ac:dyDescent="0.25">
      <c r="A47" s="249" t="s">
        <v>37</v>
      </c>
      <c r="B47" s="249"/>
      <c r="C47" s="249"/>
      <c r="D47" s="249"/>
      <c r="E47" s="249"/>
      <c r="F47" s="249"/>
      <c r="G47" s="249"/>
      <c r="H47" s="249"/>
      <c r="I47" s="249"/>
      <c r="J47" s="249"/>
      <c r="K47" s="249"/>
      <c r="L47" s="249"/>
      <c r="M47" s="39"/>
    </row>
    <row r="48" spans="1:13" s="13" customFormat="1" ht="15.75" customHeight="1" x14ac:dyDescent="0.25">
      <c r="A48" s="60"/>
      <c r="B48" s="60"/>
      <c r="C48" s="60"/>
      <c r="D48" s="60"/>
      <c r="E48" s="60"/>
      <c r="F48" s="60"/>
      <c r="G48" s="60"/>
      <c r="H48" s="60"/>
      <c r="I48" s="60"/>
      <c r="J48" s="60"/>
      <c r="K48" s="60"/>
      <c r="L48" s="60"/>
      <c r="M48" s="39"/>
    </row>
    <row r="49" spans="1:13" s="13" customFormat="1" ht="43.5" customHeight="1" x14ac:dyDescent="0.25">
      <c r="A49" s="249" t="s">
        <v>38</v>
      </c>
      <c r="B49" s="249"/>
      <c r="C49" s="249"/>
      <c r="D49" s="249"/>
      <c r="E49" s="249"/>
      <c r="F49" s="249"/>
      <c r="G49" s="249"/>
      <c r="H49" s="249"/>
      <c r="I49" s="249"/>
      <c r="J49" s="249"/>
      <c r="K49" s="249"/>
      <c r="L49" s="249"/>
      <c r="M49" s="39"/>
    </row>
    <row r="50" spans="1:13" s="13" customFormat="1" ht="15.75" customHeight="1" x14ac:dyDescent="0.25">
      <c r="A50" s="58"/>
      <c r="B50" s="39"/>
      <c r="C50" s="39"/>
      <c r="D50" s="39"/>
      <c r="E50" s="39"/>
      <c r="F50" s="39"/>
      <c r="G50" s="39"/>
      <c r="H50" s="39"/>
      <c r="I50" s="39"/>
      <c r="J50" s="39"/>
      <c r="K50" s="39"/>
      <c r="L50" s="39"/>
      <c r="M50" s="39"/>
    </row>
    <row r="51" spans="1:13" s="13" customFormat="1" ht="46.5" customHeight="1" x14ac:dyDescent="0.25">
      <c r="A51" s="249" t="s">
        <v>39</v>
      </c>
      <c r="B51" s="249"/>
      <c r="C51" s="249"/>
      <c r="D51" s="249"/>
      <c r="E51" s="249"/>
      <c r="F51" s="249"/>
      <c r="G51" s="249"/>
      <c r="H51" s="249"/>
      <c r="I51" s="249"/>
      <c r="J51" s="249"/>
      <c r="K51" s="249"/>
      <c r="L51" s="249"/>
      <c r="M51" s="39"/>
    </row>
    <row r="52" spans="1:13" s="13" customFormat="1" ht="15.75" customHeight="1" x14ac:dyDescent="0.25">
      <c r="A52" s="58"/>
      <c r="B52" s="39"/>
      <c r="C52" s="39"/>
      <c r="D52" s="39"/>
      <c r="E52" s="39"/>
      <c r="F52" s="39"/>
      <c r="G52" s="39"/>
      <c r="H52" s="39"/>
      <c r="I52" s="39"/>
      <c r="J52" s="39"/>
      <c r="K52" s="39"/>
      <c r="L52" s="39"/>
      <c r="M52" s="39"/>
    </row>
    <row r="53" spans="1:13" s="13" customFormat="1" ht="39" customHeight="1" x14ac:dyDescent="0.25">
      <c r="A53" s="249" t="s">
        <v>40</v>
      </c>
      <c r="B53" s="249"/>
      <c r="C53" s="249"/>
      <c r="D53" s="249"/>
      <c r="E53" s="249"/>
      <c r="F53" s="249"/>
      <c r="G53" s="249"/>
      <c r="H53" s="249"/>
      <c r="I53" s="249"/>
      <c r="J53" s="249"/>
      <c r="K53" s="249"/>
      <c r="L53" s="249"/>
      <c r="M53" s="39"/>
    </row>
    <row r="54" spans="1:13" s="13" customFormat="1" ht="18.75" x14ac:dyDescent="0.35">
      <c r="A54" s="39"/>
      <c r="B54" s="58" t="s">
        <v>41</v>
      </c>
      <c r="C54" s="39"/>
      <c r="D54" s="39"/>
      <c r="E54" s="39"/>
      <c r="F54" s="39"/>
      <c r="G54" s="39"/>
      <c r="H54" s="39"/>
      <c r="I54" s="39"/>
      <c r="J54" s="39"/>
      <c r="K54" s="39"/>
      <c r="L54" s="39"/>
      <c r="M54" s="39"/>
    </row>
    <row r="55" spans="1:13" s="13" customFormat="1" ht="15.75" x14ac:dyDescent="0.25">
      <c r="A55" s="39"/>
      <c r="B55" s="39" t="s">
        <v>42</v>
      </c>
      <c r="C55" s="62" t="s">
        <v>43</v>
      </c>
      <c r="D55" s="39" t="s">
        <v>44</v>
      </c>
      <c r="E55" s="39"/>
      <c r="F55" s="39"/>
      <c r="G55" s="39"/>
      <c r="H55" s="39"/>
      <c r="I55" s="39"/>
      <c r="J55" s="39"/>
      <c r="K55" s="39"/>
      <c r="L55" s="39"/>
      <c r="M55" s="39"/>
    </row>
    <row r="56" spans="1:13" s="13" customFormat="1" ht="15.75" x14ac:dyDescent="0.25">
      <c r="A56" s="39"/>
      <c r="B56" s="39" t="s">
        <v>45</v>
      </c>
      <c r="C56" s="62" t="s">
        <v>43</v>
      </c>
      <c r="D56" s="39" t="s">
        <v>46</v>
      </c>
      <c r="E56" s="39"/>
      <c r="F56" s="39"/>
      <c r="G56" s="39"/>
      <c r="H56" s="39"/>
      <c r="I56" s="39"/>
      <c r="J56" s="39"/>
      <c r="K56" s="39"/>
      <c r="L56" s="39"/>
      <c r="M56" s="39"/>
    </row>
    <row r="57" spans="1:13" s="13" customFormat="1" ht="15.75" x14ac:dyDescent="0.25">
      <c r="A57" s="39"/>
      <c r="B57" s="39" t="s">
        <v>47</v>
      </c>
      <c r="C57" s="62" t="s">
        <v>43</v>
      </c>
      <c r="D57" s="39" t="s">
        <v>48</v>
      </c>
      <c r="E57" s="39"/>
      <c r="F57" s="39"/>
      <c r="G57" s="39"/>
      <c r="H57" s="39"/>
      <c r="I57" s="39"/>
      <c r="J57" s="39"/>
      <c r="K57" s="39"/>
      <c r="L57" s="39"/>
      <c r="M57" s="39"/>
    </row>
    <row r="58" spans="1:13" s="13" customFormat="1" ht="15.75" x14ac:dyDescent="0.25">
      <c r="A58" s="39"/>
      <c r="B58" s="39" t="s">
        <v>49</v>
      </c>
      <c r="C58" s="62" t="s">
        <v>43</v>
      </c>
      <c r="D58" s="39" t="s">
        <v>50</v>
      </c>
      <c r="E58" s="39"/>
      <c r="F58" s="39"/>
      <c r="G58" s="39"/>
      <c r="H58" s="39"/>
      <c r="I58" s="39"/>
      <c r="J58" s="39"/>
      <c r="K58" s="39"/>
      <c r="L58" s="39"/>
      <c r="M58" s="39"/>
    </row>
    <row r="59" spans="1:13" s="13" customFormat="1" ht="15.75" x14ac:dyDescent="0.25">
      <c r="A59" s="39"/>
      <c r="B59" s="39"/>
      <c r="C59" s="39"/>
      <c r="D59" s="39"/>
      <c r="E59" s="39"/>
      <c r="F59" s="39"/>
      <c r="G59" s="39"/>
      <c r="H59" s="39"/>
      <c r="I59" s="39"/>
      <c r="J59" s="39"/>
      <c r="K59" s="39"/>
      <c r="L59" s="39"/>
      <c r="M59" s="39"/>
    </row>
    <row r="60" spans="1:13" s="13" customFormat="1" ht="15.75" x14ac:dyDescent="0.25">
      <c r="A60" s="58" t="s">
        <v>51</v>
      </c>
      <c r="B60" s="39"/>
      <c r="C60" s="39"/>
      <c r="D60" s="39"/>
      <c r="E60" s="39"/>
      <c r="F60" s="39"/>
      <c r="G60" s="39"/>
      <c r="H60" s="39"/>
      <c r="I60" s="39"/>
      <c r="J60" s="39"/>
      <c r="K60" s="39"/>
      <c r="L60" s="39"/>
      <c r="M60" s="39"/>
    </row>
    <row r="61" spans="1:13" s="13" customFormat="1" ht="15.75" x14ac:dyDescent="0.25">
      <c r="A61" s="39"/>
      <c r="B61" s="39"/>
      <c r="C61" s="39"/>
      <c r="D61" s="39"/>
      <c r="E61" s="39"/>
      <c r="F61" s="39"/>
      <c r="G61" s="39"/>
      <c r="H61" s="39"/>
      <c r="I61" s="39"/>
      <c r="J61" s="39"/>
      <c r="K61" s="39"/>
      <c r="L61" s="39"/>
      <c r="M61" s="39"/>
    </row>
    <row r="62" spans="1:13" s="13" customFormat="1" ht="15.75" x14ac:dyDescent="0.25">
      <c r="A62" s="39" t="s">
        <v>52</v>
      </c>
      <c r="B62" s="39"/>
      <c r="C62" s="39"/>
      <c r="D62" s="39"/>
      <c r="E62" s="39"/>
      <c r="F62" s="39"/>
      <c r="G62" s="39"/>
      <c r="H62" s="39"/>
      <c r="I62" s="39"/>
      <c r="J62" s="39"/>
      <c r="K62" s="39"/>
      <c r="L62" s="39"/>
      <c r="M62" s="39"/>
    </row>
    <row r="63" spans="1:13" s="13" customFormat="1" ht="15.75" x14ac:dyDescent="0.25">
      <c r="A63" s="39"/>
      <c r="B63" s="39"/>
      <c r="C63" s="39"/>
      <c r="D63" s="39"/>
      <c r="E63" s="39"/>
      <c r="F63" s="39"/>
      <c r="G63" s="39"/>
      <c r="H63" s="39"/>
      <c r="I63" s="39"/>
      <c r="J63" s="39"/>
      <c r="K63" s="39"/>
      <c r="L63" s="39"/>
      <c r="M63" s="39"/>
    </row>
    <row r="64" spans="1:13" s="13" customFormat="1" ht="15.75" x14ac:dyDescent="0.25">
      <c r="A64" s="39" t="s">
        <v>53</v>
      </c>
      <c r="B64" s="39"/>
      <c r="C64" s="39"/>
      <c r="D64" s="39"/>
      <c r="E64" s="39"/>
      <c r="F64" s="39"/>
      <c r="G64" s="39"/>
      <c r="H64" s="39"/>
      <c r="I64" s="39"/>
      <c r="J64" s="39"/>
      <c r="K64" s="39"/>
      <c r="L64" s="39"/>
      <c r="M64" s="39"/>
    </row>
    <row r="65" spans="1:13" s="13" customFormat="1" ht="15.75" x14ac:dyDescent="0.25">
      <c r="A65" s="39"/>
      <c r="B65" s="39"/>
      <c r="C65" s="39"/>
      <c r="D65" s="39"/>
      <c r="E65" s="39"/>
      <c r="F65" s="39"/>
      <c r="G65" s="39"/>
      <c r="H65" s="39"/>
      <c r="I65" s="39"/>
      <c r="J65" s="39"/>
      <c r="K65" s="39"/>
      <c r="L65" s="39"/>
      <c r="M65" s="39"/>
    </row>
    <row r="66" spans="1:13" s="13" customFormat="1" ht="15.75" customHeight="1" x14ac:dyDescent="0.25">
      <c r="A66" s="249" t="s">
        <v>54</v>
      </c>
      <c r="B66" s="249"/>
      <c r="C66" s="249"/>
      <c r="D66" s="249"/>
      <c r="E66" s="249"/>
      <c r="F66" s="249"/>
      <c r="G66" s="249"/>
      <c r="H66" s="249"/>
      <c r="I66" s="249"/>
      <c r="J66" s="249"/>
      <c r="K66" s="249"/>
      <c r="L66" s="249"/>
      <c r="M66" s="39"/>
    </row>
    <row r="67" spans="1:13" s="13" customFormat="1" ht="15.75" x14ac:dyDescent="0.25">
      <c r="A67" s="39"/>
      <c r="B67" s="39"/>
      <c r="C67" s="39"/>
      <c r="D67" s="39"/>
      <c r="E67" s="39"/>
      <c r="F67" s="39"/>
      <c r="G67" s="39"/>
      <c r="H67" s="39"/>
      <c r="I67" s="39"/>
      <c r="J67" s="39"/>
      <c r="K67" s="39"/>
      <c r="L67" s="39"/>
      <c r="M67" s="39"/>
    </row>
    <row r="68" spans="1:13" s="13" customFormat="1" ht="34.5" customHeight="1" x14ac:dyDescent="0.25">
      <c r="A68" s="249" t="s">
        <v>55</v>
      </c>
      <c r="B68" s="249"/>
      <c r="C68" s="249"/>
      <c r="D68" s="249"/>
      <c r="E68" s="249"/>
      <c r="F68" s="249"/>
      <c r="G68" s="249"/>
      <c r="H68" s="249"/>
      <c r="I68" s="249"/>
      <c r="J68" s="249"/>
      <c r="K68" s="249"/>
      <c r="L68" s="249"/>
      <c r="M68" s="39"/>
    </row>
    <row r="69" spans="1:13" s="13" customFormat="1" ht="15.75" x14ac:dyDescent="0.25">
      <c r="A69" s="39"/>
      <c r="B69" s="39"/>
      <c r="C69" s="39"/>
      <c r="D69" s="39"/>
      <c r="E69" s="39"/>
      <c r="F69" s="39"/>
      <c r="G69" s="39"/>
      <c r="H69" s="39"/>
      <c r="I69" s="39"/>
      <c r="J69" s="39"/>
      <c r="K69" s="39"/>
      <c r="L69" s="39"/>
      <c r="M69" s="39"/>
    </row>
    <row r="70" spans="1:13" s="13" customFormat="1" ht="15.75" x14ac:dyDescent="0.25">
      <c r="A70" s="39"/>
      <c r="B70" s="39" t="s">
        <v>34</v>
      </c>
      <c r="C70" s="39"/>
      <c r="D70" s="39"/>
      <c r="E70" s="39"/>
      <c r="F70" s="39"/>
      <c r="G70" s="39"/>
      <c r="H70" s="39"/>
      <c r="I70" s="39"/>
      <c r="J70" s="39"/>
      <c r="K70" s="39"/>
      <c r="L70" s="39"/>
      <c r="M70" s="39"/>
    </row>
    <row r="71" spans="1:13" s="13" customFormat="1" ht="15.75" x14ac:dyDescent="0.25">
      <c r="A71" s="39"/>
      <c r="B71" s="39" t="s">
        <v>35</v>
      </c>
      <c r="C71" s="39"/>
      <c r="D71" s="39"/>
      <c r="E71" s="39"/>
      <c r="F71" s="39"/>
      <c r="G71" s="39"/>
      <c r="H71" s="39"/>
      <c r="I71" s="39"/>
      <c r="J71" s="39"/>
      <c r="K71" s="39"/>
      <c r="L71" s="39"/>
      <c r="M71" s="39"/>
    </row>
    <row r="72" spans="1:13" s="13" customFormat="1" ht="15.75" x14ac:dyDescent="0.25">
      <c r="A72" s="39"/>
      <c r="B72" s="39"/>
      <c r="C72" s="39"/>
      <c r="D72" s="39"/>
      <c r="E72" s="39"/>
      <c r="F72" s="39"/>
      <c r="G72" s="39"/>
      <c r="H72" s="39"/>
      <c r="I72" s="39"/>
      <c r="J72" s="39"/>
      <c r="K72" s="39"/>
      <c r="L72" s="39"/>
      <c r="M72" s="39"/>
    </row>
    <row r="73" spans="1:13" s="13" customFormat="1" ht="15.75" x14ac:dyDescent="0.25">
      <c r="A73" s="39" t="s">
        <v>56</v>
      </c>
      <c r="B73" s="39"/>
      <c r="C73" s="39"/>
      <c r="D73" s="39"/>
      <c r="E73" s="39"/>
      <c r="F73" s="39"/>
      <c r="G73" s="39"/>
      <c r="H73" s="39"/>
      <c r="I73" s="39"/>
      <c r="J73" s="39"/>
      <c r="K73" s="39"/>
      <c r="L73" s="39"/>
      <c r="M73" s="39"/>
    </row>
    <row r="74" spans="1:13" s="13" customFormat="1" ht="15.75" x14ac:dyDescent="0.25">
      <c r="A74" s="39"/>
      <c r="B74" s="39"/>
      <c r="C74" s="39"/>
      <c r="D74" s="39"/>
      <c r="E74" s="39"/>
      <c r="F74" s="39"/>
      <c r="G74" s="39"/>
      <c r="H74" s="39"/>
      <c r="I74" s="39"/>
      <c r="J74" s="39"/>
      <c r="K74" s="39"/>
      <c r="L74" s="39"/>
      <c r="M74" s="39"/>
    </row>
    <row r="75" spans="1:13" s="13" customFormat="1" ht="15.75" x14ac:dyDescent="0.25">
      <c r="A75" s="39"/>
      <c r="B75" s="39" t="s">
        <v>57</v>
      </c>
      <c r="C75" s="39"/>
      <c r="D75" s="39"/>
      <c r="E75" s="39"/>
      <c r="F75" s="39"/>
      <c r="G75" s="39"/>
      <c r="H75" s="39"/>
      <c r="I75" s="39"/>
      <c r="J75" s="39"/>
      <c r="K75" s="39"/>
      <c r="L75" s="39"/>
      <c r="M75" s="39"/>
    </row>
    <row r="76" spans="1:13" s="13" customFormat="1" ht="15.75" x14ac:dyDescent="0.25">
      <c r="A76" s="39"/>
      <c r="B76" s="39" t="s">
        <v>58</v>
      </c>
      <c r="C76" s="39"/>
      <c r="D76" s="39"/>
      <c r="E76" s="39"/>
      <c r="F76" s="39"/>
      <c r="G76" s="39"/>
      <c r="H76" s="39"/>
      <c r="I76" s="39"/>
      <c r="J76" s="39"/>
      <c r="K76" s="39"/>
      <c r="L76" s="39"/>
      <c r="M76" s="39"/>
    </row>
    <row r="77" spans="1:13" s="13" customFormat="1" ht="15.75" x14ac:dyDescent="0.25">
      <c r="A77" s="63"/>
      <c r="B77" s="39"/>
      <c r="C77" s="39"/>
      <c r="D77" s="39"/>
      <c r="E77" s="39"/>
      <c r="F77" s="39"/>
      <c r="G77" s="39"/>
      <c r="H77" s="39"/>
      <c r="I77" s="39"/>
      <c r="J77" s="39"/>
      <c r="K77" s="39"/>
      <c r="L77" s="39"/>
      <c r="M77" s="39"/>
    </row>
    <row r="78" spans="1:13" s="13" customFormat="1" ht="15.75" x14ac:dyDescent="0.25">
      <c r="A78" s="58" t="s">
        <v>59</v>
      </c>
      <c r="B78" s="39"/>
      <c r="C78" s="39"/>
      <c r="D78" s="39"/>
      <c r="E78" s="39"/>
      <c r="F78" s="39"/>
      <c r="G78" s="39"/>
      <c r="H78" s="39"/>
      <c r="I78" s="39"/>
      <c r="J78" s="39"/>
      <c r="K78" s="39"/>
      <c r="L78" s="39"/>
      <c r="M78" s="39"/>
    </row>
    <row r="79" spans="1:13" s="13" customFormat="1" ht="15.75" x14ac:dyDescent="0.25">
      <c r="A79" s="39"/>
      <c r="B79" s="39"/>
      <c r="C79" s="39"/>
      <c r="D79" s="39"/>
      <c r="E79" s="39"/>
      <c r="F79" s="39"/>
      <c r="G79" s="39"/>
      <c r="H79" s="39"/>
      <c r="I79" s="39"/>
      <c r="J79" s="39"/>
      <c r="K79" s="39"/>
      <c r="L79" s="39"/>
      <c r="M79" s="39"/>
    </row>
    <row r="80" spans="1:13" s="13" customFormat="1" ht="39" customHeight="1" x14ac:dyDescent="0.25">
      <c r="A80" s="249" t="s">
        <v>60</v>
      </c>
      <c r="B80" s="249"/>
      <c r="C80" s="249"/>
      <c r="D80" s="249"/>
      <c r="E80" s="249"/>
      <c r="F80" s="249"/>
      <c r="G80" s="249"/>
      <c r="H80" s="249"/>
      <c r="I80" s="249"/>
      <c r="J80" s="249"/>
      <c r="K80" s="249"/>
      <c r="L80" s="249"/>
      <c r="M80" s="39"/>
    </row>
    <row r="81" spans="1:13" s="13" customFormat="1" ht="15.75" customHeight="1" x14ac:dyDescent="0.25">
      <c r="A81" s="60"/>
      <c r="B81" s="60"/>
      <c r="C81" s="60"/>
      <c r="D81" s="60"/>
      <c r="E81" s="60"/>
      <c r="F81" s="60"/>
      <c r="G81" s="60"/>
      <c r="H81" s="60"/>
      <c r="I81" s="60"/>
      <c r="J81" s="60"/>
      <c r="K81" s="60"/>
      <c r="L81" s="60"/>
      <c r="M81" s="39"/>
    </row>
    <row r="82" spans="1:13" s="13" customFormat="1" ht="45.75" customHeight="1" x14ac:dyDescent="0.25">
      <c r="A82" s="249" t="s">
        <v>61</v>
      </c>
      <c r="B82" s="249"/>
      <c r="C82" s="249"/>
      <c r="D82" s="249"/>
      <c r="E82" s="249"/>
      <c r="F82" s="249"/>
      <c r="G82" s="249"/>
      <c r="H82" s="249"/>
      <c r="I82" s="249"/>
      <c r="J82" s="249"/>
      <c r="K82" s="249"/>
      <c r="L82" s="249"/>
      <c r="M82" s="39"/>
    </row>
    <row r="83" spans="1:13" s="13" customFormat="1" ht="15.75" customHeight="1" x14ac:dyDescent="0.25">
      <c r="A83" s="60"/>
      <c r="B83" s="60"/>
      <c r="C83" s="60"/>
      <c r="D83" s="60"/>
      <c r="E83" s="60"/>
      <c r="F83" s="60"/>
      <c r="G83" s="60"/>
      <c r="H83" s="60"/>
      <c r="I83" s="60"/>
      <c r="J83" s="60"/>
      <c r="K83" s="60"/>
      <c r="L83" s="60"/>
      <c r="M83" s="39"/>
    </row>
    <row r="84" spans="1:13" s="13" customFormat="1" ht="39" customHeight="1" x14ac:dyDescent="0.25">
      <c r="A84" s="249" t="s">
        <v>62</v>
      </c>
      <c r="B84" s="249"/>
      <c r="C84" s="249"/>
      <c r="D84" s="249"/>
      <c r="E84" s="249"/>
      <c r="F84" s="249"/>
      <c r="G84" s="249"/>
      <c r="H84" s="249"/>
      <c r="I84" s="249"/>
      <c r="J84" s="249"/>
      <c r="K84" s="249"/>
      <c r="L84" s="249"/>
      <c r="M84" s="39"/>
    </row>
    <row r="85" spans="1:13" s="13" customFormat="1" ht="15.75" x14ac:dyDescent="0.25">
      <c r="A85" s="39"/>
      <c r="B85" s="64" t="s">
        <v>63</v>
      </c>
      <c r="C85" s="39"/>
      <c r="D85" s="39"/>
      <c r="E85" s="39"/>
      <c r="F85" s="39"/>
      <c r="G85" s="39"/>
      <c r="H85" s="39"/>
      <c r="I85" s="39"/>
      <c r="J85" s="39"/>
      <c r="K85" s="39"/>
      <c r="L85" s="39"/>
      <c r="M85" s="39"/>
    </row>
    <row r="86" spans="1:13" s="13" customFormat="1" ht="15.75" customHeight="1" x14ac:dyDescent="0.25">
      <c r="A86" s="39"/>
      <c r="B86" s="249" t="s">
        <v>64</v>
      </c>
      <c r="C86" s="249"/>
      <c r="D86" s="249"/>
      <c r="E86" s="249"/>
      <c r="F86" s="249"/>
      <c r="G86" s="249"/>
      <c r="H86" s="249"/>
      <c r="I86" s="249"/>
      <c r="J86" s="249"/>
      <c r="K86" s="249"/>
      <c r="L86" s="249"/>
      <c r="M86" s="39"/>
    </row>
    <row r="87" spans="1:13" s="13" customFormat="1" ht="15.75" customHeight="1" x14ac:dyDescent="0.25">
      <c r="A87" s="39"/>
      <c r="B87" s="60"/>
      <c r="C87" s="60"/>
      <c r="D87" s="60"/>
      <c r="E87" s="60"/>
      <c r="F87" s="60"/>
      <c r="G87" s="60"/>
      <c r="H87" s="60"/>
      <c r="I87" s="60"/>
      <c r="J87" s="60"/>
      <c r="K87" s="60"/>
      <c r="L87" s="60"/>
      <c r="M87" s="39"/>
    </row>
    <row r="88" spans="1:13" s="13" customFormat="1" ht="39" customHeight="1" x14ac:dyDescent="0.25">
      <c r="A88" s="249" t="s">
        <v>65</v>
      </c>
      <c r="B88" s="249"/>
      <c r="C88" s="249"/>
      <c r="D88" s="249"/>
      <c r="E88" s="249"/>
      <c r="F88" s="249"/>
      <c r="G88" s="249"/>
      <c r="H88" s="249"/>
      <c r="I88" s="249"/>
      <c r="J88" s="249"/>
      <c r="K88" s="249"/>
      <c r="L88" s="249"/>
      <c r="M88" s="39"/>
    </row>
    <row r="89" spans="1:13" s="13" customFormat="1" ht="15.75" customHeight="1" x14ac:dyDescent="0.25">
      <c r="A89" s="39"/>
      <c r="B89" s="60"/>
      <c r="C89" s="60"/>
      <c r="D89" s="60"/>
      <c r="E89" s="60"/>
      <c r="F89" s="60"/>
      <c r="G89" s="60"/>
      <c r="H89" s="60"/>
      <c r="I89" s="60"/>
      <c r="J89" s="60"/>
      <c r="K89" s="60"/>
      <c r="L89" s="60"/>
      <c r="M89" s="39"/>
    </row>
    <row r="90" spans="1:13" s="13" customFormat="1" ht="39" customHeight="1" x14ac:dyDescent="0.25">
      <c r="A90" s="249" t="s">
        <v>66</v>
      </c>
      <c r="B90" s="249"/>
      <c r="C90" s="249"/>
      <c r="D90" s="249"/>
      <c r="E90" s="249"/>
      <c r="F90" s="249"/>
      <c r="G90" s="249"/>
      <c r="H90" s="249"/>
      <c r="I90" s="249"/>
      <c r="J90" s="249"/>
      <c r="K90" s="249"/>
      <c r="L90" s="249"/>
      <c r="M90" s="39"/>
    </row>
    <row r="91" spans="1:13" s="13" customFormat="1" ht="18.75" x14ac:dyDescent="0.35">
      <c r="A91" s="39"/>
      <c r="B91" s="58" t="s">
        <v>67</v>
      </c>
      <c r="C91" s="39"/>
      <c r="D91" s="39"/>
      <c r="E91" s="39"/>
      <c r="F91" s="39"/>
      <c r="G91" s="39"/>
      <c r="H91" s="39"/>
      <c r="I91" s="39"/>
      <c r="J91" s="39"/>
      <c r="K91" s="39"/>
      <c r="L91" s="39"/>
      <c r="M91" s="39"/>
    </row>
    <row r="92" spans="1:13" s="13" customFormat="1" ht="15.75" x14ac:dyDescent="0.25">
      <c r="A92" s="39"/>
      <c r="B92" s="39" t="s">
        <v>42</v>
      </c>
      <c r="C92" s="62" t="s">
        <v>43</v>
      </c>
      <c r="D92" s="39" t="s">
        <v>68</v>
      </c>
      <c r="E92" s="39"/>
      <c r="F92" s="39"/>
      <c r="G92" s="39"/>
      <c r="H92" s="39"/>
      <c r="I92" s="39"/>
      <c r="J92" s="39"/>
      <c r="K92" s="39"/>
      <c r="L92" s="39"/>
      <c r="M92" s="39"/>
    </row>
    <row r="93" spans="1:13" s="13" customFormat="1" ht="15.75" x14ac:dyDescent="0.25">
      <c r="A93" s="39"/>
      <c r="B93" s="39" t="s">
        <v>69</v>
      </c>
      <c r="C93" s="62" t="s">
        <v>43</v>
      </c>
      <c r="D93" s="39" t="s">
        <v>70</v>
      </c>
      <c r="E93" s="39"/>
      <c r="F93" s="39"/>
      <c r="G93" s="39"/>
      <c r="H93" s="39"/>
      <c r="I93" s="39"/>
      <c r="J93" s="39"/>
      <c r="K93" s="39"/>
      <c r="L93" s="39"/>
      <c r="M93" s="39"/>
    </row>
    <row r="94" spans="1:13" s="13" customFormat="1" ht="15.75" x14ac:dyDescent="0.25">
      <c r="A94" s="39"/>
      <c r="B94" s="39" t="s">
        <v>71</v>
      </c>
      <c r="C94" s="62" t="s">
        <v>43</v>
      </c>
      <c r="D94" s="39" t="s">
        <v>72</v>
      </c>
      <c r="E94" s="39"/>
      <c r="F94" s="39"/>
      <c r="G94" s="39"/>
      <c r="H94" s="39"/>
      <c r="I94" s="39"/>
      <c r="J94" s="39"/>
      <c r="K94" s="39"/>
      <c r="L94" s="39"/>
      <c r="M94" s="39"/>
    </row>
    <row r="95" spans="1:13" s="13" customFormat="1" ht="15.75" x14ac:dyDescent="0.25">
      <c r="A95" s="39"/>
      <c r="B95" s="39" t="s">
        <v>73</v>
      </c>
      <c r="C95" s="62" t="s">
        <v>43</v>
      </c>
      <c r="D95" s="39" t="s">
        <v>74</v>
      </c>
      <c r="E95" s="39"/>
      <c r="F95" s="39"/>
      <c r="G95" s="39"/>
      <c r="H95" s="39"/>
      <c r="I95" s="39"/>
      <c r="J95" s="39"/>
      <c r="K95" s="39"/>
      <c r="L95" s="39"/>
      <c r="M95" s="39"/>
    </row>
    <row r="96" spans="1:13" s="13" customFormat="1" ht="15.75" x14ac:dyDescent="0.25">
      <c r="A96" s="39"/>
      <c r="B96" s="39" t="s">
        <v>75</v>
      </c>
      <c r="C96" s="62" t="s">
        <v>43</v>
      </c>
      <c r="D96" s="39" t="s">
        <v>76</v>
      </c>
      <c r="E96" s="39"/>
      <c r="F96" s="39"/>
      <c r="G96" s="39"/>
      <c r="H96" s="39"/>
      <c r="I96" s="39"/>
      <c r="J96" s="39"/>
      <c r="K96" s="39"/>
      <c r="L96" s="39"/>
      <c r="M96" s="39"/>
    </row>
    <row r="97" spans="1:13" s="13" customFormat="1" ht="15.75" x14ac:dyDescent="0.25">
      <c r="A97" s="39"/>
      <c r="B97" s="39" t="s">
        <v>49</v>
      </c>
      <c r="C97" s="62" t="s">
        <v>43</v>
      </c>
      <c r="D97" s="39" t="s">
        <v>77</v>
      </c>
      <c r="E97" s="39"/>
      <c r="F97" s="39"/>
      <c r="G97" s="39"/>
      <c r="H97" s="39"/>
      <c r="I97" s="39"/>
      <c r="J97" s="39"/>
      <c r="K97" s="39"/>
      <c r="L97" s="39"/>
      <c r="M97" s="39"/>
    </row>
    <row r="98" spans="1:13" s="13" customFormat="1" ht="15.75" x14ac:dyDescent="0.25">
      <c r="B98" s="18"/>
    </row>
    <row r="99" spans="1:13" s="13" customFormat="1" ht="21" x14ac:dyDescent="0.35">
      <c r="A99" s="19"/>
    </row>
    <row r="100" spans="1:13" s="13"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1622</v>
      </c>
      <c r="D3" s="6" t="s">
        <v>1623</v>
      </c>
      <c r="E3" s="6" t="s">
        <v>1624</v>
      </c>
    </row>
    <row r="4" spans="3:5" x14ac:dyDescent="0.25">
      <c r="C4" s="4">
        <v>0</v>
      </c>
      <c r="D4" t="s">
        <v>1625</v>
      </c>
      <c r="E4" t="s">
        <v>1626</v>
      </c>
    </row>
    <row r="5" spans="3:5" ht="45" x14ac:dyDescent="0.25">
      <c r="C5" s="4">
        <v>1</v>
      </c>
      <c r="D5" t="s">
        <v>1627</v>
      </c>
      <c r="E5" s="2" t="s">
        <v>1628</v>
      </c>
    </row>
    <row r="6" spans="3:5" ht="30" x14ac:dyDescent="0.25">
      <c r="C6" s="4">
        <v>1.2</v>
      </c>
      <c r="D6" t="s">
        <v>1627</v>
      </c>
      <c r="E6" s="2" t="s">
        <v>1629</v>
      </c>
    </row>
    <row r="7" spans="3:5" ht="75" x14ac:dyDescent="0.25">
      <c r="C7" s="4">
        <v>1.3</v>
      </c>
      <c r="D7" t="s">
        <v>1630</v>
      </c>
      <c r="E7" s="2" t="s">
        <v>1631</v>
      </c>
    </row>
    <row r="8" spans="3:5" x14ac:dyDescent="0.25">
      <c r="C8" s="4">
        <v>1.4</v>
      </c>
      <c r="D8" t="s">
        <v>1625</v>
      </c>
      <c r="E8" s="2" t="s">
        <v>1632</v>
      </c>
    </row>
    <row r="9" spans="3:5" ht="45" x14ac:dyDescent="0.25">
      <c r="C9" s="21">
        <v>1.5</v>
      </c>
      <c r="D9" t="s">
        <v>1633</v>
      </c>
      <c r="E9" s="2" t="s">
        <v>1634</v>
      </c>
    </row>
    <row r="10" spans="3:5" x14ac:dyDescent="0.25">
      <c r="C10" s="21">
        <v>1.51</v>
      </c>
      <c r="D10" t="s">
        <v>1625</v>
      </c>
      <c r="E10" s="2" t="s">
        <v>1635</v>
      </c>
    </row>
    <row r="11" spans="3:5" x14ac:dyDescent="0.25">
      <c r="C11" s="21">
        <v>1.52</v>
      </c>
      <c r="D11" t="s">
        <v>1625</v>
      </c>
      <c r="E11" s="2" t="s">
        <v>1636</v>
      </c>
    </row>
    <row r="12" spans="3:5" x14ac:dyDescent="0.25">
      <c r="C12" s="21">
        <v>1.53</v>
      </c>
      <c r="D12" t="s">
        <v>1625</v>
      </c>
      <c r="E12" s="2" t="s">
        <v>1637</v>
      </c>
    </row>
    <row r="13" spans="3:5" x14ac:dyDescent="0.25">
      <c r="C13" s="21">
        <v>1.54</v>
      </c>
      <c r="D13" t="s">
        <v>1625</v>
      </c>
      <c r="E13" s="2" t="s">
        <v>1638</v>
      </c>
    </row>
    <row r="14" spans="3:5" x14ac:dyDescent="0.25">
      <c r="C14" s="21">
        <v>1.55</v>
      </c>
      <c r="D14" t="s">
        <v>1639</v>
      </c>
      <c r="E14" s="2" t="s">
        <v>1640</v>
      </c>
    </row>
    <row r="15" spans="3:5" ht="210" x14ac:dyDescent="0.25">
      <c r="C15" s="4">
        <v>1.6</v>
      </c>
      <c r="D15" t="s">
        <v>1641</v>
      </c>
      <c r="E15" s="2" t="s">
        <v>1642</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3" sqref="B13"/>
    </sheetView>
  </sheetViews>
  <sheetFormatPr defaultColWidth="9.140625" defaultRowHeight="15" x14ac:dyDescent="0.25"/>
  <cols>
    <col min="1" max="1" width="30.5703125" customWidth="1"/>
    <col min="2" max="2" width="60.5703125" customWidth="1"/>
  </cols>
  <sheetData>
    <row r="5" spans="1:2" ht="20.25" x14ac:dyDescent="0.3">
      <c r="A5" s="257" t="s">
        <v>78</v>
      </c>
      <c r="B5" s="257"/>
    </row>
    <row r="6" spans="1:2" ht="21.95" customHeight="1" x14ac:dyDescent="0.25">
      <c r="A6" s="65" t="s">
        <v>79</v>
      </c>
      <c r="B6" s="66" t="s">
        <v>80</v>
      </c>
    </row>
    <row r="7" spans="1:2" ht="21.95" customHeight="1" x14ac:dyDescent="0.25">
      <c r="A7" s="65" t="s">
        <v>81</v>
      </c>
      <c r="B7" s="66" t="s">
        <v>82</v>
      </c>
    </row>
    <row r="8" spans="1:2" ht="21.95" customHeight="1" x14ac:dyDescent="0.25">
      <c r="A8" s="65" t="s">
        <v>83</v>
      </c>
      <c r="B8" s="66" t="s">
        <v>84</v>
      </c>
    </row>
    <row r="9" spans="1:2" ht="21.95" customHeight="1" x14ac:dyDescent="0.25">
      <c r="A9" s="65" t="s">
        <v>85</v>
      </c>
      <c r="B9" s="66">
        <v>97351</v>
      </c>
    </row>
    <row r="10" spans="1:2" ht="60.75" x14ac:dyDescent="0.25">
      <c r="A10" s="65" t="s">
        <v>86</v>
      </c>
      <c r="B10" s="66" t="s">
        <v>87</v>
      </c>
    </row>
    <row r="11" spans="1:2" ht="21.95" customHeight="1" x14ac:dyDescent="0.25">
      <c r="A11" s="65" t="s">
        <v>88</v>
      </c>
      <c r="B11" s="66" t="s">
        <v>89</v>
      </c>
    </row>
    <row r="12" spans="1:2" ht="21.95" customHeight="1" x14ac:dyDescent="0.25">
      <c r="A12" s="65" t="s">
        <v>90</v>
      </c>
      <c r="B12" s="66" t="s">
        <v>91</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29"/>
  <sheetViews>
    <sheetView zoomScaleNormal="100" workbookViewId="0">
      <pane ySplit="12" topLeftCell="A13" activePane="bottomLeft" state="frozen"/>
      <selection pane="bottomLeft" activeCell="B15" sqref="B15:B18"/>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261" t="s">
        <v>92</v>
      </c>
      <c r="B10" s="262"/>
      <c r="C10" s="262"/>
      <c r="D10" s="277" t="s">
        <v>93</v>
      </c>
      <c r="E10" s="278"/>
      <c r="F10" s="261" t="s">
        <v>94</v>
      </c>
      <c r="G10" s="262"/>
      <c r="H10" s="262"/>
      <c r="I10" s="262"/>
      <c r="J10" s="262"/>
      <c r="K10" s="262"/>
      <c r="L10" s="262"/>
      <c r="M10" s="263"/>
    </row>
    <row r="11" spans="1:13" ht="20.100000000000001" customHeight="1" thickBot="1" x14ac:dyDescent="0.3">
      <c r="A11" s="279" t="s">
        <v>95</v>
      </c>
      <c r="B11" s="264" t="s">
        <v>96</v>
      </c>
      <c r="C11" s="266" t="s">
        <v>97</v>
      </c>
      <c r="D11" s="275" t="s">
        <v>98</v>
      </c>
      <c r="E11" s="268" t="s">
        <v>99</v>
      </c>
      <c r="F11" s="270" t="s">
        <v>100</v>
      </c>
      <c r="G11" s="268" t="s">
        <v>101</v>
      </c>
      <c r="H11" s="272" t="s">
        <v>102</v>
      </c>
      <c r="I11" s="273"/>
      <c r="J11" s="274"/>
      <c r="K11" s="258" t="s">
        <v>103</v>
      </c>
      <c r="L11" s="259"/>
      <c r="M11" s="260"/>
    </row>
    <row r="12" spans="1:13" ht="48" customHeight="1" thickBot="1" x14ac:dyDescent="0.3">
      <c r="A12" s="280"/>
      <c r="B12" s="265"/>
      <c r="C12" s="267"/>
      <c r="D12" s="276"/>
      <c r="E12" s="269"/>
      <c r="F12" s="271"/>
      <c r="G12" s="269"/>
      <c r="H12" s="67" t="s">
        <v>104</v>
      </c>
      <c r="I12" s="68" t="s">
        <v>105</v>
      </c>
      <c r="J12" s="69" t="s">
        <v>106</v>
      </c>
      <c r="K12" s="70" t="s">
        <v>104</v>
      </c>
      <c r="L12" s="68" t="s">
        <v>105</v>
      </c>
      <c r="M12" s="69" t="s">
        <v>106</v>
      </c>
    </row>
    <row r="13" spans="1:13" x14ac:dyDescent="0.25">
      <c r="A13" s="149" t="s">
        <v>107</v>
      </c>
      <c r="B13" s="150" t="s">
        <v>108</v>
      </c>
      <c r="C13" s="121" t="s">
        <v>109</v>
      </c>
      <c r="D13" s="123" t="s">
        <v>110</v>
      </c>
      <c r="E13" s="115" t="s">
        <v>111</v>
      </c>
      <c r="F13" s="123" t="s">
        <v>112</v>
      </c>
      <c r="G13" s="122" t="s">
        <v>113</v>
      </c>
      <c r="H13" s="151">
        <v>100</v>
      </c>
      <c r="I13" s="152">
        <v>140</v>
      </c>
      <c r="J13" s="115">
        <v>200</v>
      </c>
      <c r="K13" s="151">
        <v>0.3</v>
      </c>
      <c r="L13" s="152">
        <v>0.5</v>
      </c>
      <c r="M13" s="115">
        <v>0.8</v>
      </c>
    </row>
    <row r="14" spans="1:13" x14ac:dyDescent="0.25">
      <c r="A14" s="71"/>
      <c r="B14" s="72"/>
      <c r="C14" s="73"/>
      <c r="D14" s="74"/>
      <c r="E14" s="75"/>
      <c r="F14" s="74"/>
      <c r="G14" s="76"/>
      <c r="H14" s="77"/>
      <c r="I14" s="78"/>
      <c r="J14" s="75"/>
      <c r="K14" s="77"/>
      <c r="L14" s="78"/>
      <c r="M14" s="75"/>
    </row>
    <row r="15" spans="1:13" x14ac:dyDescent="0.25">
      <c r="A15" s="231" t="s">
        <v>114</v>
      </c>
      <c r="B15" s="232" t="s">
        <v>115</v>
      </c>
      <c r="C15" s="227" t="s">
        <v>116</v>
      </c>
      <c r="D15" s="233" t="s">
        <v>110</v>
      </c>
      <c r="E15" s="228" t="s">
        <v>117</v>
      </c>
      <c r="F15" s="229" t="s">
        <v>118</v>
      </c>
      <c r="G15" s="234" t="s">
        <v>119</v>
      </c>
      <c r="H15" s="230">
        <v>272.4375374</v>
      </c>
      <c r="I15" s="230" t="s">
        <v>120</v>
      </c>
      <c r="J15" s="228">
        <v>2098.4373759999999</v>
      </c>
      <c r="K15" s="230">
        <v>1.0989307699999999</v>
      </c>
      <c r="L15" s="230" t="s">
        <v>120</v>
      </c>
      <c r="M15" s="228">
        <v>5.7491434960000003</v>
      </c>
    </row>
    <row r="16" spans="1:13" x14ac:dyDescent="0.25">
      <c r="A16" s="231" t="s">
        <v>114</v>
      </c>
      <c r="B16" s="232" t="s">
        <v>121</v>
      </c>
      <c r="C16" s="227" t="s">
        <v>116</v>
      </c>
      <c r="D16" s="233" t="s">
        <v>110</v>
      </c>
      <c r="E16" s="228" t="s">
        <v>117</v>
      </c>
      <c r="F16" s="229" t="s">
        <v>118</v>
      </c>
      <c r="G16" s="234" t="s">
        <v>119</v>
      </c>
      <c r="H16" s="230">
        <v>225.36193349999999</v>
      </c>
      <c r="I16" s="230" t="s">
        <v>120</v>
      </c>
      <c r="J16" s="228">
        <v>1735.839741</v>
      </c>
      <c r="K16" s="230">
        <v>0.90904199699999999</v>
      </c>
      <c r="L16" s="230" t="s">
        <v>120</v>
      </c>
      <c r="M16" s="228">
        <v>4.7557253179999996</v>
      </c>
    </row>
    <row r="17" spans="1:13" x14ac:dyDescent="0.25">
      <c r="A17" s="231" t="s">
        <v>114</v>
      </c>
      <c r="B17" s="232" t="s">
        <v>122</v>
      </c>
      <c r="C17" s="227" t="s">
        <v>116</v>
      </c>
      <c r="D17" s="233" t="s">
        <v>110</v>
      </c>
      <c r="E17" s="228" t="s">
        <v>117</v>
      </c>
      <c r="F17" s="229" t="s">
        <v>118</v>
      </c>
      <c r="G17" s="234" t="s">
        <v>119</v>
      </c>
      <c r="H17" s="230">
        <v>1070.3553649999999</v>
      </c>
      <c r="I17" s="230" t="s">
        <v>120</v>
      </c>
      <c r="J17" s="228">
        <v>8244.3620840000003</v>
      </c>
      <c r="K17" s="230">
        <v>4.317490373</v>
      </c>
      <c r="L17" s="230" t="s">
        <v>120</v>
      </c>
      <c r="M17" s="228">
        <v>22.587293379999998</v>
      </c>
    </row>
    <row r="18" spans="1:13" x14ac:dyDescent="0.25">
      <c r="A18" s="231" t="s">
        <v>114</v>
      </c>
      <c r="B18" s="232" t="s">
        <v>123</v>
      </c>
      <c r="C18" s="227" t="s">
        <v>116</v>
      </c>
      <c r="D18" s="233" t="s">
        <v>110</v>
      </c>
      <c r="E18" s="228" t="s">
        <v>117</v>
      </c>
      <c r="F18" s="229" t="s">
        <v>118</v>
      </c>
      <c r="G18" s="234" t="s">
        <v>119</v>
      </c>
      <c r="H18" s="230">
        <v>442.49853589999998</v>
      </c>
      <c r="I18" s="230" t="s">
        <v>120</v>
      </c>
      <c r="J18" s="228">
        <v>3408.3242540000001</v>
      </c>
      <c r="K18" s="230">
        <v>1.784905491</v>
      </c>
      <c r="L18" s="230" t="s">
        <v>120</v>
      </c>
      <c r="M18" s="228">
        <v>9.3378746679999995</v>
      </c>
    </row>
    <row r="19" spans="1:13" x14ac:dyDescent="0.25">
      <c r="A19" s="231" t="s">
        <v>124</v>
      </c>
      <c r="B19" s="232" t="s">
        <v>115</v>
      </c>
      <c r="C19" s="227" t="s">
        <v>116</v>
      </c>
      <c r="D19" s="233" t="s">
        <v>110</v>
      </c>
      <c r="E19" s="228" t="s">
        <v>125</v>
      </c>
      <c r="F19" s="229" t="s">
        <v>118</v>
      </c>
      <c r="G19" s="234" t="s">
        <v>119</v>
      </c>
      <c r="H19" s="230">
        <v>272.4375374</v>
      </c>
      <c r="I19" s="230" t="s">
        <v>120</v>
      </c>
      <c r="J19" s="228">
        <v>2098.4373759999999</v>
      </c>
      <c r="K19" s="230">
        <v>1.0989307699999999</v>
      </c>
      <c r="L19" s="230" t="s">
        <v>120</v>
      </c>
      <c r="M19" s="228">
        <v>5.7491434960000003</v>
      </c>
    </row>
    <row r="20" spans="1:13" x14ac:dyDescent="0.25">
      <c r="A20" s="231" t="s">
        <v>124</v>
      </c>
      <c r="B20" s="232" t="s">
        <v>121</v>
      </c>
      <c r="C20" s="227" t="s">
        <v>116</v>
      </c>
      <c r="D20" s="233" t="s">
        <v>110</v>
      </c>
      <c r="E20" s="228" t="s">
        <v>125</v>
      </c>
      <c r="F20" s="229" t="s">
        <v>118</v>
      </c>
      <c r="G20" s="234" t="s">
        <v>119</v>
      </c>
      <c r="H20" s="230">
        <v>225.36193349999999</v>
      </c>
      <c r="I20" s="230" t="s">
        <v>120</v>
      </c>
      <c r="J20" s="228">
        <v>1735.839741</v>
      </c>
      <c r="K20" s="230">
        <v>0.90904199699999999</v>
      </c>
      <c r="L20" s="230" t="s">
        <v>120</v>
      </c>
      <c r="M20" s="228">
        <v>4.7557253179999996</v>
      </c>
    </row>
    <row r="21" spans="1:13" x14ac:dyDescent="0.25">
      <c r="A21" s="231" t="s">
        <v>124</v>
      </c>
      <c r="B21" s="232" t="s">
        <v>122</v>
      </c>
      <c r="C21" s="227" t="s">
        <v>116</v>
      </c>
      <c r="D21" s="233" t="s">
        <v>110</v>
      </c>
      <c r="E21" s="228" t="s">
        <v>125</v>
      </c>
      <c r="F21" s="229" t="s">
        <v>118</v>
      </c>
      <c r="G21" s="234" t="s">
        <v>119</v>
      </c>
      <c r="H21" s="230">
        <v>1070.3553649999999</v>
      </c>
      <c r="I21" s="230" t="s">
        <v>120</v>
      </c>
      <c r="J21" s="228">
        <v>8244.3620840000003</v>
      </c>
      <c r="K21" s="230">
        <v>4.317490373</v>
      </c>
      <c r="L21" s="230" t="s">
        <v>120</v>
      </c>
      <c r="M21" s="228">
        <v>22.587293379999998</v>
      </c>
    </row>
    <row r="22" spans="1:13" x14ac:dyDescent="0.25">
      <c r="A22" s="231" t="s">
        <v>124</v>
      </c>
      <c r="B22" s="232" t="s">
        <v>123</v>
      </c>
      <c r="C22" s="227" t="s">
        <v>116</v>
      </c>
      <c r="D22" s="233" t="s">
        <v>110</v>
      </c>
      <c r="E22" s="228" t="s">
        <v>125</v>
      </c>
      <c r="F22" s="229" t="s">
        <v>118</v>
      </c>
      <c r="G22" s="234" t="s">
        <v>119</v>
      </c>
      <c r="H22" s="230">
        <v>442.49853589999998</v>
      </c>
      <c r="I22" s="230" t="s">
        <v>120</v>
      </c>
      <c r="J22" s="228">
        <v>3408.3242540000001</v>
      </c>
      <c r="K22" s="230">
        <v>1.784905491</v>
      </c>
      <c r="L22" s="230" t="s">
        <v>120</v>
      </c>
      <c r="M22" s="228">
        <v>9.3378746679999995</v>
      </c>
    </row>
    <row r="23" spans="1:13" x14ac:dyDescent="0.25">
      <c r="A23" s="231" t="s">
        <v>1643</v>
      </c>
      <c r="B23" s="232" t="s">
        <v>126</v>
      </c>
      <c r="C23" s="227" t="s">
        <v>116</v>
      </c>
      <c r="D23" s="233" t="s">
        <v>110</v>
      </c>
      <c r="E23" s="228" t="s">
        <v>1648</v>
      </c>
      <c r="F23" s="229" t="s">
        <v>127</v>
      </c>
      <c r="G23" s="234" t="s">
        <v>128</v>
      </c>
      <c r="H23" s="230">
        <v>18.158247060000001</v>
      </c>
      <c r="I23" s="230">
        <v>23.60572118</v>
      </c>
      <c r="J23" s="228">
        <v>23.60572118</v>
      </c>
      <c r="K23" s="230">
        <v>7.3218738000000005E-2</v>
      </c>
      <c r="L23" s="230">
        <v>9.5184359999999996E-2</v>
      </c>
      <c r="M23" s="228">
        <v>9.5184359999999996E-2</v>
      </c>
    </row>
    <row r="24" spans="1:13" x14ac:dyDescent="0.25">
      <c r="A24" s="79" t="s">
        <v>1644</v>
      </c>
      <c r="B24" s="80" t="s">
        <v>1645</v>
      </c>
      <c r="C24" s="81" t="s">
        <v>116</v>
      </c>
      <c r="D24" s="82"/>
      <c r="E24" s="83"/>
      <c r="F24" s="82"/>
      <c r="G24" s="84"/>
      <c r="H24" s="85"/>
      <c r="I24" s="86"/>
      <c r="J24" s="83"/>
      <c r="K24" s="85"/>
      <c r="L24" s="86"/>
      <c r="M24" s="83"/>
    </row>
    <row r="25" spans="1:13" x14ac:dyDescent="0.25">
      <c r="A25" s="79"/>
      <c r="B25" s="80"/>
      <c r="C25" s="81"/>
      <c r="D25" s="82"/>
      <c r="E25" s="83"/>
      <c r="F25" s="82"/>
      <c r="G25" s="84"/>
      <c r="H25" s="85"/>
      <c r="I25" s="86"/>
      <c r="J25" s="83"/>
      <c r="K25" s="85"/>
      <c r="L25" s="86"/>
      <c r="M25" s="83"/>
    </row>
    <row r="26" spans="1:13" x14ac:dyDescent="0.25">
      <c r="A26" s="79"/>
      <c r="B26" s="80"/>
      <c r="C26" s="81"/>
      <c r="D26" s="82"/>
      <c r="E26" s="83"/>
      <c r="F26" s="82"/>
      <c r="G26" s="84"/>
      <c r="H26" s="85"/>
      <c r="I26" s="86"/>
      <c r="J26" s="83"/>
      <c r="K26" s="85"/>
      <c r="L26" s="86"/>
      <c r="M26" s="83"/>
    </row>
    <row r="27" spans="1:13" x14ac:dyDescent="0.25">
      <c r="A27" s="79"/>
      <c r="B27" s="80"/>
      <c r="C27" s="81"/>
      <c r="D27" s="82"/>
      <c r="E27" s="83"/>
      <c r="F27" s="82"/>
      <c r="G27" s="84"/>
      <c r="H27" s="85"/>
      <c r="I27" s="86"/>
      <c r="J27" s="83"/>
      <c r="K27" s="85"/>
      <c r="L27" s="86"/>
      <c r="M27" s="83"/>
    </row>
    <row r="28" spans="1:13" x14ac:dyDescent="0.25">
      <c r="A28" s="79"/>
      <c r="B28" s="80"/>
      <c r="C28" s="81"/>
      <c r="D28" s="82"/>
      <c r="E28" s="226"/>
      <c r="F28" s="82"/>
      <c r="G28" s="84"/>
      <c r="H28" s="85"/>
      <c r="I28" s="86"/>
      <c r="J28" s="83"/>
      <c r="K28" s="85"/>
      <c r="L28" s="86"/>
      <c r="M28" s="83"/>
    </row>
    <row r="29" spans="1:13" x14ac:dyDescent="0.25">
      <c r="A29" s="79"/>
      <c r="B29" s="80"/>
      <c r="C29" s="81"/>
      <c r="D29" s="82"/>
      <c r="E29" s="83"/>
      <c r="F29" s="82"/>
      <c r="G29" s="84"/>
      <c r="H29" s="85"/>
      <c r="I29" s="86"/>
      <c r="J29" s="83"/>
      <c r="K29" s="85"/>
      <c r="L29" s="86"/>
      <c r="M29" s="83"/>
    </row>
    <row r="30" spans="1:13" x14ac:dyDescent="0.25">
      <c r="A30" s="79"/>
      <c r="B30" s="80"/>
      <c r="C30" s="81"/>
      <c r="D30" s="82"/>
      <c r="E30" s="83"/>
      <c r="F30" s="82"/>
      <c r="G30" s="84"/>
      <c r="H30" s="85"/>
      <c r="I30" s="86"/>
      <c r="J30" s="83"/>
      <c r="K30" s="85"/>
      <c r="L30" s="86"/>
      <c r="M30" s="83"/>
    </row>
    <row r="31" spans="1:13" x14ac:dyDescent="0.25">
      <c r="A31" s="79"/>
      <c r="B31" s="80"/>
      <c r="C31" s="81"/>
      <c r="D31" s="82"/>
      <c r="E31" s="83"/>
      <c r="F31" s="82"/>
      <c r="G31" s="84"/>
      <c r="H31" s="85"/>
      <c r="I31" s="86"/>
      <c r="J31" s="83"/>
      <c r="K31" s="85"/>
      <c r="L31" s="86"/>
      <c r="M31" s="83"/>
    </row>
    <row r="32" spans="1:13" x14ac:dyDescent="0.25">
      <c r="A32" s="79"/>
      <c r="B32" s="80"/>
      <c r="C32" s="81"/>
      <c r="D32" s="82"/>
      <c r="E32" s="83"/>
      <c r="F32" s="82"/>
      <c r="G32" s="84"/>
      <c r="H32" s="85"/>
      <c r="I32" s="86"/>
      <c r="J32" s="83"/>
      <c r="K32" s="85"/>
      <c r="L32" s="86"/>
      <c r="M32" s="83"/>
    </row>
    <row r="33" spans="1:13" x14ac:dyDescent="0.25">
      <c r="A33" s="79"/>
      <c r="B33" s="80"/>
      <c r="C33" s="81"/>
      <c r="D33" s="82"/>
      <c r="E33" s="83"/>
      <c r="F33" s="82"/>
      <c r="G33" s="84"/>
      <c r="H33" s="85"/>
      <c r="I33" s="86"/>
      <c r="J33" s="83"/>
      <c r="K33" s="85"/>
      <c r="L33" s="86"/>
      <c r="M33" s="83"/>
    </row>
    <row r="34" spans="1:13" x14ac:dyDescent="0.25">
      <c r="A34" s="79"/>
      <c r="B34" s="80"/>
      <c r="C34" s="81"/>
      <c r="D34" s="82"/>
      <c r="E34" s="83"/>
      <c r="F34" s="82"/>
      <c r="G34" s="84"/>
      <c r="H34" s="85"/>
      <c r="I34" s="86"/>
      <c r="J34" s="83"/>
      <c r="K34" s="85"/>
      <c r="L34" s="86"/>
      <c r="M34" s="83"/>
    </row>
    <row r="35" spans="1:13" x14ac:dyDescent="0.25">
      <c r="A35" s="79"/>
      <c r="B35" s="80"/>
      <c r="C35" s="81"/>
      <c r="D35" s="82"/>
      <c r="E35" s="83"/>
      <c r="F35" s="82"/>
      <c r="G35" s="84"/>
      <c r="H35" s="85"/>
      <c r="I35" s="86"/>
      <c r="J35" s="83"/>
      <c r="K35" s="85"/>
      <c r="L35" s="86"/>
      <c r="M35" s="83"/>
    </row>
    <row r="36" spans="1:13" x14ac:dyDescent="0.25">
      <c r="A36" s="79"/>
      <c r="B36" s="80"/>
      <c r="C36" s="81"/>
      <c r="D36" s="82"/>
      <c r="E36" s="83"/>
      <c r="F36" s="82"/>
      <c r="G36" s="84"/>
      <c r="H36" s="85"/>
      <c r="I36" s="86"/>
      <c r="J36" s="83"/>
      <c r="K36" s="85"/>
      <c r="L36" s="86"/>
      <c r="M36" s="83"/>
    </row>
    <row r="37" spans="1:13" x14ac:dyDescent="0.25">
      <c r="A37" s="79"/>
      <c r="B37" s="80"/>
      <c r="C37" s="81"/>
      <c r="D37" s="82"/>
      <c r="E37" s="83"/>
      <c r="F37" s="82"/>
      <c r="G37" s="84"/>
      <c r="H37" s="85"/>
      <c r="I37" s="86"/>
      <c r="J37" s="83"/>
      <c r="K37" s="85"/>
      <c r="L37" s="86"/>
      <c r="M37" s="83"/>
    </row>
    <row r="38" spans="1:13" x14ac:dyDescent="0.25">
      <c r="A38" s="79"/>
      <c r="B38" s="80"/>
      <c r="C38" s="81"/>
      <c r="D38" s="82"/>
      <c r="E38" s="83"/>
      <c r="F38" s="82"/>
      <c r="G38" s="84"/>
      <c r="H38" s="85"/>
      <c r="I38" s="86"/>
      <c r="J38" s="83"/>
      <c r="K38" s="85"/>
      <c r="L38" s="86"/>
      <c r="M38" s="83"/>
    </row>
    <row r="39" spans="1:13" x14ac:dyDescent="0.25">
      <c r="A39" s="79"/>
      <c r="B39" s="80"/>
      <c r="C39" s="81"/>
      <c r="D39" s="82"/>
      <c r="E39" s="83"/>
      <c r="F39" s="82"/>
      <c r="G39" s="84"/>
      <c r="H39" s="85"/>
      <c r="I39" s="86"/>
      <c r="J39" s="83"/>
      <c r="K39" s="85"/>
      <c r="L39" s="86"/>
      <c r="M39" s="83"/>
    </row>
    <row r="40" spans="1:13" x14ac:dyDescent="0.25">
      <c r="A40" s="79"/>
      <c r="B40" s="80"/>
      <c r="C40" s="81"/>
      <c r="D40" s="82"/>
      <c r="E40" s="83"/>
      <c r="F40" s="82"/>
      <c r="G40" s="84"/>
      <c r="H40" s="85"/>
      <c r="I40" s="86"/>
      <c r="J40" s="83"/>
      <c r="K40" s="85"/>
      <c r="L40" s="86"/>
      <c r="M40" s="83"/>
    </row>
    <row r="41" spans="1:13" x14ac:dyDescent="0.25">
      <c r="A41" s="79"/>
      <c r="B41" s="80"/>
      <c r="C41" s="81"/>
      <c r="D41" s="82"/>
      <c r="E41" s="83"/>
      <c r="F41" s="82"/>
      <c r="G41" s="84"/>
      <c r="H41" s="85"/>
      <c r="I41" s="86"/>
      <c r="J41" s="83"/>
      <c r="K41" s="85"/>
      <c r="L41" s="86"/>
      <c r="M41" s="83"/>
    </row>
    <row r="42" spans="1:13" x14ac:dyDescent="0.25">
      <c r="A42" s="79"/>
      <c r="B42" s="80"/>
      <c r="C42" s="81"/>
      <c r="D42" s="82"/>
      <c r="E42" s="83"/>
      <c r="F42" s="82"/>
      <c r="G42" s="84"/>
      <c r="H42" s="85"/>
      <c r="I42" s="86"/>
      <c r="J42" s="83"/>
      <c r="K42" s="85"/>
      <c r="L42" s="86"/>
      <c r="M42" s="83"/>
    </row>
    <row r="43" spans="1:13" x14ac:dyDescent="0.25">
      <c r="A43" s="79"/>
      <c r="B43" s="80"/>
      <c r="C43" s="81"/>
      <c r="D43" s="82"/>
      <c r="E43" s="83"/>
      <c r="F43" s="82"/>
      <c r="G43" s="84"/>
      <c r="H43" s="85"/>
      <c r="I43" s="86"/>
      <c r="J43" s="83"/>
      <c r="K43" s="85"/>
      <c r="L43" s="86"/>
      <c r="M43" s="83"/>
    </row>
    <row r="44" spans="1:13" x14ac:dyDescent="0.25">
      <c r="A44" s="79"/>
      <c r="B44" s="80"/>
      <c r="C44" s="81"/>
      <c r="D44" s="82"/>
      <c r="E44" s="83"/>
      <c r="F44" s="82"/>
      <c r="G44" s="84"/>
      <c r="H44" s="85"/>
      <c r="I44" s="86"/>
      <c r="J44" s="83"/>
      <c r="K44" s="85"/>
      <c r="L44" s="86"/>
      <c r="M44" s="83"/>
    </row>
    <row r="45" spans="1:13" x14ac:dyDescent="0.25">
      <c r="A45" s="79"/>
      <c r="B45" s="80"/>
      <c r="C45" s="81"/>
      <c r="D45" s="82"/>
      <c r="E45" s="83"/>
      <c r="F45" s="82"/>
      <c r="G45" s="84"/>
      <c r="H45" s="85"/>
      <c r="I45" s="86"/>
      <c r="J45" s="83"/>
      <c r="K45" s="85"/>
      <c r="L45" s="86"/>
      <c r="M45" s="83"/>
    </row>
    <row r="46" spans="1:13" x14ac:dyDescent="0.25">
      <c r="A46" s="79"/>
      <c r="B46" s="80"/>
      <c r="C46" s="81"/>
      <c r="D46" s="82"/>
      <c r="E46" s="83"/>
      <c r="F46" s="82"/>
      <c r="G46" s="84"/>
      <c r="H46" s="85"/>
      <c r="I46" s="86"/>
      <c r="J46" s="83"/>
      <c r="K46" s="85"/>
      <c r="L46" s="86"/>
      <c r="M46" s="83"/>
    </row>
    <row r="47" spans="1:13" x14ac:dyDescent="0.25">
      <c r="A47" s="79"/>
      <c r="B47" s="80"/>
      <c r="C47" s="81"/>
      <c r="D47" s="82"/>
      <c r="E47" s="83"/>
      <c r="F47" s="82"/>
      <c r="G47" s="84"/>
      <c r="H47" s="85"/>
      <c r="I47" s="86"/>
      <c r="J47" s="83"/>
      <c r="K47" s="85"/>
      <c r="L47" s="86"/>
      <c r="M47" s="83"/>
    </row>
    <row r="48" spans="1:13" x14ac:dyDescent="0.25">
      <c r="A48" s="79"/>
      <c r="B48" s="80"/>
      <c r="C48" s="81"/>
      <c r="D48" s="82"/>
      <c r="E48" s="83"/>
      <c r="F48" s="82"/>
      <c r="G48" s="84"/>
      <c r="H48" s="85"/>
      <c r="I48" s="86"/>
      <c r="J48" s="83"/>
      <c r="K48" s="85"/>
      <c r="L48" s="86"/>
      <c r="M48" s="83"/>
    </row>
    <row r="49" spans="1:13" x14ac:dyDescent="0.25">
      <c r="A49" s="79"/>
      <c r="B49" s="80"/>
      <c r="C49" s="81"/>
      <c r="D49" s="82"/>
      <c r="E49" s="83"/>
      <c r="F49" s="82"/>
      <c r="G49" s="84"/>
      <c r="H49" s="85"/>
      <c r="I49" s="86"/>
      <c r="J49" s="83"/>
      <c r="K49" s="85"/>
      <c r="L49" s="86"/>
      <c r="M49" s="83"/>
    </row>
    <row r="50" spans="1:13" x14ac:dyDescent="0.25">
      <c r="A50" s="79"/>
      <c r="B50" s="80"/>
      <c r="C50" s="81"/>
      <c r="D50" s="82"/>
      <c r="E50" s="83"/>
      <c r="F50" s="82"/>
      <c r="G50" s="84"/>
      <c r="H50" s="85"/>
      <c r="I50" s="86"/>
      <c r="J50" s="83"/>
      <c r="K50" s="85"/>
      <c r="L50" s="86"/>
      <c r="M50" s="83"/>
    </row>
    <row r="51" spans="1:13" x14ac:dyDescent="0.25">
      <c r="A51" s="79"/>
      <c r="B51" s="80"/>
      <c r="C51" s="81"/>
      <c r="D51" s="82"/>
      <c r="E51" s="83"/>
      <c r="F51" s="82"/>
      <c r="G51" s="84"/>
      <c r="H51" s="85"/>
      <c r="I51" s="86"/>
      <c r="J51" s="83"/>
      <c r="K51" s="85"/>
      <c r="L51" s="86"/>
      <c r="M51" s="83"/>
    </row>
    <row r="52" spans="1:13" x14ac:dyDescent="0.25">
      <c r="A52" s="79"/>
      <c r="B52" s="80"/>
      <c r="C52" s="81"/>
      <c r="D52" s="82"/>
      <c r="E52" s="83"/>
      <c r="F52" s="82"/>
      <c r="G52" s="84"/>
      <c r="H52" s="85"/>
      <c r="I52" s="86"/>
      <c r="J52" s="83"/>
      <c r="K52" s="85"/>
      <c r="L52" s="86"/>
      <c r="M52" s="83"/>
    </row>
    <row r="53" spans="1:13" x14ac:dyDescent="0.25">
      <c r="A53" s="79"/>
      <c r="B53" s="80"/>
      <c r="C53" s="81"/>
      <c r="D53" s="82"/>
      <c r="E53" s="83"/>
      <c r="F53" s="82"/>
      <c r="G53" s="84"/>
      <c r="H53" s="85"/>
      <c r="I53" s="86"/>
      <c r="J53" s="83"/>
      <c r="K53" s="85"/>
      <c r="L53" s="86"/>
      <c r="M53" s="83"/>
    </row>
    <row r="54" spans="1:13" x14ac:dyDescent="0.25">
      <c r="A54" s="79"/>
      <c r="B54" s="80"/>
      <c r="C54" s="81"/>
      <c r="D54" s="82"/>
      <c r="E54" s="83"/>
      <c r="F54" s="82"/>
      <c r="G54" s="84"/>
      <c r="H54" s="85"/>
      <c r="I54" s="86"/>
      <c r="J54" s="83"/>
      <c r="K54" s="85"/>
      <c r="L54" s="86"/>
      <c r="M54" s="83"/>
    </row>
    <row r="55" spans="1:13" x14ac:dyDescent="0.25">
      <c r="A55" s="79"/>
      <c r="B55" s="80"/>
      <c r="C55" s="81"/>
      <c r="D55" s="82"/>
      <c r="E55" s="83"/>
      <c r="F55" s="82"/>
      <c r="G55" s="84"/>
      <c r="H55" s="85"/>
      <c r="I55" s="86"/>
      <c r="J55" s="83"/>
      <c r="K55" s="85"/>
      <c r="L55" s="86"/>
      <c r="M55" s="83"/>
    </row>
    <row r="56" spans="1:13" x14ac:dyDescent="0.25">
      <c r="A56" s="79"/>
      <c r="B56" s="80"/>
      <c r="C56" s="81"/>
      <c r="D56" s="82"/>
      <c r="E56" s="83"/>
      <c r="F56" s="82"/>
      <c r="G56" s="84"/>
      <c r="H56" s="85"/>
      <c r="I56" s="86"/>
      <c r="J56" s="83"/>
      <c r="K56" s="85"/>
      <c r="L56" s="86"/>
      <c r="M56" s="83"/>
    </row>
    <row r="57" spans="1:13" x14ac:dyDescent="0.25">
      <c r="A57" s="79"/>
      <c r="B57" s="80"/>
      <c r="C57" s="81"/>
      <c r="D57" s="82"/>
      <c r="E57" s="83"/>
      <c r="F57" s="82"/>
      <c r="G57" s="84"/>
      <c r="H57" s="85"/>
      <c r="I57" s="86"/>
      <c r="J57" s="83"/>
      <c r="K57" s="85"/>
      <c r="L57" s="86"/>
      <c r="M57" s="83"/>
    </row>
    <row r="58" spans="1:13" x14ac:dyDescent="0.25">
      <c r="A58" s="79"/>
      <c r="B58" s="80"/>
      <c r="C58" s="81"/>
      <c r="D58" s="82"/>
      <c r="E58" s="83"/>
      <c r="F58" s="82"/>
      <c r="G58" s="84"/>
      <c r="H58" s="85"/>
      <c r="I58" s="86"/>
      <c r="J58" s="83"/>
      <c r="K58" s="85"/>
      <c r="L58" s="86"/>
      <c r="M58" s="83"/>
    </row>
    <row r="59" spans="1:13" x14ac:dyDescent="0.25">
      <c r="A59" s="79"/>
      <c r="B59" s="80"/>
      <c r="C59" s="81"/>
      <c r="D59" s="82"/>
      <c r="E59" s="83"/>
      <c r="F59" s="82"/>
      <c r="G59" s="84"/>
      <c r="H59" s="85"/>
      <c r="I59" s="86"/>
      <c r="J59" s="83"/>
      <c r="K59" s="85"/>
      <c r="L59" s="86"/>
      <c r="M59" s="83"/>
    </row>
    <row r="60" spans="1:13" x14ac:dyDescent="0.25">
      <c r="A60" s="79"/>
      <c r="B60" s="80"/>
      <c r="C60" s="81"/>
      <c r="D60" s="82"/>
      <c r="E60" s="83"/>
      <c r="F60" s="82"/>
      <c r="G60" s="84"/>
      <c r="H60" s="85"/>
      <c r="I60" s="86"/>
      <c r="J60" s="83"/>
      <c r="K60" s="85"/>
      <c r="L60" s="86"/>
      <c r="M60" s="83"/>
    </row>
    <row r="61" spans="1:13" x14ac:dyDescent="0.25">
      <c r="A61" s="79"/>
      <c r="B61" s="80"/>
      <c r="C61" s="81"/>
      <c r="D61" s="82"/>
      <c r="E61" s="83"/>
      <c r="F61" s="82"/>
      <c r="G61" s="84"/>
      <c r="H61" s="85"/>
      <c r="I61" s="86"/>
      <c r="J61" s="83"/>
      <c r="K61" s="85"/>
      <c r="L61" s="86"/>
      <c r="M61" s="83"/>
    </row>
    <row r="62" spans="1:13" x14ac:dyDescent="0.25">
      <c r="A62" s="79"/>
      <c r="B62" s="80"/>
      <c r="C62" s="81"/>
      <c r="D62" s="82"/>
      <c r="E62" s="83"/>
      <c r="F62" s="82"/>
      <c r="G62" s="84"/>
      <c r="H62" s="85"/>
      <c r="I62" s="86"/>
      <c r="J62" s="83"/>
      <c r="K62" s="85"/>
      <c r="L62" s="86"/>
      <c r="M62" s="83"/>
    </row>
    <row r="63" spans="1:13" x14ac:dyDescent="0.25">
      <c r="A63" s="79"/>
      <c r="B63" s="80"/>
      <c r="C63" s="81"/>
      <c r="D63" s="82"/>
      <c r="E63" s="83"/>
      <c r="F63" s="82"/>
      <c r="G63" s="84"/>
      <c r="H63" s="85"/>
      <c r="I63" s="86"/>
      <c r="J63" s="83"/>
      <c r="K63" s="85"/>
      <c r="L63" s="86"/>
      <c r="M63" s="83"/>
    </row>
    <row r="64" spans="1:13" x14ac:dyDescent="0.25">
      <c r="A64" s="79"/>
      <c r="B64" s="80"/>
      <c r="C64" s="81"/>
      <c r="D64" s="82"/>
      <c r="E64" s="83"/>
      <c r="F64" s="82"/>
      <c r="G64" s="84"/>
      <c r="H64" s="85"/>
      <c r="I64" s="86"/>
      <c r="J64" s="83"/>
      <c r="K64" s="85"/>
      <c r="L64" s="86"/>
      <c r="M64" s="83"/>
    </row>
    <row r="65" spans="1:13" x14ac:dyDescent="0.25">
      <c r="A65" s="79"/>
      <c r="B65" s="80"/>
      <c r="C65" s="81"/>
      <c r="D65" s="82"/>
      <c r="E65" s="83"/>
      <c r="F65" s="82"/>
      <c r="G65" s="84"/>
      <c r="H65" s="85"/>
      <c r="I65" s="86"/>
      <c r="J65" s="83"/>
      <c r="K65" s="85"/>
      <c r="L65" s="86"/>
      <c r="M65" s="83"/>
    </row>
    <row r="66" spans="1:13" x14ac:dyDescent="0.25">
      <c r="A66" s="79"/>
      <c r="B66" s="80"/>
      <c r="C66" s="81"/>
      <c r="D66" s="82"/>
      <c r="E66" s="83"/>
      <c r="F66" s="82"/>
      <c r="G66" s="84"/>
      <c r="H66" s="85"/>
      <c r="I66" s="86"/>
      <c r="J66" s="83"/>
      <c r="K66" s="85"/>
      <c r="L66" s="86"/>
      <c r="M66" s="83"/>
    </row>
    <row r="67" spans="1:13" x14ac:dyDescent="0.25">
      <c r="A67" s="79"/>
      <c r="B67" s="80"/>
      <c r="C67" s="81"/>
      <c r="D67" s="82"/>
      <c r="E67" s="83"/>
      <c r="F67" s="82"/>
      <c r="G67" s="84"/>
      <c r="H67" s="85"/>
      <c r="I67" s="86"/>
      <c r="J67" s="83"/>
      <c r="K67" s="85"/>
      <c r="L67" s="86"/>
      <c r="M67" s="83"/>
    </row>
    <row r="68" spans="1:13" x14ac:dyDescent="0.25">
      <c r="A68" s="79"/>
      <c r="B68" s="80"/>
      <c r="C68" s="81"/>
      <c r="D68" s="82"/>
      <c r="E68" s="83"/>
      <c r="F68" s="82"/>
      <c r="G68" s="84"/>
      <c r="H68" s="85"/>
      <c r="I68" s="86"/>
      <c r="J68" s="83"/>
      <c r="K68" s="85"/>
      <c r="L68" s="86"/>
      <c r="M68" s="83"/>
    </row>
    <row r="69" spans="1:13" x14ac:dyDescent="0.25">
      <c r="A69" s="79"/>
      <c r="B69" s="80"/>
      <c r="C69" s="81"/>
      <c r="D69" s="82"/>
      <c r="E69" s="83"/>
      <c r="F69" s="82"/>
      <c r="G69" s="84"/>
      <c r="H69" s="85"/>
      <c r="I69" s="86"/>
      <c r="J69" s="83"/>
      <c r="K69" s="85"/>
      <c r="L69" s="86"/>
      <c r="M69" s="83"/>
    </row>
    <row r="70" spans="1:13" x14ac:dyDescent="0.25">
      <c r="A70" s="79"/>
      <c r="B70" s="80"/>
      <c r="C70" s="81"/>
      <c r="D70" s="82"/>
      <c r="E70" s="83"/>
      <c r="F70" s="82"/>
      <c r="G70" s="84"/>
      <c r="H70" s="85"/>
      <c r="I70" s="86"/>
      <c r="J70" s="83"/>
      <c r="K70" s="85"/>
      <c r="L70" s="86"/>
      <c r="M70" s="83"/>
    </row>
    <row r="71" spans="1:13" x14ac:dyDescent="0.25">
      <c r="A71" s="79"/>
      <c r="B71" s="80"/>
      <c r="C71" s="81"/>
      <c r="D71" s="82"/>
      <c r="E71" s="83"/>
      <c r="F71" s="82"/>
      <c r="G71" s="84"/>
      <c r="H71" s="85"/>
      <c r="I71" s="86"/>
      <c r="J71" s="83"/>
      <c r="K71" s="85"/>
      <c r="L71" s="86"/>
      <c r="M71" s="83"/>
    </row>
    <row r="72" spans="1:13" x14ac:dyDescent="0.25">
      <c r="A72" s="79"/>
      <c r="B72" s="80"/>
      <c r="C72" s="81"/>
      <c r="D72" s="82"/>
      <c r="E72" s="83"/>
      <c r="F72" s="82"/>
      <c r="G72" s="84"/>
      <c r="H72" s="85"/>
      <c r="I72" s="86"/>
      <c r="J72" s="83"/>
      <c r="K72" s="85"/>
      <c r="L72" s="86"/>
      <c r="M72" s="83"/>
    </row>
    <row r="73" spans="1:13" x14ac:dyDescent="0.25">
      <c r="A73" s="79"/>
      <c r="B73" s="80"/>
      <c r="C73" s="81"/>
      <c r="D73" s="82"/>
      <c r="E73" s="83"/>
      <c r="F73" s="82"/>
      <c r="G73" s="84"/>
      <c r="H73" s="85"/>
      <c r="I73" s="86"/>
      <c r="J73" s="83"/>
      <c r="K73" s="85"/>
      <c r="L73" s="86"/>
      <c r="M73" s="83"/>
    </row>
    <row r="74" spans="1:13" x14ac:dyDescent="0.25">
      <c r="A74" s="79"/>
      <c r="B74" s="80"/>
      <c r="C74" s="81"/>
      <c r="D74" s="82"/>
      <c r="E74" s="83"/>
      <c r="F74" s="82"/>
      <c r="G74" s="84"/>
      <c r="H74" s="85"/>
      <c r="I74" s="86"/>
      <c r="J74" s="83"/>
      <c r="K74" s="85"/>
      <c r="L74" s="86"/>
      <c r="M74" s="83"/>
    </row>
    <row r="75" spans="1:13" x14ac:dyDescent="0.25">
      <c r="A75" s="79"/>
      <c r="B75" s="80"/>
      <c r="C75" s="81"/>
      <c r="D75" s="82"/>
      <c r="E75" s="83"/>
      <c r="F75" s="82"/>
      <c r="G75" s="84"/>
      <c r="H75" s="85"/>
      <c r="I75" s="86"/>
      <c r="J75" s="83"/>
      <c r="K75" s="85"/>
      <c r="L75" s="86"/>
      <c r="M75" s="83"/>
    </row>
    <row r="76" spans="1:13" x14ac:dyDescent="0.25">
      <c r="A76" s="79"/>
      <c r="B76" s="80"/>
      <c r="C76" s="81"/>
      <c r="D76" s="82"/>
      <c r="E76" s="83"/>
      <c r="F76" s="82"/>
      <c r="G76" s="84"/>
      <c r="H76" s="85"/>
      <c r="I76" s="86"/>
      <c r="J76" s="83"/>
      <c r="K76" s="85"/>
      <c r="L76" s="86"/>
      <c r="M76" s="83"/>
    </row>
    <row r="77" spans="1:13" x14ac:dyDescent="0.25">
      <c r="A77" s="79"/>
      <c r="B77" s="80"/>
      <c r="C77" s="81"/>
      <c r="D77" s="82"/>
      <c r="E77" s="83"/>
      <c r="F77" s="82"/>
      <c r="G77" s="84"/>
      <c r="H77" s="85"/>
      <c r="I77" s="86"/>
      <c r="J77" s="83"/>
      <c r="K77" s="85"/>
      <c r="L77" s="86"/>
      <c r="M77" s="83"/>
    </row>
    <row r="78" spans="1:13" x14ac:dyDescent="0.25">
      <c r="A78" s="79"/>
      <c r="B78" s="80"/>
      <c r="C78" s="81"/>
      <c r="D78" s="82"/>
      <c r="E78" s="83"/>
      <c r="F78" s="82"/>
      <c r="G78" s="84"/>
      <c r="H78" s="85"/>
      <c r="I78" s="86"/>
      <c r="J78" s="83"/>
      <c r="K78" s="85"/>
      <c r="L78" s="86"/>
      <c r="M78" s="83"/>
    </row>
    <row r="79" spans="1:13" x14ac:dyDescent="0.25">
      <c r="A79" s="79"/>
      <c r="B79" s="80"/>
      <c r="C79" s="81"/>
      <c r="D79" s="82"/>
      <c r="E79" s="83"/>
      <c r="F79" s="82"/>
      <c r="G79" s="84"/>
      <c r="H79" s="85"/>
      <c r="I79" s="86"/>
      <c r="J79" s="83"/>
      <c r="K79" s="85"/>
      <c r="L79" s="86"/>
      <c r="M79" s="83"/>
    </row>
    <row r="80" spans="1:13" x14ac:dyDescent="0.25">
      <c r="A80" s="79"/>
      <c r="B80" s="80"/>
      <c r="C80" s="81"/>
      <c r="D80" s="82"/>
      <c r="E80" s="83"/>
      <c r="F80" s="82"/>
      <c r="G80" s="84"/>
      <c r="H80" s="85"/>
      <c r="I80" s="86"/>
      <c r="J80" s="83"/>
      <c r="K80" s="85"/>
      <c r="L80" s="86"/>
      <c r="M80" s="83"/>
    </row>
    <row r="81" spans="1:13" x14ac:dyDescent="0.25">
      <c r="A81" s="79"/>
      <c r="B81" s="80"/>
      <c r="C81" s="81"/>
      <c r="D81" s="82"/>
      <c r="E81" s="83"/>
      <c r="F81" s="82"/>
      <c r="G81" s="84"/>
      <c r="H81" s="85"/>
      <c r="I81" s="86"/>
      <c r="J81" s="83"/>
      <c r="K81" s="85"/>
      <c r="L81" s="86"/>
      <c r="M81" s="83"/>
    </row>
    <row r="82" spans="1:13" x14ac:dyDescent="0.25">
      <c r="A82" s="79"/>
      <c r="B82" s="80"/>
      <c r="C82" s="81"/>
      <c r="D82" s="82"/>
      <c r="E82" s="83"/>
      <c r="F82" s="82"/>
      <c r="G82" s="84"/>
      <c r="H82" s="85"/>
      <c r="I82" s="86"/>
      <c r="J82" s="83"/>
      <c r="K82" s="85"/>
      <c r="L82" s="86"/>
      <c r="M82" s="83"/>
    </row>
    <row r="83" spans="1:13" x14ac:dyDescent="0.25">
      <c r="A83" s="79"/>
      <c r="B83" s="80"/>
      <c r="C83" s="81"/>
      <c r="D83" s="82"/>
      <c r="E83" s="83"/>
      <c r="F83" s="82"/>
      <c r="G83" s="84"/>
      <c r="H83" s="85"/>
      <c r="I83" s="86"/>
      <c r="J83" s="83"/>
      <c r="K83" s="85"/>
      <c r="L83" s="86"/>
      <c r="M83" s="83"/>
    </row>
    <row r="84" spans="1:13" x14ac:dyDescent="0.25">
      <c r="A84" s="79"/>
      <c r="B84" s="80"/>
      <c r="C84" s="81"/>
      <c r="D84" s="82"/>
      <c r="E84" s="83"/>
      <c r="F84" s="82"/>
      <c r="G84" s="84"/>
      <c r="H84" s="85"/>
      <c r="I84" s="86"/>
      <c r="J84" s="83"/>
      <c r="K84" s="85"/>
      <c r="L84" s="86"/>
      <c r="M84" s="83"/>
    </row>
    <row r="85" spans="1:13" x14ac:dyDescent="0.25">
      <c r="A85" s="79"/>
      <c r="B85" s="80"/>
      <c r="C85" s="81"/>
      <c r="D85" s="82"/>
      <c r="E85" s="83"/>
      <c r="F85" s="82"/>
      <c r="G85" s="84"/>
      <c r="H85" s="85"/>
      <c r="I85" s="86"/>
      <c r="J85" s="83"/>
      <c r="K85" s="85"/>
      <c r="L85" s="86"/>
      <c r="M85" s="83"/>
    </row>
    <row r="86" spans="1:13" x14ac:dyDescent="0.25">
      <c r="A86" s="79"/>
      <c r="B86" s="80"/>
      <c r="C86" s="81"/>
      <c r="D86" s="82"/>
      <c r="E86" s="83"/>
      <c r="F86" s="82"/>
      <c r="G86" s="84"/>
      <c r="H86" s="85"/>
      <c r="I86" s="86"/>
      <c r="J86" s="83"/>
      <c r="K86" s="85"/>
      <c r="L86" s="86"/>
      <c r="M86" s="83"/>
    </row>
    <row r="87" spans="1:13" x14ac:dyDescent="0.25">
      <c r="A87" s="79"/>
      <c r="B87" s="80"/>
      <c r="C87" s="81"/>
      <c r="D87" s="82"/>
      <c r="E87" s="83"/>
      <c r="F87" s="82"/>
      <c r="G87" s="84"/>
      <c r="H87" s="85"/>
      <c r="I87" s="86"/>
      <c r="J87" s="83"/>
      <c r="K87" s="85"/>
      <c r="L87" s="86"/>
      <c r="M87" s="83"/>
    </row>
    <row r="88" spans="1:13" x14ac:dyDescent="0.25">
      <c r="A88" s="79"/>
      <c r="B88" s="80"/>
      <c r="C88" s="81"/>
      <c r="D88" s="82"/>
      <c r="E88" s="83"/>
      <c r="F88" s="82"/>
      <c r="G88" s="84"/>
      <c r="H88" s="85"/>
      <c r="I88" s="86"/>
      <c r="J88" s="83"/>
      <c r="K88" s="85"/>
      <c r="L88" s="86"/>
      <c r="M88" s="83"/>
    </row>
    <row r="89" spans="1:13" x14ac:dyDescent="0.25">
      <c r="A89" s="79"/>
      <c r="B89" s="80"/>
      <c r="C89" s="81"/>
      <c r="D89" s="82"/>
      <c r="E89" s="83"/>
      <c r="F89" s="82"/>
      <c r="G89" s="84"/>
      <c r="H89" s="85"/>
      <c r="I89" s="86"/>
      <c r="J89" s="83"/>
      <c r="K89" s="85"/>
      <c r="L89" s="86"/>
      <c r="M89" s="83"/>
    </row>
    <row r="90" spans="1:13" x14ac:dyDescent="0.25">
      <c r="A90" s="79"/>
      <c r="B90" s="80"/>
      <c r="C90" s="81"/>
      <c r="D90" s="82"/>
      <c r="E90" s="83"/>
      <c r="F90" s="82"/>
      <c r="G90" s="84"/>
      <c r="H90" s="85"/>
      <c r="I90" s="86"/>
      <c r="J90" s="83"/>
      <c r="K90" s="85"/>
      <c r="L90" s="86"/>
      <c r="M90" s="83"/>
    </row>
    <row r="91" spans="1:13" x14ac:dyDescent="0.25">
      <c r="A91" s="79"/>
      <c r="B91" s="80"/>
      <c r="C91" s="81"/>
      <c r="D91" s="82"/>
      <c r="E91" s="83"/>
      <c r="F91" s="82"/>
      <c r="G91" s="84"/>
      <c r="H91" s="85"/>
      <c r="I91" s="86"/>
      <c r="J91" s="83"/>
      <c r="K91" s="85"/>
      <c r="L91" s="86"/>
      <c r="M91" s="83"/>
    </row>
    <row r="92" spans="1:13" x14ac:dyDescent="0.25">
      <c r="A92" s="79"/>
      <c r="B92" s="80"/>
      <c r="C92" s="81"/>
      <c r="D92" s="82"/>
      <c r="E92" s="83"/>
      <c r="F92" s="82"/>
      <c r="G92" s="84"/>
      <c r="H92" s="85"/>
      <c r="I92" s="86"/>
      <c r="J92" s="83"/>
      <c r="K92" s="85"/>
      <c r="L92" s="86"/>
      <c r="M92" s="83"/>
    </row>
    <row r="93" spans="1:13" x14ac:dyDescent="0.25">
      <c r="A93" s="79"/>
      <c r="B93" s="80"/>
      <c r="C93" s="81"/>
      <c r="D93" s="82"/>
      <c r="E93" s="83"/>
      <c r="F93" s="82"/>
      <c r="G93" s="84"/>
      <c r="H93" s="85"/>
      <c r="I93" s="86"/>
      <c r="J93" s="83"/>
      <c r="K93" s="85"/>
      <c r="L93" s="86"/>
      <c r="M93" s="83"/>
    </row>
    <row r="94" spans="1:13" x14ac:dyDescent="0.25">
      <c r="A94" s="79"/>
      <c r="B94" s="80"/>
      <c r="C94" s="81"/>
      <c r="D94" s="82"/>
      <c r="E94" s="83"/>
      <c r="F94" s="82"/>
      <c r="G94" s="84"/>
      <c r="H94" s="85"/>
      <c r="I94" s="86"/>
      <c r="J94" s="83"/>
      <c r="K94" s="85"/>
      <c r="L94" s="86"/>
      <c r="M94" s="83"/>
    </row>
    <row r="95" spans="1:13" x14ac:dyDescent="0.25">
      <c r="A95" s="79"/>
      <c r="B95" s="80"/>
      <c r="C95" s="81"/>
      <c r="D95" s="82"/>
      <c r="E95" s="83"/>
      <c r="F95" s="82"/>
      <c r="G95" s="84"/>
      <c r="H95" s="85"/>
      <c r="I95" s="86"/>
      <c r="J95" s="83"/>
      <c r="K95" s="85"/>
      <c r="L95" s="86"/>
      <c r="M95" s="83"/>
    </row>
    <row r="96" spans="1:13" x14ac:dyDescent="0.25">
      <c r="A96" s="79"/>
      <c r="B96" s="80"/>
      <c r="C96" s="81"/>
      <c r="D96" s="82"/>
      <c r="E96" s="83"/>
      <c r="F96" s="82"/>
      <c r="G96" s="84"/>
      <c r="H96" s="85"/>
      <c r="I96" s="86"/>
      <c r="J96" s="83"/>
      <c r="K96" s="85"/>
      <c r="L96" s="86"/>
      <c r="M96" s="83"/>
    </row>
    <row r="97" spans="1:13" x14ac:dyDescent="0.25">
      <c r="A97" s="79"/>
      <c r="B97" s="80"/>
      <c r="C97" s="81"/>
      <c r="D97" s="82"/>
      <c r="E97" s="83"/>
      <c r="F97" s="82"/>
      <c r="G97" s="84"/>
      <c r="H97" s="85"/>
      <c r="I97" s="86"/>
      <c r="J97" s="83"/>
      <c r="K97" s="85"/>
      <c r="L97" s="86"/>
      <c r="M97" s="83"/>
    </row>
    <row r="98" spans="1:13" x14ac:dyDescent="0.25">
      <c r="A98" s="79"/>
      <c r="B98" s="80"/>
      <c r="C98" s="81"/>
      <c r="D98" s="82"/>
      <c r="E98" s="83"/>
      <c r="F98" s="82"/>
      <c r="G98" s="84"/>
      <c r="H98" s="85"/>
      <c r="I98" s="86"/>
      <c r="J98" s="83"/>
      <c r="K98" s="85"/>
      <c r="L98" s="86"/>
      <c r="M98" s="83"/>
    </row>
    <row r="99" spans="1:13" x14ac:dyDescent="0.25">
      <c r="A99" s="79"/>
      <c r="B99" s="80"/>
      <c r="C99" s="81"/>
      <c r="D99" s="82"/>
      <c r="E99" s="83"/>
      <c r="F99" s="82"/>
      <c r="G99" s="84"/>
      <c r="H99" s="85"/>
      <c r="I99" s="86"/>
      <c r="J99" s="83"/>
      <c r="K99" s="85"/>
      <c r="L99" s="86"/>
      <c r="M99" s="83"/>
    </row>
    <row r="100" spans="1:13" x14ac:dyDescent="0.25">
      <c r="A100" s="79"/>
      <c r="B100" s="80"/>
      <c r="C100" s="81"/>
      <c r="D100" s="82"/>
      <c r="E100" s="83"/>
      <c r="F100" s="82"/>
      <c r="G100" s="84"/>
      <c r="H100" s="85"/>
      <c r="I100" s="86"/>
      <c r="J100" s="83"/>
      <c r="K100" s="85"/>
      <c r="L100" s="86"/>
      <c r="M100" s="83"/>
    </row>
    <row r="101" spans="1:13" x14ac:dyDescent="0.25">
      <c r="A101" s="79"/>
      <c r="B101" s="80"/>
      <c r="C101" s="81"/>
      <c r="D101" s="82"/>
      <c r="E101" s="83"/>
      <c r="F101" s="82"/>
      <c r="G101" s="84"/>
      <c r="H101" s="85"/>
      <c r="I101" s="86"/>
      <c r="J101" s="83"/>
      <c r="K101" s="85"/>
      <c r="L101" s="86"/>
      <c r="M101" s="83"/>
    </row>
    <row r="102" spans="1:13" x14ac:dyDescent="0.25">
      <c r="A102" s="79"/>
      <c r="B102" s="80"/>
      <c r="C102" s="81"/>
      <c r="D102" s="82"/>
      <c r="E102" s="83"/>
      <c r="F102" s="82"/>
      <c r="G102" s="84"/>
      <c r="H102" s="85"/>
      <c r="I102" s="86"/>
      <c r="J102" s="83"/>
      <c r="K102" s="85"/>
      <c r="L102" s="86"/>
      <c r="M102" s="83"/>
    </row>
    <row r="103" spans="1:13" x14ac:dyDescent="0.25">
      <c r="A103" s="79"/>
      <c r="B103" s="80"/>
      <c r="C103" s="81"/>
      <c r="D103" s="82"/>
      <c r="E103" s="83"/>
      <c r="F103" s="82"/>
      <c r="G103" s="84"/>
      <c r="H103" s="85"/>
      <c r="I103" s="86"/>
      <c r="J103" s="83"/>
      <c r="K103" s="85"/>
      <c r="L103" s="86"/>
      <c r="M103" s="83"/>
    </row>
    <row r="104" spans="1:13" x14ac:dyDescent="0.25">
      <c r="A104" s="79"/>
      <c r="B104" s="80"/>
      <c r="C104" s="81"/>
      <c r="D104" s="82"/>
      <c r="E104" s="83"/>
      <c r="F104" s="82"/>
      <c r="G104" s="84"/>
      <c r="H104" s="85"/>
      <c r="I104" s="86"/>
      <c r="J104" s="83"/>
      <c r="K104" s="85"/>
      <c r="L104" s="86"/>
      <c r="M104" s="83"/>
    </row>
    <row r="105" spans="1:13" x14ac:dyDescent="0.25">
      <c r="A105" s="79"/>
      <c r="B105" s="80"/>
      <c r="C105" s="81"/>
      <c r="D105" s="82"/>
      <c r="E105" s="83"/>
      <c r="F105" s="82"/>
      <c r="G105" s="84"/>
      <c r="H105" s="85"/>
      <c r="I105" s="86"/>
      <c r="J105" s="83"/>
      <c r="K105" s="85"/>
      <c r="L105" s="86"/>
      <c r="M105" s="83"/>
    </row>
    <row r="106" spans="1:13" x14ac:dyDescent="0.25">
      <c r="A106" s="79"/>
      <c r="B106" s="80"/>
      <c r="C106" s="81"/>
      <c r="D106" s="82"/>
      <c r="E106" s="83"/>
      <c r="F106" s="82"/>
      <c r="G106" s="84"/>
      <c r="H106" s="85"/>
      <c r="I106" s="86"/>
      <c r="J106" s="83"/>
      <c r="K106" s="85"/>
      <c r="L106" s="86"/>
      <c r="M106" s="83"/>
    </row>
    <row r="107" spans="1:13" x14ac:dyDescent="0.25">
      <c r="A107" s="79"/>
      <c r="B107" s="80"/>
      <c r="C107" s="81"/>
      <c r="D107" s="82"/>
      <c r="E107" s="83"/>
      <c r="F107" s="82"/>
      <c r="G107" s="84"/>
      <c r="H107" s="85"/>
      <c r="I107" s="86"/>
      <c r="J107" s="83"/>
      <c r="K107" s="85"/>
      <c r="L107" s="86"/>
      <c r="M107" s="83"/>
    </row>
    <row r="108" spans="1:13" x14ac:dyDescent="0.25">
      <c r="A108" s="79"/>
      <c r="B108" s="80"/>
      <c r="C108" s="81"/>
      <c r="D108" s="82"/>
      <c r="E108" s="83"/>
      <c r="F108" s="82"/>
      <c r="G108" s="84"/>
      <c r="H108" s="85"/>
      <c r="I108" s="86"/>
      <c r="J108" s="83"/>
      <c r="K108" s="85"/>
      <c r="L108" s="86"/>
      <c r="M108" s="83"/>
    </row>
    <row r="109" spans="1:13" x14ac:dyDescent="0.25">
      <c r="A109" s="79"/>
      <c r="B109" s="80"/>
      <c r="C109" s="81"/>
      <c r="D109" s="82"/>
      <c r="E109" s="83"/>
      <c r="F109" s="82"/>
      <c r="G109" s="84"/>
      <c r="H109" s="85"/>
      <c r="I109" s="86"/>
      <c r="J109" s="83"/>
      <c r="K109" s="85"/>
      <c r="L109" s="86"/>
      <c r="M109" s="83"/>
    </row>
    <row r="110" spans="1:13" x14ac:dyDescent="0.25">
      <c r="A110" s="79"/>
      <c r="B110" s="80"/>
      <c r="C110" s="81"/>
      <c r="D110" s="82"/>
      <c r="E110" s="83"/>
      <c r="F110" s="82"/>
      <c r="G110" s="84"/>
      <c r="H110" s="85"/>
      <c r="I110" s="86"/>
      <c r="J110" s="83"/>
      <c r="K110" s="85"/>
      <c r="L110" s="86"/>
      <c r="M110" s="83"/>
    </row>
    <row r="111" spans="1:13" x14ac:dyDescent="0.25">
      <c r="A111" s="79"/>
      <c r="B111" s="80"/>
      <c r="C111" s="81"/>
      <c r="D111" s="82"/>
      <c r="E111" s="83"/>
      <c r="F111" s="82"/>
      <c r="G111" s="84"/>
      <c r="H111" s="85"/>
      <c r="I111" s="86"/>
      <c r="J111" s="83"/>
      <c r="K111" s="85"/>
      <c r="L111" s="86"/>
      <c r="M111" s="83"/>
    </row>
    <row r="112" spans="1:13" x14ac:dyDescent="0.25">
      <c r="A112" s="79"/>
      <c r="B112" s="80"/>
      <c r="C112" s="81"/>
      <c r="D112" s="82"/>
      <c r="E112" s="83"/>
      <c r="F112" s="82"/>
      <c r="G112" s="84"/>
      <c r="H112" s="85"/>
      <c r="I112" s="86"/>
      <c r="J112" s="83"/>
      <c r="K112" s="85"/>
      <c r="L112" s="86"/>
      <c r="M112" s="83"/>
    </row>
    <row r="113" spans="1:13" x14ac:dyDescent="0.25">
      <c r="A113" s="79"/>
      <c r="B113" s="80"/>
      <c r="C113" s="81"/>
      <c r="D113" s="82"/>
      <c r="E113" s="83"/>
      <c r="F113" s="82"/>
      <c r="G113" s="84"/>
      <c r="H113" s="85"/>
      <c r="I113" s="86"/>
      <c r="J113" s="83"/>
      <c r="K113" s="85"/>
      <c r="L113" s="86"/>
      <c r="M113" s="83"/>
    </row>
    <row r="114" spans="1:13" x14ac:dyDescent="0.25">
      <c r="A114" s="79"/>
      <c r="B114" s="80"/>
      <c r="C114" s="81"/>
      <c r="D114" s="82"/>
      <c r="E114" s="83"/>
      <c r="F114" s="82"/>
      <c r="G114" s="84"/>
      <c r="H114" s="85"/>
      <c r="I114" s="86"/>
      <c r="J114" s="83"/>
      <c r="K114" s="85"/>
      <c r="L114" s="86"/>
      <c r="M114" s="83"/>
    </row>
    <row r="115" spans="1:13" x14ac:dyDescent="0.25">
      <c r="A115" s="79"/>
      <c r="B115" s="80"/>
      <c r="C115" s="81"/>
      <c r="D115" s="82"/>
      <c r="E115" s="83"/>
      <c r="F115" s="82"/>
      <c r="G115" s="84"/>
      <c r="H115" s="85"/>
      <c r="I115" s="86"/>
      <c r="J115" s="83"/>
      <c r="K115" s="85"/>
      <c r="L115" s="86"/>
      <c r="M115" s="83"/>
    </row>
    <row r="116" spans="1:13" x14ac:dyDescent="0.25">
      <c r="A116" s="79"/>
      <c r="B116" s="80"/>
      <c r="C116" s="81"/>
      <c r="D116" s="82"/>
      <c r="E116" s="83"/>
      <c r="F116" s="82"/>
      <c r="G116" s="84"/>
      <c r="H116" s="85"/>
      <c r="I116" s="86"/>
      <c r="J116" s="83"/>
      <c r="K116" s="85"/>
      <c r="L116" s="86"/>
      <c r="M116" s="83"/>
    </row>
    <row r="117" spans="1:13" x14ac:dyDescent="0.25">
      <c r="A117" s="79"/>
      <c r="B117" s="80"/>
      <c r="C117" s="81"/>
      <c r="D117" s="82"/>
      <c r="E117" s="83"/>
      <c r="F117" s="82"/>
      <c r="G117" s="84"/>
      <c r="H117" s="85"/>
      <c r="I117" s="86"/>
      <c r="J117" s="83"/>
      <c r="K117" s="85"/>
      <c r="L117" s="86"/>
      <c r="M117" s="83"/>
    </row>
    <row r="118" spans="1:13" x14ac:dyDescent="0.25">
      <c r="A118" s="79"/>
      <c r="B118" s="80"/>
      <c r="C118" s="81"/>
      <c r="D118" s="82"/>
      <c r="E118" s="83"/>
      <c r="F118" s="82"/>
      <c r="G118" s="84"/>
      <c r="H118" s="85"/>
      <c r="I118" s="86"/>
      <c r="J118" s="83"/>
      <c r="K118" s="85"/>
      <c r="L118" s="86"/>
      <c r="M118" s="83"/>
    </row>
    <row r="119" spans="1:13" x14ac:dyDescent="0.25">
      <c r="A119" s="79"/>
      <c r="B119" s="80"/>
      <c r="C119" s="81"/>
      <c r="D119" s="82"/>
      <c r="E119" s="83"/>
      <c r="F119" s="82"/>
      <c r="G119" s="84"/>
      <c r="H119" s="85"/>
      <c r="I119" s="86"/>
      <c r="J119" s="83"/>
      <c r="K119" s="85"/>
      <c r="L119" s="86"/>
      <c r="M119" s="83"/>
    </row>
    <row r="120" spans="1:13" x14ac:dyDescent="0.25">
      <c r="A120" s="79"/>
      <c r="B120" s="80"/>
      <c r="C120" s="81"/>
      <c r="D120" s="82"/>
      <c r="E120" s="83"/>
      <c r="F120" s="82"/>
      <c r="G120" s="84"/>
      <c r="H120" s="85"/>
      <c r="I120" s="86"/>
      <c r="J120" s="83"/>
      <c r="K120" s="85"/>
      <c r="L120" s="86"/>
      <c r="M120" s="83"/>
    </row>
    <row r="121" spans="1:13" x14ac:dyDescent="0.25">
      <c r="A121" s="79"/>
      <c r="B121" s="80"/>
      <c r="C121" s="81"/>
      <c r="D121" s="82"/>
      <c r="E121" s="83"/>
      <c r="F121" s="82"/>
      <c r="G121" s="84"/>
      <c r="H121" s="85"/>
      <c r="I121" s="86"/>
      <c r="J121" s="83"/>
      <c r="K121" s="85"/>
      <c r="L121" s="86"/>
      <c r="M121" s="83"/>
    </row>
    <row r="122" spans="1:13" x14ac:dyDescent="0.25">
      <c r="A122" s="79"/>
      <c r="B122" s="80"/>
      <c r="C122" s="81"/>
      <c r="D122" s="82"/>
      <c r="E122" s="83"/>
      <c r="F122" s="82"/>
      <c r="G122" s="84"/>
      <c r="H122" s="85"/>
      <c r="I122" s="86"/>
      <c r="J122" s="83"/>
      <c r="K122" s="85"/>
      <c r="L122" s="86"/>
      <c r="M122" s="83"/>
    </row>
    <row r="123" spans="1:13" x14ac:dyDescent="0.25">
      <c r="A123" s="79"/>
      <c r="B123" s="80"/>
      <c r="C123" s="81"/>
      <c r="D123" s="82"/>
      <c r="E123" s="83"/>
      <c r="F123" s="82"/>
      <c r="G123" s="84"/>
      <c r="H123" s="85"/>
      <c r="I123" s="86"/>
      <c r="J123" s="83"/>
      <c r="K123" s="85"/>
      <c r="L123" s="86"/>
      <c r="M123" s="83"/>
    </row>
    <row r="124" spans="1:13" x14ac:dyDescent="0.25">
      <c r="A124" s="79"/>
      <c r="B124" s="80"/>
      <c r="C124" s="81"/>
      <c r="D124" s="82"/>
      <c r="E124" s="83"/>
      <c r="F124" s="82"/>
      <c r="G124" s="84"/>
      <c r="H124" s="85"/>
      <c r="I124" s="86"/>
      <c r="J124" s="83"/>
      <c r="K124" s="85"/>
      <c r="L124" s="86"/>
      <c r="M124" s="83"/>
    </row>
    <row r="125" spans="1:13" x14ac:dyDescent="0.25">
      <c r="A125" s="79"/>
      <c r="B125" s="80"/>
      <c r="C125" s="81"/>
      <c r="D125" s="82"/>
      <c r="E125" s="83"/>
      <c r="F125" s="82"/>
      <c r="G125" s="84"/>
      <c r="H125" s="85"/>
      <c r="I125" s="86"/>
      <c r="J125" s="83"/>
      <c r="K125" s="85"/>
      <c r="L125" s="86"/>
      <c r="M125" s="83"/>
    </row>
    <row r="126" spans="1:13" x14ac:dyDescent="0.25">
      <c r="A126" s="79"/>
      <c r="B126" s="80"/>
      <c r="C126" s="81"/>
      <c r="D126" s="82"/>
      <c r="E126" s="83"/>
      <c r="F126" s="82"/>
      <c r="G126" s="84"/>
      <c r="H126" s="85"/>
      <c r="I126" s="86"/>
      <c r="J126" s="83"/>
      <c r="K126" s="85"/>
      <c r="L126" s="86"/>
      <c r="M126" s="83"/>
    </row>
    <row r="127" spans="1:13" x14ac:dyDescent="0.25">
      <c r="A127" s="79"/>
      <c r="B127" s="80"/>
      <c r="C127" s="81"/>
      <c r="D127" s="82"/>
      <c r="E127" s="83"/>
      <c r="F127" s="82"/>
      <c r="G127" s="84"/>
      <c r="H127" s="85"/>
      <c r="I127" s="86"/>
      <c r="J127" s="83"/>
      <c r="K127" s="85"/>
      <c r="L127" s="86"/>
      <c r="M127" s="83"/>
    </row>
    <row r="128" spans="1:13" x14ac:dyDescent="0.25">
      <c r="A128" s="79"/>
      <c r="B128" s="80"/>
      <c r="C128" s="81"/>
      <c r="D128" s="82"/>
      <c r="E128" s="83"/>
      <c r="F128" s="82"/>
      <c r="G128" s="84"/>
      <c r="H128" s="85"/>
      <c r="I128" s="86"/>
      <c r="J128" s="83"/>
      <c r="K128" s="85"/>
      <c r="L128" s="86"/>
      <c r="M128" s="83"/>
    </row>
    <row r="129" spans="1:13" x14ac:dyDescent="0.25">
      <c r="A129" s="79"/>
      <c r="B129" s="80"/>
      <c r="C129" s="81"/>
      <c r="D129" s="82"/>
      <c r="E129" s="83"/>
      <c r="F129" s="82"/>
      <c r="G129" s="84"/>
      <c r="H129" s="85"/>
      <c r="I129" s="86"/>
      <c r="J129" s="83"/>
      <c r="K129" s="85"/>
      <c r="L129" s="86"/>
      <c r="M129" s="83"/>
    </row>
    <row r="130" spans="1:13" x14ac:dyDescent="0.25">
      <c r="A130" s="79"/>
      <c r="B130" s="80"/>
      <c r="C130" s="81"/>
      <c r="D130" s="82"/>
      <c r="E130" s="83"/>
      <c r="F130" s="82"/>
      <c r="G130" s="84"/>
      <c r="H130" s="85"/>
      <c r="I130" s="86"/>
      <c r="J130" s="83"/>
      <c r="K130" s="85"/>
      <c r="L130" s="86"/>
      <c r="M130" s="83"/>
    </row>
    <row r="131" spans="1:13" x14ac:dyDescent="0.25">
      <c r="A131" s="79"/>
      <c r="B131" s="80"/>
      <c r="C131" s="81"/>
      <c r="D131" s="82"/>
      <c r="E131" s="83"/>
      <c r="F131" s="82"/>
      <c r="G131" s="84"/>
      <c r="H131" s="85"/>
      <c r="I131" s="86"/>
      <c r="J131" s="83"/>
      <c r="K131" s="85"/>
      <c r="L131" s="86"/>
      <c r="M131" s="83"/>
    </row>
    <row r="132" spans="1:13" x14ac:dyDescent="0.25">
      <c r="A132" s="79"/>
      <c r="B132" s="80"/>
      <c r="C132" s="81"/>
      <c r="D132" s="82"/>
      <c r="E132" s="83"/>
      <c r="F132" s="82"/>
      <c r="G132" s="84"/>
      <c r="H132" s="85"/>
      <c r="I132" s="86"/>
      <c r="J132" s="83"/>
      <c r="K132" s="85"/>
      <c r="L132" s="86"/>
      <c r="M132" s="83"/>
    </row>
    <row r="133" spans="1:13" x14ac:dyDescent="0.25">
      <c r="A133" s="79"/>
      <c r="B133" s="80"/>
      <c r="C133" s="81"/>
      <c r="D133" s="82"/>
      <c r="E133" s="83"/>
      <c r="F133" s="82"/>
      <c r="G133" s="84"/>
      <c r="H133" s="85"/>
      <c r="I133" s="86"/>
      <c r="J133" s="83"/>
      <c r="K133" s="85"/>
      <c r="L133" s="86"/>
      <c r="M133" s="83"/>
    </row>
    <row r="134" spans="1:13" x14ac:dyDescent="0.25">
      <c r="A134" s="79"/>
      <c r="B134" s="80"/>
      <c r="C134" s="81"/>
      <c r="D134" s="82"/>
      <c r="E134" s="83"/>
      <c r="F134" s="82"/>
      <c r="G134" s="84"/>
      <c r="H134" s="85"/>
      <c r="I134" s="86"/>
      <c r="J134" s="83"/>
      <c r="K134" s="85"/>
      <c r="L134" s="86"/>
      <c r="M134" s="83"/>
    </row>
    <row r="135" spans="1:13" x14ac:dyDescent="0.25">
      <c r="A135" s="79"/>
      <c r="B135" s="80"/>
      <c r="C135" s="81"/>
      <c r="D135" s="82"/>
      <c r="E135" s="83"/>
      <c r="F135" s="82"/>
      <c r="G135" s="84"/>
      <c r="H135" s="85"/>
      <c r="I135" s="86"/>
      <c r="J135" s="83"/>
      <c r="K135" s="85"/>
      <c r="L135" s="86"/>
      <c r="M135" s="83"/>
    </row>
    <row r="136" spans="1:13" x14ac:dyDescent="0.25">
      <c r="A136" s="79"/>
      <c r="B136" s="80"/>
      <c r="C136" s="81"/>
      <c r="D136" s="82"/>
      <c r="E136" s="83"/>
      <c r="F136" s="82"/>
      <c r="G136" s="84"/>
      <c r="H136" s="85"/>
      <c r="I136" s="86"/>
      <c r="J136" s="83"/>
      <c r="K136" s="85"/>
      <c r="L136" s="86"/>
      <c r="M136" s="83"/>
    </row>
    <row r="137" spans="1:13" x14ac:dyDescent="0.25">
      <c r="A137" s="79"/>
      <c r="B137" s="80"/>
      <c r="C137" s="81"/>
      <c r="D137" s="82"/>
      <c r="E137" s="83"/>
      <c r="F137" s="82"/>
      <c r="G137" s="84"/>
      <c r="H137" s="85"/>
      <c r="I137" s="86"/>
      <c r="J137" s="83"/>
      <c r="K137" s="85"/>
      <c r="L137" s="86"/>
      <c r="M137" s="83"/>
    </row>
    <row r="138" spans="1:13" x14ac:dyDescent="0.25">
      <c r="A138" s="79"/>
      <c r="B138" s="80"/>
      <c r="C138" s="81"/>
      <c r="D138" s="82"/>
      <c r="E138" s="83"/>
      <c r="F138" s="82"/>
      <c r="G138" s="84"/>
      <c r="H138" s="85"/>
      <c r="I138" s="86"/>
      <c r="J138" s="83"/>
      <c r="K138" s="85"/>
      <c r="L138" s="86"/>
      <c r="M138" s="83"/>
    </row>
    <row r="139" spans="1:13" x14ac:dyDescent="0.25">
      <c r="A139" s="79"/>
      <c r="B139" s="80"/>
      <c r="C139" s="81"/>
      <c r="D139" s="82"/>
      <c r="E139" s="83"/>
      <c r="F139" s="82"/>
      <c r="G139" s="84"/>
      <c r="H139" s="85"/>
      <c r="I139" s="86"/>
      <c r="J139" s="83"/>
      <c r="K139" s="85"/>
      <c r="L139" s="86"/>
      <c r="M139" s="83"/>
    </row>
    <row r="140" spans="1:13" x14ac:dyDescent="0.25">
      <c r="A140" s="79"/>
      <c r="B140" s="80"/>
      <c r="C140" s="81"/>
      <c r="D140" s="82"/>
      <c r="E140" s="83"/>
      <c r="F140" s="82"/>
      <c r="G140" s="84"/>
      <c r="H140" s="85"/>
      <c r="I140" s="86"/>
      <c r="J140" s="83"/>
      <c r="K140" s="85"/>
      <c r="L140" s="86"/>
      <c r="M140" s="83"/>
    </row>
    <row r="141" spans="1:13" x14ac:dyDescent="0.25">
      <c r="A141" s="79"/>
      <c r="B141" s="80"/>
      <c r="C141" s="81"/>
      <c r="D141" s="82"/>
      <c r="E141" s="83"/>
      <c r="F141" s="82"/>
      <c r="G141" s="84"/>
      <c r="H141" s="85"/>
      <c r="I141" s="86"/>
      <c r="J141" s="83"/>
      <c r="K141" s="85"/>
      <c r="L141" s="86"/>
      <c r="M141" s="83"/>
    </row>
    <row r="142" spans="1:13" x14ac:dyDescent="0.25">
      <c r="A142" s="79"/>
      <c r="B142" s="80"/>
      <c r="C142" s="81"/>
      <c r="D142" s="82"/>
      <c r="E142" s="83"/>
      <c r="F142" s="82"/>
      <c r="G142" s="84"/>
      <c r="H142" s="85"/>
      <c r="I142" s="86"/>
      <c r="J142" s="83"/>
      <c r="K142" s="85"/>
      <c r="L142" s="86"/>
      <c r="M142" s="83"/>
    </row>
    <row r="143" spans="1:13" x14ac:dyDescent="0.25">
      <c r="A143" s="79"/>
      <c r="B143" s="80"/>
      <c r="C143" s="81"/>
      <c r="D143" s="82"/>
      <c r="E143" s="83"/>
      <c r="F143" s="82"/>
      <c r="G143" s="84"/>
      <c r="H143" s="85"/>
      <c r="I143" s="86"/>
      <c r="J143" s="83"/>
      <c r="K143" s="85"/>
      <c r="L143" s="86"/>
      <c r="M143" s="83"/>
    </row>
    <row r="144" spans="1:13" x14ac:dyDescent="0.25">
      <c r="A144" s="79"/>
      <c r="B144" s="80"/>
      <c r="C144" s="81"/>
      <c r="D144" s="82"/>
      <c r="E144" s="83"/>
      <c r="F144" s="82"/>
      <c r="G144" s="84"/>
      <c r="H144" s="85"/>
      <c r="I144" s="86"/>
      <c r="J144" s="83"/>
      <c r="K144" s="85"/>
      <c r="L144" s="86"/>
      <c r="M144" s="83"/>
    </row>
    <row r="145" spans="1:13" x14ac:dyDescent="0.25">
      <c r="A145" s="79"/>
      <c r="B145" s="80"/>
      <c r="C145" s="81"/>
      <c r="D145" s="82"/>
      <c r="E145" s="83"/>
      <c r="F145" s="82"/>
      <c r="G145" s="84"/>
      <c r="H145" s="85"/>
      <c r="I145" s="86"/>
      <c r="J145" s="83"/>
      <c r="K145" s="85"/>
      <c r="L145" s="86"/>
      <c r="M145" s="83"/>
    </row>
    <row r="146" spans="1:13" x14ac:dyDescent="0.25">
      <c r="A146" s="79"/>
      <c r="B146" s="80"/>
      <c r="C146" s="81"/>
      <c r="D146" s="82"/>
      <c r="E146" s="83"/>
      <c r="F146" s="82"/>
      <c r="G146" s="84"/>
      <c r="H146" s="85"/>
      <c r="I146" s="86"/>
      <c r="J146" s="83"/>
      <c r="K146" s="85"/>
      <c r="L146" s="86"/>
      <c r="M146" s="83"/>
    </row>
    <row r="147" spans="1:13" x14ac:dyDescent="0.25">
      <c r="A147" s="79"/>
      <c r="B147" s="80"/>
      <c r="C147" s="81"/>
      <c r="D147" s="82"/>
      <c r="E147" s="83"/>
      <c r="F147" s="82"/>
      <c r="G147" s="84"/>
      <c r="H147" s="85"/>
      <c r="I147" s="86"/>
      <c r="J147" s="83"/>
      <c r="K147" s="85"/>
      <c r="L147" s="86"/>
      <c r="M147" s="83"/>
    </row>
    <row r="148" spans="1:13" x14ac:dyDescent="0.25">
      <c r="A148" s="79"/>
      <c r="B148" s="80"/>
      <c r="C148" s="81"/>
      <c r="D148" s="82"/>
      <c r="E148" s="83"/>
      <c r="F148" s="82"/>
      <c r="G148" s="84"/>
      <c r="H148" s="85"/>
      <c r="I148" s="86"/>
      <c r="J148" s="83"/>
      <c r="K148" s="85"/>
      <c r="L148" s="86"/>
      <c r="M148" s="83"/>
    </row>
    <row r="149" spans="1:13" x14ac:dyDescent="0.25">
      <c r="A149" s="79"/>
      <c r="B149" s="80"/>
      <c r="C149" s="81"/>
      <c r="D149" s="82"/>
      <c r="E149" s="83"/>
      <c r="F149" s="82"/>
      <c r="G149" s="84"/>
      <c r="H149" s="85"/>
      <c r="I149" s="86"/>
      <c r="J149" s="83"/>
      <c r="K149" s="85"/>
      <c r="L149" s="86"/>
      <c r="M149" s="83"/>
    </row>
    <row r="150" spans="1:13" x14ac:dyDescent="0.25">
      <c r="A150" s="79"/>
      <c r="B150" s="80"/>
      <c r="C150" s="81"/>
      <c r="D150" s="82"/>
      <c r="E150" s="83"/>
      <c r="F150" s="82"/>
      <c r="G150" s="84"/>
      <c r="H150" s="85"/>
      <c r="I150" s="86"/>
      <c r="J150" s="83"/>
      <c r="K150" s="85"/>
      <c r="L150" s="86"/>
      <c r="M150" s="83"/>
    </row>
    <row r="151" spans="1:13" x14ac:dyDescent="0.25">
      <c r="A151" s="79"/>
      <c r="B151" s="80"/>
      <c r="C151" s="81"/>
      <c r="D151" s="82"/>
      <c r="E151" s="83"/>
      <c r="F151" s="82"/>
      <c r="G151" s="84"/>
      <c r="H151" s="85"/>
      <c r="I151" s="86"/>
      <c r="J151" s="83"/>
      <c r="K151" s="85"/>
      <c r="L151" s="86"/>
      <c r="M151" s="83"/>
    </row>
    <row r="152" spans="1:13" x14ac:dyDescent="0.25">
      <c r="A152" s="79"/>
      <c r="B152" s="80"/>
      <c r="C152" s="81"/>
      <c r="D152" s="82"/>
      <c r="E152" s="83"/>
      <c r="F152" s="82"/>
      <c r="G152" s="84"/>
      <c r="H152" s="85"/>
      <c r="I152" s="86"/>
      <c r="J152" s="83"/>
      <c r="K152" s="85"/>
      <c r="L152" s="86"/>
      <c r="M152" s="83"/>
    </row>
    <row r="153" spans="1:13" x14ac:dyDescent="0.25">
      <c r="A153" s="79"/>
      <c r="B153" s="80"/>
      <c r="C153" s="81"/>
      <c r="D153" s="82"/>
      <c r="E153" s="83"/>
      <c r="F153" s="82"/>
      <c r="G153" s="84"/>
      <c r="H153" s="85"/>
      <c r="I153" s="86"/>
      <c r="J153" s="83"/>
      <c r="K153" s="85"/>
      <c r="L153" s="86"/>
      <c r="M153" s="83"/>
    </row>
    <row r="154" spans="1:13" x14ac:dyDescent="0.25">
      <c r="A154" s="79"/>
      <c r="B154" s="80"/>
      <c r="C154" s="81"/>
      <c r="D154" s="82"/>
      <c r="E154" s="83"/>
      <c r="F154" s="82"/>
      <c r="G154" s="84"/>
      <c r="H154" s="85"/>
      <c r="I154" s="86"/>
      <c r="J154" s="83"/>
      <c r="K154" s="85"/>
      <c r="L154" s="86"/>
      <c r="M154" s="83"/>
    </row>
    <row r="155" spans="1:13" x14ac:dyDescent="0.25">
      <c r="A155" s="79"/>
      <c r="B155" s="80"/>
      <c r="C155" s="81"/>
      <c r="D155" s="82"/>
      <c r="E155" s="83"/>
      <c r="F155" s="82"/>
      <c r="G155" s="84"/>
      <c r="H155" s="85"/>
      <c r="I155" s="86"/>
      <c r="J155" s="83"/>
      <c r="K155" s="85"/>
      <c r="L155" s="86"/>
      <c r="M155" s="83"/>
    </row>
    <row r="156" spans="1:13" x14ac:dyDescent="0.25">
      <c r="A156" s="79"/>
      <c r="B156" s="80"/>
      <c r="C156" s="81"/>
      <c r="D156" s="82"/>
      <c r="E156" s="83"/>
      <c r="F156" s="82"/>
      <c r="G156" s="84"/>
      <c r="H156" s="85"/>
      <c r="I156" s="86"/>
      <c r="J156" s="83"/>
      <c r="K156" s="85"/>
      <c r="L156" s="86"/>
      <c r="M156" s="83"/>
    </row>
    <row r="157" spans="1:13" x14ac:dyDescent="0.25">
      <c r="A157" s="79"/>
      <c r="B157" s="80"/>
      <c r="C157" s="81"/>
      <c r="D157" s="82"/>
      <c r="E157" s="83"/>
      <c r="F157" s="82"/>
      <c r="G157" s="84"/>
      <c r="H157" s="85"/>
      <c r="I157" s="86"/>
      <c r="J157" s="83"/>
      <c r="K157" s="85"/>
      <c r="L157" s="86"/>
      <c r="M157" s="83"/>
    </row>
    <row r="158" spans="1:13" x14ac:dyDescent="0.25">
      <c r="A158" s="79"/>
      <c r="B158" s="80"/>
      <c r="C158" s="81"/>
      <c r="D158" s="82"/>
      <c r="E158" s="83"/>
      <c r="F158" s="82"/>
      <c r="G158" s="84"/>
      <c r="H158" s="85"/>
      <c r="I158" s="86"/>
      <c r="J158" s="83"/>
      <c r="K158" s="85"/>
      <c r="L158" s="86"/>
      <c r="M158" s="83"/>
    </row>
    <row r="159" spans="1:13" x14ac:dyDescent="0.25">
      <c r="A159" s="79"/>
      <c r="B159" s="80"/>
      <c r="C159" s="81"/>
      <c r="D159" s="82"/>
      <c r="E159" s="83"/>
      <c r="F159" s="82"/>
      <c r="G159" s="84"/>
      <c r="H159" s="85"/>
      <c r="I159" s="86"/>
      <c r="J159" s="83"/>
      <c r="K159" s="85"/>
      <c r="L159" s="86"/>
      <c r="M159" s="83"/>
    </row>
    <row r="160" spans="1:13" x14ac:dyDescent="0.25">
      <c r="A160" s="79"/>
      <c r="B160" s="80"/>
      <c r="C160" s="81"/>
      <c r="D160" s="82"/>
      <c r="E160" s="83"/>
      <c r="F160" s="82"/>
      <c r="G160" s="84"/>
      <c r="H160" s="85"/>
      <c r="I160" s="86"/>
      <c r="J160" s="83"/>
      <c r="K160" s="85"/>
      <c r="L160" s="86"/>
      <c r="M160" s="83"/>
    </row>
    <row r="161" spans="1:13" x14ac:dyDescent="0.25">
      <c r="A161" s="79"/>
      <c r="B161" s="80"/>
      <c r="C161" s="81"/>
      <c r="D161" s="82"/>
      <c r="E161" s="83"/>
      <c r="F161" s="82"/>
      <c r="G161" s="84"/>
      <c r="H161" s="85"/>
      <c r="I161" s="86"/>
      <c r="J161" s="83"/>
      <c r="K161" s="85"/>
      <c r="L161" s="86"/>
      <c r="M161" s="83"/>
    </row>
    <row r="162" spans="1:13" x14ac:dyDescent="0.25">
      <c r="A162" s="79"/>
      <c r="B162" s="80"/>
      <c r="C162" s="81"/>
      <c r="D162" s="82"/>
      <c r="E162" s="83"/>
      <c r="F162" s="82"/>
      <c r="G162" s="84"/>
      <c r="H162" s="85"/>
      <c r="I162" s="86"/>
      <c r="J162" s="83"/>
      <c r="K162" s="85"/>
      <c r="L162" s="86"/>
      <c r="M162" s="83"/>
    </row>
    <row r="163" spans="1:13" x14ac:dyDescent="0.25">
      <c r="A163" s="79"/>
      <c r="B163" s="80"/>
      <c r="C163" s="81"/>
      <c r="D163" s="82"/>
      <c r="E163" s="83"/>
      <c r="F163" s="82"/>
      <c r="G163" s="84"/>
      <c r="H163" s="85"/>
      <c r="I163" s="86"/>
      <c r="J163" s="83"/>
      <c r="K163" s="85"/>
      <c r="L163" s="86"/>
      <c r="M163" s="83"/>
    </row>
    <row r="164" spans="1:13" x14ac:dyDescent="0.25">
      <c r="A164" s="79"/>
      <c r="B164" s="80"/>
      <c r="C164" s="81"/>
      <c r="D164" s="82"/>
      <c r="E164" s="83"/>
      <c r="F164" s="82"/>
      <c r="G164" s="84"/>
      <c r="H164" s="85"/>
      <c r="I164" s="86"/>
      <c r="J164" s="83"/>
      <c r="K164" s="85"/>
      <c r="L164" s="86"/>
      <c r="M164" s="83"/>
    </row>
    <row r="165" spans="1:13" x14ac:dyDescent="0.25">
      <c r="A165" s="79"/>
      <c r="B165" s="80"/>
      <c r="C165" s="81"/>
      <c r="D165" s="82"/>
      <c r="E165" s="83"/>
      <c r="F165" s="82"/>
      <c r="G165" s="84"/>
      <c r="H165" s="85"/>
      <c r="I165" s="86"/>
      <c r="J165" s="83"/>
      <c r="K165" s="85"/>
      <c r="L165" s="86"/>
      <c r="M165" s="83"/>
    </row>
    <row r="166" spans="1:13" x14ac:dyDescent="0.25">
      <c r="A166" s="79"/>
      <c r="B166" s="80"/>
      <c r="C166" s="81"/>
      <c r="D166" s="82"/>
      <c r="E166" s="83"/>
      <c r="F166" s="82"/>
      <c r="G166" s="84"/>
      <c r="H166" s="85"/>
      <c r="I166" s="86"/>
      <c r="J166" s="83"/>
      <c r="K166" s="85"/>
      <c r="L166" s="86"/>
      <c r="M166" s="83"/>
    </row>
    <row r="167" spans="1:13" x14ac:dyDescent="0.25">
      <c r="A167" s="79"/>
      <c r="B167" s="80"/>
      <c r="C167" s="81"/>
      <c r="D167" s="82"/>
      <c r="E167" s="83"/>
      <c r="F167" s="82"/>
      <c r="G167" s="84"/>
      <c r="H167" s="85"/>
      <c r="I167" s="86"/>
      <c r="J167" s="83"/>
      <c r="K167" s="85"/>
      <c r="L167" s="86"/>
      <c r="M167" s="83"/>
    </row>
    <row r="168" spans="1:13" x14ac:dyDescent="0.25">
      <c r="A168" s="79"/>
      <c r="B168" s="80"/>
      <c r="C168" s="81"/>
      <c r="D168" s="82"/>
      <c r="E168" s="83"/>
      <c r="F168" s="82"/>
      <c r="G168" s="84"/>
      <c r="H168" s="85"/>
      <c r="I168" s="86"/>
      <c r="J168" s="83"/>
      <c r="K168" s="85"/>
      <c r="L168" s="86"/>
      <c r="M168" s="83"/>
    </row>
    <row r="169" spans="1:13" x14ac:dyDescent="0.25">
      <c r="A169" s="79"/>
      <c r="B169" s="80"/>
      <c r="C169" s="81"/>
      <c r="D169" s="82"/>
      <c r="E169" s="83"/>
      <c r="F169" s="82"/>
      <c r="G169" s="84"/>
      <c r="H169" s="85"/>
      <c r="I169" s="86"/>
      <c r="J169" s="83"/>
      <c r="K169" s="85"/>
      <c r="L169" s="86"/>
      <c r="M169" s="83"/>
    </row>
    <row r="170" spans="1:13" x14ac:dyDescent="0.25">
      <c r="A170" s="79"/>
      <c r="B170" s="80"/>
      <c r="C170" s="81"/>
      <c r="D170" s="82"/>
      <c r="E170" s="83"/>
      <c r="F170" s="82"/>
      <c r="G170" s="84"/>
      <c r="H170" s="85"/>
      <c r="I170" s="86"/>
      <c r="J170" s="83"/>
      <c r="K170" s="85"/>
      <c r="L170" s="86"/>
      <c r="M170" s="83"/>
    </row>
    <row r="171" spans="1:13" x14ac:dyDescent="0.25">
      <c r="A171" s="79"/>
      <c r="B171" s="80"/>
      <c r="C171" s="81"/>
      <c r="D171" s="82"/>
      <c r="E171" s="83"/>
      <c r="F171" s="82"/>
      <c r="G171" s="84"/>
      <c r="H171" s="85"/>
      <c r="I171" s="86"/>
      <c r="J171" s="83"/>
      <c r="K171" s="85"/>
      <c r="L171" s="86"/>
      <c r="M171" s="83"/>
    </row>
    <row r="172" spans="1:13" x14ac:dyDescent="0.25">
      <c r="A172" s="79"/>
      <c r="B172" s="80"/>
      <c r="C172" s="81"/>
      <c r="D172" s="82"/>
      <c r="E172" s="83"/>
      <c r="F172" s="82"/>
      <c r="G172" s="84"/>
      <c r="H172" s="85"/>
      <c r="I172" s="86"/>
      <c r="J172" s="83"/>
      <c r="K172" s="85"/>
      <c r="L172" s="86"/>
      <c r="M172" s="83"/>
    </row>
    <row r="173" spans="1:13" x14ac:dyDescent="0.25">
      <c r="A173" s="79"/>
      <c r="B173" s="80"/>
      <c r="C173" s="81"/>
      <c r="D173" s="82"/>
      <c r="E173" s="83"/>
      <c r="F173" s="82"/>
      <c r="G173" s="84"/>
      <c r="H173" s="85"/>
      <c r="I173" s="86"/>
      <c r="J173" s="83"/>
      <c r="K173" s="85"/>
      <c r="L173" s="86"/>
      <c r="M173" s="83"/>
    </row>
    <row r="174" spans="1:13" x14ac:dyDescent="0.25">
      <c r="A174" s="79"/>
      <c r="B174" s="80"/>
      <c r="C174" s="81"/>
      <c r="D174" s="82"/>
      <c r="E174" s="83"/>
      <c r="F174" s="82"/>
      <c r="G174" s="84"/>
      <c r="H174" s="85"/>
      <c r="I174" s="86"/>
      <c r="J174" s="83"/>
      <c r="K174" s="85"/>
      <c r="L174" s="86"/>
      <c r="M174" s="83"/>
    </row>
    <row r="175" spans="1:13" x14ac:dyDescent="0.25">
      <c r="A175" s="79"/>
      <c r="B175" s="80"/>
      <c r="C175" s="81"/>
      <c r="D175" s="82"/>
      <c r="E175" s="83"/>
      <c r="F175" s="82"/>
      <c r="G175" s="84"/>
      <c r="H175" s="85"/>
      <c r="I175" s="86"/>
      <c r="J175" s="83"/>
      <c r="K175" s="85"/>
      <c r="L175" s="86"/>
      <c r="M175" s="83"/>
    </row>
    <row r="176" spans="1:13" x14ac:dyDescent="0.25">
      <c r="A176" s="79"/>
      <c r="B176" s="80"/>
      <c r="C176" s="81"/>
      <c r="D176" s="82"/>
      <c r="E176" s="83"/>
      <c r="F176" s="82"/>
      <c r="G176" s="84"/>
      <c r="H176" s="85"/>
      <c r="I176" s="86"/>
      <c r="J176" s="83"/>
      <c r="K176" s="85"/>
      <c r="L176" s="86"/>
      <c r="M176" s="83"/>
    </row>
    <row r="177" spans="1:13" x14ac:dyDescent="0.25">
      <c r="A177" s="79"/>
      <c r="B177" s="80"/>
      <c r="C177" s="81"/>
      <c r="D177" s="82"/>
      <c r="E177" s="83"/>
      <c r="F177" s="82"/>
      <c r="G177" s="84"/>
      <c r="H177" s="85"/>
      <c r="I177" s="86"/>
      <c r="J177" s="83"/>
      <c r="K177" s="85"/>
      <c r="L177" s="86"/>
      <c r="M177" s="83"/>
    </row>
    <row r="178" spans="1:13" x14ac:dyDescent="0.25">
      <c r="A178" s="79"/>
      <c r="B178" s="80"/>
      <c r="C178" s="81"/>
      <c r="D178" s="82"/>
      <c r="E178" s="83"/>
      <c r="F178" s="82"/>
      <c r="G178" s="84"/>
      <c r="H178" s="85"/>
      <c r="I178" s="86"/>
      <c r="J178" s="83"/>
      <c r="K178" s="85"/>
      <c r="L178" s="86"/>
      <c r="M178" s="83"/>
    </row>
    <row r="179" spans="1:13" x14ac:dyDescent="0.25">
      <c r="A179" s="79"/>
      <c r="B179" s="80"/>
      <c r="C179" s="81"/>
      <c r="D179" s="82"/>
      <c r="E179" s="83"/>
      <c r="F179" s="82"/>
      <c r="G179" s="84"/>
      <c r="H179" s="85"/>
      <c r="I179" s="86"/>
      <c r="J179" s="83"/>
      <c r="K179" s="85"/>
      <c r="L179" s="86"/>
      <c r="M179" s="83"/>
    </row>
    <row r="180" spans="1:13" x14ac:dyDescent="0.25">
      <c r="A180" s="79"/>
      <c r="B180" s="80"/>
      <c r="C180" s="81"/>
      <c r="D180" s="82"/>
      <c r="E180" s="83"/>
      <c r="F180" s="82"/>
      <c r="G180" s="84"/>
      <c r="H180" s="85"/>
      <c r="I180" s="86"/>
      <c r="J180" s="83"/>
      <c r="K180" s="85"/>
      <c r="L180" s="86"/>
      <c r="M180" s="83"/>
    </row>
    <row r="181" spans="1:13" x14ac:dyDescent="0.25">
      <c r="A181" s="79"/>
      <c r="B181" s="80"/>
      <c r="C181" s="81"/>
      <c r="D181" s="82"/>
      <c r="E181" s="83"/>
      <c r="F181" s="82"/>
      <c r="G181" s="84"/>
      <c r="H181" s="85"/>
      <c r="I181" s="86"/>
      <c r="J181" s="83"/>
      <c r="K181" s="85"/>
      <c r="L181" s="86"/>
      <c r="M181" s="83"/>
    </row>
    <row r="182" spans="1:13" x14ac:dyDescent="0.25">
      <c r="A182" s="79"/>
      <c r="B182" s="80"/>
      <c r="C182" s="81"/>
      <c r="D182" s="82"/>
      <c r="E182" s="83"/>
      <c r="F182" s="82"/>
      <c r="G182" s="84"/>
      <c r="H182" s="85"/>
      <c r="I182" s="86"/>
      <c r="J182" s="83"/>
      <c r="K182" s="85"/>
      <c r="L182" s="86"/>
      <c r="M182" s="83"/>
    </row>
    <row r="183" spans="1:13" x14ac:dyDescent="0.25">
      <c r="A183" s="79"/>
      <c r="B183" s="80"/>
      <c r="C183" s="81"/>
      <c r="D183" s="82"/>
      <c r="E183" s="83"/>
      <c r="F183" s="82"/>
      <c r="G183" s="84"/>
      <c r="H183" s="85"/>
      <c r="I183" s="86"/>
      <c r="J183" s="83"/>
      <c r="K183" s="85"/>
      <c r="L183" s="86"/>
      <c r="M183" s="83"/>
    </row>
    <row r="184" spans="1:13" x14ac:dyDescent="0.25">
      <c r="A184" s="79"/>
      <c r="B184" s="80"/>
      <c r="C184" s="81"/>
      <c r="D184" s="82"/>
      <c r="E184" s="83"/>
      <c r="F184" s="82"/>
      <c r="G184" s="84"/>
      <c r="H184" s="85"/>
      <c r="I184" s="86"/>
      <c r="J184" s="83"/>
      <c r="K184" s="85"/>
      <c r="L184" s="86"/>
      <c r="M184" s="83"/>
    </row>
    <row r="185" spans="1:13" x14ac:dyDescent="0.25">
      <c r="A185" s="79"/>
      <c r="B185" s="80"/>
      <c r="C185" s="81"/>
      <c r="D185" s="82"/>
      <c r="E185" s="83"/>
      <c r="F185" s="82"/>
      <c r="G185" s="84"/>
      <c r="H185" s="85"/>
      <c r="I185" s="86"/>
      <c r="J185" s="83"/>
      <c r="K185" s="85"/>
      <c r="L185" s="86"/>
      <c r="M185" s="83"/>
    </row>
    <row r="186" spans="1:13" x14ac:dyDescent="0.25">
      <c r="A186" s="79"/>
      <c r="B186" s="80"/>
      <c r="C186" s="81"/>
      <c r="D186" s="82"/>
      <c r="E186" s="83"/>
      <c r="F186" s="82"/>
      <c r="G186" s="84"/>
      <c r="H186" s="85"/>
      <c r="I186" s="86"/>
      <c r="J186" s="83"/>
      <c r="K186" s="85"/>
      <c r="L186" s="86"/>
      <c r="M186" s="83"/>
    </row>
    <row r="187" spans="1:13" x14ac:dyDescent="0.25">
      <c r="A187" s="79"/>
      <c r="B187" s="80"/>
      <c r="C187" s="81"/>
      <c r="D187" s="82"/>
      <c r="E187" s="83"/>
      <c r="F187" s="82"/>
      <c r="G187" s="84"/>
      <c r="H187" s="85"/>
      <c r="I187" s="86"/>
      <c r="J187" s="83"/>
      <c r="K187" s="85"/>
      <c r="L187" s="86"/>
      <c r="M187" s="83"/>
    </row>
    <row r="188" spans="1:13" x14ac:dyDescent="0.25">
      <c r="A188" s="79"/>
      <c r="B188" s="80"/>
      <c r="C188" s="81"/>
      <c r="D188" s="82"/>
      <c r="E188" s="83"/>
      <c r="F188" s="82"/>
      <c r="G188" s="84"/>
      <c r="H188" s="85"/>
      <c r="I188" s="86"/>
      <c r="J188" s="83"/>
      <c r="K188" s="85"/>
      <c r="L188" s="86"/>
      <c r="M188" s="83"/>
    </row>
    <row r="189" spans="1:13" x14ac:dyDescent="0.25">
      <c r="A189" s="79"/>
      <c r="B189" s="80"/>
      <c r="C189" s="81"/>
      <c r="D189" s="82"/>
      <c r="E189" s="83"/>
      <c r="F189" s="82"/>
      <c r="G189" s="84"/>
      <c r="H189" s="85"/>
      <c r="I189" s="86"/>
      <c r="J189" s="83"/>
      <c r="K189" s="85"/>
      <c r="L189" s="86"/>
      <c r="M189" s="83"/>
    </row>
    <row r="190" spans="1:13" x14ac:dyDescent="0.25">
      <c r="A190" s="79"/>
      <c r="B190" s="80"/>
      <c r="C190" s="81"/>
      <c r="D190" s="82"/>
      <c r="E190" s="83"/>
      <c r="F190" s="82"/>
      <c r="G190" s="84"/>
      <c r="H190" s="85"/>
      <c r="I190" s="86"/>
      <c r="J190" s="83"/>
      <c r="K190" s="85"/>
      <c r="L190" s="86"/>
      <c r="M190" s="83"/>
    </row>
    <row r="191" spans="1:13" x14ac:dyDescent="0.25">
      <c r="A191" s="79"/>
      <c r="B191" s="80"/>
      <c r="C191" s="81"/>
      <c r="D191" s="82"/>
      <c r="E191" s="83"/>
      <c r="F191" s="82"/>
      <c r="G191" s="84"/>
      <c r="H191" s="85"/>
      <c r="I191" s="86"/>
      <c r="J191" s="83"/>
      <c r="K191" s="85"/>
      <c r="L191" s="86"/>
      <c r="M191" s="83"/>
    </row>
    <row r="192" spans="1:13" x14ac:dyDescent="0.25">
      <c r="A192" s="79"/>
      <c r="B192" s="80"/>
      <c r="C192" s="81"/>
      <c r="D192" s="82"/>
      <c r="E192" s="83"/>
      <c r="F192" s="82"/>
      <c r="G192" s="84"/>
      <c r="H192" s="85"/>
      <c r="I192" s="86"/>
      <c r="J192" s="83"/>
      <c r="K192" s="85"/>
      <c r="L192" s="86"/>
      <c r="M192" s="83"/>
    </row>
    <row r="193" spans="1:13" x14ac:dyDescent="0.25">
      <c r="A193" s="79"/>
      <c r="B193" s="80"/>
      <c r="C193" s="81"/>
      <c r="D193" s="82"/>
      <c r="E193" s="83"/>
      <c r="F193" s="82"/>
      <c r="G193" s="84"/>
      <c r="H193" s="85"/>
      <c r="I193" s="86"/>
      <c r="J193" s="83"/>
      <c r="K193" s="85"/>
      <c r="L193" s="86"/>
      <c r="M193" s="83"/>
    </row>
    <row r="194" spans="1:13" x14ac:dyDescent="0.25">
      <c r="A194" s="79"/>
      <c r="B194" s="80"/>
      <c r="C194" s="81"/>
      <c r="D194" s="82"/>
      <c r="E194" s="83"/>
      <c r="F194" s="82"/>
      <c r="G194" s="84"/>
      <c r="H194" s="85"/>
      <c r="I194" s="86"/>
      <c r="J194" s="83"/>
      <c r="K194" s="85"/>
      <c r="L194" s="86"/>
      <c r="M194" s="83"/>
    </row>
    <row r="195" spans="1:13" x14ac:dyDescent="0.25">
      <c r="A195" s="79"/>
      <c r="B195" s="80"/>
      <c r="C195" s="81"/>
      <c r="D195" s="82"/>
      <c r="E195" s="83"/>
      <c r="F195" s="82"/>
      <c r="G195" s="84"/>
      <c r="H195" s="85"/>
      <c r="I195" s="86"/>
      <c r="J195" s="83"/>
      <c r="K195" s="85"/>
      <c r="L195" s="86"/>
      <c r="M195" s="83"/>
    </row>
    <row r="196" spans="1:13" x14ac:dyDescent="0.25">
      <c r="A196" s="79"/>
      <c r="B196" s="80"/>
      <c r="C196" s="81"/>
      <c r="D196" s="82"/>
      <c r="E196" s="83"/>
      <c r="F196" s="82"/>
      <c r="G196" s="84"/>
      <c r="H196" s="85"/>
      <c r="I196" s="86"/>
      <c r="J196" s="83"/>
      <c r="K196" s="85"/>
      <c r="L196" s="86"/>
      <c r="M196" s="83"/>
    </row>
    <row r="197" spans="1:13" x14ac:dyDescent="0.25">
      <c r="A197" s="79"/>
      <c r="B197" s="80"/>
      <c r="C197" s="81"/>
      <c r="D197" s="82"/>
      <c r="E197" s="83"/>
      <c r="F197" s="82"/>
      <c r="G197" s="84"/>
      <c r="H197" s="85"/>
      <c r="I197" s="86"/>
      <c r="J197" s="83"/>
      <c r="K197" s="85"/>
      <c r="L197" s="86"/>
      <c r="M197" s="83"/>
    </row>
    <row r="198" spans="1:13" x14ac:dyDescent="0.25">
      <c r="A198" s="79"/>
      <c r="B198" s="80"/>
      <c r="C198" s="81"/>
      <c r="D198" s="82"/>
      <c r="E198" s="83"/>
      <c r="F198" s="82"/>
      <c r="G198" s="84"/>
      <c r="H198" s="85"/>
      <c r="I198" s="86"/>
      <c r="J198" s="83"/>
      <c r="K198" s="85"/>
      <c r="L198" s="86"/>
      <c r="M198" s="83"/>
    </row>
    <row r="199" spans="1:13" x14ac:dyDescent="0.25">
      <c r="A199" s="79"/>
      <c r="B199" s="80"/>
      <c r="C199" s="81"/>
      <c r="D199" s="82"/>
      <c r="E199" s="83"/>
      <c r="F199" s="82"/>
      <c r="G199" s="84"/>
      <c r="H199" s="85"/>
      <c r="I199" s="86"/>
      <c r="J199" s="83"/>
      <c r="K199" s="85"/>
      <c r="L199" s="86"/>
      <c r="M199" s="83"/>
    </row>
    <row r="200" spans="1:13" x14ac:dyDescent="0.25">
      <c r="A200" s="79"/>
      <c r="B200" s="80"/>
      <c r="C200" s="81"/>
      <c r="D200" s="82"/>
      <c r="E200" s="83"/>
      <c r="F200" s="82"/>
      <c r="G200" s="84"/>
      <c r="H200" s="85"/>
      <c r="I200" s="86"/>
      <c r="J200" s="83"/>
      <c r="K200" s="85"/>
      <c r="L200" s="86"/>
      <c r="M200" s="83"/>
    </row>
    <row r="201" spans="1:13" x14ac:dyDescent="0.25">
      <c r="A201" s="79"/>
      <c r="B201" s="80"/>
      <c r="C201" s="81"/>
      <c r="D201" s="82"/>
      <c r="E201" s="83"/>
      <c r="F201" s="82"/>
      <c r="G201" s="84"/>
      <c r="H201" s="85"/>
      <c r="I201" s="86"/>
      <c r="J201" s="83"/>
      <c r="K201" s="85"/>
      <c r="L201" s="86"/>
      <c r="M201" s="83"/>
    </row>
    <row r="202" spans="1:13" x14ac:dyDescent="0.25">
      <c r="A202" s="79"/>
      <c r="B202" s="80"/>
      <c r="C202" s="81"/>
      <c r="D202" s="82"/>
      <c r="E202" s="83"/>
      <c r="F202" s="82"/>
      <c r="G202" s="84"/>
      <c r="H202" s="85"/>
      <c r="I202" s="86"/>
      <c r="J202" s="83"/>
      <c r="K202" s="85"/>
      <c r="L202" s="86"/>
      <c r="M202" s="83"/>
    </row>
    <row r="203" spans="1:13" x14ac:dyDescent="0.25">
      <c r="A203" s="79"/>
      <c r="B203" s="80"/>
      <c r="C203" s="81"/>
      <c r="D203" s="82"/>
      <c r="E203" s="83"/>
      <c r="F203" s="82"/>
      <c r="G203" s="84"/>
      <c r="H203" s="85"/>
      <c r="I203" s="86"/>
      <c r="J203" s="83"/>
      <c r="K203" s="85"/>
      <c r="L203" s="86"/>
      <c r="M203" s="83"/>
    </row>
    <row r="204" spans="1:13" x14ac:dyDescent="0.25">
      <c r="A204" s="79"/>
      <c r="B204" s="80"/>
      <c r="C204" s="81"/>
      <c r="D204" s="82"/>
      <c r="E204" s="83"/>
      <c r="F204" s="82"/>
      <c r="G204" s="84"/>
      <c r="H204" s="85"/>
      <c r="I204" s="86"/>
      <c r="J204" s="83"/>
      <c r="K204" s="85"/>
      <c r="L204" s="86"/>
      <c r="M204" s="83"/>
    </row>
    <row r="205" spans="1:13" x14ac:dyDescent="0.25">
      <c r="A205" s="79"/>
      <c r="B205" s="80"/>
      <c r="C205" s="81"/>
      <c r="D205" s="82"/>
      <c r="E205" s="83"/>
      <c r="F205" s="82"/>
      <c r="G205" s="84"/>
      <c r="H205" s="85"/>
      <c r="I205" s="86"/>
      <c r="J205" s="83"/>
      <c r="K205" s="85"/>
      <c r="L205" s="86"/>
      <c r="M205" s="83"/>
    </row>
    <row r="206" spans="1:13" x14ac:dyDescent="0.25">
      <c r="A206" s="79"/>
      <c r="B206" s="80"/>
      <c r="C206" s="81"/>
      <c r="D206" s="82"/>
      <c r="E206" s="83"/>
      <c r="F206" s="82"/>
      <c r="G206" s="84"/>
      <c r="H206" s="85"/>
      <c r="I206" s="86"/>
      <c r="J206" s="83"/>
      <c r="K206" s="85"/>
      <c r="L206" s="86"/>
      <c r="M206" s="83"/>
    </row>
    <row r="207" spans="1:13" x14ac:dyDescent="0.25">
      <c r="A207" s="79"/>
      <c r="B207" s="80"/>
      <c r="C207" s="81"/>
      <c r="D207" s="82"/>
      <c r="E207" s="83"/>
      <c r="F207" s="82"/>
      <c r="G207" s="84"/>
      <c r="H207" s="85"/>
      <c r="I207" s="86"/>
      <c r="J207" s="83"/>
      <c r="K207" s="85"/>
      <c r="L207" s="86"/>
      <c r="M207" s="83"/>
    </row>
    <row r="208" spans="1:13" x14ac:dyDescent="0.25">
      <c r="A208" s="79"/>
      <c r="B208" s="80"/>
      <c r="C208" s="81"/>
      <c r="D208" s="82"/>
      <c r="E208" s="83"/>
      <c r="F208" s="82"/>
      <c r="G208" s="84"/>
      <c r="H208" s="85"/>
      <c r="I208" s="86"/>
      <c r="J208" s="83"/>
      <c r="K208" s="85"/>
      <c r="L208" s="86"/>
      <c r="M208" s="83"/>
    </row>
    <row r="209" spans="1:13" x14ac:dyDescent="0.25">
      <c r="A209" s="79"/>
      <c r="B209" s="80"/>
      <c r="C209" s="81"/>
      <c r="D209" s="82"/>
      <c r="E209" s="83"/>
      <c r="F209" s="82"/>
      <c r="G209" s="84"/>
      <c r="H209" s="85"/>
      <c r="I209" s="86"/>
      <c r="J209" s="83"/>
      <c r="K209" s="85"/>
      <c r="L209" s="86"/>
      <c r="M209" s="83"/>
    </row>
    <row r="210" spans="1:13" x14ac:dyDescent="0.25">
      <c r="A210" s="79"/>
      <c r="B210" s="80"/>
      <c r="C210" s="81"/>
      <c r="D210" s="82"/>
      <c r="E210" s="83"/>
      <c r="F210" s="82"/>
      <c r="G210" s="84"/>
      <c r="H210" s="85"/>
      <c r="I210" s="86"/>
      <c r="J210" s="83"/>
      <c r="K210" s="85"/>
      <c r="L210" s="86"/>
      <c r="M210" s="83"/>
    </row>
    <row r="211" spans="1:13" x14ac:dyDescent="0.25">
      <c r="A211" s="79"/>
      <c r="B211" s="80"/>
      <c r="C211" s="81"/>
      <c r="D211" s="82"/>
      <c r="E211" s="83"/>
      <c r="F211" s="82"/>
      <c r="G211" s="84"/>
      <c r="H211" s="85"/>
      <c r="I211" s="86"/>
      <c r="J211" s="83"/>
      <c r="K211" s="85"/>
      <c r="L211" s="86"/>
      <c r="M211" s="83"/>
    </row>
    <row r="212" spans="1:13" x14ac:dyDescent="0.25">
      <c r="A212" s="79"/>
      <c r="B212" s="80"/>
      <c r="C212" s="81"/>
      <c r="D212" s="82"/>
      <c r="E212" s="83"/>
      <c r="F212" s="82"/>
      <c r="G212" s="84"/>
      <c r="H212" s="85"/>
      <c r="I212" s="86"/>
      <c r="J212" s="83"/>
      <c r="K212" s="85"/>
      <c r="L212" s="86"/>
      <c r="M212" s="83"/>
    </row>
    <row r="213" spans="1:13" x14ac:dyDescent="0.25">
      <c r="A213" s="79"/>
      <c r="B213" s="80"/>
      <c r="C213" s="81"/>
      <c r="D213" s="82"/>
      <c r="E213" s="83"/>
      <c r="F213" s="82"/>
      <c r="G213" s="84"/>
      <c r="H213" s="85"/>
      <c r="I213" s="86"/>
      <c r="J213" s="83"/>
      <c r="K213" s="85"/>
      <c r="L213" s="86"/>
      <c r="M213" s="83"/>
    </row>
    <row r="214" spans="1:13" x14ac:dyDescent="0.25">
      <c r="A214" s="79"/>
      <c r="B214" s="80"/>
      <c r="C214" s="81"/>
      <c r="D214" s="82"/>
      <c r="E214" s="83"/>
      <c r="F214" s="82"/>
      <c r="G214" s="84"/>
      <c r="H214" s="85"/>
      <c r="I214" s="86"/>
      <c r="J214" s="83"/>
      <c r="K214" s="85"/>
      <c r="L214" s="86"/>
      <c r="M214" s="83"/>
    </row>
    <row r="215" spans="1:13" x14ac:dyDescent="0.25">
      <c r="A215" s="79"/>
      <c r="B215" s="80"/>
      <c r="C215" s="81"/>
      <c r="D215" s="82"/>
      <c r="E215" s="83"/>
      <c r="F215" s="82"/>
      <c r="G215" s="84"/>
      <c r="H215" s="85"/>
      <c r="I215" s="86"/>
      <c r="J215" s="83"/>
      <c r="K215" s="85"/>
      <c r="L215" s="86"/>
      <c r="M215" s="83"/>
    </row>
    <row r="216" spans="1:13" x14ac:dyDescent="0.25">
      <c r="A216" s="79"/>
      <c r="B216" s="80"/>
      <c r="C216" s="81"/>
      <c r="D216" s="82"/>
      <c r="E216" s="83"/>
      <c r="F216" s="82"/>
      <c r="G216" s="84"/>
      <c r="H216" s="85"/>
      <c r="I216" s="86"/>
      <c r="J216" s="83"/>
      <c r="K216" s="85"/>
      <c r="L216" s="86"/>
      <c r="M216" s="83"/>
    </row>
    <row r="217" spans="1:13" x14ac:dyDescent="0.25">
      <c r="A217" s="79"/>
      <c r="B217" s="80"/>
      <c r="C217" s="81"/>
      <c r="D217" s="82"/>
      <c r="E217" s="83"/>
      <c r="F217" s="82"/>
      <c r="G217" s="84"/>
      <c r="H217" s="85"/>
      <c r="I217" s="86"/>
      <c r="J217" s="83"/>
      <c r="K217" s="85"/>
      <c r="L217" s="86"/>
      <c r="M217" s="83"/>
    </row>
    <row r="218" spans="1:13" x14ac:dyDescent="0.25">
      <c r="A218" s="79"/>
      <c r="B218" s="80"/>
      <c r="C218" s="81"/>
      <c r="D218" s="82"/>
      <c r="E218" s="83"/>
      <c r="F218" s="82"/>
      <c r="G218" s="84"/>
      <c r="H218" s="85"/>
      <c r="I218" s="86"/>
      <c r="J218" s="83"/>
      <c r="K218" s="85"/>
      <c r="L218" s="86"/>
      <c r="M218" s="83"/>
    </row>
    <row r="219" spans="1:13" x14ac:dyDescent="0.25">
      <c r="A219" s="79"/>
      <c r="B219" s="80"/>
      <c r="C219" s="81"/>
      <c r="D219" s="82"/>
      <c r="E219" s="83"/>
      <c r="F219" s="82"/>
      <c r="G219" s="84"/>
      <c r="H219" s="85"/>
      <c r="I219" s="86"/>
      <c r="J219" s="83"/>
      <c r="K219" s="85"/>
      <c r="L219" s="86"/>
      <c r="M219" s="83"/>
    </row>
    <row r="220" spans="1:13" x14ac:dyDescent="0.25">
      <c r="A220" s="79"/>
      <c r="B220" s="80"/>
      <c r="C220" s="81"/>
      <c r="D220" s="82"/>
      <c r="E220" s="83"/>
      <c r="F220" s="82"/>
      <c r="G220" s="84"/>
      <c r="H220" s="85"/>
      <c r="I220" s="86"/>
      <c r="J220" s="83"/>
      <c r="K220" s="85"/>
      <c r="L220" s="86"/>
      <c r="M220" s="83"/>
    </row>
    <row r="221" spans="1:13" x14ac:dyDescent="0.25">
      <c r="A221" s="79"/>
      <c r="B221" s="80"/>
      <c r="C221" s="81"/>
      <c r="D221" s="82"/>
      <c r="E221" s="83"/>
      <c r="F221" s="82"/>
      <c r="G221" s="84"/>
      <c r="H221" s="85"/>
      <c r="I221" s="86"/>
      <c r="J221" s="83"/>
      <c r="K221" s="85"/>
      <c r="L221" s="86"/>
      <c r="M221" s="83"/>
    </row>
    <row r="222" spans="1:13" x14ac:dyDescent="0.25">
      <c r="A222" s="79"/>
      <c r="B222" s="80"/>
      <c r="C222" s="81"/>
      <c r="D222" s="82"/>
      <c r="E222" s="83"/>
      <c r="F222" s="82"/>
      <c r="G222" s="84"/>
      <c r="H222" s="85"/>
      <c r="I222" s="86"/>
      <c r="J222" s="83"/>
      <c r="K222" s="85"/>
      <c r="L222" s="86"/>
      <c r="M222" s="83"/>
    </row>
    <row r="223" spans="1:13" x14ac:dyDescent="0.25">
      <c r="A223" s="79"/>
      <c r="B223" s="80"/>
      <c r="C223" s="81"/>
      <c r="D223" s="82"/>
      <c r="E223" s="83"/>
      <c r="F223" s="82"/>
      <c r="G223" s="84"/>
      <c r="H223" s="85"/>
      <c r="I223" s="86"/>
      <c r="J223" s="83"/>
      <c r="K223" s="85"/>
      <c r="L223" s="86"/>
      <c r="M223" s="83"/>
    </row>
    <row r="224" spans="1:13" x14ac:dyDescent="0.25">
      <c r="A224" s="79"/>
      <c r="B224" s="80"/>
      <c r="C224" s="81"/>
      <c r="D224" s="82"/>
      <c r="E224" s="83"/>
      <c r="F224" s="82"/>
      <c r="G224" s="84"/>
      <c r="H224" s="85"/>
      <c r="I224" s="86"/>
      <c r="J224" s="83"/>
      <c r="K224" s="85"/>
      <c r="L224" s="86"/>
      <c r="M224" s="83"/>
    </row>
    <row r="225" spans="1:13" x14ac:dyDescent="0.25">
      <c r="A225" s="79"/>
      <c r="B225" s="80"/>
      <c r="C225" s="81"/>
      <c r="D225" s="82"/>
      <c r="E225" s="83"/>
      <c r="F225" s="82"/>
      <c r="G225" s="84"/>
      <c r="H225" s="85"/>
      <c r="I225" s="86"/>
      <c r="J225" s="83"/>
      <c r="K225" s="85"/>
      <c r="L225" s="86"/>
      <c r="M225" s="83"/>
    </row>
    <row r="226" spans="1:13" x14ac:dyDescent="0.25">
      <c r="A226" s="79"/>
      <c r="B226" s="80"/>
      <c r="C226" s="81"/>
      <c r="D226" s="82"/>
      <c r="E226" s="83"/>
      <c r="F226" s="82"/>
      <c r="G226" s="84"/>
      <c r="H226" s="85"/>
      <c r="I226" s="86"/>
      <c r="J226" s="83"/>
      <c r="K226" s="85"/>
      <c r="L226" s="86"/>
      <c r="M226" s="83"/>
    </row>
    <row r="227" spans="1:13" x14ac:dyDescent="0.25">
      <c r="A227" s="79"/>
      <c r="B227" s="80"/>
      <c r="C227" s="81"/>
      <c r="D227" s="82"/>
      <c r="E227" s="83"/>
      <c r="F227" s="82"/>
      <c r="G227" s="84"/>
      <c r="H227" s="85"/>
      <c r="I227" s="86"/>
      <c r="J227" s="83"/>
      <c r="K227" s="85"/>
      <c r="L227" s="86"/>
      <c r="M227" s="83"/>
    </row>
    <row r="228" spans="1:13" ht="15.75" thickBot="1" x14ac:dyDescent="0.3">
      <c r="A228" s="87"/>
      <c r="B228" s="88"/>
      <c r="C228" s="89"/>
      <c r="D228" s="90"/>
      <c r="E228" s="91"/>
      <c r="F228" s="90"/>
      <c r="G228" s="92"/>
      <c r="H228" s="93"/>
      <c r="I228" s="94"/>
      <c r="J228" s="91"/>
      <c r="K228" s="93"/>
      <c r="L228" s="94"/>
      <c r="M228" s="91"/>
    </row>
    <row r="229" spans="1:13" ht="39.950000000000003" customHeight="1" thickBot="1" x14ac:dyDescent="0.3">
      <c r="A229" s="95"/>
      <c r="B229" s="96"/>
      <c r="C229" s="96"/>
      <c r="D229" s="97"/>
      <c r="E229" s="97"/>
      <c r="F229" s="97"/>
      <c r="G229" s="96"/>
      <c r="H229" s="97"/>
      <c r="I229" s="97"/>
      <c r="J229" s="97"/>
      <c r="K229" s="97"/>
      <c r="L229" s="97"/>
      <c r="M229"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zoomScaleNormal="100" workbookViewId="0">
      <pane ySplit="12" topLeftCell="A60" activePane="bottomLeft" state="frozen"/>
      <selection pane="bottomLeft" activeCell="I22" sqref="I22"/>
    </sheetView>
  </sheetViews>
  <sheetFormatPr defaultRowHeight="15" x14ac:dyDescent="0.25"/>
  <cols>
    <col min="1" max="1" width="22.5703125" style="1" customWidth="1"/>
    <col min="2" max="2" width="16.85546875" style="3" customWidth="1"/>
    <col min="3" max="3" width="40" customWidth="1"/>
    <col min="4" max="4" width="19.140625" style="1" hidden="1" customWidth="1"/>
    <col min="5" max="5" width="28.42578125" style="7" customWidth="1"/>
    <col min="6" max="8" width="18.5703125" style="1" customWidth="1"/>
    <col min="9" max="9" width="60.5703125" customWidth="1"/>
    <col min="10" max="15" width="18.5703125" style="1" customWidth="1"/>
  </cols>
  <sheetData>
    <row r="1" spans="1:15" ht="20.100000000000001" customHeight="1" x14ac:dyDescent="0.25">
      <c r="E1" s="153"/>
    </row>
    <row r="2" spans="1:15" ht="20.100000000000001" customHeight="1" x14ac:dyDescent="0.25">
      <c r="E2" s="153"/>
    </row>
    <row r="3" spans="1:15" ht="20.100000000000001" customHeight="1" x14ac:dyDescent="0.25">
      <c r="E3" s="153"/>
    </row>
    <row r="4" spans="1:15" ht="20.100000000000001" customHeight="1" x14ac:dyDescent="0.25">
      <c r="E4" s="153"/>
    </row>
    <row r="5" spans="1:15" ht="20.100000000000001" customHeight="1" x14ac:dyDescent="0.25">
      <c r="E5" s="153"/>
    </row>
    <row r="6" spans="1:15" ht="20.100000000000001" customHeight="1" x14ac:dyDescent="0.25">
      <c r="E6" s="153"/>
    </row>
    <row r="7" spans="1:15" ht="20.100000000000001" customHeight="1" x14ac:dyDescent="0.25">
      <c r="E7" s="153"/>
    </row>
    <row r="8" spans="1:15" ht="20.100000000000001" customHeight="1" thickBot="1" x14ac:dyDescent="0.3">
      <c r="E8" s="153"/>
    </row>
    <row r="9" spans="1:15" ht="20.100000000000001" customHeight="1" thickBot="1" x14ac:dyDescent="0.35">
      <c r="A9" s="22"/>
      <c r="B9" s="112"/>
      <c r="C9" s="113"/>
      <c r="D9" s="22"/>
      <c r="E9" s="154"/>
      <c r="F9" s="113"/>
      <c r="G9" s="113"/>
      <c r="H9" s="113"/>
      <c r="I9" s="113"/>
      <c r="J9" s="281" t="s">
        <v>129</v>
      </c>
      <c r="K9" s="282"/>
      <c r="L9" s="282"/>
      <c r="M9" s="282"/>
      <c r="N9" s="282"/>
      <c r="O9" s="283"/>
    </row>
    <row r="10" spans="1:15" ht="21" thickBot="1" x14ac:dyDescent="0.3">
      <c r="A10" s="296" t="s">
        <v>130</v>
      </c>
      <c r="B10" s="302" t="s">
        <v>131</v>
      </c>
      <c r="C10" s="266"/>
      <c r="D10" s="303"/>
      <c r="E10" s="299" t="s">
        <v>132</v>
      </c>
      <c r="F10" s="284" t="s">
        <v>133</v>
      </c>
      <c r="G10" s="285"/>
      <c r="H10" s="285"/>
      <c r="I10" s="286"/>
      <c r="J10" s="310" t="s">
        <v>134</v>
      </c>
      <c r="K10" s="311"/>
      <c r="L10" s="312"/>
      <c r="M10" s="316" t="s">
        <v>135</v>
      </c>
      <c r="N10" s="317"/>
      <c r="O10" s="318"/>
    </row>
    <row r="11" spans="1:15" ht="18.75" thickBot="1" x14ac:dyDescent="0.3">
      <c r="A11" s="297"/>
      <c r="B11" s="304"/>
      <c r="C11" s="267"/>
      <c r="D11" s="305"/>
      <c r="E11" s="300"/>
      <c r="F11" s="306" t="s">
        <v>136</v>
      </c>
      <c r="G11" s="307"/>
      <c r="H11" s="308" t="s">
        <v>137</v>
      </c>
      <c r="I11" s="308" t="s">
        <v>138</v>
      </c>
      <c r="J11" s="313"/>
      <c r="K11" s="314"/>
      <c r="L11" s="315"/>
      <c r="M11" s="319"/>
      <c r="N11" s="320"/>
      <c r="O11" s="321"/>
    </row>
    <row r="12" spans="1:15" ht="20.100000000000001" customHeight="1" thickBot="1" x14ac:dyDescent="0.3">
      <c r="A12" s="298"/>
      <c r="B12" s="155" t="s">
        <v>139</v>
      </c>
      <c r="C12" s="156" t="s">
        <v>140</v>
      </c>
      <c r="D12" s="157" t="s">
        <v>141</v>
      </c>
      <c r="E12" s="301"/>
      <c r="F12" s="158" t="s">
        <v>142</v>
      </c>
      <c r="G12" s="159" t="s">
        <v>143</v>
      </c>
      <c r="H12" s="309"/>
      <c r="I12" s="309"/>
      <c r="J12" s="99" t="s">
        <v>104</v>
      </c>
      <c r="K12" s="160" t="s">
        <v>144</v>
      </c>
      <c r="L12" s="161" t="s">
        <v>106</v>
      </c>
      <c r="M12" s="162" t="s">
        <v>104</v>
      </c>
      <c r="N12" s="160" t="s">
        <v>144</v>
      </c>
      <c r="O12" s="69" t="s">
        <v>106</v>
      </c>
    </row>
    <row r="13" spans="1:15" ht="15.75" customHeight="1" x14ac:dyDescent="0.25">
      <c r="A13" s="119" t="s">
        <v>107</v>
      </c>
      <c r="B13" s="163" t="s">
        <v>145</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146</v>
      </c>
      <c r="I13" s="168" t="s">
        <v>147</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5">
      <c r="A14" s="119" t="s">
        <v>107</v>
      </c>
      <c r="B14" s="171" t="s">
        <v>148</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146</v>
      </c>
      <c r="I14" s="168" t="s">
        <v>149</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5">
      <c r="A16" s="231" t="s">
        <v>114</v>
      </c>
      <c r="B16" s="235" t="s">
        <v>150</v>
      </c>
      <c r="C16" s="81" t="str">
        <f>IFERROR(IF(B16="No CAS","",INDEX('DEQ Pollutant List'!$C$7:$C$611,MATCH('3. Pollutant Emissions - EF'!B16,'DEQ Pollutant List'!$B$7:$B$611,0))),"")</f>
        <v>Acetaldehyde</v>
      </c>
      <c r="D16" s="115">
        <f>IFERROR(IF(OR($B16="",$B16="No CAS"),INDEX('DEQ Pollutant List'!$A$7:$A$611,MATCH($C16,'DEQ Pollutant List'!$C$7:$C$611,0)),INDEX('DEQ Pollutant List'!$A$7:$A$611,MATCH($B16,'DEQ Pollutant List'!$B$7:$B$611,0))),"")</f>
        <v>1</v>
      </c>
      <c r="E16" s="236">
        <v>0</v>
      </c>
      <c r="F16" s="237">
        <v>5.5864200000000004E-4</v>
      </c>
      <c r="G16" s="238">
        <v>5.5864200000000004E-4</v>
      </c>
      <c r="H16" s="228" t="s">
        <v>151</v>
      </c>
      <c r="I16" s="234" t="s">
        <v>152</v>
      </c>
      <c r="J16" s="237">
        <f>F16*'2. Emissions Units &amp; Activities'!H16</f>
        <v>0.125896641254307</v>
      </c>
      <c r="K16" s="237" t="s">
        <v>120</v>
      </c>
      <c r="L16" s="228">
        <f>F16*'2. Emissions Units &amp; Activities'!J16</f>
        <v>0.96971298459172206</v>
      </c>
      <c r="M16" s="237">
        <f>G16*'2. Emissions Units &amp; Activities'!K16</f>
        <v>5.0782903928807399E-4</v>
      </c>
      <c r="N16" s="237" t="s">
        <v>120</v>
      </c>
      <c r="O16" s="228">
        <f>G16*'2. Emissions Units &amp; Activities'!M16</f>
        <v>2.6567479030981558E-3</v>
      </c>
    </row>
    <row r="17" spans="1:15" x14ac:dyDescent="0.25">
      <c r="A17" s="231" t="s">
        <v>114</v>
      </c>
      <c r="B17" s="235" t="s">
        <v>150</v>
      </c>
      <c r="C17" s="81" t="str">
        <f>IFERROR(IF(B17="No CAS","",INDEX('DEQ Pollutant List'!$C$7:$C$611,MATCH('3. Pollutant Emissions - EF'!B17,'DEQ Pollutant List'!$B$7:$B$611,0))),"")</f>
        <v>Acetaldehyde</v>
      </c>
      <c r="D17" s="115">
        <f>IFERROR(IF(OR($B17="",$B17="No CAS"),INDEX('DEQ Pollutant List'!$A$7:$A$611,MATCH($C17,'DEQ Pollutant List'!$C$7:$C$611,0)),INDEX('DEQ Pollutant List'!$A$7:$A$611,MATCH($B17,'DEQ Pollutant List'!$B$7:$B$611,0))),"")</f>
        <v>1</v>
      </c>
      <c r="E17" s="236">
        <v>0</v>
      </c>
      <c r="F17" s="237">
        <v>2.324394E-3</v>
      </c>
      <c r="G17" s="238">
        <v>2.324394E-3</v>
      </c>
      <c r="H17" s="228" t="s">
        <v>151</v>
      </c>
      <c r="I17" s="234" t="s">
        <v>153</v>
      </c>
      <c r="J17" s="237">
        <f>F17*'2. Emissions Units &amp; Activities'!H17</f>
        <v>2.4879275882738097</v>
      </c>
      <c r="K17" s="237" t="s">
        <v>120</v>
      </c>
      <c r="L17" s="228">
        <f>F17*'2. Emissions Units &amp; Activities'!J17</f>
        <v>19.163145761877097</v>
      </c>
      <c r="M17" s="237">
        <f>G17*'2. Emissions Units &amp; Activities'!K17</f>
        <v>1.0035548718058963E-2</v>
      </c>
      <c r="N17" s="237" t="s">
        <v>120</v>
      </c>
      <c r="O17" s="228">
        <f>G17*'2. Emissions Units &amp; Activities'!M17</f>
        <v>5.2501769208711718E-2</v>
      </c>
    </row>
    <row r="18" spans="1:15" x14ac:dyDescent="0.25">
      <c r="A18" s="231" t="s">
        <v>114</v>
      </c>
      <c r="B18" s="235" t="s">
        <v>150</v>
      </c>
      <c r="C18" s="81" t="str">
        <f>IFERROR(IF(B18="No CAS","",INDEX('DEQ Pollutant List'!$C$7:$C$611,MATCH('3. Pollutant Emissions - EF'!B18,'DEQ Pollutant List'!$B$7:$B$611,0))),"")</f>
        <v>Acetaldehyde</v>
      </c>
      <c r="D18" s="115">
        <f>IFERROR(IF(OR($B18="",$B18="No CAS"),INDEX('DEQ Pollutant List'!$A$7:$A$611,MATCH($C18,'DEQ Pollutant List'!$C$7:$C$611,0)),INDEX('DEQ Pollutant List'!$A$7:$A$611,MATCH($B18,'DEQ Pollutant List'!$B$7:$B$611,0))),"")</f>
        <v>1</v>
      </c>
      <c r="E18" s="239" t="s">
        <v>154</v>
      </c>
      <c r="F18" s="240" t="s">
        <v>154</v>
      </c>
      <c r="G18" s="241" t="s">
        <v>154</v>
      </c>
      <c r="H18" s="242" t="s">
        <v>154</v>
      </c>
      <c r="I18" s="243" t="s">
        <v>155</v>
      </c>
      <c r="J18" s="237">
        <f>SUM(J16:J17)</f>
        <v>2.6138242295281167</v>
      </c>
      <c r="K18" s="237" t="s">
        <v>120</v>
      </c>
      <c r="L18" s="228">
        <f>SUM(L16:L17)</f>
        <v>20.13285874646882</v>
      </c>
      <c r="M18" s="237">
        <f>SUM(M16:M17)</f>
        <v>1.0543377757347037E-2</v>
      </c>
      <c r="N18" s="237" t="s">
        <v>120</v>
      </c>
      <c r="O18" s="228">
        <f>SUM(O16:O17)</f>
        <v>5.5158517111809871E-2</v>
      </c>
    </row>
    <row r="19" spans="1:15" x14ac:dyDescent="0.25">
      <c r="A19" s="231" t="s">
        <v>114</v>
      </c>
      <c r="B19" s="235" t="s">
        <v>156</v>
      </c>
      <c r="C19" s="81" t="str">
        <f>IFERROR(IF(B19="No CAS","",INDEX('DEQ Pollutant List'!$C$7:$C$611,MATCH('3. Pollutant Emissions - EF'!B19,'DEQ Pollutant List'!$B$7:$B$611,0))),"")</f>
        <v>Formaldehyde</v>
      </c>
      <c r="D19" s="115">
        <f>IFERROR(IF(OR($B19="",$B19="No CAS"),INDEX('DEQ Pollutant List'!$A$7:$A$611,MATCH($C19,'DEQ Pollutant List'!$C$7:$C$611,0)),INDEX('DEQ Pollutant List'!$A$7:$A$611,MATCH($B19,'DEQ Pollutant List'!$B$7:$B$611,0))),"")</f>
        <v>250</v>
      </c>
      <c r="E19" s="236">
        <v>0</v>
      </c>
      <c r="F19" s="237">
        <v>4.9639660000000002E-3</v>
      </c>
      <c r="G19" s="238">
        <v>4.9639660000000002E-3</v>
      </c>
      <c r="H19" s="228" t="s">
        <v>151</v>
      </c>
      <c r="I19" s="234" t="s">
        <v>157</v>
      </c>
      <c r="J19" s="237">
        <f>F19*'2. Emissions Units &amp; Activities'!H15</f>
        <v>1.3523706727773284</v>
      </c>
      <c r="K19" s="237" t="s">
        <v>120</v>
      </c>
      <c r="L19" s="228">
        <f>F19*'2. Emissions Units &amp; Activities'!J15</f>
        <v>10.416571787593215</v>
      </c>
      <c r="M19" s="237">
        <f>G19*'2. Emissions Units &amp; Activities'!K15</f>
        <v>5.4550549786338198E-3</v>
      </c>
      <c r="N19" s="237"/>
      <c r="O19" s="228">
        <f>G19*'2. Emissions Units &amp; Activities'!M15</f>
        <v>2.853855284326514E-2</v>
      </c>
    </row>
    <row r="20" spans="1:15" x14ac:dyDescent="0.25">
      <c r="A20" s="231" t="s">
        <v>114</v>
      </c>
      <c r="B20" s="235" t="s">
        <v>156</v>
      </c>
      <c r="C20" s="81" t="str">
        <f>IFERROR(IF(B20="No CAS","",INDEX('DEQ Pollutant List'!$C$7:$C$611,MATCH('3. Pollutant Emissions - EF'!B20,'DEQ Pollutant List'!$B$7:$B$611,0))),"")</f>
        <v>Formaldehyde</v>
      </c>
      <c r="D20" s="115">
        <f>IFERROR(IF(OR($B20="",$B20="No CAS"),INDEX('DEQ Pollutant List'!$A$7:$A$611,MATCH($C20,'DEQ Pollutant List'!$C$7:$C$611,0)),INDEX('DEQ Pollutant List'!$A$7:$A$611,MATCH($B20,'DEQ Pollutant List'!$B$7:$B$611,0))),"")</f>
        <v>250</v>
      </c>
      <c r="E20" s="236">
        <v>0</v>
      </c>
      <c r="F20" s="237">
        <v>5.3526709999999998E-3</v>
      </c>
      <c r="G20" s="238">
        <v>5.3526709999999998E-3</v>
      </c>
      <c r="H20" s="228" t="s">
        <v>151</v>
      </c>
      <c r="I20" s="234" t="s">
        <v>158</v>
      </c>
      <c r="J20" s="237">
        <f>F20*'2. Emissions Units &amp; Activities'!H16</f>
        <v>1.2062882859493784</v>
      </c>
      <c r="K20" s="237" t="s">
        <v>120</v>
      </c>
      <c r="L20" s="228">
        <f>F20*'2. Emissions Units &amp; Activities'!J16</f>
        <v>9.2913790422982103</v>
      </c>
      <c r="M20" s="237">
        <f>G20*'2. Emissions Units &amp; Activities'!K16</f>
        <v>4.8658027351239867E-3</v>
      </c>
      <c r="N20" s="237"/>
      <c r="O20" s="228">
        <f>G20*'2. Emissions Units &amp; Activities'!M16</f>
        <v>2.5455832993624375E-2</v>
      </c>
    </row>
    <row r="21" spans="1:15" x14ac:dyDescent="0.25">
      <c r="A21" s="231" t="s">
        <v>114</v>
      </c>
      <c r="B21" s="235" t="s">
        <v>156</v>
      </c>
      <c r="C21" s="81" t="str">
        <f>IFERROR(IF(B21="No CAS","",INDEX('DEQ Pollutant List'!$C$7:$C$611,MATCH('3. Pollutant Emissions - EF'!B21,'DEQ Pollutant List'!$B$7:$B$611,0))),"")</f>
        <v>Formaldehyde</v>
      </c>
      <c r="D21" s="115">
        <f>IFERROR(IF(OR($B21="",$B21="No CAS"),INDEX('DEQ Pollutant List'!$A$7:$A$611,MATCH($C21,'DEQ Pollutant List'!$C$7:$C$611,0)),INDEX('DEQ Pollutant List'!$A$7:$A$611,MATCH($B21,'DEQ Pollutant List'!$B$7:$B$611,0))),"")</f>
        <v>250</v>
      </c>
      <c r="E21" s="236">
        <v>0</v>
      </c>
      <c r="F21" s="237">
        <v>1.6084820000000001E-3</v>
      </c>
      <c r="G21" s="238">
        <v>1.6084820000000001E-3</v>
      </c>
      <c r="H21" s="228" t="s">
        <v>151</v>
      </c>
      <c r="I21" s="234" t="s">
        <v>153</v>
      </c>
      <c r="J21" s="237">
        <f>F21*'2. Emissions Units &amp; Activities'!H17</f>
        <v>1.7216473382059299</v>
      </c>
      <c r="K21" s="237" t="s">
        <v>120</v>
      </c>
      <c r="L21" s="228">
        <f>F21*'2. Emissions Units &amp; Activities'!J17</f>
        <v>13.26090801359649</v>
      </c>
      <c r="M21" s="237">
        <f>G21*'2. Emissions Units &amp; Activities'!K17</f>
        <v>6.944605550143786E-3</v>
      </c>
      <c r="N21" s="237"/>
      <c r="O21" s="228">
        <f>G21*'2. Emissions Units &amp; Activities'!M17</f>
        <v>3.6331254830449161E-2</v>
      </c>
    </row>
    <row r="22" spans="1:15" x14ac:dyDescent="0.25">
      <c r="A22" s="231" t="s">
        <v>114</v>
      </c>
      <c r="B22" s="235" t="s">
        <v>156</v>
      </c>
      <c r="C22" s="81" t="str">
        <f>IFERROR(IF(B22="No CAS","",INDEX('DEQ Pollutant List'!$C$7:$C$611,MATCH('3. Pollutant Emissions - EF'!B22,'DEQ Pollutant List'!$B$7:$B$611,0))),"")</f>
        <v>Formaldehyde</v>
      </c>
      <c r="D22" s="115">
        <f>IFERROR(IF(OR($B22="",$B22="No CAS"),INDEX('DEQ Pollutant List'!$A$7:$A$611,MATCH($C22,'DEQ Pollutant List'!$C$7:$C$611,0)),INDEX('DEQ Pollutant List'!$A$7:$A$611,MATCH($B22,'DEQ Pollutant List'!$B$7:$B$611,0))),"")</f>
        <v>250</v>
      </c>
      <c r="E22" s="236">
        <v>0</v>
      </c>
      <c r="F22" s="237">
        <v>7.5566670000000004E-3</v>
      </c>
      <c r="G22" s="238">
        <v>7.5566670000000004E-3</v>
      </c>
      <c r="H22" s="228" t="s">
        <v>151</v>
      </c>
      <c r="I22" s="234" t="s">
        <v>159</v>
      </c>
      <c r="J22" s="237">
        <f>F22*'2. Emissions Units &amp; Activities'!H18</f>
        <v>3.3438140837838453</v>
      </c>
      <c r="K22" s="237" t="s">
        <v>120</v>
      </c>
      <c r="L22" s="228">
        <f>F22*'2. Emissions Units &amp; Activities'!J18</f>
        <v>25.755571415501421</v>
      </c>
      <c r="M22" s="237">
        <f>G22*'2. Emissions Units &amp; Activities'!K18</f>
        <v>1.3487936421958497E-2</v>
      </c>
      <c r="N22" s="237"/>
      <c r="O22" s="228">
        <f>G22*'2. Emissions Units &amp; Activities'!M18</f>
        <v>7.0563209353811551E-2</v>
      </c>
    </row>
    <row r="23" spans="1:15" x14ac:dyDescent="0.25">
      <c r="A23" s="231" t="s">
        <v>114</v>
      </c>
      <c r="B23" s="235" t="s">
        <v>156</v>
      </c>
      <c r="C23" s="81" t="str">
        <f>IFERROR(IF(B23="No CAS","",INDEX('DEQ Pollutant List'!$C$7:$C$611,MATCH('3. Pollutant Emissions - EF'!B23,'DEQ Pollutant List'!$B$7:$B$611,0))),"")</f>
        <v>Formaldehyde</v>
      </c>
      <c r="D23" s="115">
        <f>IFERROR(IF(OR($B23="",$B23="No CAS"),INDEX('DEQ Pollutant List'!$A$7:$A$611,MATCH($C23,'DEQ Pollutant List'!$C$7:$C$611,0)),INDEX('DEQ Pollutant List'!$A$7:$A$611,MATCH($B23,'DEQ Pollutant List'!$B$7:$B$611,0))),"")</f>
        <v>250</v>
      </c>
      <c r="E23" s="239" t="s">
        <v>154</v>
      </c>
      <c r="F23" s="240" t="s">
        <v>154</v>
      </c>
      <c r="G23" s="241" t="s">
        <v>154</v>
      </c>
      <c r="H23" s="242" t="s">
        <v>154</v>
      </c>
      <c r="I23" s="243" t="s">
        <v>160</v>
      </c>
      <c r="J23" s="237">
        <f>SUM(J19:J22)</f>
        <v>7.6241203807164819</v>
      </c>
      <c r="K23" s="237" t="s">
        <v>120</v>
      </c>
      <c r="L23" s="228">
        <f>SUM(L19:L22)</f>
        <v>58.724430258989337</v>
      </c>
      <c r="M23" s="237">
        <f>SUM(M19:M22)</f>
        <v>3.0753399685860085E-2</v>
      </c>
      <c r="N23" s="237"/>
      <c r="O23" s="228">
        <f>SUM(O19:O22)</f>
        <v>0.16088885002115022</v>
      </c>
    </row>
    <row r="24" spans="1:15" x14ac:dyDescent="0.25">
      <c r="A24" s="231" t="s">
        <v>114</v>
      </c>
      <c r="B24" s="235" t="s">
        <v>161</v>
      </c>
      <c r="C24" s="81" t="str">
        <f>IFERROR(IF(B24="No CAS","",INDEX('DEQ Pollutant List'!$C$7:$C$611,MATCH('3. Pollutant Emissions - EF'!B24,'DEQ Pollutant List'!$B$7:$B$611,0))),"")</f>
        <v>Methanol</v>
      </c>
      <c r="D24" s="115">
        <f>IFERROR(IF(OR($B24="",$B24="No CAS"),INDEX('DEQ Pollutant List'!$A$7:$A$611,MATCH($C24,'DEQ Pollutant List'!$C$7:$C$611,0)),INDEX('DEQ Pollutant List'!$A$7:$A$611,MATCH($B24,'DEQ Pollutant List'!$B$7:$B$611,0))),"")</f>
        <v>321</v>
      </c>
      <c r="E24" s="236">
        <v>0</v>
      </c>
      <c r="F24" s="237">
        <v>1.6373295E-2</v>
      </c>
      <c r="G24" s="238">
        <v>1.6373295E-2</v>
      </c>
      <c r="H24" s="228" t="s">
        <v>151</v>
      </c>
      <c r="I24" s="234" t="s">
        <v>162</v>
      </c>
      <c r="J24" s="237">
        <f>F24*'2. Emissions Units &amp; Activities'!H15</f>
        <v>4.4607001689237329</v>
      </c>
      <c r="K24" s="237" t="s">
        <v>120</v>
      </c>
      <c r="L24" s="228">
        <f>F24*'2. Emissions Units &amp; Activities'!J15</f>
        <v>34.358334196273915</v>
      </c>
      <c r="M24" s="237">
        <f>G24*'2. Emissions Units &amp; Activities'!K15</f>
        <v>1.7993117681787147E-2</v>
      </c>
      <c r="N24" s="237"/>
      <c r="O24" s="228">
        <f>G24*'2. Emissions Units &amp; Activities'!M15</f>
        <v>9.4132422457339326E-2</v>
      </c>
    </row>
    <row r="25" spans="1:15" x14ac:dyDescent="0.25">
      <c r="A25" s="231" t="s">
        <v>114</v>
      </c>
      <c r="B25" s="235" t="s">
        <v>161</v>
      </c>
      <c r="C25" s="81" t="str">
        <f>IFERROR(IF(B25="No CAS","",INDEX('DEQ Pollutant List'!$C$7:$C$611,MATCH('3. Pollutant Emissions - EF'!B25,'DEQ Pollutant List'!$B$7:$B$611,0))),"")</f>
        <v>Methanol</v>
      </c>
      <c r="D25" s="115">
        <f>IFERROR(IF(OR($B25="",$B25="No CAS"),INDEX('DEQ Pollutant List'!$A$7:$A$611,MATCH($C25,'DEQ Pollutant List'!$C$7:$C$611,0)),INDEX('DEQ Pollutant List'!$A$7:$A$611,MATCH($B25,'DEQ Pollutant List'!$B$7:$B$611,0))),"")</f>
        <v>321</v>
      </c>
      <c r="E25" s="236">
        <v>0</v>
      </c>
      <c r="F25" s="237">
        <v>1.1797927E-2</v>
      </c>
      <c r="G25" s="238">
        <v>1.1797927E-2</v>
      </c>
      <c r="H25" s="228" t="s">
        <v>151</v>
      </c>
      <c r="I25" s="234" t="s">
        <v>158</v>
      </c>
      <c r="J25" s="237">
        <f>F25*'2. Emissions Units &amp; Activities'!H16</f>
        <v>2.6588036400118544</v>
      </c>
      <c r="K25" s="237" t="s">
        <v>120</v>
      </c>
      <c r="L25" s="228">
        <f>F25*'2. Emissions Units &amp; Activities'!J16</f>
        <v>20.479310548016908</v>
      </c>
      <c r="M25" s="237">
        <f>G25*'2. Emissions Units &amp; Activities'!K16</f>
        <v>1.0724811120540219E-2</v>
      </c>
      <c r="N25" s="237"/>
      <c r="O25" s="228">
        <f>G25*'2. Emissions Units &amp; Activities'!M16</f>
        <v>5.6107700133815781E-2</v>
      </c>
    </row>
    <row r="26" spans="1:15" x14ac:dyDescent="0.25">
      <c r="A26" s="231" t="s">
        <v>114</v>
      </c>
      <c r="B26" s="235" t="s">
        <v>161</v>
      </c>
      <c r="C26" s="81" t="str">
        <f>IFERROR(IF(B26="No CAS","",INDEX('DEQ Pollutant List'!$C$7:$C$611,MATCH('3. Pollutant Emissions - EF'!B26,'DEQ Pollutant List'!$B$7:$B$611,0))),"")</f>
        <v>Methanol</v>
      </c>
      <c r="D26" s="115">
        <f>IFERROR(IF(OR($B26="",$B26="No CAS"),INDEX('DEQ Pollutant List'!$A$7:$A$611,MATCH($C26,'DEQ Pollutant List'!$C$7:$C$611,0)),INDEX('DEQ Pollutant List'!$A$7:$A$611,MATCH($B26,'DEQ Pollutant List'!$B$7:$B$611,0))),"")</f>
        <v>321</v>
      </c>
      <c r="E26" s="236">
        <v>0</v>
      </c>
      <c r="F26" s="237">
        <v>1.4552951999999999E-2</v>
      </c>
      <c r="G26" s="238">
        <v>1.4552951999999999E-2</v>
      </c>
      <c r="H26" s="228" t="s">
        <v>151</v>
      </c>
      <c r="I26" s="234" t="s">
        <v>153</v>
      </c>
      <c r="J26" s="237">
        <f>F26*'2. Emissions Units &amp; Activities'!H17</f>
        <v>15.576830249787477</v>
      </c>
      <c r="K26" s="237" t="s">
        <v>120</v>
      </c>
      <c r="L26" s="228">
        <f>F26*'2. Emissions Units &amp; Activities'!J17</f>
        <v>119.97980567907197</v>
      </c>
      <c r="M26" s="237">
        <f>G26*'2. Emissions Units &amp; Activities'!K17</f>
        <v>6.2832230158731087E-2</v>
      </c>
      <c r="N26" s="237"/>
      <c r="O26" s="228">
        <f>G26*'2. Emissions Units &amp; Activities'!M17</f>
        <v>0.32871179636905773</v>
      </c>
    </row>
    <row r="27" spans="1:15" x14ac:dyDescent="0.25">
      <c r="A27" s="231" t="s">
        <v>114</v>
      </c>
      <c r="B27" s="235" t="s">
        <v>161</v>
      </c>
      <c r="C27" s="81" t="str">
        <f>IFERROR(IF(B27="No CAS","",INDEX('DEQ Pollutant List'!$C$7:$C$611,MATCH('3. Pollutant Emissions - EF'!B27,'DEQ Pollutant List'!$B$7:$B$611,0))),"")</f>
        <v>Methanol</v>
      </c>
      <c r="D27" s="115">
        <f>IFERROR(IF(OR($B27="",$B27="No CAS"),INDEX('DEQ Pollutant List'!$A$7:$A$611,MATCH($C27,'DEQ Pollutant List'!$C$7:$C$611,0)),INDEX('DEQ Pollutant List'!$A$7:$A$611,MATCH($B27,'DEQ Pollutant List'!$B$7:$B$611,0))),"")</f>
        <v>321</v>
      </c>
      <c r="E27" s="236">
        <v>0</v>
      </c>
      <c r="F27" s="237">
        <v>2.6587784999999999E-2</v>
      </c>
      <c r="G27" s="238">
        <v>2.6587784999999999E-2</v>
      </c>
      <c r="H27" s="228" t="s">
        <v>151</v>
      </c>
      <c r="I27" s="234" t="s">
        <v>159</v>
      </c>
      <c r="J27" s="237">
        <f>F27*'2. Emissions Units &amp; Activities'!H18</f>
        <v>11.76505593532398</v>
      </c>
      <c r="K27" s="237" t="s">
        <v>120</v>
      </c>
      <c r="L27" s="228">
        <f>F27*'2. Emissions Units &amp; Activities'!J18</f>
        <v>90.619792475637396</v>
      </c>
      <c r="M27" s="237">
        <f>G27*'2. Emissions Units &amp; Activities'!K18</f>
        <v>4.7456683440027431E-2</v>
      </c>
      <c r="N27" s="237"/>
      <c r="O27" s="228">
        <f>G27*'2. Emissions Units &amp; Activities'!M18</f>
        <v>0.24827340402973036</v>
      </c>
    </row>
    <row r="28" spans="1:15" x14ac:dyDescent="0.25">
      <c r="A28" s="231" t="s">
        <v>114</v>
      </c>
      <c r="B28" s="235" t="s">
        <v>161</v>
      </c>
      <c r="C28" s="81" t="str">
        <f>IFERROR(IF(B28="No CAS","",INDEX('DEQ Pollutant List'!$C$7:$C$611,MATCH('3. Pollutant Emissions - EF'!B28,'DEQ Pollutant List'!$B$7:$B$611,0))),"")</f>
        <v>Methanol</v>
      </c>
      <c r="D28" s="115">
        <f>IFERROR(IF(OR($B28="",$B28="No CAS"),INDEX('DEQ Pollutant List'!$A$7:$A$611,MATCH($C28,'DEQ Pollutant List'!$C$7:$C$611,0)),INDEX('DEQ Pollutant List'!$A$7:$A$611,MATCH($B28,'DEQ Pollutant List'!$B$7:$B$611,0))),"")</f>
        <v>321</v>
      </c>
      <c r="E28" s="239" t="s">
        <v>154</v>
      </c>
      <c r="F28" s="240" t="s">
        <v>154</v>
      </c>
      <c r="G28" s="241" t="s">
        <v>154</v>
      </c>
      <c r="H28" s="242" t="s">
        <v>154</v>
      </c>
      <c r="I28" s="243" t="s">
        <v>163</v>
      </c>
      <c r="J28" s="237">
        <f>SUM(J24:J27)</f>
        <v>34.461389994047046</v>
      </c>
      <c r="K28" s="237" t="s">
        <v>120</v>
      </c>
      <c r="L28" s="228">
        <f t="shared" ref="L28:M28" si="0">SUM(L24:L27)</f>
        <v>265.43724289900018</v>
      </c>
      <c r="M28" s="237">
        <f t="shared" si="0"/>
        <v>0.13900684240108588</v>
      </c>
      <c r="N28" s="237"/>
      <c r="O28" s="228">
        <f>SUM(O24:O27)</f>
        <v>0.72722532298994325</v>
      </c>
    </row>
    <row r="29" spans="1:15" x14ac:dyDescent="0.25">
      <c r="A29" s="231" t="s">
        <v>114</v>
      </c>
      <c r="B29" s="235" t="s">
        <v>164</v>
      </c>
      <c r="C29" s="81" t="str">
        <f>IFERROR(IF(B29="No CAS","",INDEX('DEQ Pollutant List'!$C$7:$C$611,MATCH('3. Pollutant Emissions - EF'!B29,'DEQ Pollutant List'!$B$7:$B$611,0))),"")</f>
        <v>Phenol</v>
      </c>
      <c r="D29" s="115">
        <f>IFERROR(IF(OR($B29="",$B29="No CAS"),INDEX('DEQ Pollutant List'!$A$7:$A$611,MATCH($C29,'DEQ Pollutant List'!$C$7:$C$611,0)),INDEX('DEQ Pollutant List'!$A$7:$A$611,MATCH($B29,'DEQ Pollutant List'!$B$7:$B$611,0))),"")</f>
        <v>497</v>
      </c>
      <c r="E29" s="236">
        <v>0</v>
      </c>
      <c r="F29" s="237">
        <v>7.130646E-3</v>
      </c>
      <c r="G29" s="238">
        <v>7.130646E-3</v>
      </c>
      <c r="H29" s="228" t="s">
        <v>151</v>
      </c>
      <c r="I29" s="234" t="s">
        <v>157</v>
      </c>
      <c r="J29" s="237">
        <f>F29*'2. Emissions Units &amp; Activities'!H15</f>
        <v>1.9426556363111604</v>
      </c>
      <c r="K29" s="237" t="s">
        <v>120</v>
      </c>
      <c r="L29" s="228">
        <f>F29*'2. Emissions Units &amp; Activities'!J15</f>
        <v>14.963214081424894</v>
      </c>
      <c r="M29" s="237">
        <f>G29*'2. Emissions Units &amp; Activities'!K15</f>
        <v>7.8360862993774195E-3</v>
      </c>
      <c r="N29" s="237"/>
      <c r="O29" s="228">
        <f>G29*'2. Emissions Units &amp; Activities'!M15</f>
        <v>4.0995107073178418E-2</v>
      </c>
    </row>
    <row r="30" spans="1:15" x14ac:dyDescent="0.25">
      <c r="A30" s="231" t="s">
        <v>114</v>
      </c>
      <c r="B30" s="235" t="s">
        <v>164</v>
      </c>
      <c r="C30" s="81" t="str">
        <f>IFERROR(IF(B30="No CAS","",INDEX('DEQ Pollutant List'!$C$7:$C$611,MATCH('3. Pollutant Emissions - EF'!B30,'DEQ Pollutant List'!$B$7:$B$611,0))),"")</f>
        <v>Phenol</v>
      </c>
      <c r="D30" s="115">
        <f>IFERROR(IF(OR($B30="",$B30="No CAS"),INDEX('DEQ Pollutant List'!$A$7:$A$611,MATCH($C30,'DEQ Pollutant List'!$C$7:$C$611,0)),INDEX('DEQ Pollutant List'!$A$7:$A$611,MATCH($B30,'DEQ Pollutant List'!$B$7:$B$611,0))),"")</f>
        <v>497</v>
      </c>
      <c r="E30" s="236">
        <v>0</v>
      </c>
      <c r="F30" s="237">
        <v>7.130646E-3</v>
      </c>
      <c r="G30" s="238">
        <v>7.130646E-3</v>
      </c>
      <c r="H30" s="228" t="s">
        <v>151</v>
      </c>
      <c r="I30" s="234" t="s">
        <v>152</v>
      </c>
      <c r="J30" s="237">
        <f>F30*'2. Emissions Units &amp; Activities'!H16</f>
        <v>1.606976169664041</v>
      </c>
      <c r="K30" s="237" t="s">
        <v>120</v>
      </c>
      <c r="L30" s="228">
        <f>F30*'2. Emissions Units &amp; Activities'!J16</f>
        <v>12.377658705802686</v>
      </c>
      <c r="M30" s="237">
        <f>G30*'2. Emissions Units &amp; Activities'!K16</f>
        <v>6.4820566797400619E-3</v>
      </c>
      <c r="N30" s="237"/>
      <c r="O30" s="228">
        <f>G30*'2. Emissions Units &amp; Activities'!M16</f>
        <v>3.3911393715895424E-2</v>
      </c>
    </row>
    <row r="31" spans="1:15" x14ac:dyDescent="0.25">
      <c r="A31" s="231" t="s">
        <v>114</v>
      </c>
      <c r="B31" s="235" t="s">
        <v>164</v>
      </c>
      <c r="C31" s="81" t="str">
        <f>IFERROR(IF(B31="No CAS","",INDEX('DEQ Pollutant List'!$C$7:$C$611,MATCH('3. Pollutant Emissions - EF'!B31,'DEQ Pollutant List'!$B$7:$B$611,0))),"")</f>
        <v>Phenol</v>
      </c>
      <c r="D31" s="115">
        <f>IFERROR(IF(OR($B31="",$B31="No CAS"),INDEX('DEQ Pollutant List'!$A$7:$A$611,MATCH($C31,'DEQ Pollutant List'!$C$7:$C$611,0)),INDEX('DEQ Pollutant List'!$A$7:$A$611,MATCH($B31,'DEQ Pollutant List'!$B$7:$B$611,0))),"")</f>
        <v>497</v>
      </c>
      <c r="E31" s="236">
        <v>0</v>
      </c>
      <c r="F31" s="237">
        <v>1.5416747E-2</v>
      </c>
      <c r="G31" s="238">
        <v>1.5416747E-2</v>
      </c>
      <c r="H31" s="228" t="s">
        <v>151</v>
      </c>
      <c r="I31" s="234" t="s">
        <v>165</v>
      </c>
      <c r="J31" s="237">
        <f>F31*'2. Emissions Units &amp; Activities'!H18</f>
        <v>6.8218879758407169</v>
      </c>
      <c r="K31" s="237" t="s">
        <v>120</v>
      </c>
      <c r="L31" s="228">
        <f>F31*'2. Emissions Units &amp; Activities'!J18</f>
        <v>52.545272717881737</v>
      </c>
      <c r="M31" s="237">
        <f>G31*'2. Emissions Units &amp; Activities'!K18</f>
        <v>2.7517436373657774E-2</v>
      </c>
      <c r="N31" s="237"/>
      <c r="O31" s="228">
        <f>G31*'2. Emissions Units &amp; Activities'!M18</f>
        <v>0.14395965127426499</v>
      </c>
    </row>
    <row r="32" spans="1:15" x14ac:dyDescent="0.25">
      <c r="A32" s="231" t="s">
        <v>114</v>
      </c>
      <c r="B32" s="235" t="s">
        <v>164</v>
      </c>
      <c r="C32" s="81" t="str">
        <f>IFERROR(IF(B32="No CAS","",INDEX('DEQ Pollutant List'!$C$7:$C$611,MATCH('3. Pollutant Emissions - EF'!B32,'DEQ Pollutant List'!$B$7:$B$611,0))),"")</f>
        <v>Phenol</v>
      </c>
      <c r="D32" s="115">
        <f>IFERROR(IF(OR($B32="",$B32="No CAS"),INDEX('DEQ Pollutant List'!$A$7:$A$611,MATCH($C32,'DEQ Pollutant List'!$C$7:$C$611,0)),INDEX('DEQ Pollutant List'!$A$7:$A$611,MATCH($B32,'DEQ Pollutant List'!$B$7:$B$611,0))),"")</f>
        <v>497</v>
      </c>
      <c r="E32" s="239" t="s">
        <v>154</v>
      </c>
      <c r="F32" s="240" t="s">
        <v>154</v>
      </c>
      <c r="G32" s="241" t="s">
        <v>154</v>
      </c>
      <c r="H32" s="242" t="s">
        <v>154</v>
      </c>
      <c r="I32" s="243" t="s">
        <v>166</v>
      </c>
      <c r="J32" s="237">
        <f>SUM(J29:J31)</f>
        <v>10.371519781815918</v>
      </c>
      <c r="K32" s="237" t="s">
        <v>120</v>
      </c>
      <c r="L32" s="228">
        <f>SUM(L29:L31)</f>
        <v>79.886145505109312</v>
      </c>
      <c r="M32" s="237">
        <f>SUM(M29:M31)</f>
        <v>4.1835579352775251E-2</v>
      </c>
      <c r="N32" s="237"/>
      <c r="O32" s="228">
        <f>SUM(O29:O31)</f>
        <v>0.21886615206333884</v>
      </c>
    </row>
    <row r="33" spans="1:15" x14ac:dyDescent="0.25">
      <c r="A33" s="231" t="s">
        <v>114</v>
      </c>
      <c r="B33" s="235" t="s">
        <v>167</v>
      </c>
      <c r="C33" s="81" t="str">
        <f>IFERROR(IF(B33="No CAS","",INDEX('DEQ Pollutant List'!$C$7:$C$611,MATCH('3. Pollutant Emissions - EF'!B33,'DEQ Pollutant List'!$B$7:$B$611,0))),"")</f>
        <v>Styrene</v>
      </c>
      <c r="D33" s="115">
        <f>IFERROR(IF(OR($B33="",$B33="No CAS"),INDEX('DEQ Pollutant List'!$A$7:$A$611,MATCH($C33,'DEQ Pollutant List'!$C$7:$C$611,0)),INDEX('DEQ Pollutant List'!$A$7:$A$611,MATCH($B33,'DEQ Pollutant List'!$B$7:$B$611,0))),"")</f>
        <v>585</v>
      </c>
      <c r="E33" s="236">
        <v>0</v>
      </c>
      <c r="F33" s="237">
        <v>1.3149500000000001E-3</v>
      </c>
      <c r="G33" s="238">
        <v>1.3149500000000001E-3</v>
      </c>
      <c r="H33" s="228" t="s">
        <v>151</v>
      </c>
      <c r="I33" s="234" t="s">
        <v>157</v>
      </c>
      <c r="J33" s="237">
        <f>F33*'2. Emissions Units &amp; Activities'!H15</f>
        <v>0.35824173980412999</v>
      </c>
      <c r="K33" s="237" t="s">
        <v>120</v>
      </c>
      <c r="L33" s="228">
        <f>F33*'2. Emissions Units &amp; Activities'!J15</f>
        <v>2.7593402275712</v>
      </c>
      <c r="M33" s="237">
        <f>G33*'2. Emissions Units &amp; Activities'!K15</f>
        <v>1.4450390160115E-3</v>
      </c>
      <c r="N33" s="237"/>
      <c r="O33" s="228">
        <f>G33*'2. Emissions Units &amp; Activities'!M15</f>
        <v>7.5598362400652007E-3</v>
      </c>
    </row>
    <row r="34" spans="1:15" x14ac:dyDescent="0.25">
      <c r="A34" s="231" t="s">
        <v>114</v>
      </c>
      <c r="B34" s="235" t="s">
        <v>167</v>
      </c>
      <c r="C34" s="81" t="str">
        <f>IFERROR(IF(B34="No CAS","",INDEX('DEQ Pollutant List'!$C$7:$C$611,MATCH('3. Pollutant Emissions - EF'!B34,'DEQ Pollutant List'!$B$7:$B$611,0))),"")</f>
        <v>Styrene</v>
      </c>
      <c r="D34" s="115">
        <f>IFERROR(IF(OR($B34="",$B34="No CAS"),INDEX('DEQ Pollutant List'!$A$7:$A$611,MATCH($C34,'DEQ Pollutant List'!$C$7:$C$611,0)),INDEX('DEQ Pollutant List'!$A$7:$A$611,MATCH($B34,'DEQ Pollutant List'!$B$7:$B$611,0))),"")</f>
        <v>585</v>
      </c>
      <c r="E34" s="236">
        <v>0</v>
      </c>
      <c r="F34" s="237">
        <v>1.3149500000000001E-3</v>
      </c>
      <c r="G34" s="238">
        <v>1.3149500000000001E-3</v>
      </c>
      <c r="H34" s="228" t="s">
        <v>151</v>
      </c>
      <c r="I34" s="234" t="s">
        <v>152</v>
      </c>
      <c r="J34" s="237">
        <f>F34*'2. Emissions Units &amp; Activities'!H16</f>
        <v>0.29633967445582499</v>
      </c>
      <c r="K34" s="237" t="s">
        <v>120</v>
      </c>
      <c r="L34" s="228">
        <f>F34*'2. Emissions Units &amp; Activities'!J16</f>
        <v>2.28254246742795</v>
      </c>
      <c r="M34" s="237">
        <f>G34*'2. Emissions Units &amp; Activities'!K16</f>
        <v>1.1953447739551501E-3</v>
      </c>
      <c r="N34" s="237"/>
      <c r="O34" s="228">
        <f>G34*'2. Emissions Units &amp; Activities'!M16</f>
        <v>6.2535410069041002E-3</v>
      </c>
    </row>
    <row r="35" spans="1:15" x14ac:dyDescent="0.25">
      <c r="A35" s="231" t="s">
        <v>114</v>
      </c>
      <c r="B35" s="235" t="s">
        <v>167</v>
      </c>
      <c r="C35" s="81" t="str">
        <f>IFERROR(IF(B35="No CAS","",INDEX('DEQ Pollutant List'!$C$7:$C$611,MATCH('3. Pollutant Emissions - EF'!B35,'DEQ Pollutant List'!$B$7:$B$611,0))),"")</f>
        <v>Styrene</v>
      </c>
      <c r="D35" s="115">
        <f>IFERROR(IF(OR($B35="",$B35="No CAS"),INDEX('DEQ Pollutant List'!$A$7:$A$611,MATCH($C35,'DEQ Pollutant List'!$C$7:$C$611,0)),INDEX('DEQ Pollutant List'!$A$7:$A$611,MATCH($B35,'DEQ Pollutant List'!$B$7:$B$611,0))),"")</f>
        <v>585</v>
      </c>
      <c r="E35" s="239" t="s">
        <v>154</v>
      </c>
      <c r="F35" s="240" t="s">
        <v>154</v>
      </c>
      <c r="G35" s="241" t="s">
        <v>154</v>
      </c>
      <c r="H35" s="242" t="s">
        <v>154</v>
      </c>
      <c r="I35" s="243" t="s">
        <v>168</v>
      </c>
      <c r="J35" s="237">
        <f>SUM(J33:J34)</f>
        <v>0.65458141425995497</v>
      </c>
      <c r="K35" s="237" t="s">
        <v>120</v>
      </c>
      <c r="L35" s="228">
        <f t="shared" ref="L35:M35" si="1">SUM(L33:L34)</f>
        <v>5.04188269499915</v>
      </c>
      <c r="M35" s="237">
        <f t="shared" si="1"/>
        <v>2.6403837899666499E-3</v>
      </c>
      <c r="N35" s="237"/>
      <c r="O35" s="228">
        <f>SUM(O33:O34)</f>
        <v>1.3813377246969301E-2</v>
      </c>
    </row>
    <row r="36" spans="1:15" x14ac:dyDescent="0.25">
      <c r="A36" s="231" t="s">
        <v>124</v>
      </c>
      <c r="B36" s="235" t="s">
        <v>150</v>
      </c>
      <c r="C36" s="81" t="str">
        <f>IFERROR(IF(B36="No CAS","",INDEX('DEQ Pollutant List'!$C$7:$C$611,MATCH('3. Pollutant Emissions - EF'!B36,'DEQ Pollutant List'!$B$7:$B$611,0))),"")</f>
        <v>Acetaldehyde</v>
      </c>
      <c r="D36" s="115">
        <f>IFERROR(IF(OR($B36="",$B36="No CAS"),INDEX('DEQ Pollutant List'!$A$7:$A$611,MATCH($C36,'DEQ Pollutant List'!$C$7:$C$611,0)),INDEX('DEQ Pollutant List'!$A$7:$A$611,MATCH($B36,'DEQ Pollutant List'!$B$7:$B$611,0))),"")</f>
        <v>1</v>
      </c>
      <c r="E36" s="236">
        <v>0</v>
      </c>
      <c r="F36" s="237">
        <v>5.5864200000000004E-4</v>
      </c>
      <c r="G36" s="238">
        <v>5.5864200000000004E-4</v>
      </c>
      <c r="H36" s="228" t="s">
        <v>151</v>
      </c>
      <c r="I36" s="234" t="s">
        <v>169</v>
      </c>
      <c r="J36" s="237">
        <f>F36*'2. Emissions Units &amp; Activities'!H20</f>
        <v>0.125896641254307</v>
      </c>
      <c r="K36" s="237"/>
      <c r="L36" s="228">
        <f>F36*'2. Emissions Units &amp; Activities'!J20</f>
        <v>0.96971298459172206</v>
      </c>
      <c r="M36" s="237">
        <f>G36*'2. Emissions Units &amp; Activities'!K20</f>
        <v>5.0782903928807399E-4</v>
      </c>
      <c r="N36" s="237" t="s">
        <v>120</v>
      </c>
      <c r="O36" s="228">
        <f>G36*'2. Emissions Units &amp; Activities'!M20</f>
        <v>2.6567479030981558E-3</v>
      </c>
    </row>
    <row r="37" spans="1:15" x14ac:dyDescent="0.25">
      <c r="A37" s="231" t="s">
        <v>124</v>
      </c>
      <c r="B37" s="235" t="s">
        <v>150</v>
      </c>
      <c r="C37" s="81" t="str">
        <f>IFERROR(IF(B37="No CAS","",INDEX('DEQ Pollutant List'!$C$7:$C$611,MATCH('3. Pollutant Emissions - EF'!B37,'DEQ Pollutant List'!$B$7:$B$611,0))),"")</f>
        <v>Acetaldehyde</v>
      </c>
      <c r="D37" s="115">
        <f>IFERROR(IF(OR($B37="",$B37="No CAS"),INDEX('DEQ Pollutant List'!$A$7:$A$611,MATCH($C37,'DEQ Pollutant List'!$C$7:$C$611,0)),INDEX('DEQ Pollutant List'!$A$7:$A$611,MATCH($B37,'DEQ Pollutant List'!$B$7:$B$611,0))),"")</f>
        <v>1</v>
      </c>
      <c r="E37" s="236">
        <v>0</v>
      </c>
      <c r="F37" s="237">
        <v>2.324394E-3</v>
      </c>
      <c r="G37" s="238">
        <v>2.324394E-3</v>
      </c>
      <c r="H37" s="228" t="s">
        <v>151</v>
      </c>
      <c r="I37" s="234" t="s">
        <v>153</v>
      </c>
      <c r="J37" s="237">
        <f>F37*'2. Emissions Units &amp; Activities'!H21</f>
        <v>2.4879275882738097</v>
      </c>
      <c r="K37" s="237" t="s">
        <v>120</v>
      </c>
      <c r="L37" s="228">
        <f>F37*'2. Emissions Units &amp; Activities'!J21</f>
        <v>19.163145761877097</v>
      </c>
      <c r="M37" s="237">
        <f>G37*'2. Emissions Units &amp; Activities'!K21</f>
        <v>1.0035548718058963E-2</v>
      </c>
      <c r="N37" s="237" t="s">
        <v>120</v>
      </c>
      <c r="O37" s="228">
        <f>G37*'2. Emissions Units &amp; Activities'!M21</f>
        <v>5.2501769208711718E-2</v>
      </c>
    </row>
    <row r="38" spans="1:15" x14ac:dyDescent="0.25">
      <c r="A38" s="231" t="s">
        <v>124</v>
      </c>
      <c r="B38" s="235" t="s">
        <v>150</v>
      </c>
      <c r="C38" s="81" t="str">
        <f>IFERROR(IF(B38="No CAS","",INDEX('DEQ Pollutant List'!$C$7:$C$611,MATCH('3. Pollutant Emissions - EF'!B38,'DEQ Pollutant List'!$B$7:$B$611,0))),"")</f>
        <v>Acetaldehyde</v>
      </c>
      <c r="D38" s="115">
        <f>IFERROR(IF(OR($B38="",$B38="No CAS"),INDEX('DEQ Pollutant List'!$A$7:$A$611,MATCH($C38,'DEQ Pollutant List'!$C$7:$C$611,0)),INDEX('DEQ Pollutant List'!$A$7:$A$611,MATCH($B38,'DEQ Pollutant List'!$B$7:$B$611,0))),"")</f>
        <v>1</v>
      </c>
      <c r="E38" s="239" t="s">
        <v>154</v>
      </c>
      <c r="F38" s="240" t="s">
        <v>154</v>
      </c>
      <c r="G38" s="241" t="s">
        <v>154</v>
      </c>
      <c r="H38" s="242" t="s">
        <v>154</v>
      </c>
      <c r="I38" s="243" t="s">
        <v>155</v>
      </c>
      <c r="J38" s="237">
        <f>SUM(J36:J37)</f>
        <v>2.6138242295281167</v>
      </c>
      <c r="K38" s="237" t="s">
        <v>120</v>
      </c>
      <c r="L38" s="228">
        <f>SUM(L36:L37)</f>
        <v>20.13285874646882</v>
      </c>
      <c r="M38" s="237">
        <f>SUM(M36:M37)</f>
        <v>1.0543377757347037E-2</v>
      </c>
      <c r="N38" s="237" t="s">
        <v>120</v>
      </c>
      <c r="O38" s="228">
        <f>SUM(O36:O37)</f>
        <v>5.5158517111809871E-2</v>
      </c>
    </row>
    <row r="39" spans="1:15" x14ac:dyDescent="0.25">
      <c r="A39" s="231" t="s">
        <v>124</v>
      </c>
      <c r="B39" s="235" t="s">
        <v>156</v>
      </c>
      <c r="C39" s="81" t="str">
        <f>IFERROR(IF(B39="No CAS","",INDEX('DEQ Pollutant List'!$C$7:$C$611,MATCH('3. Pollutant Emissions - EF'!B39,'DEQ Pollutant List'!$B$7:$B$611,0))),"")</f>
        <v>Formaldehyde</v>
      </c>
      <c r="D39" s="115">
        <f>IFERROR(IF(OR($B39="",$B39="No CAS"),INDEX('DEQ Pollutant List'!$A$7:$A$611,MATCH($C39,'DEQ Pollutant List'!$C$7:$C$611,0)),INDEX('DEQ Pollutant List'!$A$7:$A$611,MATCH($B39,'DEQ Pollutant List'!$B$7:$B$611,0))),"")</f>
        <v>250</v>
      </c>
      <c r="E39" s="236">
        <v>0</v>
      </c>
      <c r="F39" s="237">
        <v>4.9639660000000002E-3</v>
      </c>
      <c r="G39" s="238">
        <v>4.9639660000000002E-3</v>
      </c>
      <c r="H39" s="228" t="s">
        <v>151</v>
      </c>
      <c r="I39" s="234" t="s">
        <v>157</v>
      </c>
      <c r="J39" s="237">
        <f>F39*'2. Emissions Units &amp; Activities'!H19</f>
        <v>1.3523706727773284</v>
      </c>
      <c r="K39" s="237" t="s">
        <v>120</v>
      </c>
      <c r="L39" s="228">
        <f>F39*'2. Emissions Units &amp; Activities'!J19</f>
        <v>10.416571787593215</v>
      </c>
      <c r="M39" s="237">
        <f>G39*'2. Emissions Units &amp; Activities'!K19</f>
        <v>5.4550549786338198E-3</v>
      </c>
      <c r="N39" s="237"/>
      <c r="O39" s="228">
        <f>G39*'2. Emissions Units &amp; Activities'!M19</f>
        <v>2.853855284326514E-2</v>
      </c>
    </row>
    <row r="40" spans="1:15" x14ac:dyDescent="0.25">
      <c r="A40" s="231" t="s">
        <v>124</v>
      </c>
      <c r="B40" s="235" t="s">
        <v>156</v>
      </c>
      <c r="C40" s="81" t="str">
        <f>IFERROR(IF(B40="No CAS","",INDEX('DEQ Pollutant List'!$C$7:$C$611,MATCH('3. Pollutant Emissions - EF'!B40,'DEQ Pollutant List'!$B$7:$B$611,0))),"")</f>
        <v>Formaldehyde</v>
      </c>
      <c r="D40" s="115">
        <f>IFERROR(IF(OR($B40="",$B40="No CAS"),INDEX('DEQ Pollutant List'!$A$7:$A$611,MATCH($C40,'DEQ Pollutant List'!$C$7:$C$611,0)),INDEX('DEQ Pollutant List'!$A$7:$A$611,MATCH($B40,'DEQ Pollutant List'!$B$7:$B$611,0))),"")</f>
        <v>250</v>
      </c>
      <c r="E40" s="236">
        <v>0</v>
      </c>
      <c r="F40" s="237">
        <v>5.3526709999999998E-3</v>
      </c>
      <c r="G40" s="238">
        <v>5.3526709999999998E-3</v>
      </c>
      <c r="H40" s="228" t="s">
        <v>151</v>
      </c>
      <c r="I40" s="234" t="s">
        <v>158</v>
      </c>
      <c r="J40" s="237">
        <f>F40*'2. Emissions Units &amp; Activities'!H20</f>
        <v>1.2062882859493784</v>
      </c>
      <c r="K40" s="237" t="s">
        <v>120</v>
      </c>
      <c r="L40" s="228">
        <f>F40*'2. Emissions Units &amp; Activities'!J20</f>
        <v>9.2913790422982103</v>
      </c>
      <c r="M40" s="237">
        <f>G40*'2. Emissions Units &amp; Activities'!K20</f>
        <v>4.8658027351239867E-3</v>
      </c>
      <c r="N40" s="237"/>
      <c r="O40" s="228">
        <f>G40*'2. Emissions Units &amp; Activities'!M20</f>
        <v>2.5455832993624375E-2</v>
      </c>
    </row>
    <row r="41" spans="1:15" x14ac:dyDescent="0.25">
      <c r="A41" s="231" t="s">
        <v>124</v>
      </c>
      <c r="B41" s="235" t="s">
        <v>156</v>
      </c>
      <c r="C41" s="81" t="str">
        <f>IFERROR(IF(B41="No CAS","",INDEX('DEQ Pollutant List'!$C$7:$C$611,MATCH('3. Pollutant Emissions - EF'!B41,'DEQ Pollutant List'!$B$7:$B$611,0))),"")</f>
        <v>Formaldehyde</v>
      </c>
      <c r="D41" s="115">
        <f>IFERROR(IF(OR($B41="",$B41="No CAS"),INDEX('DEQ Pollutant List'!$A$7:$A$611,MATCH($C41,'DEQ Pollutant List'!$C$7:$C$611,0)),INDEX('DEQ Pollutant List'!$A$7:$A$611,MATCH($B41,'DEQ Pollutant List'!$B$7:$B$611,0))),"")</f>
        <v>250</v>
      </c>
      <c r="E41" s="236">
        <v>0</v>
      </c>
      <c r="F41" s="237">
        <v>1.6084820000000001E-3</v>
      </c>
      <c r="G41" s="238">
        <v>1.6084820000000001E-3</v>
      </c>
      <c r="H41" s="228" t="s">
        <v>151</v>
      </c>
      <c r="I41" s="234" t="s">
        <v>153</v>
      </c>
      <c r="J41" s="237">
        <f>F41*'2. Emissions Units &amp; Activities'!H21</f>
        <v>1.7216473382059299</v>
      </c>
      <c r="K41" s="237" t="s">
        <v>120</v>
      </c>
      <c r="L41" s="228">
        <f>F41*'2. Emissions Units &amp; Activities'!J21</f>
        <v>13.26090801359649</v>
      </c>
      <c r="M41" s="237">
        <f>G41*'2. Emissions Units &amp; Activities'!K21</f>
        <v>6.944605550143786E-3</v>
      </c>
      <c r="N41" s="237"/>
      <c r="O41" s="228">
        <f>G41*'2. Emissions Units &amp; Activities'!M21</f>
        <v>3.6331254830449161E-2</v>
      </c>
    </row>
    <row r="42" spans="1:15" x14ac:dyDescent="0.25">
      <c r="A42" s="231" t="s">
        <v>124</v>
      </c>
      <c r="B42" s="235" t="s">
        <v>156</v>
      </c>
      <c r="C42" s="81" t="str">
        <f>IFERROR(IF(B42="No CAS","",INDEX('DEQ Pollutant List'!$C$7:$C$611,MATCH('3. Pollutant Emissions - EF'!B42,'DEQ Pollutant List'!$B$7:$B$611,0))),"")</f>
        <v>Formaldehyde</v>
      </c>
      <c r="D42" s="115">
        <f>IFERROR(IF(OR($B42="",$B42="No CAS"),INDEX('DEQ Pollutant List'!$A$7:$A$611,MATCH($C42,'DEQ Pollutant List'!$C$7:$C$611,0)),INDEX('DEQ Pollutant List'!$A$7:$A$611,MATCH($B42,'DEQ Pollutant List'!$B$7:$B$611,0))),"")</f>
        <v>250</v>
      </c>
      <c r="E42" s="236">
        <v>0</v>
      </c>
      <c r="F42" s="237">
        <v>7.5566670000000004E-3</v>
      </c>
      <c r="G42" s="238">
        <v>7.5566670000000004E-3</v>
      </c>
      <c r="H42" s="228" t="s">
        <v>151</v>
      </c>
      <c r="I42" s="234" t="s">
        <v>159</v>
      </c>
      <c r="J42" s="237">
        <f>F42*'2. Emissions Units &amp; Activities'!H22</f>
        <v>3.3438140837838453</v>
      </c>
      <c r="K42" s="237" t="s">
        <v>120</v>
      </c>
      <c r="L42" s="228">
        <f>F42*'2. Emissions Units &amp; Activities'!J22</f>
        <v>25.755571415501421</v>
      </c>
      <c r="M42" s="237">
        <f>G42*'2. Emissions Units &amp; Activities'!K22</f>
        <v>1.3487936421958497E-2</v>
      </c>
      <c r="N42" s="237"/>
      <c r="O42" s="228">
        <f>G42*'2. Emissions Units &amp; Activities'!M22</f>
        <v>7.0563209353811551E-2</v>
      </c>
    </row>
    <row r="43" spans="1:15" x14ac:dyDescent="0.25">
      <c r="A43" s="231" t="s">
        <v>124</v>
      </c>
      <c r="B43" s="235" t="s">
        <v>156</v>
      </c>
      <c r="C43" s="81" t="str">
        <f>IFERROR(IF(B43="No CAS","",INDEX('DEQ Pollutant List'!$C$7:$C$611,MATCH('3. Pollutant Emissions - EF'!B43,'DEQ Pollutant List'!$B$7:$B$611,0))),"")</f>
        <v>Formaldehyde</v>
      </c>
      <c r="D43" s="115">
        <f>IFERROR(IF(OR($B43="",$B43="No CAS"),INDEX('DEQ Pollutant List'!$A$7:$A$611,MATCH($C43,'DEQ Pollutant List'!$C$7:$C$611,0)),INDEX('DEQ Pollutant List'!$A$7:$A$611,MATCH($B43,'DEQ Pollutant List'!$B$7:$B$611,0))),"")</f>
        <v>250</v>
      </c>
      <c r="E43" s="239" t="s">
        <v>154</v>
      </c>
      <c r="F43" s="240" t="s">
        <v>154</v>
      </c>
      <c r="G43" s="241" t="s">
        <v>154</v>
      </c>
      <c r="H43" s="242" t="s">
        <v>154</v>
      </c>
      <c r="I43" s="243" t="s">
        <v>160</v>
      </c>
      <c r="J43" s="237">
        <f>SUM(J39:J42)</f>
        <v>7.6241203807164819</v>
      </c>
      <c r="K43" s="237" t="s">
        <v>120</v>
      </c>
      <c r="L43" s="228">
        <f>SUM(L39:L42)</f>
        <v>58.724430258989337</v>
      </c>
      <c r="M43" s="237">
        <f>SUM(M39:M42)</f>
        <v>3.0753399685860085E-2</v>
      </c>
      <c r="N43" s="237"/>
      <c r="O43" s="228">
        <f>SUM(O39:O42)</f>
        <v>0.16088885002115022</v>
      </c>
    </row>
    <row r="44" spans="1:15" x14ac:dyDescent="0.25">
      <c r="A44" s="231" t="s">
        <v>124</v>
      </c>
      <c r="B44" s="235" t="s">
        <v>161</v>
      </c>
      <c r="C44" s="81" t="str">
        <f>IFERROR(IF(B44="No CAS","",INDEX('DEQ Pollutant List'!$C$7:$C$611,MATCH('3. Pollutant Emissions - EF'!B44,'DEQ Pollutant List'!$B$7:$B$611,0))),"")</f>
        <v>Methanol</v>
      </c>
      <c r="D44" s="115">
        <f>IFERROR(IF(OR($B44="",$B44="No CAS"),INDEX('DEQ Pollutant List'!$A$7:$A$611,MATCH($C44,'DEQ Pollutant List'!$C$7:$C$611,0)),INDEX('DEQ Pollutant List'!$A$7:$A$611,MATCH($B44,'DEQ Pollutant List'!$B$7:$B$611,0))),"")</f>
        <v>321</v>
      </c>
      <c r="E44" s="236">
        <v>0</v>
      </c>
      <c r="F44" s="237">
        <v>1.6373295E-2</v>
      </c>
      <c r="G44" s="238">
        <v>1.6373295E-2</v>
      </c>
      <c r="H44" s="228" t="s">
        <v>151</v>
      </c>
      <c r="I44" s="234" t="s">
        <v>162</v>
      </c>
      <c r="J44" s="237">
        <f>F44*'2. Emissions Units &amp; Activities'!H19</f>
        <v>4.4607001689237329</v>
      </c>
      <c r="K44" s="237" t="s">
        <v>120</v>
      </c>
      <c r="L44" s="228">
        <f>F44*'2. Emissions Units &amp; Activities'!J19</f>
        <v>34.358334196273915</v>
      </c>
      <c r="M44" s="237">
        <f>G44*'2. Emissions Units &amp; Activities'!K19</f>
        <v>1.7993117681787147E-2</v>
      </c>
      <c r="N44" s="237"/>
      <c r="O44" s="228">
        <f>G44*'2. Emissions Units &amp; Activities'!M19</f>
        <v>9.4132422457339326E-2</v>
      </c>
    </row>
    <row r="45" spans="1:15" x14ac:dyDescent="0.25">
      <c r="A45" s="231" t="s">
        <v>124</v>
      </c>
      <c r="B45" s="235" t="s">
        <v>161</v>
      </c>
      <c r="C45" s="81" t="str">
        <f>IFERROR(IF(B45="No CAS","",INDEX('DEQ Pollutant List'!$C$7:$C$611,MATCH('3. Pollutant Emissions - EF'!B45,'DEQ Pollutant List'!$B$7:$B$611,0))),"")</f>
        <v>Methanol</v>
      </c>
      <c r="D45" s="115">
        <f>IFERROR(IF(OR($B45="",$B45="No CAS"),INDEX('DEQ Pollutant List'!$A$7:$A$611,MATCH($C45,'DEQ Pollutant List'!$C$7:$C$611,0)),INDEX('DEQ Pollutant List'!$A$7:$A$611,MATCH($B45,'DEQ Pollutant List'!$B$7:$B$611,0))),"")</f>
        <v>321</v>
      </c>
      <c r="E45" s="236">
        <v>0</v>
      </c>
      <c r="F45" s="237">
        <v>1.1797927E-2</v>
      </c>
      <c r="G45" s="238">
        <v>1.1797927E-2</v>
      </c>
      <c r="H45" s="228" t="s">
        <v>151</v>
      </c>
      <c r="I45" s="234" t="s">
        <v>158</v>
      </c>
      <c r="J45" s="237">
        <f>F45*'2. Emissions Units &amp; Activities'!H20</f>
        <v>2.6588036400118544</v>
      </c>
      <c r="K45" s="237" t="s">
        <v>120</v>
      </c>
      <c r="L45" s="228">
        <f>F45*'2. Emissions Units &amp; Activities'!J20</f>
        <v>20.479310548016908</v>
      </c>
      <c r="M45" s="237">
        <f>G45*'2. Emissions Units &amp; Activities'!K20</f>
        <v>1.0724811120540219E-2</v>
      </c>
      <c r="N45" s="237"/>
      <c r="O45" s="228">
        <f>G45*'2. Emissions Units &amp; Activities'!M20</f>
        <v>5.6107700133815781E-2</v>
      </c>
    </row>
    <row r="46" spans="1:15" x14ac:dyDescent="0.25">
      <c r="A46" s="231" t="s">
        <v>124</v>
      </c>
      <c r="B46" s="235" t="s">
        <v>161</v>
      </c>
      <c r="C46" s="81" t="str">
        <f>IFERROR(IF(B46="No CAS","",INDEX('DEQ Pollutant List'!$C$7:$C$611,MATCH('3. Pollutant Emissions - EF'!B46,'DEQ Pollutant List'!$B$7:$B$611,0))),"")</f>
        <v>Methanol</v>
      </c>
      <c r="D46" s="115">
        <f>IFERROR(IF(OR($B46="",$B46="No CAS"),INDEX('DEQ Pollutant List'!$A$7:$A$611,MATCH($C46,'DEQ Pollutant List'!$C$7:$C$611,0)),INDEX('DEQ Pollutant List'!$A$7:$A$611,MATCH($B46,'DEQ Pollutant List'!$B$7:$B$611,0))),"")</f>
        <v>321</v>
      </c>
      <c r="E46" s="236">
        <v>0</v>
      </c>
      <c r="F46" s="237">
        <v>1.4552951999999999E-2</v>
      </c>
      <c r="G46" s="238">
        <v>1.4552951999999999E-2</v>
      </c>
      <c r="H46" s="228" t="s">
        <v>151</v>
      </c>
      <c r="I46" s="234" t="s">
        <v>153</v>
      </c>
      <c r="J46" s="237">
        <f>F46*'2. Emissions Units &amp; Activities'!H21</f>
        <v>15.576830249787477</v>
      </c>
      <c r="K46" s="237" t="s">
        <v>120</v>
      </c>
      <c r="L46" s="228">
        <f>F46*'2. Emissions Units &amp; Activities'!J21</f>
        <v>119.97980567907197</v>
      </c>
      <c r="M46" s="237">
        <f>G46*'2. Emissions Units &amp; Activities'!K21</f>
        <v>6.2832230158731087E-2</v>
      </c>
      <c r="N46" s="237"/>
      <c r="O46" s="228">
        <f>G46*'2. Emissions Units &amp; Activities'!M21</f>
        <v>0.32871179636905773</v>
      </c>
    </row>
    <row r="47" spans="1:15" x14ac:dyDescent="0.25">
      <c r="A47" s="231" t="s">
        <v>124</v>
      </c>
      <c r="B47" s="235" t="s">
        <v>161</v>
      </c>
      <c r="C47" s="81" t="str">
        <f>IFERROR(IF(B47="No CAS","",INDEX('DEQ Pollutant List'!$C$7:$C$611,MATCH('3. Pollutant Emissions - EF'!B47,'DEQ Pollutant List'!$B$7:$B$611,0))),"")</f>
        <v>Methanol</v>
      </c>
      <c r="D47" s="115">
        <f>IFERROR(IF(OR($B47="",$B47="No CAS"),INDEX('DEQ Pollutant List'!$A$7:$A$611,MATCH($C47,'DEQ Pollutant List'!$C$7:$C$611,0)),INDEX('DEQ Pollutant List'!$A$7:$A$611,MATCH($B47,'DEQ Pollutant List'!$B$7:$B$611,0))),"")</f>
        <v>321</v>
      </c>
      <c r="E47" s="236">
        <v>0</v>
      </c>
      <c r="F47" s="237">
        <v>2.6587784999999999E-2</v>
      </c>
      <c r="G47" s="238">
        <v>2.6587784999999999E-2</v>
      </c>
      <c r="H47" s="228" t="s">
        <v>151</v>
      </c>
      <c r="I47" s="234" t="s">
        <v>159</v>
      </c>
      <c r="J47" s="237">
        <f>F47*'2. Emissions Units &amp; Activities'!H22</f>
        <v>11.76505593532398</v>
      </c>
      <c r="K47" s="237" t="s">
        <v>120</v>
      </c>
      <c r="L47" s="228">
        <f>F47*'2. Emissions Units &amp; Activities'!J22</f>
        <v>90.619792475637396</v>
      </c>
      <c r="M47" s="237">
        <f>G47*'2. Emissions Units &amp; Activities'!K22</f>
        <v>4.7456683440027431E-2</v>
      </c>
      <c r="N47" s="237"/>
      <c r="O47" s="228">
        <f>G47*'2. Emissions Units &amp; Activities'!M22</f>
        <v>0.24827340402973036</v>
      </c>
    </row>
    <row r="48" spans="1:15" x14ac:dyDescent="0.25">
      <c r="A48" s="231" t="s">
        <v>124</v>
      </c>
      <c r="B48" s="235" t="s">
        <v>161</v>
      </c>
      <c r="C48" s="81" t="str">
        <f>IFERROR(IF(B48="No CAS","",INDEX('DEQ Pollutant List'!$C$7:$C$611,MATCH('3. Pollutant Emissions - EF'!B48,'DEQ Pollutant List'!$B$7:$B$611,0))),"")</f>
        <v>Methanol</v>
      </c>
      <c r="D48" s="115">
        <f>IFERROR(IF(OR($B48="",$B48="No CAS"),INDEX('DEQ Pollutant List'!$A$7:$A$611,MATCH($C48,'DEQ Pollutant List'!$C$7:$C$611,0)),INDEX('DEQ Pollutant List'!$A$7:$A$611,MATCH($B48,'DEQ Pollutant List'!$B$7:$B$611,0))),"")</f>
        <v>321</v>
      </c>
      <c r="E48" s="239" t="s">
        <v>154</v>
      </c>
      <c r="F48" s="240" t="s">
        <v>154</v>
      </c>
      <c r="G48" s="241" t="s">
        <v>154</v>
      </c>
      <c r="H48" s="242" t="s">
        <v>154</v>
      </c>
      <c r="I48" s="243" t="s">
        <v>163</v>
      </c>
      <c r="J48" s="237">
        <f>SUM(J44:J47)</f>
        <v>34.461389994047046</v>
      </c>
      <c r="K48" s="237" t="s">
        <v>120</v>
      </c>
      <c r="L48" s="228">
        <f t="shared" ref="L48" si="2">SUM(L44:L47)</f>
        <v>265.43724289900018</v>
      </c>
      <c r="M48" s="237">
        <f t="shared" ref="M48" si="3">SUM(M44:M47)</f>
        <v>0.13900684240108588</v>
      </c>
      <c r="N48" s="237"/>
      <c r="O48" s="228">
        <f>SUM(O44:O47)</f>
        <v>0.72722532298994325</v>
      </c>
    </row>
    <row r="49" spans="1:15" x14ac:dyDescent="0.25">
      <c r="A49" s="231" t="s">
        <v>124</v>
      </c>
      <c r="B49" s="235" t="s">
        <v>164</v>
      </c>
      <c r="C49" s="81" t="str">
        <f>IFERROR(IF(B49="No CAS","",INDEX('DEQ Pollutant List'!$C$7:$C$611,MATCH('3. Pollutant Emissions - EF'!B49,'DEQ Pollutant List'!$B$7:$B$611,0))),"")</f>
        <v>Phenol</v>
      </c>
      <c r="D49" s="115">
        <f>IFERROR(IF(OR($B49="",$B49="No CAS"),INDEX('DEQ Pollutant List'!$A$7:$A$611,MATCH($C49,'DEQ Pollutant List'!$C$7:$C$611,0)),INDEX('DEQ Pollutant List'!$A$7:$A$611,MATCH($B49,'DEQ Pollutant List'!$B$7:$B$611,0))),"")</f>
        <v>497</v>
      </c>
      <c r="E49" s="236">
        <v>0</v>
      </c>
      <c r="F49" s="237">
        <v>7.130646E-3</v>
      </c>
      <c r="G49" s="238">
        <v>7.130646E-3</v>
      </c>
      <c r="H49" s="228" t="s">
        <v>151</v>
      </c>
      <c r="I49" s="234" t="s">
        <v>157</v>
      </c>
      <c r="J49" s="237">
        <f>F49*'2. Emissions Units &amp; Activities'!H19</f>
        <v>1.9426556363111604</v>
      </c>
      <c r="K49" s="237" t="s">
        <v>120</v>
      </c>
      <c r="L49" s="228">
        <f>F49*'2. Emissions Units &amp; Activities'!J19</f>
        <v>14.963214081424894</v>
      </c>
      <c r="M49" s="237">
        <f>G49*'2. Emissions Units &amp; Activities'!K19</f>
        <v>7.8360862993774195E-3</v>
      </c>
      <c r="N49" s="237"/>
      <c r="O49" s="228">
        <f>G49*'2. Emissions Units &amp; Activities'!M19</f>
        <v>4.0995107073178418E-2</v>
      </c>
    </row>
    <row r="50" spans="1:15" x14ac:dyDescent="0.25">
      <c r="A50" s="231" t="s">
        <v>124</v>
      </c>
      <c r="B50" s="235" t="s">
        <v>164</v>
      </c>
      <c r="C50" s="81" t="str">
        <f>IFERROR(IF(B50="No CAS","",INDEX('DEQ Pollutant List'!$C$7:$C$611,MATCH('3. Pollutant Emissions - EF'!B50,'DEQ Pollutant List'!$B$7:$B$611,0))),"")</f>
        <v>Phenol</v>
      </c>
      <c r="D50" s="115">
        <f>IFERROR(IF(OR($B50="",$B50="No CAS"),INDEX('DEQ Pollutant List'!$A$7:$A$611,MATCH($C50,'DEQ Pollutant List'!$C$7:$C$611,0)),INDEX('DEQ Pollutant List'!$A$7:$A$611,MATCH($B50,'DEQ Pollutant List'!$B$7:$B$611,0))),"")</f>
        <v>497</v>
      </c>
      <c r="E50" s="236">
        <v>0</v>
      </c>
      <c r="F50" s="237">
        <v>7.130646E-3</v>
      </c>
      <c r="G50" s="238">
        <v>7.130646E-3</v>
      </c>
      <c r="H50" s="228" t="s">
        <v>151</v>
      </c>
      <c r="I50" s="234" t="s">
        <v>152</v>
      </c>
      <c r="J50" s="237">
        <f>F50*'2. Emissions Units &amp; Activities'!H20</f>
        <v>1.606976169664041</v>
      </c>
      <c r="K50" s="237" t="s">
        <v>120</v>
      </c>
      <c r="L50" s="228">
        <f>F50*'2. Emissions Units &amp; Activities'!J20</f>
        <v>12.377658705802686</v>
      </c>
      <c r="M50" s="237">
        <f>G50*'2. Emissions Units &amp; Activities'!K20</f>
        <v>6.4820566797400619E-3</v>
      </c>
      <c r="N50" s="237"/>
      <c r="O50" s="228">
        <f>G50*'2. Emissions Units &amp; Activities'!M20</f>
        <v>3.3911393715895424E-2</v>
      </c>
    </row>
    <row r="51" spans="1:15" x14ac:dyDescent="0.25">
      <c r="A51" s="231" t="s">
        <v>124</v>
      </c>
      <c r="B51" s="235" t="s">
        <v>164</v>
      </c>
      <c r="C51" s="81" t="str">
        <f>IFERROR(IF(B51="No CAS","",INDEX('DEQ Pollutant List'!$C$7:$C$611,MATCH('3. Pollutant Emissions - EF'!B51,'DEQ Pollutant List'!$B$7:$B$611,0))),"")</f>
        <v>Phenol</v>
      </c>
      <c r="D51" s="115">
        <f>IFERROR(IF(OR($B51="",$B51="No CAS"),INDEX('DEQ Pollutant List'!$A$7:$A$611,MATCH($C51,'DEQ Pollutant List'!$C$7:$C$611,0)),INDEX('DEQ Pollutant List'!$A$7:$A$611,MATCH($B51,'DEQ Pollutant List'!$B$7:$B$611,0))),"")</f>
        <v>497</v>
      </c>
      <c r="E51" s="236">
        <v>0</v>
      </c>
      <c r="F51" s="237">
        <v>1.5416747E-2</v>
      </c>
      <c r="G51" s="238">
        <v>1.5416747E-2</v>
      </c>
      <c r="H51" s="228" t="s">
        <v>151</v>
      </c>
      <c r="I51" s="234" t="s">
        <v>165</v>
      </c>
      <c r="J51" s="237">
        <f>F51*'2. Emissions Units &amp; Activities'!H22</f>
        <v>6.8218879758407169</v>
      </c>
      <c r="K51" s="237" t="s">
        <v>120</v>
      </c>
      <c r="L51" s="228">
        <f>F51*'2. Emissions Units &amp; Activities'!J22</f>
        <v>52.545272717881737</v>
      </c>
      <c r="M51" s="237">
        <f>G51*'2. Emissions Units &amp; Activities'!K22</f>
        <v>2.7517436373657774E-2</v>
      </c>
      <c r="N51" s="237"/>
      <c r="O51" s="228">
        <f>G51*'2. Emissions Units &amp; Activities'!M22</f>
        <v>0.14395965127426499</v>
      </c>
    </row>
    <row r="52" spans="1:15" x14ac:dyDescent="0.25">
      <c r="A52" s="231" t="s">
        <v>124</v>
      </c>
      <c r="B52" s="235" t="s">
        <v>164</v>
      </c>
      <c r="C52" s="81" t="str">
        <f>IFERROR(IF(B52="No CAS","",INDEX('DEQ Pollutant List'!$C$7:$C$611,MATCH('3. Pollutant Emissions - EF'!B52,'DEQ Pollutant List'!$B$7:$B$611,0))),"")</f>
        <v>Phenol</v>
      </c>
      <c r="D52" s="115">
        <f>IFERROR(IF(OR($B52="",$B52="No CAS"),INDEX('DEQ Pollutant List'!$A$7:$A$611,MATCH($C52,'DEQ Pollutant List'!$C$7:$C$611,0)),INDEX('DEQ Pollutant List'!$A$7:$A$611,MATCH($B52,'DEQ Pollutant List'!$B$7:$B$611,0))),"")</f>
        <v>497</v>
      </c>
      <c r="E52" s="239" t="s">
        <v>154</v>
      </c>
      <c r="F52" s="240" t="s">
        <v>154</v>
      </c>
      <c r="G52" s="241" t="s">
        <v>154</v>
      </c>
      <c r="H52" s="242" t="s">
        <v>154</v>
      </c>
      <c r="I52" s="243" t="s">
        <v>166</v>
      </c>
      <c r="J52" s="237">
        <f>SUM(J49:J51)</f>
        <v>10.371519781815918</v>
      </c>
      <c r="K52" s="237" t="s">
        <v>120</v>
      </c>
      <c r="L52" s="228">
        <f>SUM(L49:L51)</f>
        <v>79.886145505109312</v>
      </c>
      <c r="M52" s="237">
        <f>SUM(M49:M51)</f>
        <v>4.1835579352775251E-2</v>
      </c>
      <c r="N52" s="237"/>
      <c r="O52" s="228">
        <f>SUM(O49:O51)</f>
        <v>0.21886615206333884</v>
      </c>
    </row>
    <row r="53" spans="1:15" x14ac:dyDescent="0.25">
      <c r="A53" s="231" t="s">
        <v>124</v>
      </c>
      <c r="B53" s="235" t="s">
        <v>167</v>
      </c>
      <c r="C53" s="81" t="str">
        <f>IFERROR(IF(B53="No CAS","",INDEX('DEQ Pollutant List'!$C$7:$C$611,MATCH('3. Pollutant Emissions - EF'!B53,'DEQ Pollutant List'!$B$7:$B$611,0))),"")</f>
        <v>Styrene</v>
      </c>
      <c r="D53" s="115">
        <f>IFERROR(IF(OR($B53="",$B53="No CAS"),INDEX('DEQ Pollutant List'!$A$7:$A$611,MATCH($C53,'DEQ Pollutant List'!$C$7:$C$611,0)),INDEX('DEQ Pollutant List'!$A$7:$A$611,MATCH($B53,'DEQ Pollutant List'!$B$7:$B$611,0))),"")</f>
        <v>585</v>
      </c>
      <c r="E53" s="236">
        <v>0</v>
      </c>
      <c r="F53" s="237">
        <v>1.3149500000000001E-3</v>
      </c>
      <c r="G53" s="238">
        <v>1.3149500000000001E-3</v>
      </c>
      <c r="H53" s="228" t="s">
        <v>151</v>
      </c>
      <c r="I53" s="234" t="s">
        <v>157</v>
      </c>
      <c r="J53" s="237">
        <f>F53*'2. Emissions Units &amp; Activities'!H19</f>
        <v>0.35824173980412999</v>
      </c>
      <c r="K53" s="237" t="s">
        <v>120</v>
      </c>
      <c r="L53" s="228">
        <f>F53*'2. Emissions Units &amp; Activities'!J19</f>
        <v>2.7593402275712</v>
      </c>
      <c r="M53" s="237">
        <f>G53*'2. Emissions Units &amp; Activities'!K19</f>
        <v>1.4450390160115E-3</v>
      </c>
      <c r="N53" s="237"/>
      <c r="O53" s="228">
        <f>G53*'2. Emissions Units &amp; Activities'!M19</f>
        <v>7.5598362400652007E-3</v>
      </c>
    </row>
    <row r="54" spans="1:15" x14ac:dyDescent="0.25">
      <c r="A54" s="231" t="s">
        <v>124</v>
      </c>
      <c r="B54" s="235" t="s">
        <v>167</v>
      </c>
      <c r="C54" s="81" t="str">
        <f>IFERROR(IF(B54="No CAS","",INDEX('DEQ Pollutant List'!$C$7:$C$611,MATCH('3. Pollutant Emissions - EF'!B54,'DEQ Pollutant List'!$B$7:$B$611,0))),"")</f>
        <v>Styrene</v>
      </c>
      <c r="D54" s="115">
        <f>IFERROR(IF(OR($B54="",$B54="No CAS"),INDEX('DEQ Pollutant List'!$A$7:$A$611,MATCH($C54,'DEQ Pollutant List'!$C$7:$C$611,0)),INDEX('DEQ Pollutant List'!$A$7:$A$611,MATCH($B54,'DEQ Pollutant List'!$B$7:$B$611,0))),"")</f>
        <v>585</v>
      </c>
      <c r="E54" s="236">
        <v>0</v>
      </c>
      <c r="F54" s="237">
        <v>1.3149500000000001E-3</v>
      </c>
      <c r="G54" s="238">
        <v>1.3149500000000001E-3</v>
      </c>
      <c r="H54" s="228" t="s">
        <v>151</v>
      </c>
      <c r="I54" s="234" t="s">
        <v>152</v>
      </c>
      <c r="J54" s="237">
        <f>F54*'2. Emissions Units &amp; Activities'!H20</f>
        <v>0.29633967445582499</v>
      </c>
      <c r="K54" s="237" t="s">
        <v>120</v>
      </c>
      <c r="L54" s="228">
        <f>F54*'2. Emissions Units &amp; Activities'!J20</f>
        <v>2.28254246742795</v>
      </c>
      <c r="M54" s="237">
        <f>G54*'2. Emissions Units &amp; Activities'!K20</f>
        <v>1.1953447739551501E-3</v>
      </c>
      <c r="N54" s="237"/>
      <c r="O54" s="228">
        <f>G54*'2. Emissions Units &amp; Activities'!M20</f>
        <v>6.2535410069041002E-3</v>
      </c>
    </row>
    <row r="55" spans="1:15" x14ac:dyDescent="0.25">
      <c r="A55" s="231" t="s">
        <v>124</v>
      </c>
      <c r="B55" s="235" t="s">
        <v>167</v>
      </c>
      <c r="C55" s="81" t="str">
        <f>IFERROR(IF(B55="No CAS","",INDEX('DEQ Pollutant List'!$C$7:$C$611,MATCH('3. Pollutant Emissions - EF'!B55,'DEQ Pollutant List'!$B$7:$B$611,0))),"")</f>
        <v>Styrene</v>
      </c>
      <c r="D55" s="115">
        <f>IFERROR(IF(OR($B55="",$B55="No CAS"),INDEX('DEQ Pollutant List'!$A$7:$A$611,MATCH($C55,'DEQ Pollutant List'!$C$7:$C$611,0)),INDEX('DEQ Pollutant List'!$A$7:$A$611,MATCH($B55,'DEQ Pollutant List'!$B$7:$B$611,0))),"")</f>
        <v>585</v>
      </c>
      <c r="E55" s="239" t="s">
        <v>154</v>
      </c>
      <c r="F55" s="240" t="s">
        <v>154</v>
      </c>
      <c r="G55" s="241" t="s">
        <v>154</v>
      </c>
      <c r="H55" s="242" t="s">
        <v>154</v>
      </c>
      <c r="I55" s="243" t="s">
        <v>168</v>
      </c>
      <c r="J55" s="237">
        <f>SUM(J53:J54)</f>
        <v>0.65458141425995497</v>
      </c>
      <c r="K55" s="237" t="s">
        <v>120</v>
      </c>
      <c r="L55" s="228">
        <f t="shared" ref="L55" si="4">SUM(L53:L54)</f>
        <v>5.04188269499915</v>
      </c>
      <c r="M55" s="237">
        <f t="shared" ref="M55" si="5">SUM(M53:M54)</f>
        <v>2.6403837899666499E-3</v>
      </c>
      <c r="N55" s="237"/>
      <c r="O55" s="228">
        <f>SUM(O53:O54)</f>
        <v>1.3813377246969301E-2</v>
      </c>
    </row>
    <row r="56" spans="1:15" x14ac:dyDescent="0.25">
      <c r="A56" s="231" t="s">
        <v>1643</v>
      </c>
      <c r="B56" s="235" t="s">
        <v>150</v>
      </c>
      <c r="C56" s="81" t="str">
        <f>IFERROR(IF(B56="No CAS","",INDEX('DEQ Pollutant List'!$C$7:$C$611,MATCH('3. Pollutant Emissions - EF'!B56,'DEQ Pollutant List'!$B$7:$B$611,0))),"")</f>
        <v>Acetaldehyde</v>
      </c>
      <c r="D56" s="115">
        <f>IFERROR(IF(OR($B56="",$B56="No CAS"),INDEX('DEQ Pollutant List'!$A$7:$A$611,MATCH($C56,'DEQ Pollutant List'!$C$7:$C$611,0)),INDEX('DEQ Pollutant List'!$A$7:$A$611,MATCH($B56,'DEQ Pollutant List'!$B$7:$B$611,0))),"")</f>
        <v>1</v>
      </c>
      <c r="E56" s="236">
        <v>0</v>
      </c>
      <c r="F56" s="237">
        <v>4.3E-3</v>
      </c>
      <c r="G56" s="238">
        <v>4.3E-3</v>
      </c>
      <c r="H56" s="228" t="s">
        <v>170</v>
      </c>
      <c r="I56" s="234" t="s">
        <v>171</v>
      </c>
      <c r="J56" s="237">
        <f>F56*'2. Emissions Units &amp; Activities'!H$23</f>
        <v>7.8080462358000008E-2</v>
      </c>
      <c r="K56" s="237">
        <f>F56*'2. Emissions Units &amp; Activities'!I$23</f>
        <v>0.101504601074</v>
      </c>
      <c r="L56" s="228">
        <f>F56*'2. Emissions Units &amp; Activities'!J$23</f>
        <v>0.101504601074</v>
      </c>
      <c r="M56" s="237">
        <f>G56*'2. Emissions Units &amp; Activities'!K$23</f>
        <v>3.1484057340000005E-4</v>
      </c>
      <c r="N56" s="237">
        <f>G56*'2. Emissions Units &amp; Activities'!L$23</f>
        <v>4.09292748E-4</v>
      </c>
      <c r="O56" s="228">
        <f>G56*'2. Emissions Units &amp; Activities'!M$23</f>
        <v>4.09292748E-4</v>
      </c>
    </row>
    <row r="57" spans="1:15" x14ac:dyDescent="0.25">
      <c r="A57" s="231" t="s">
        <v>1643</v>
      </c>
      <c r="B57" s="235" t="s">
        <v>172</v>
      </c>
      <c r="C57" s="81" t="str">
        <f>IFERROR(IF(B57="No CAS","",INDEX('DEQ Pollutant List'!$C$7:$C$611,MATCH('3. Pollutant Emissions - EF'!B57,'DEQ Pollutant List'!$B$7:$B$611,0))),"")</f>
        <v>Acrolein</v>
      </c>
      <c r="D57" s="115">
        <f>IFERROR(IF(OR($B57="",$B57="No CAS"),INDEX('DEQ Pollutant List'!$A$7:$A$611,MATCH($C57,'DEQ Pollutant List'!$C$7:$C$611,0)),INDEX('DEQ Pollutant List'!$A$7:$A$611,MATCH($B57,'DEQ Pollutant List'!$B$7:$B$611,0))),"")</f>
        <v>5</v>
      </c>
      <c r="E57" s="236">
        <v>0</v>
      </c>
      <c r="F57" s="237">
        <v>2.7000000000000001E-3</v>
      </c>
      <c r="G57" s="238">
        <v>2.7000000000000001E-3</v>
      </c>
      <c r="H57" s="228" t="s">
        <v>170</v>
      </c>
      <c r="I57" s="234" t="s">
        <v>171</v>
      </c>
      <c r="J57" s="237">
        <f>F57*'2. Emissions Units &amp; Activities'!H$23</f>
        <v>4.9027267062000002E-2</v>
      </c>
      <c r="K57" s="237">
        <f>F57*'2. Emissions Units &amp; Activities'!I$23</f>
        <v>6.3735447186000008E-2</v>
      </c>
      <c r="L57" s="228">
        <f>F57*'2. Emissions Units &amp; Activities'!J$23</f>
        <v>6.3735447186000008E-2</v>
      </c>
      <c r="M57" s="237">
        <f>G57*'2. Emissions Units &amp; Activities'!K$23</f>
        <v>1.9769059260000004E-4</v>
      </c>
      <c r="N57" s="237">
        <f>G57*'2. Emissions Units &amp; Activities'!L$23</f>
        <v>2.5699777200000002E-4</v>
      </c>
      <c r="O57" s="228">
        <f>G57*'2. Emissions Units &amp; Activities'!M$23</f>
        <v>2.5699777200000002E-4</v>
      </c>
    </row>
    <row r="58" spans="1:15" x14ac:dyDescent="0.25">
      <c r="A58" s="231" t="s">
        <v>1643</v>
      </c>
      <c r="B58" s="235" t="s">
        <v>173</v>
      </c>
      <c r="C58" s="81" t="str">
        <f>IFERROR(IF(B58="No CAS","",INDEX('DEQ Pollutant List'!$C$7:$C$611,MATCH('3. Pollutant Emissions - EF'!B58,'DEQ Pollutant List'!$B$7:$B$611,0))),"")</f>
        <v>Ammonia</v>
      </c>
      <c r="D58" s="115">
        <f>IFERROR(IF(OR($B58="",$B58="No CAS"),INDEX('DEQ Pollutant List'!$A$7:$A$611,MATCH($C58,'DEQ Pollutant List'!$C$7:$C$611,0)),INDEX('DEQ Pollutant List'!$A$7:$A$611,MATCH($B58,'DEQ Pollutant List'!$B$7:$B$611,0))),"")</f>
        <v>26</v>
      </c>
      <c r="E58" s="236">
        <v>0</v>
      </c>
      <c r="F58" s="237">
        <v>3.2</v>
      </c>
      <c r="G58" s="238">
        <v>3.2</v>
      </c>
      <c r="H58" s="228" t="s">
        <v>170</v>
      </c>
      <c r="I58" s="234" t="s">
        <v>171</v>
      </c>
      <c r="J58" s="237">
        <f>F58*'2. Emissions Units &amp; Activities'!H$23</f>
        <v>58.106390592000004</v>
      </c>
      <c r="K58" s="237">
        <f>F58*'2. Emissions Units &amp; Activities'!I$23</f>
        <v>75.538307775999996</v>
      </c>
      <c r="L58" s="228">
        <f>F58*'2. Emissions Units &amp; Activities'!J$23</f>
        <v>75.538307775999996</v>
      </c>
      <c r="M58" s="237">
        <f>G58*'2. Emissions Units &amp; Activities'!K$23</f>
        <v>0.23429996160000002</v>
      </c>
      <c r="N58" s="237">
        <f>G58*'2. Emissions Units &amp; Activities'!L$23</f>
        <v>0.304589952</v>
      </c>
      <c r="O58" s="228">
        <f>G58*'2. Emissions Units &amp; Activities'!M$23</f>
        <v>0.304589952</v>
      </c>
    </row>
    <row r="59" spans="1:15" x14ac:dyDescent="0.25">
      <c r="A59" s="231" t="s">
        <v>1643</v>
      </c>
      <c r="B59" s="235" t="s">
        <v>148</v>
      </c>
      <c r="C59" s="81" t="str">
        <f>IFERROR(IF(B59="No CAS","",INDEX('DEQ Pollutant List'!$C$7:$C$611,MATCH('3. Pollutant Emissions - EF'!B59,'DEQ Pollutant List'!$B$7:$B$611,0))),"")</f>
        <v>Arsenic and compounds</v>
      </c>
      <c r="D59" s="115">
        <f>IFERROR(IF(OR($B59="",$B59="No CAS"),INDEX('DEQ Pollutant List'!$A$7:$A$611,MATCH($C59,'DEQ Pollutant List'!$C$7:$C$611,0)),INDEX('DEQ Pollutant List'!$A$7:$A$611,MATCH($B59,'DEQ Pollutant List'!$B$7:$B$611,0))),"")</f>
        <v>37</v>
      </c>
      <c r="E59" s="236">
        <v>0</v>
      </c>
      <c r="F59" s="237">
        <v>2.0000000000000001E-4</v>
      </c>
      <c r="G59" s="238">
        <v>2.0000000000000001E-4</v>
      </c>
      <c r="H59" s="228" t="s">
        <v>170</v>
      </c>
      <c r="I59" s="234" t="s">
        <v>171</v>
      </c>
      <c r="J59" s="237">
        <f>F59*'2. Emissions Units &amp; Activities'!H$23</f>
        <v>3.6316494120000003E-3</v>
      </c>
      <c r="K59" s="237">
        <f>F59*'2. Emissions Units &amp; Activities'!I$23</f>
        <v>4.721144236E-3</v>
      </c>
      <c r="L59" s="228">
        <f>F59*'2. Emissions Units &amp; Activities'!J$23</f>
        <v>4.721144236E-3</v>
      </c>
      <c r="M59" s="244">
        <f>G59*'2. Emissions Units &amp; Activities'!K$23</f>
        <v>1.4643747600000002E-5</v>
      </c>
      <c r="N59" s="237">
        <f>G59*'2. Emissions Units &amp; Activities'!L$23</f>
        <v>1.9036872000000001E-5</v>
      </c>
      <c r="O59" s="245">
        <f>G59*'2. Emissions Units &amp; Activities'!M$23</f>
        <v>1.9036872000000001E-5</v>
      </c>
    </row>
    <row r="60" spans="1:15" x14ac:dyDescent="0.25">
      <c r="A60" s="231" t="s">
        <v>1643</v>
      </c>
      <c r="B60" s="235" t="s">
        <v>174</v>
      </c>
      <c r="C60" s="81" t="str">
        <f>IFERROR(IF(B60="No CAS","",INDEX('DEQ Pollutant List'!$C$7:$C$611,MATCH('3. Pollutant Emissions - EF'!B60,'DEQ Pollutant List'!$B$7:$B$611,0))),"")</f>
        <v>Barium and compounds</v>
      </c>
      <c r="D60" s="115">
        <f>IFERROR(IF(OR($B60="",$B60="No CAS"),INDEX('DEQ Pollutant List'!$A$7:$A$611,MATCH($C60,'DEQ Pollutant List'!$C$7:$C$611,0)),INDEX('DEQ Pollutant List'!$A$7:$A$611,MATCH($B60,'DEQ Pollutant List'!$B$7:$B$611,0))),"")</f>
        <v>45</v>
      </c>
      <c r="E60" s="236">
        <v>0</v>
      </c>
      <c r="F60" s="237">
        <v>4.4000000000000003E-3</v>
      </c>
      <c r="G60" s="238">
        <v>4.4000000000000003E-3</v>
      </c>
      <c r="H60" s="228" t="s">
        <v>170</v>
      </c>
      <c r="I60" s="234" t="s">
        <v>171</v>
      </c>
      <c r="J60" s="237">
        <f>F60*'2. Emissions Units &amp; Activities'!H$23</f>
        <v>7.989628706400001E-2</v>
      </c>
      <c r="K60" s="237">
        <f>F60*'2. Emissions Units &amp; Activities'!I$23</f>
        <v>0.103865173192</v>
      </c>
      <c r="L60" s="228">
        <f>F60*'2. Emissions Units &amp; Activities'!J$23</f>
        <v>0.103865173192</v>
      </c>
      <c r="M60" s="237">
        <f>G60*'2. Emissions Units &amp; Activities'!K$23</f>
        <v>3.2216244720000004E-4</v>
      </c>
      <c r="N60" s="237">
        <f>G60*'2. Emissions Units &amp; Activities'!L$23</f>
        <v>4.1881118400000002E-4</v>
      </c>
      <c r="O60" s="228">
        <f>G60*'2. Emissions Units &amp; Activities'!M$23</f>
        <v>4.1881118400000002E-4</v>
      </c>
    </row>
    <row r="61" spans="1:15" x14ac:dyDescent="0.25">
      <c r="A61" s="231" t="s">
        <v>1643</v>
      </c>
      <c r="B61" s="235" t="s">
        <v>175</v>
      </c>
      <c r="C61" s="81" t="str">
        <f>IFERROR(IF(B61="No CAS","",INDEX('DEQ Pollutant List'!$C$7:$C$611,MATCH('3. Pollutant Emissions - EF'!B61,'DEQ Pollutant List'!$B$7:$B$611,0))),"")</f>
        <v>Benzene</v>
      </c>
      <c r="D61" s="115">
        <f>IFERROR(IF(OR($B61="",$B61="No CAS"),INDEX('DEQ Pollutant List'!$A$7:$A$611,MATCH($C61,'DEQ Pollutant List'!$C$7:$C$611,0)),INDEX('DEQ Pollutant List'!$A$7:$A$611,MATCH($B61,'DEQ Pollutant List'!$B$7:$B$611,0))),"")</f>
        <v>46</v>
      </c>
      <c r="E61" s="236">
        <v>0</v>
      </c>
      <c r="F61" s="237">
        <v>8.0000000000000002E-3</v>
      </c>
      <c r="G61" s="238">
        <v>8.0000000000000002E-3</v>
      </c>
      <c r="H61" s="228" t="s">
        <v>170</v>
      </c>
      <c r="I61" s="234" t="s">
        <v>171</v>
      </c>
      <c r="J61" s="237">
        <f>F61*'2. Emissions Units &amp; Activities'!H$23</f>
        <v>0.14526597648</v>
      </c>
      <c r="K61" s="237">
        <f>F61*'2. Emissions Units &amp; Activities'!I$23</f>
        <v>0.18884576944000001</v>
      </c>
      <c r="L61" s="228">
        <f>F61*'2. Emissions Units &amp; Activities'!J$23</f>
        <v>0.18884576944000001</v>
      </c>
      <c r="M61" s="237">
        <f>G61*'2. Emissions Units &amp; Activities'!K$23</f>
        <v>5.8574990400000007E-4</v>
      </c>
      <c r="N61" s="237">
        <f>G61*'2. Emissions Units &amp; Activities'!L$23</f>
        <v>7.6147488E-4</v>
      </c>
      <c r="O61" s="228">
        <f>G61*'2. Emissions Units &amp; Activities'!M$23</f>
        <v>7.6147488E-4</v>
      </c>
    </row>
    <row r="62" spans="1:15" x14ac:dyDescent="0.25">
      <c r="A62" s="231" t="s">
        <v>1643</v>
      </c>
      <c r="B62" s="235" t="s">
        <v>176</v>
      </c>
      <c r="C62" s="81" t="str">
        <f>IFERROR(IF(B62="No CAS","",INDEX('DEQ Pollutant List'!$C$7:$C$611,MATCH('3. Pollutant Emissions - EF'!B62,'DEQ Pollutant List'!$B$7:$B$611,0))),"")</f>
        <v>Beryllium and compounds</v>
      </c>
      <c r="D62" s="115">
        <f>IFERROR(IF(OR($B62="",$B62="No CAS"),INDEX('DEQ Pollutant List'!$A$7:$A$611,MATCH($C62,'DEQ Pollutant List'!$C$7:$C$611,0)),INDEX('DEQ Pollutant List'!$A$7:$A$611,MATCH($B62,'DEQ Pollutant List'!$B$7:$B$611,0))),"")</f>
        <v>58</v>
      </c>
      <c r="E62" s="236">
        <v>0</v>
      </c>
      <c r="F62" s="237">
        <v>1.2E-5</v>
      </c>
      <c r="G62" s="238">
        <v>1.2E-5</v>
      </c>
      <c r="H62" s="228" t="s">
        <v>170</v>
      </c>
      <c r="I62" s="234" t="s">
        <v>171</v>
      </c>
      <c r="J62" s="237">
        <f>F62*'2. Emissions Units &amp; Activities'!H$23</f>
        <v>2.1789896472000002E-4</v>
      </c>
      <c r="K62" s="237">
        <f>F62*'2. Emissions Units &amp; Activities'!I$23</f>
        <v>2.8326865416000003E-4</v>
      </c>
      <c r="L62" s="228">
        <f>F62*'2. Emissions Units &amp; Activities'!J$23</f>
        <v>2.8326865416000003E-4</v>
      </c>
      <c r="M62" s="244">
        <f>G62*'2. Emissions Units &amp; Activities'!K$23</f>
        <v>8.7862485600000011E-7</v>
      </c>
      <c r="N62" s="237">
        <f>G62*'2. Emissions Units &amp; Activities'!L$23</f>
        <v>1.1422123200000001E-6</v>
      </c>
      <c r="O62" s="245">
        <f>G62*'2. Emissions Units &amp; Activities'!M$23</f>
        <v>1.1422123200000001E-6</v>
      </c>
    </row>
    <row r="63" spans="1:15" x14ac:dyDescent="0.25">
      <c r="A63" s="231" t="s">
        <v>1643</v>
      </c>
      <c r="B63" s="235" t="s">
        <v>177</v>
      </c>
      <c r="C63" s="81" t="str">
        <f>IFERROR(IF(B63="No CAS","",INDEX('DEQ Pollutant List'!$C$7:$C$611,MATCH('3. Pollutant Emissions - EF'!B63,'DEQ Pollutant List'!$B$7:$B$611,0))),"")</f>
        <v>Cadmium and compounds</v>
      </c>
      <c r="D63" s="115">
        <f>IFERROR(IF(OR($B63="",$B63="No CAS"),INDEX('DEQ Pollutant List'!$A$7:$A$611,MATCH($C63,'DEQ Pollutant List'!$C$7:$C$611,0)),INDEX('DEQ Pollutant List'!$A$7:$A$611,MATCH($B63,'DEQ Pollutant List'!$B$7:$B$611,0))),"")</f>
        <v>83</v>
      </c>
      <c r="E63" s="236">
        <v>0</v>
      </c>
      <c r="F63" s="237">
        <v>1.1000000000000001E-3</v>
      </c>
      <c r="G63" s="238">
        <v>1.1000000000000001E-3</v>
      </c>
      <c r="H63" s="228" t="s">
        <v>170</v>
      </c>
      <c r="I63" s="234" t="s">
        <v>171</v>
      </c>
      <c r="J63" s="237">
        <f>F63*'2. Emissions Units &amp; Activities'!H$23</f>
        <v>1.9974071766000003E-2</v>
      </c>
      <c r="K63" s="237">
        <f>F63*'2. Emissions Units &amp; Activities'!I$23</f>
        <v>2.5966293298000001E-2</v>
      </c>
      <c r="L63" s="228">
        <f>F63*'2. Emissions Units &amp; Activities'!J$23</f>
        <v>2.5966293298000001E-2</v>
      </c>
      <c r="M63" s="244">
        <f>G63*'2. Emissions Units &amp; Activities'!K$23</f>
        <v>8.0540611800000009E-5</v>
      </c>
      <c r="N63" s="237">
        <f>G63*'2. Emissions Units &amp; Activities'!L$23</f>
        <v>1.0470279600000001E-4</v>
      </c>
      <c r="O63" s="228">
        <f>G63*'2. Emissions Units &amp; Activities'!M$23</f>
        <v>1.0470279600000001E-4</v>
      </c>
    </row>
    <row r="64" spans="1:15" x14ac:dyDescent="0.25">
      <c r="A64" s="231" t="s">
        <v>1643</v>
      </c>
      <c r="B64" s="235" t="s">
        <v>178</v>
      </c>
      <c r="C64" s="81" t="str">
        <f>IFERROR(IF(B64="No CAS","",INDEX('DEQ Pollutant List'!$C$7:$C$611,MATCH('3. Pollutant Emissions - EF'!B64,'DEQ Pollutant List'!$B$7:$B$611,0))),"")</f>
        <v>Chromium VI, chromate and dichromate particulate</v>
      </c>
      <c r="D64" s="115">
        <f>IFERROR(IF(OR($B64="",$B64="No CAS"),INDEX('DEQ Pollutant List'!$A$7:$A$611,MATCH($C64,'DEQ Pollutant List'!$C$7:$C$611,0)),INDEX('DEQ Pollutant List'!$A$7:$A$611,MATCH($B64,'DEQ Pollutant List'!$B$7:$B$611,0))),"")</f>
        <v>136</v>
      </c>
      <c r="E64" s="236">
        <v>0</v>
      </c>
      <c r="F64" s="237">
        <v>1.4E-3</v>
      </c>
      <c r="G64" s="238">
        <v>1.4E-3</v>
      </c>
      <c r="H64" s="228" t="s">
        <v>170</v>
      </c>
      <c r="I64" s="234" t="s">
        <v>171</v>
      </c>
      <c r="J64" s="237">
        <f>F64*'2. Emissions Units &amp; Activities'!H$23</f>
        <v>2.5421545884000002E-2</v>
      </c>
      <c r="K64" s="237">
        <f>F64*'2. Emissions Units &amp; Activities'!I$23</f>
        <v>3.3048009651999999E-2</v>
      </c>
      <c r="L64" s="228">
        <f>F64*'2. Emissions Units &amp; Activities'!J$23</f>
        <v>3.3048009651999999E-2</v>
      </c>
      <c r="M64" s="237">
        <f>G64*'2. Emissions Units &amp; Activities'!K$23</f>
        <v>1.0250623320000001E-4</v>
      </c>
      <c r="N64" s="237">
        <f>G64*'2. Emissions Units &amp; Activities'!L$23</f>
        <v>1.3325810399999999E-4</v>
      </c>
      <c r="O64" s="228">
        <f>G64*'2. Emissions Units &amp; Activities'!M$23</f>
        <v>1.3325810399999999E-4</v>
      </c>
    </row>
    <row r="65" spans="1:15" x14ac:dyDescent="0.25">
      <c r="A65" s="231" t="s">
        <v>1643</v>
      </c>
      <c r="B65" s="235" t="s">
        <v>179</v>
      </c>
      <c r="C65" s="81" t="str">
        <f>IFERROR(IF(B65="No CAS","",INDEX('DEQ Pollutant List'!$C$7:$C$611,MATCH('3. Pollutant Emissions - EF'!B65,'DEQ Pollutant List'!$B$7:$B$611,0))),"")</f>
        <v>Cobalt and compounds</v>
      </c>
      <c r="D65" s="115">
        <f>IFERROR(IF(OR($B65="",$B65="No CAS"),INDEX('DEQ Pollutant List'!$A$7:$A$611,MATCH($C65,'DEQ Pollutant List'!$C$7:$C$611,0)),INDEX('DEQ Pollutant List'!$A$7:$A$611,MATCH($B65,'DEQ Pollutant List'!$B$7:$B$611,0))),"")</f>
        <v>146</v>
      </c>
      <c r="E65" s="236">
        <v>0</v>
      </c>
      <c r="F65" s="237">
        <v>8.3999999999999995E-5</v>
      </c>
      <c r="G65" s="238">
        <v>8.3999999999999995E-5</v>
      </c>
      <c r="H65" s="228" t="s">
        <v>170</v>
      </c>
      <c r="I65" s="234" t="s">
        <v>171</v>
      </c>
      <c r="J65" s="237">
        <f>F65*'2. Emissions Units &amp; Activities'!H$23</f>
        <v>1.5252927530400001E-3</v>
      </c>
      <c r="K65" s="237">
        <f>F65*'2. Emissions Units &amp; Activities'!I$23</f>
        <v>1.98288057912E-3</v>
      </c>
      <c r="L65" s="228">
        <f>F65*'2. Emissions Units &amp; Activities'!J$23</f>
        <v>1.98288057912E-3</v>
      </c>
      <c r="M65" s="244">
        <f>G65*'2. Emissions Units &amp; Activities'!K$23</f>
        <v>6.1503739920000001E-6</v>
      </c>
      <c r="N65" s="237">
        <f>G65*'2. Emissions Units &amp; Activities'!L$23</f>
        <v>7.9954862399999991E-6</v>
      </c>
      <c r="O65" s="245">
        <f>G65*'2. Emissions Units &amp; Activities'!M$23</f>
        <v>7.9954862399999991E-6</v>
      </c>
    </row>
    <row r="66" spans="1:15" x14ac:dyDescent="0.25">
      <c r="A66" s="231" t="s">
        <v>1643</v>
      </c>
      <c r="B66" s="235" t="s">
        <v>180</v>
      </c>
      <c r="C66" s="81" t="str">
        <f>IFERROR(IF(B66="No CAS","",INDEX('DEQ Pollutant List'!$C$7:$C$611,MATCH('3. Pollutant Emissions - EF'!B66,'DEQ Pollutant List'!$B$7:$B$611,0))),"")</f>
        <v>Copper and compounds</v>
      </c>
      <c r="D66" s="115">
        <f>IFERROR(IF(OR($B66="",$B66="No CAS"),INDEX('DEQ Pollutant List'!$A$7:$A$611,MATCH($C66,'DEQ Pollutant List'!$C$7:$C$611,0)),INDEX('DEQ Pollutant List'!$A$7:$A$611,MATCH($B66,'DEQ Pollutant List'!$B$7:$B$611,0))),"")</f>
        <v>149</v>
      </c>
      <c r="E66" s="236">
        <v>0</v>
      </c>
      <c r="F66" s="237">
        <v>8.4999999999999995E-4</v>
      </c>
      <c r="G66" s="238">
        <v>8.4999999999999995E-4</v>
      </c>
      <c r="H66" s="228" t="s">
        <v>170</v>
      </c>
      <c r="I66" s="234" t="s">
        <v>171</v>
      </c>
      <c r="J66" s="237">
        <f>F66*'2. Emissions Units &amp; Activities'!H$23</f>
        <v>1.5434510000999999E-2</v>
      </c>
      <c r="K66" s="237">
        <f>F66*'2. Emissions Units &amp; Activities'!I$23</f>
        <v>2.0064863002999998E-2</v>
      </c>
      <c r="L66" s="228">
        <f>F66*'2. Emissions Units &amp; Activities'!J$23</f>
        <v>2.0064863002999998E-2</v>
      </c>
      <c r="M66" s="244">
        <f>G66*'2. Emissions Units &amp; Activities'!K$23</f>
        <v>6.22359273E-5</v>
      </c>
      <c r="N66" s="237">
        <f>G66*'2. Emissions Units &amp; Activities'!L$23</f>
        <v>8.0906705999999985E-5</v>
      </c>
      <c r="O66" s="245">
        <f>G66*'2. Emissions Units &amp; Activities'!M$23</f>
        <v>8.0906705999999985E-5</v>
      </c>
    </row>
    <row r="67" spans="1:15" x14ac:dyDescent="0.25">
      <c r="A67" s="231" t="s">
        <v>1643</v>
      </c>
      <c r="B67" s="235" t="s">
        <v>181</v>
      </c>
      <c r="C67" s="81" t="str">
        <f>IFERROR(IF(B67="No CAS","",INDEX('DEQ Pollutant List'!$C$7:$C$611,MATCH('3. Pollutant Emissions - EF'!B67,'DEQ Pollutant List'!$B$7:$B$611,0))),"")</f>
        <v>Ethyl benzene</v>
      </c>
      <c r="D67" s="115">
        <f>IFERROR(IF(OR($B67="",$B67="No CAS"),INDEX('DEQ Pollutant List'!$A$7:$A$611,MATCH($C67,'DEQ Pollutant List'!$C$7:$C$611,0)),INDEX('DEQ Pollutant List'!$A$7:$A$611,MATCH($B67,'DEQ Pollutant List'!$B$7:$B$611,0))),"")</f>
        <v>229</v>
      </c>
      <c r="E67" s="236">
        <v>0</v>
      </c>
      <c r="F67" s="237">
        <v>9.4999999999999998E-3</v>
      </c>
      <c r="G67" s="238">
        <v>9.4999999999999998E-3</v>
      </c>
      <c r="H67" s="228" t="s">
        <v>170</v>
      </c>
      <c r="I67" s="234" t="s">
        <v>171</v>
      </c>
      <c r="J67" s="237">
        <f>F67*'2. Emissions Units &amp; Activities'!H$23</f>
        <v>0.17250334707000001</v>
      </c>
      <c r="K67" s="237">
        <f>F67*'2. Emissions Units &amp; Activities'!I$23</f>
        <v>0.22425435120999998</v>
      </c>
      <c r="L67" s="228">
        <f>F67*'2. Emissions Units &amp; Activities'!J$23</f>
        <v>0.22425435120999998</v>
      </c>
      <c r="M67" s="237">
        <f>G67*'2. Emissions Units &amp; Activities'!K$23</f>
        <v>6.9557801100000004E-4</v>
      </c>
      <c r="N67" s="237">
        <f>G67*'2. Emissions Units &amp; Activities'!L$23</f>
        <v>9.0425141999999996E-4</v>
      </c>
      <c r="O67" s="228">
        <f>G67*'2. Emissions Units &amp; Activities'!M$23</f>
        <v>9.0425141999999996E-4</v>
      </c>
    </row>
    <row r="68" spans="1:15" x14ac:dyDescent="0.25">
      <c r="A68" s="231" t="s">
        <v>1643</v>
      </c>
      <c r="B68" s="235" t="s">
        <v>156</v>
      </c>
      <c r="C68" s="81" t="str">
        <f>IFERROR(IF(B68="No CAS","",INDEX('DEQ Pollutant List'!$C$7:$C$611,MATCH('3. Pollutant Emissions - EF'!B68,'DEQ Pollutant List'!$B$7:$B$611,0))),"")</f>
        <v>Formaldehyde</v>
      </c>
      <c r="D68" s="115">
        <f>IFERROR(IF(OR($B68="",$B68="No CAS"),INDEX('DEQ Pollutant List'!$A$7:$A$611,MATCH($C68,'DEQ Pollutant List'!$C$7:$C$611,0)),INDEX('DEQ Pollutant List'!$A$7:$A$611,MATCH($B68,'DEQ Pollutant List'!$B$7:$B$611,0))),"")</f>
        <v>250</v>
      </c>
      <c r="E68" s="236">
        <v>0</v>
      </c>
      <c r="F68" s="237">
        <v>1.7000000000000001E-2</v>
      </c>
      <c r="G68" s="238">
        <v>1.7000000000000001E-2</v>
      </c>
      <c r="H68" s="228" t="s">
        <v>170</v>
      </c>
      <c r="I68" s="234" t="s">
        <v>171</v>
      </c>
      <c r="J68" s="237">
        <f>F68*'2. Emissions Units &amp; Activities'!H$23</f>
        <v>0.30869020002000003</v>
      </c>
      <c r="K68" s="237">
        <f>F68*'2. Emissions Units &amp; Activities'!I$23</f>
        <v>0.40129726006000005</v>
      </c>
      <c r="L68" s="228">
        <f>F68*'2. Emissions Units &amp; Activities'!J$23</f>
        <v>0.40129726006000005</v>
      </c>
      <c r="M68" s="237">
        <f>G68*'2. Emissions Units &amp; Activities'!K$23</f>
        <v>1.2447185460000001E-3</v>
      </c>
      <c r="N68" s="237">
        <f>G68*'2. Emissions Units &amp; Activities'!L$23</f>
        <v>1.61813412E-3</v>
      </c>
      <c r="O68" s="228">
        <f>G68*'2. Emissions Units &amp; Activities'!M$23</f>
        <v>1.61813412E-3</v>
      </c>
    </row>
    <row r="69" spans="1:15" x14ac:dyDescent="0.25">
      <c r="A69" s="231" t="s">
        <v>1643</v>
      </c>
      <c r="B69" s="235" t="s">
        <v>182</v>
      </c>
      <c r="C69" s="81" t="str">
        <f>IFERROR(IF(B69="No CAS","",INDEX('DEQ Pollutant List'!$C$7:$C$611,MATCH('3. Pollutant Emissions - EF'!B69,'DEQ Pollutant List'!$B$7:$B$611,0))),"")</f>
        <v>Hexane</v>
      </c>
      <c r="D69" s="115">
        <f>IFERROR(IF(OR($B69="",$B69="No CAS"),INDEX('DEQ Pollutant List'!$A$7:$A$611,MATCH($C69,'DEQ Pollutant List'!$C$7:$C$611,0)),INDEX('DEQ Pollutant List'!$A$7:$A$611,MATCH($B69,'DEQ Pollutant List'!$B$7:$B$611,0))),"")</f>
        <v>289</v>
      </c>
      <c r="E69" s="236">
        <v>0</v>
      </c>
      <c r="F69" s="237">
        <v>6.3E-3</v>
      </c>
      <c r="G69" s="238">
        <v>6.3E-3</v>
      </c>
      <c r="H69" s="228" t="s">
        <v>170</v>
      </c>
      <c r="I69" s="234" t="s">
        <v>171</v>
      </c>
      <c r="J69" s="237">
        <f>F69*'2. Emissions Units &amp; Activities'!H$23</f>
        <v>0.11439695647800001</v>
      </c>
      <c r="K69" s="237">
        <f>F69*'2. Emissions Units &amp; Activities'!I$23</f>
        <v>0.14871604343399999</v>
      </c>
      <c r="L69" s="228">
        <f>F69*'2. Emissions Units &amp; Activities'!J$23</f>
        <v>0.14871604343399999</v>
      </c>
      <c r="M69" s="237">
        <f>G69*'2. Emissions Units &amp; Activities'!K$23</f>
        <v>4.6127804940000001E-4</v>
      </c>
      <c r="N69" s="237">
        <f>G69*'2. Emissions Units &amp; Activities'!L$23</f>
        <v>5.99661468E-4</v>
      </c>
      <c r="O69" s="228">
        <f>G69*'2. Emissions Units &amp; Activities'!M$23</f>
        <v>5.99661468E-4</v>
      </c>
    </row>
    <row r="70" spans="1:15" x14ac:dyDescent="0.25">
      <c r="A70" s="231" t="s">
        <v>1643</v>
      </c>
      <c r="B70" s="235" t="s">
        <v>183</v>
      </c>
      <c r="C70" s="81" t="str">
        <f>IFERROR(IF(B70="No CAS","",INDEX('DEQ Pollutant List'!$C$7:$C$611,MATCH('3. Pollutant Emissions - EF'!B70,'DEQ Pollutant List'!$B$7:$B$611,0))),"")</f>
        <v>Lead and compounds</v>
      </c>
      <c r="D70" s="115">
        <f>IFERROR(IF(OR($B70="",$B70="No CAS"),INDEX('DEQ Pollutant List'!$A$7:$A$611,MATCH($C70,'DEQ Pollutant List'!$C$7:$C$611,0)),INDEX('DEQ Pollutant List'!$A$7:$A$611,MATCH($B70,'DEQ Pollutant List'!$B$7:$B$611,0))),"")</f>
        <v>305</v>
      </c>
      <c r="E70" s="236">
        <v>0</v>
      </c>
      <c r="F70" s="237">
        <v>5.0000000000000001E-4</v>
      </c>
      <c r="G70" s="238">
        <v>5.0000000000000001E-4</v>
      </c>
      <c r="H70" s="228" t="s">
        <v>170</v>
      </c>
      <c r="I70" s="234" t="s">
        <v>171</v>
      </c>
      <c r="J70" s="237">
        <f>F70*'2. Emissions Units &amp; Activities'!H$23</f>
        <v>9.0791235300000002E-3</v>
      </c>
      <c r="K70" s="237">
        <f>F70*'2. Emissions Units &amp; Activities'!I$23</f>
        <v>1.180286059E-2</v>
      </c>
      <c r="L70" s="228">
        <f>F70*'2. Emissions Units &amp; Activities'!J$23</f>
        <v>1.180286059E-2</v>
      </c>
      <c r="M70" s="244">
        <f>G70*'2. Emissions Units &amp; Activities'!K$23</f>
        <v>3.6609369000000004E-5</v>
      </c>
      <c r="N70" s="237">
        <f>G70*'2. Emissions Units &amp; Activities'!L$23</f>
        <v>4.759218E-5</v>
      </c>
      <c r="O70" s="245">
        <f>G70*'2. Emissions Units &amp; Activities'!M$23</f>
        <v>4.759218E-5</v>
      </c>
    </row>
    <row r="71" spans="1:15" x14ac:dyDescent="0.25">
      <c r="A71" s="231" t="s">
        <v>1643</v>
      </c>
      <c r="B71" s="235" t="s">
        <v>184</v>
      </c>
      <c r="C71" s="81" t="str">
        <f>IFERROR(IF(B71="No CAS","",INDEX('DEQ Pollutant List'!$C$7:$C$611,MATCH('3. Pollutant Emissions - EF'!B71,'DEQ Pollutant List'!$B$7:$B$611,0))),"")</f>
        <v>Manganese and compounds</v>
      </c>
      <c r="D71" s="115">
        <f>IFERROR(IF(OR($B71="",$B71="No CAS"),INDEX('DEQ Pollutant List'!$A$7:$A$611,MATCH($C71,'DEQ Pollutant List'!$C$7:$C$611,0)),INDEX('DEQ Pollutant List'!$A$7:$A$611,MATCH($B71,'DEQ Pollutant List'!$B$7:$B$611,0))),"")</f>
        <v>312</v>
      </c>
      <c r="E71" s="236">
        <v>0</v>
      </c>
      <c r="F71" s="237">
        <v>3.8000000000000002E-4</v>
      </c>
      <c r="G71" s="238">
        <v>3.8000000000000002E-4</v>
      </c>
      <c r="H71" s="228" t="s">
        <v>170</v>
      </c>
      <c r="I71" s="234" t="s">
        <v>171</v>
      </c>
      <c r="J71" s="237">
        <f>F71*'2. Emissions Units &amp; Activities'!H$23</f>
        <v>6.9001338828000008E-3</v>
      </c>
      <c r="K71" s="237">
        <f>F71*'2. Emissions Units &amp; Activities'!I$23</f>
        <v>8.9701740484000002E-3</v>
      </c>
      <c r="L71" s="228">
        <f>F71*'2. Emissions Units &amp; Activities'!J$23</f>
        <v>8.9701740484000002E-3</v>
      </c>
      <c r="M71" s="244">
        <f>G71*'2. Emissions Units &amp; Activities'!K$23</f>
        <v>2.7823120440000005E-5</v>
      </c>
      <c r="N71" s="237">
        <f>G71*'2. Emissions Units &amp; Activities'!L$23</f>
        <v>3.61700568E-5</v>
      </c>
      <c r="O71" s="245">
        <f>G71*'2. Emissions Units &amp; Activities'!M$23</f>
        <v>3.61700568E-5</v>
      </c>
    </row>
    <row r="72" spans="1:15" x14ac:dyDescent="0.25">
      <c r="A72" s="231" t="s">
        <v>1643</v>
      </c>
      <c r="B72" s="235" t="s">
        <v>185</v>
      </c>
      <c r="C72" s="81" t="str">
        <f>IFERROR(IF(B72="No CAS","",INDEX('DEQ Pollutant List'!$C$7:$C$611,MATCH('3. Pollutant Emissions - EF'!B72,'DEQ Pollutant List'!$B$7:$B$611,0))),"")</f>
        <v>Mercury and compounds</v>
      </c>
      <c r="D72" s="115">
        <f>IFERROR(IF(OR($B72="",$B72="No CAS"),INDEX('DEQ Pollutant List'!$A$7:$A$611,MATCH($C72,'DEQ Pollutant List'!$C$7:$C$611,0)),INDEX('DEQ Pollutant List'!$A$7:$A$611,MATCH($B72,'DEQ Pollutant List'!$B$7:$B$611,0))),"")</f>
        <v>316</v>
      </c>
      <c r="E72" s="236">
        <v>0</v>
      </c>
      <c r="F72" s="237">
        <v>2.5999999999999998E-4</v>
      </c>
      <c r="G72" s="238">
        <v>2.5999999999999998E-4</v>
      </c>
      <c r="H72" s="228" t="s">
        <v>170</v>
      </c>
      <c r="I72" s="234" t="s">
        <v>171</v>
      </c>
      <c r="J72" s="237">
        <f>F72*'2. Emissions Units &amp; Activities'!H$23</f>
        <v>4.7211442355999996E-3</v>
      </c>
      <c r="K72" s="237">
        <f>F72*'2. Emissions Units &amp; Activities'!I$23</f>
        <v>6.1374875067999992E-3</v>
      </c>
      <c r="L72" s="228">
        <f>F72*'2. Emissions Units &amp; Activities'!J$23</f>
        <v>6.1374875067999992E-3</v>
      </c>
      <c r="M72" s="244">
        <f>G72*'2. Emissions Units &amp; Activities'!K$23</f>
        <v>1.9036871879999999E-5</v>
      </c>
      <c r="N72" s="237">
        <f>G72*'2. Emissions Units &amp; Activities'!L$23</f>
        <v>2.4747933599999997E-5</v>
      </c>
      <c r="O72" s="245">
        <f>G72*'2. Emissions Units &amp; Activities'!M$23</f>
        <v>2.4747933599999997E-5</v>
      </c>
    </row>
    <row r="73" spans="1:15" x14ac:dyDescent="0.25">
      <c r="A73" s="231" t="s">
        <v>1643</v>
      </c>
      <c r="B73" s="235" t="s">
        <v>186</v>
      </c>
      <c r="C73" s="81" t="str">
        <f>IFERROR(IF(B73="No CAS","",INDEX('DEQ Pollutant List'!$C$7:$C$611,MATCH('3. Pollutant Emissions - EF'!B73,'DEQ Pollutant List'!$B$7:$B$611,0))),"")</f>
        <v>Molybdenum trioxide</v>
      </c>
      <c r="D73" s="115">
        <f>IFERROR(IF(OR($B73="",$B73="No CAS"),INDEX('DEQ Pollutant List'!$A$7:$A$611,MATCH($C73,'DEQ Pollutant List'!$C$7:$C$611,0)),INDEX('DEQ Pollutant List'!$A$7:$A$611,MATCH($B73,'DEQ Pollutant List'!$B$7:$B$611,0))),"")</f>
        <v>361</v>
      </c>
      <c r="E73" s="236">
        <v>0</v>
      </c>
      <c r="F73" s="237">
        <v>1.65E-3</v>
      </c>
      <c r="G73" s="238">
        <v>1.65E-3</v>
      </c>
      <c r="H73" s="228" t="s">
        <v>170</v>
      </c>
      <c r="I73" s="234" t="s">
        <v>171</v>
      </c>
      <c r="J73" s="237">
        <f>F73*'2. Emissions Units &amp; Activities'!H$23</f>
        <v>2.9961107649E-2</v>
      </c>
      <c r="K73" s="237">
        <f>F73*'2. Emissions Units &amp; Activities'!I$23</f>
        <v>3.8949439947000002E-2</v>
      </c>
      <c r="L73" s="228">
        <f>F73*'2. Emissions Units &amp; Activities'!J$23</f>
        <v>3.8949439947000002E-2</v>
      </c>
      <c r="M73" s="237">
        <f>G73*'2. Emissions Units &amp; Activities'!K$23</f>
        <v>1.2081091770000001E-4</v>
      </c>
      <c r="N73" s="237">
        <f>G73*'2. Emissions Units &amp; Activities'!L$23</f>
        <v>1.5705419399999999E-4</v>
      </c>
      <c r="O73" s="228">
        <f>G73*'2. Emissions Units &amp; Activities'!M$23</f>
        <v>1.5705419399999999E-4</v>
      </c>
    </row>
    <row r="74" spans="1:15" x14ac:dyDescent="0.25">
      <c r="A74" s="231" t="s">
        <v>1643</v>
      </c>
      <c r="B74" s="235" t="s">
        <v>187</v>
      </c>
      <c r="C74" s="81" t="str">
        <f>IFERROR(IF(B74="No CAS","",INDEX('DEQ Pollutant List'!$C$7:$C$611,MATCH('3. Pollutant Emissions - EF'!B74,'DEQ Pollutant List'!$B$7:$B$611,0))),"")</f>
        <v>Naphthalene</v>
      </c>
      <c r="D74" s="115">
        <f>IFERROR(IF(OR($B74="",$B74="No CAS"),INDEX('DEQ Pollutant List'!$A$7:$A$611,MATCH($C74,'DEQ Pollutant List'!$C$7:$C$611,0)),INDEX('DEQ Pollutant List'!$A$7:$A$611,MATCH($B74,'DEQ Pollutant List'!$B$7:$B$611,0))),"")</f>
        <v>428</v>
      </c>
      <c r="E74" s="236">
        <v>0</v>
      </c>
      <c r="F74" s="237">
        <v>2.9999999999999997E-4</v>
      </c>
      <c r="G74" s="238">
        <v>2.9999999999999997E-4</v>
      </c>
      <c r="H74" s="228" t="s">
        <v>170</v>
      </c>
      <c r="I74" s="234" t="s">
        <v>171</v>
      </c>
      <c r="J74" s="237">
        <f>F74*'2. Emissions Units &amp; Activities'!H$23</f>
        <v>5.4474741179999994E-3</v>
      </c>
      <c r="K74" s="237">
        <f>F74*'2. Emissions Units &amp; Activities'!I$23</f>
        <v>7.0817163539999995E-3</v>
      </c>
      <c r="L74" s="228">
        <f>F74*'2. Emissions Units &amp; Activities'!J$23</f>
        <v>7.0817163539999995E-3</v>
      </c>
      <c r="M74" s="244">
        <f>G74*'2. Emissions Units &amp; Activities'!K$23</f>
        <v>2.1965621399999999E-5</v>
      </c>
      <c r="N74" s="237">
        <f>G74*'2. Emissions Units &amp; Activities'!L$23</f>
        <v>2.8555307999999996E-5</v>
      </c>
      <c r="O74" s="245">
        <f>G74*'2. Emissions Units &amp; Activities'!M$23</f>
        <v>2.8555307999999996E-5</v>
      </c>
    </row>
    <row r="75" spans="1:15" x14ac:dyDescent="0.25">
      <c r="A75" s="231" t="s">
        <v>1643</v>
      </c>
      <c r="B75" s="235">
        <v>365</v>
      </c>
      <c r="C75" s="81" t="str">
        <f>IFERROR(IF(B75="No CAS","",INDEX('DEQ Pollutant List'!$C$7:$C$611,MATCH('3. Pollutant Emissions - EF'!B75,'DEQ Pollutant List'!$B$7:$B$611,0))),"")</f>
        <v>Nickel compounds, insoluble</v>
      </c>
      <c r="D75" s="115">
        <f>IFERROR(IF(OR($B75="",$B75="No CAS"),INDEX('DEQ Pollutant List'!$A$7:$A$611,MATCH($C75,'DEQ Pollutant List'!$C$7:$C$611,0)),INDEX('DEQ Pollutant List'!$A$7:$A$611,MATCH($B75,'DEQ Pollutant List'!$B$7:$B$611,0))),"")</f>
        <v>365</v>
      </c>
      <c r="E75" s="236">
        <v>0</v>
      </c>
      <c r="F75" s="237">
        <v>2.0999999999999999E-3</v>
      </c>
      <c r="G75" s="238">
        <v>2.0999999999999999E-3</v>
      </c>
      <c r="H75" s="228" t="s">
        <v>170</v>
      </c>
      <c r="I75" s="234" t="s">
        <v>171</v>
      </c>
      <c r="J75" s="237">
        <f>F75*'2. Emissions Units &amp; Activities'!H$23</f>
        <v>3.8132318825999996E-2</v>
      </c>
      <c r="K75" s="237">
        <f>F75*'2. Emissions Units &amp; Activities'!I$23</f>
        <v>4.9572014477999998E-2</v>
      </c>
      <c r="L75" s="228">
        <f>F75*'2. Emissions Units &amp; Activities'!J$23</f>
        <v>4.9572014477999998E-2</v>
      </c>
      <c r="M75" s="237">
        <f>G75*'2. Emissions Units &amp; Activities'!K$23</f>
        <v>1.537593498E-4</v>
      </c>
      <c r="N75" s="237">
        <f>G75*'2. Emissions Units &amp; Activities'!L$23</f>
        <v>1.9988715599999997E-4</v>
      </c>
      <c r="O75" s="228">
        <f>G75*'2. Emissions Units &amp; Activities'!M$23</f>
        <v>1.9988715599999997E-4</v>
      </c>
    </row>
    <row r="76" spans="1:15" x14ac:dyDescent="0.25">
      <c r="A76" s="231" t="s">
        <v>1643</v>
      </c>
      <c r="B76" s="235">
        <v>401</v>
      </c>
      <c r="C76" s="81" t="str">
        <f>IFERROR(IF(B76="No CAS","",INDEX('DEQ Pollutant List'!$C$7:$C$611,MATCH('3. Pollutant Emissions - EF'!B76,'DEQ Pollutant List'!$B$7:$B$611,0))),"")</f>
        <v>Polycyclic aromatic hydrocarbons (PAHs)</v>
      </c>
      <c r="D76" s="115">
        <f>IFERROR(IF(OR($B76="",$B76="No CAS"),INDEX('DEQ Pollutant List'!$A$7:$A$611,MATCH($C76,'DEQ Pollutant List'!$C$7:$C$611,0)),INDEX('DEQ Pollutant List'!$A$7:$A$611,MATCH($B76,'DEQ Pollutant List'!$B$7:$B$611,0))),"")</f>
        <v>401</v>
      </c>
      <c r="E76" s="236">
        <v>0</v>
      </c>
      <c r="F76" s="237">
        <v>1E-4</v>
      </c>
      <c r="G76" s="238">
        <v>1E-4</v>
      </c>
      <c r="H76" s="228" t="s">
        <v>170</v>
      </c>
      <c r="I76" s="234" t="s">
        <v>171</v>
      </c>
      <c r="J76" s="237">
        <f>F76*'2. Emissions Units &amp; Activities'!H$23</f>
        <v>1.8158247060000002E-3</v>
      </c>
      <c r="K76" s="237">
        <f>F76*'2. Emissions Units &amp; Activities'!I$23</f>
        <v>2.360572118E-3</v>
      </c>
      <c r="L76" s="228">
        <f>F76*'2. Emissions Units &amp; Activities'!J$23</f>
        <v>2.360572118E-3</v>
      </c>
      <c r="M76" s="244">
        <f>G76*'2. Emissions Units &amp; Activities'!K$23</f>
        <v>7.3218738000000008E-6</v>
      </c>
      <c r="N76" s="237">
        <f>G76*'2. Emissions Units &amp; Activities'!L$23</f>
        <v>9.5184360000000004E-6</v>
      </c>
      <c r="O76" s="245">
        <f>G76*'2. Emissions Units &amp; Activities'!M$23</f>
        <v>9.5184360000000004E-6</v>
      </c>
    </row>
    <row r="77" spans="1:15" x14ac:dyDescent="0.25">
      <c r="A77" s="231" t="s">
        <v>1643</v>
      </c>
      <c r="B77" s="235" t="s">
        <v>188</v>
      </c>
      <c r="C77" s="81" t="str">
        <f>IFERROR(IF(B77="No CAS","",INDEX('DEQ Pollutant List'!$C$7:$C$611,MATCH('3. Pollutant Emissions - EF'!B77,'DEQ Pollutant List'!$B$7:$B$611,0))),"")</f>
        <v>Selenium and compounds</v>
      </c>
      <c r="D77" s="115">
        <f>IFERROR(IF(OR($B77="",$B77="No CAS"),INDEX('DEQ Pollutant List'!$A$7:$A$611,MATCH($C77,'DEQ Pollutant List'!$C$7:$C$611,0)),INDEX('DEQ Pollutant List'!$A$7:$A$611,MATCH($B77,'DEQ Pollutant List'!$B$7:$B$611,0))),"")</f>
        <v>575</v>
      </c>
      <c r="E77" s="236">
        <v>0</v>
      </c>
      <c r="F77" s="237">
        <v>2.4000000000000001E-5</v>
      </c>
      <c r="G77" s="238">
        <v>2.4000000000000001E-5</v>
      </c>
      <c r="H77" s="228" t="s">
        <v>170</v>
      </c>
      <c r="I77" s="234" t="s">
        <v>171</v>
      </c>
      <c r="J77" s="237">
        <f>F77*'2. Emissions Units &amp; Activities'!H$23</f>
        <v>4.3579792944000004E-4</v>
      </c>
      <c r="K77" s="237">
        <f>F77*'2. Emissions Units &amp; Activities'!I$23</f>
        <v>5.6653730832000005E-4</v>
      </c>
      <c r="L77" s="228">
        <f>F77*'2. Emissions Units &amp; Activities'!J$23</f>
        <v>5.6653730832000005E-4</v>
      </c>
      <c r="M77" s="244">
        <f>G77*'2. Emissions Units &amp; Activities'!K$23</f>
        <v>1.7572497120000002E-6</v>
      </c>
      <c r="N77" s="237">
        <f>G77*'2. Emissions Units &amp; Activities'!L$23</f>
        <v>2.2844246400000001E-6</v>
      </c>
      <c r="O77" s="245">
        <f>G77*'2. Emissions Units &amp; Activities'!M$23</f>
        <v>2.2844246400000001E-6</v>
      </c>
    </row>
    <row r="78" spans="1:15" x14ac:dyDescent="0.25">
      <c r="A78" s="231" t="s">
        <v>1643</v>
      </c>
      <c r="B78" s="235" t="s">
        <v>189</v>
      </c>
      <c r="C78" s="81" t="str">
        <f>IFERROR(IF(B78="No CAS","",INDEX('DEQ Pollutant List'!$C$7:$C$611,MATCH('3. Pollutant Emissions - EF'!B78,'DEQ Pollutant List'!$B$7:$B$611,0))),"")</f>
        <v>Toluene</v>
      </c>
      <c r="D78" s="115">
        <f>IFERROR(IF(OR($B78="",$B78="No CAS"),INDEX('DEQ Pollutant List'!$A$7:$A$611,MATCH($C78,'DEQ Pollutant List'!$C$7:$C$611,0)),INDEX('DEQ Pollutant List'!$A$7:$A$611,MATCH($B78,'DEQ Pollutant List'!$B$7:$B$611,0))),"")</f>
        <v>600</v>
      </c>
      <c r="E78" s="236">
        <v>0</v>
      </c>
      <c r="F78" s="237">
        <v>3.6600000000000001E-2</v>
      </c>
      <c r="G78" s="238">
        <v>3.6600000000000001E-2</v>
      </c>
      <c r="H78" s="228" t="s">
        <v>170</v>
      </c>
      <c r="I78" s="234" t="s">
        <v>171</v>
      </c>
      <c r="J78" s="237">
        <f>F78*'2. Emissions Units &amp; Activities'!H$23</f>
        <v>0.664591842396</v>
      </c>
      <c r="K78" s="237">
        <f>F78*'2. Emissions Units &amp; Activities'!I$23</f>
        <v>0.86396939518799998</v>
      </c>
      <c r="L78" s="228">
        <f>F78*'2. Emissions Units &amp; Activities'!J$23</f>
        <v>0.86396939518799998</v>
      </c>
      <c r="M78" s="237">
        <f>G78*'2. Emissions Units &amp; Activities'!K$23</f>
        <v>2.6798058108000004E-3</v>
      </c>
      <c r="N78" s="237">
        <f>G78*'2. Emissions Units &amp; Activities'!L$23</f>
        <v>3.483747576E-3</v>
      </c>
      <c r="O78" s="228">
        <f>G78*'2. Emissions Units &amp; Activities'!M$23</f>
        <v>3.483747576E-3</v>
      </c>
    </row>
    <row r="79" spans="1:15" x14ac:dyDescent="0.25">
      <c r="A79" s="231" t="s">
        <v>1643</v>
      </c>
      <c r="B79" s="235" t="s">
        <v>190</v>
      </c>
      <c r="C79" s="81" t="str">
        <f>IFERROR(IF(B79="No CAS","",INDEX('DEQ Pollutant List'!$C$7:$C$611,MATCH('3. Pollutant Emissions - EF'!B79,'DEQ Pollutant List'!$B$7:$B$611,0))),"")</f>
        <v>Vanadium (fume or dust)</v>
      </c>
      <c r="D79" s="115">
        <f>IFERROR(IF(OR($B79="",$B79="No CAS"),INDEX('DEQ Pollutant List'!$A$7:$A$611,MATCH($C79,'DEQ Pollutant List'!$C$7:$C$611,0)),INDEX('DEQ Pollutant List'!$A$7:$A$611,MATCH($B79,'DEQ Pollutant List'!$B$7:$B$611,0))),"")</f>
        <v>620</v>
      </c>
      <c r="E79" s="236">
        <v>0</v>
      </c>
      <c r="F79" s="237">
        <v>2.3E-3</v>
      </c>
      <c r="G79" s="238">
        <v>2.3E-3</v>
      </c>
      <c r="H79" s="228" t="s">
        <v>170</v>
      </c>
      <c r="I79" s="234" t="s">
        <v>171</v>
      </c>
      <c r="J79" s="237">
        <f>F79*'2. Emissions Units &amp; Activities'!H$23</f>
        <v>4.1763968238E-2</v>
      </c>
      <c r="K79" s="237">
        <f>F79*'2. Emissions Units &amp; Activities'!I$23</f>
        <v>5.4293158713999999E-2</v>
      </c>
      <c r="L79" s="228">
        <f>F79*'2. Emissions Units &amp; Activities'!J$23</f>
        <v>5.4293158713999999E-2</v>
      </c>
      <c r="M79" s="237">
        <f>G79*'2. Emissions Units &amp; Activities'!K$23</f>
        <v>1.6840309740000001E-4</v>
      </c>
      <c r="N79" s="237">
        <f>G79*'2. Emissions Units &amp; Activities'!L$23</f>
        <v>2.1892402799999998E-4</v>
      </c>
      <c r="O79" s="228">
        <f>G79*'2. Emissions Units &amp; Activities'!M$23</f>
        <v>2.1892402799999998E-4</v>
      </c>
    </row>
    <row r="80" spans="1:15" x14ac:dyDescent="0.25">
      <c r="A80" s="231" t="s">
        <v>1643</v>
      </c>
      <c r="B80" s="235" t="s">
        <v>191</v>
      </c>
      <c r="C80" s="81" t="str">
        <f>IFERROR(IF(B80="No CAS","",INDEX('DEQ Pollutant List'!$C$7:$C$611,MATCH('3. Pollutant Emissions - EF'!B80,'DEQ Pollutant List'!$B$7:$B$611,0))),"")</f>
        <v>Xylene (mixture), including m-xylene, o-xylene, p-xylene</v>
      </c>
      <c r="D80" s="115">
        <f>IFERROR(IF(OR($B80="",$B80="No CAS"),INDEX('DEQ Pollutant List'!$A$7:$A$611,MATCH($C80,'DEQ Pollutant List'!$C$7:$C$611,0)),INDEX('DEQ Pollutant List'!$A$7:$A$611,MATCH($B80,'DEQ Pollutant List'!$B$7:$B$611,0))),"")</f>
        <v>628</v>
      </c>
      <c r="E80" s="236">
        <v>0</v>
      </c>
      <c r="F80" s="237">
        <v>2.7199999999999998E-2</v>
      </c>
      <c r="G80" s="238">
        <v>2.7199999999999998E-2</v>
      </c>
      <c r="H80" s="228" t="s">
        <v>170</v>
      </c>
      <c r="I80" s="234" t="s">
        <v>171</v>
      </c>
      <c r="J80" s="237">
        <f>F80*'2. Emissions Units &amp; Activities'!H$23</f>
        <v>0.49390432003199997</v>
      </c>
      <c r="K80" s="237">
        <f>F80*'2. Emissions Units &amp; Activities'!I$23</f>
        <v>0.64207561609599995</v>
      </c>
      <c r="L80" s="228">
        <f>F80*'2. Emissions Units &amp; Activities'!J$23</f>
        <v>0.64207561609599995</v>
      </c>
      <c r="M80" s="237">
        <f>G80*'2. Emissions Units &amp; Activities'!K$23</f>
        <v>1.9915496736E-3</v>
      </c>
      <c r="N80" s="237">
        <f>G80*'2. Emissions Units &amp; Activities'!L$23</f>
        <v>2.5890145919999995E-3</v>
      </c>
      <c r="O80" s="228">
        <f>G80*'2. Emissions Units &amp; Activities'!M$23</f>
        <v>2.5890145919999995E-3</v>
      </c>
    </row>
    <row r="81" spans="1:15" x14ac:dyDescent="0.25">
      <c r="A81" s="231" t="s">
        <v>1643</v>
      </c>
      <c r="B81" s="235" t="s">
        <v>192</v>
      </c>
      <c r="C81" s="81" t="str">
        <f>IFERROR(IF(B81="No CAS","",INDEX('DEQ Pollutant List'!$C$7:$C$611,MATCH('3. Pollutant Emissions - EF'!B81,'DEQ Pollutant List'!$B$7:$B$611,0))),"")</f>
        <v>Zinc and compounds</v>
      </c>
      <c r="D81" s="115">
        <f>IFERROR(IF(OR($B81="",$B81="No CAS"),INDEX('DEQ Pollutant List'!$A$7:$A$611,MATCH($C81,'DEQ Pollutant List'!$C$7:$C$611,0)),INDEX('DEQ Pollutant List'!$A$7:$A$611,MATCH($B81,'DEQ Pollutant List'!$B$7:$B$611,0))),"")</f>
        <v>632</v>
      </c>
      <c r="E81" s="236">
        <v>0</v>
      </c>
      <c r="F81" s="237">
        <v>2.9000000000000001E-2</v>
      </c>
      <c r="G81" s="238">
        <v>2.9000000000000001E-2</v>
      </c>
      <c r="H81" s="228" t="s">
        <v>170</v>
      </c>
      <c r="I81" s="234" t="s">
        <v>171</v>
      </c>
      <c r="J81" s="237">
        <f>F81*'2. Emissions Units &amp; Activities'!H$23</f>
        <v>0.52658916474000006</v>
      </c>
      <c r="K81" s="237">
        <f>F81*'2. Emissions Units &amp; Activities'!I$23</f>
        <v>0.68456591422000002</v>
      </c>
      <c r="L81" s="228">
        <f>F81*'2. Emissions Units &amp; Activities'!J$23</f>
        <v>0.68456591422000002</v>
      </c>
      <c r="M81" s="237">
        <f>G81*'2. Emissions Units &amp; Activities'!K$23</f>
        <v>2.1233434020000003E-3</v>
      </c>
      <c r="N81" s="237">
        <f>G81*'2. Emissions Units &amp; Activities'!L$23</f>
        <v>2.7603464399999999E-3</v>
      </c>
      <c r="O81" s="228">
        <f>G81*'2. Emissions Units &amp; Activities'!M$23</f>
        <v>2.7603464399999999E-3</v>
      </c>
    </row>
    <row r="82" spans="1:15" x14ac:dyDescent="0.25">
      <c r="A82" s="79" t="s">
        <v>1643</v>
      </c>
      <c r="B82" s="100" t="s">
        <v>193</v>
      </c>
      <c r="C82" s="81" t="str">
        <f>IFERROR(IF(B82="No CAS","",INDEX('DEQ Pollutant List'!$C$7:$C$611,MATCH('3. Pollutant Emissions - EF'!B82,'DEQ Pollutant List'!$B$7:$B$611,0))),"")</f>
        <v>Benzo[a]pyrene</v>
      </c>
      <c r="D82" s="115">
        <f>IFERROR(IF(OR($B82="",$B82="No CAS"),INDEX('DEQ Pollutant List'!$A$7:$A$611,MATCH($C82,'DEQ Pollutant List'!$C$7:$C$611,0)),INDEX('DEQ Pollutant List'!$A$7:$A$611,MATCH($B82,'DEQ Pollutant List'!$B$7:$B$611,0))),"")</f>
        <v>406</v>
      </c>
      <c r="E82" s="101">
        <v>0</v>
      </c>
      <c r="F82" s="102">
        <v>1.1999999999999999E-6</v>
      </c>
      <c r="G82" s="103">
        <v>1.1999999999999999E-6</v>
      </c>
      <c r="H82" s="83" t="s">
        <v>170</v>
      </c>
      <c r="I82" s="104" t="s">
        <v>194</v>
      </c>
      <c r="J82" s="102">
        <f>F82*'2. Emissions Units &amp; Activities'!H$23</f>
        <v>2.1789896472000001E-5</v>
      </c>
      <c r="K82" s="105">
        <f>F82*'2. Emissions Units &amp; Activities'!I$23</f>
        <v>2.8326865415999997E-5</v>
      </c>
      <c r="L82" s="83">
        <f>F82*'2. Emissions Units &amp; Activities'!J$23</f>
        <v>2.8326865415999997E-5</v>
      </c>
      <c r="M82" s="102">
        <f>G82*'2. Emissions Units &amp; Activities'!K$23</f>
        <v>8.7862485600000005E-8</v>
      </c>
      <c r="N82" s="105">
        <f>G82*'2. Emissions Units &amp; Activities'!L$23</f>
        <v>1.14221232E-7</v>
      </c>
      <c r="O82" s="83">
        <f>G82*'2. Emissions Units &amp; Activities'!M$23</f>
        <v>1.14221232E-7</v>
      </c>
    </row>
    <row r="83" spans="1:15" x14ac:dyDescent="0.25">
      <c r="A83" s="79"/>
      <c r="B83" s="100"/>
      <c r="C83" s="81" t="str">
        <f>IFERROR(IF(B83="No CAS","",INDEX('DEQ Pollutant List'!$C$7:$C$611,MATCH('3. Pollutant Emissions - EF'!B83,'DEQ Pollutant List'!$B$7:$B$611,0))),"")</f>
        <v/>
      </c>
      <c r="D83" s="115" t="str">
        <f>IFERROR(IF(OR($B83="",$B83="No CAS"),INDEX('DEQ Pollutant List'!$A$7:$A$611,MATCH($C83,'DEQ Pollutant List'!$C$7:$C$611,0)),INDEX('DEQ Pollutant List'!$A$7:$A$611,MATCH($B83,'DEQ Pollutant List'!$B$7:$B$611,0))),"")</f>
        <v/>
      </c>
      <c r="E83" s="101"/>
      <c r="F83" s="102"/>
      <c r="G83" s="103"/>
      <c r="H83" s="83"/>
      <c r="I83" s="104"/>
      <c r="J83" s="102"/>
      <c r="K83" s="105"/>
      <c r="L83" s="83"/>
      <c r="M83" s="102"/>
      <c r="N83" s="105"/>
      <c r="O83" s="83"/>
    </row>
    <row r="84" spans="1:15" x14ac:dyDescent="0.25">
      <c r="A84" s="79"/>
      <c r="B84" s="100"/>
      <c r="C84" s="81" t="str">
        <f>IFERROR(IF(B84="No CAS","",INDEX('DEQ Pollutant List'!$C$7:$C$611,MATCH('3. Pollutant Emissions - EF'!B84,'DEQ Pollutant List'!$B$7:$B$611,0))),"")</f>
        <v/>
      </c>
      <c r="D84" s="115" t="str">
        <f>IFERROR(IF(OR($B84="",$B84="No CAS"),INDEX('DEQ Pollutant List'!$A$7:$A$611,MATCH($C84,'DEQ Pollutant List'!$C$7:$C$611,0)),INDEX('DEQ Pollutant List'!$A$7:$A$611,MATCH($B84,'DEQ Pollutant List'!$B$7:$B$611,0))),"")</f>
        <v/>
      </c>
      <c r="E84" s="101"/>
      <c r="F84" s="102"/>
      <c r="G84" s="103"/>
      <c r="H84" s="83"/>
      <c r="I84" s="104"/>
      <c r="J84" s="102"/>
      <c r="K84" s="105"/>
      <c r="L84" s="83"/>
      <c r="M84" s="102"/>
      <c r="N84" s="105"/>
      <c r="O84" s="83"/>
    </row>
    <row r="85" spans="1:15" x14ac:dyDescent="0.25">
      <c r="A85" s="79"/>
      <c r="B85" s="100"/>
      <c r="C85" s="81" t="str">
        <f>IFERROR(IF(B85="No CAS","",INDEX('DEQ Pollutant List'!$C$7:$C$611,MATCH('3. Pollutant Emissions - EF'!B85,'DEQ Pollutant List'!$B$7:$B$611,0))),"")</f>
        <v/>
      </c>
      <c r="D85" s="115" t="str">
        <f>IFERROR(IF(OR($B85="",$B85="No CAS"),INDEX('DEQ Pollutant List'!$A$7:$A$611,MATCH($C85,'DEQ Pollutant List'!$C$7:$C$611,0)),INDEX('DEQ Pollutant List'!$A$7:$A$611,MATCH($B85,'DEQ Pollutant List'!$B$7:$B$611,0))),"")</f>
        <v/>
      </c>
      <c r="E85" s="101"/>
      <c r="F85" s="102"/>
      <c r="G85" s="103"/>
      <c r="H85" s="83"/>
      <c r="I85" s="104"/>
      <c r="J85" s="102"/>
      <c r="K85" s="105"/>
      <c r="L85" s="83"/>
      <c r="M85" s="102"/>
      <c r="N85" s="105"/>
      <c r="O85" s="83"/>
    </row>
    <row r="86" spans="1:15" x14ac:dyDescent="0.25">
      <c r="A86" s="79"/>
      <c r="B86" s="100"/>
      <c r="C86" s="81" t="str">
        <f>IFERROR(IF(B86="No CAS","",INDEX('DEQ Pollutant List'!$C$7:$C$611,MATCH('3. Pollutant Emissions - EF'!B86,'DEQ Pollutant List'!$B$7:$B$611,0))),"")</f>
        <v/>
      </c>
      <c r="D86" s="115" t="str">
        <f>IFERROR(IF(OR($B86="",$B86="No CAS"),INDEX('DEQ Pollutant List'!$A$7:$A$611,MATCH($C86,'DEQ Pollutant List'!$C$7:$C$611,0)),INDEX('DEQ Pollutant List'!$A$7:$A$611,MATCH($B86,'DEQ Pollutant List'!$B$7:$B$611,0))),"")</f>
        <v/>
      </c>
      <c r="E86" s="101"/>
      <c r="F86" s="102"/>
      <c r="G86" s="103"/>
      <c r="H86" s="83"/>
      <c r="I86" s="104"/>
      <c r="J86" s="102"/>
      <c r="K86" s="105"/>
      <c r="L86" s="83"/>
      <c r="M86" s="102"/>
      <c r="N86" s="105"/>
      <c r="O86" s="83"/>
    </row>
    <row r="87" spans="1:15" x14ac:dyDescent="0.25">
      <c r="A87" s="79"/>
      <c r="B87" s="100"/>
      <c r="C87" s="81" t="str">
        <f>IFERROR(IF(B87="No CAS","",INDEX('DEQ Pollutant List'!$C$7:$C$611,MATCH('3. Pollutant Emissions - EF'!B87,'DEQ Pollutant List'!$B$7:$B$611,0))),"")</f>
        <v/>
      </c>
      <c r="D87" s="115" t="str">
        <f>IFERROR(IF(OR($B87="",$B87="No CAS"),INDEX('DEQ Pollutant List'!$A$7:$A$611,MATCH($C87,'DEQ Pollutant List'!$C$7:$C$611,0)),INDEX('DEQ Pollutant List'!$A$7:$A$611,MATCH($B87,'DEQ Pollutant List'!$B$7:$B$611,0))),"")</f>
        <v/>
      </c>
      <c r="E87" s="101"/>
      <c r="F87" s="102"/>
      <c r="G87" s="103"/>
      <c r="H87" s="83"/>
      <c r="I87" s="104"/>
      <c r="J87" s="102"/>
      <c r="K87" s="105"/>
      <c r="L87" s="83"/>
      <c r="M87" s="102"/>
      <c r="N87" s="105"/>
      <c r="O87" s="83"/>
    </row>
    <row r="88" spans="1:15" x14ac:dyDescent="0.25">
      <c r="A88" s="79"/>
      <c r="B88" s="100"/>
      <c r="C88" s="81" t="str">
        <f>IFERROR(IF(B88="No CAS","",INDEX('DEQ Pollutant List'!$C$7:$C$611,MATCH('3. Pollutant Emissions - EF'!B88,'DEQ Pollutant List'!$B$7:$B$611,0))),"")</f>
        <v/>
      </c>
      <c r="D88" s="115" t="str">
        <f>IFERROR(IF(OR($B88="",$B88="No CAS"),INDEX('DEQ Pollutant List'!$A$7:$A$611,MATCH($C88,'DEQ Pollutant List'!$C$7:$C$611,0)),INDEX('DEQ Pollutant List'!$A$7:$A$611,MATCH($B88,'DEQ Pollutant List'!$B$7:$B$611,0))),"")</f>
        <v/>
      </c>
      <c r="E88" s="101"/>
      <c r="F88" s="102"/>
      <c r="G88" s="103"/>
      <c r="H88" s="83"/>
      <c r="I88" s="104"/>
      <c r="J88" s="102"/>
      <c r="K88" s="105"/>
      <c r="L88" s="83"/>
      <c r="M88" s="102"/>
      <c r="N88" s="105"/>
      <c r="O88" s="83"/>
    </row>
    <row r="89" spans="1:15" x14ac:dyDescent="0.25">
      <c r="A89" s="79"/>
      <c r="B89" s="100"/>
      <c r="C89" s="81" t="str">
        <f>IFERROR(IF(B89="No CAS","",INDEX('DEQ Pollutant List'!$C$7:$C$611,MATCH('3. Pollutant Emissions - EF'!B89,'DEQ Pollutant List'!$B$7:$B$611,0))),"")</f>
        <v/>
      </c>
      <c r="D89" s="115" t="str">
        <f>IFERROR(IF(OR($B89="",$B89="No CAS"),INDEX('DEQ Pollutant List'!$A$7:$A$611,MATCH($C89,'DEQ Pollutant List'!$C$7:$C$611,0)),INDEX('DEQ Pollutant List'!$A$7:$A$611,MATCH($B89,'DEQ Pollutant List'!$B$7:$B$611,0))),"")</f>
        <v/>
      </c>
      <c r="E89" s="101"/>
      <c r="F89" s="102"/>
      <c r="G89" s="103"/>
      <c r="H89" s="83"/>
      <c r="I89" s="104"/>
      <c r="J89" s="102"/>
      <c r="K89" s="105"/>
      <c r="L89" s="83"/>
      <c r="M89" s="102"/>
      <c r="N89" s="105"/>
      <c r="O89" s="83"/>
    </row>
    <row r="90" spans="1:15" x14ac:dyDescent="0.25">
      <c r="A90" s="79"/>
      <c r="B90" s="100"/>
      <c r="C90" s="81" t="str">
        <f>IFERROR(IF(B90="No CAS","",INDEX('DEQ Pollutant List'!$C$7:$C$611,MATCH('3. Pollutant Emissions - EF'!B90,'DEQ Pollutant List'!$B$7:$B$611,0))),"")</f>
        <v/>
      </c>
      <c r="D90" s="115" t="str">
        <f>IFERROR(IF(OR($B90="",$B90="No CAS"),INDEX('DEQ Pollutant List'!$A$7:$A$611,MATCH($C90,'DEQ Pollutant List'!$C$7:$C$611,0)),INDEX('DEQ Pollutant List'!$A$7:$A$611,MATCH($B90,'DEQ Pollutant List'!$B$7:$B$611,0))),"")</f>
        <v/>
      </c>
      <c r="E90" s="101"/>
      <c r="F90" s="102"/>
      <c r="G90" s="103"/>
      <c r="H90" s="83"/>
      <c r="I90" s="104"/>
      <c r="J90" s="102"/>
      <c r="K90" s="105"/>
      <c r="L90" s="83"/>
      <c r="M90" s="102"/>
      <c r="N90" s="105"/>
      <c r="O90" s="83"/>
    </row>
    <row r="91" spans="1:15" x14ac:dyDescent="0.25">
      <c r="A91" s="79"/>
      <c r="B91" s="100"/>
      <c r="C91" s="81" t="str">
        <f>IFERROR(IF(B91="No CAS","",INDEX('DEQ Pollutant List'!$C$7:$C$611,MATCH('3. Pollutant Emissions - EF'!B91,'DEQ Pollutant List'!$B$7:$B$611,0))),"")</f>
        <v/>
      </c>
      <c r="D91" s="115" t="str">
        <f>IFERROR(IF(OR($B91="",$B91="No CAS"),INDEX('DEQ Pollutant List'!$A$7:$A$611,MATCH($C91,'DEQ Pollutant List'!$C$7:$C$611,0)),INDEX('DEQ Pollutant List'!$A$7:$A$611,MATCH($B91,'DEQ Pollutant List'!$B$7:$B$611,0))),"")</f>
        <v/>
      </c>
      <c r="E91" s="101"/>
      <c r="F91" s="102"/>
      <c r="G91" s="103"/>
      <c r="H91" s="83"/>
      <c r="I91" s="104"/>
      <c r="J91" s="102"/>
      <c r="K91" s="105"/>
      <c r="L91" s="83"/>
      <c r="M91" s="102"/>
      <c r="N91" s="105"/>
      <c r="O91" s="83"/>
    </row>
    <row r="92" spans="1:15" x14ac:dyDescent="0.25">
      <c r="A92" s="79"/>
      <c r="B92" s="100"/>
      <c r="C92" s="81" t="str">
        <f>IFERROR(IF(B92="No CAS","",INDEX('DEQ Pollutant List'!$C$7:$C$611,MATCH('3. Pollutant Emissions - EF'!B92,'DEQ Pollutant List'!$B$7:$B$611,0))),"")</f>
        <v/>
      </c>
      <c r="D92" s="115" t="str">
        <f>IFERROR(IF(OR($B92="",$B92="No CAS"),INDEX('DEQ Pollutant List'!$A$7:$A$611,MATCH($C92,'DEQ Pollutant List'!$C$7:$C$611,0)),INDEX('DEQ Pollutant List'!$A$7:$A$611,MATCH($B92,'DEQ Pollutant List'!$B$7:$B$611,0))),"")</f>
        <v/>
      </c>
      <c r="E92" s="101"/>
      <c r="F92" s="102"/>
      <c r="G92" s="103"/>
      <c r="H92" s="83"/>
      <c r="I92" s="104"/>
      <c r="J92" s="102"/>
      <c r="K92" s="105"/>
      <c r="L92" s="83"/>
      <c r="M92" s="102"/>
      <c r="N92" s="105"/>
      <c r="O92" s="83"/>
    </row>
    <row r="93" spans="1:15" x14ac:dyDescent="0.25">
      <c r="A93" s="79"/>
      <c r="B93" s="100"/>
      <c r="C93" s="81" t="str">
        <f>IFERROR(IF(B93="No CAS","",INDEX('DEQ Pollutant List'!$C$7:$C$611,MATCH('3. Pollutant Emissions - EF'!B93,'DEQ Pollutant List'!$B$7:$B$611,0))),"")</f>
        <v/>
      </c>
      <c r="D93" s="115" t="str">
        <f>IFERROR(IF(OR($B93="",$B93="No CAS"),INDEX('DEQ Pollutant List'!$A$7:$A$611,MATCH($C93,'DEQ Pollutant List'!$C$7:$C$611,0)),INDEX('DEQ Pollutant List'!$A$7:$A$611,MATCH($B93,'DEQ Pollutant List'!$B$7:$B$611,0))),"")</f>
        <v/>
      </c>
      <c r="E93" s="101"/>
      <c r="F93" s="102"/>
      <c r="G93" s="103"/>
      <c r="H93" s="83"/>
      <c r="I93" s="104"/>
      <c r="J93" s="102"/>
      <c r="K93" s="105"/>
      <c r="L93" s="83"/>
      <c r="M93" s="102"/>
      <c r="N93" s="105"/>
      <c r="O93" s="83"/>
    </row>
    <row r="94" spans="1:15" x14ac:dyDescent="0.25">
      <c r="A94" s="79"/>
      <c r="B94" s="100"/>
      <c r="C94" s="81" t="str">
        <f>IFERROR(IF(B94="No CAS","",INDEX('DEQ Pollutant List'!$C$7:$C$611,MATCH('3. Pollutant Emissions - EF'!B94,'DEQ Pollutant List'!$B$7:$B$611,0))),"")</f>
        <v/>
      </c>
      <c r="D94" s="115" t="str">
        <f>IFERROR(IF(OR($B94="",$B94="No CAS"),INDEX('DEQ Pollutant List'!$A$7:$A$611,MATCH($C94,'DEQ Pollutant List'!$C$7:$C$611,0)),INDEX('DEQ Pollutant List'!$A$7:$A$611,MATCH($B94,'DEQ Pollutant List'!$B$7:$B$611,0))),"")</f>
        <v/>
      </c>
      <c r="E94" s="101"/>
      <c r="F94" s="102"/>
      <c r="G94" s="103"/>
      <c r="H94" s="83"/>
      <c r="I94" s="104"/>
      <c r="J94" s="102"/>
      <c r="K94" s="105"/>
      <c r="L94" s="83"/>
      <c r="M94" s="102"/>
      <c r="N94" s="105"/>
      <c r="O94" s="83"/>
    </row>
    <row r="95" spans="1:15" x14ac:dyDescent="0.25">
      <c r="A95" s="79"/>
      <c r="B95" s="100"/>
      <c r="C95" s="81" t="str">
        <f>IFERROR(IF(B95="No CAS","",INDEX('DEQ Pollutant List'!$C$7:$C$611,MATCH('3. Pollutant Emissions - EF'!B95,'DEQ Pollutant List'!$B$7:$B$611,0))),"")</f>
        <v/>
      </c>
      <c r="D95" s="115" t="str">
        <f>IFERROR(IF(OR($B95="",$B95="No CAS"),INDEX('DEQ Pollutant List'!$A$7:$A$611,MATCH($C95,'DEQ Pollutant List'!$C$7:$C$611,0)),INDEX('DEQ Pollutant List'!$A$7:$A$611,MATCH($B95,'DEQ Pollutant List'!$B$7:$B$611,0))),"")</f>
        <v/>
      </c>
      <c r="E95" s="101"/>
      <c r="F95" s="102"/>
      <c r="G95" s="103"/>
      <c r="H95" s="83"/>
      <c r="I95" s="104"/>
      <c r="J95" s="102"/>
      <c r="K95" s="105"/>
      <c r="L95" s="83"/>
      <c r="M95" s="102"/>
      <c r="N95" s="105"/>
      <c r="O95" s="83"/>
    </row>
    <row r="96" spans="1:15" x14ac:dyDescent="0.25">
      <c r="A96" s="79"/>
      <c r="B96" s="100"/>
      <c r="C96" s="81" t="str">
        <f>IFERROR(IF(B96="No CAS","",INDEX('DEQ Pollutant List'!$C$7:$C$611,MATCH('3. Pollutant Emissions - EF'!B96,'DEQ Pollutant List'!$B$7:$B$611,0))),"")</f>
        <v/>
      </c>
      <c r="D96" s="115" t="str">
        <f>IFERROR(IF(OR($B96="",$B96="No CAS"),INDEX('DEQ Pollutant List'!$A$7:$A$611,MATCH($C96,'DEQ Pollutant List'!$C$7:$C$611,0)),INDEX('DEQ Pollutant List'!$A$7:$A$611,MATCH($B96,'DEQ Pollutant List'!$B$7:$B$611,0))),"")</f>
        <v/>
      </c>
      <c r="E96" s="101"/>
      <c r="F96" s="102"/>
      <c r="G96" s="103"/>
      <c r="H96" s="83"/>
      <c r="I96" s="104"/>
      <c r="J96" s="102"/>
      <c r="K96" s="105"/>
      <c r="L96" s="83"/>
      <c r="M96" s="102"/>
      <c r="N96" s="105"/>
      <c r="O96" s="83"/>
    </row>
    <row r="97" spans="1:15" x14ac:dyDescent="0.25">
      <c r="A97" s="79"/>
      <c r="B97" s="100"/>
      <c r="C97" s="81" t="str">
        <f>IFERROR(IF(B97="No CAS","",INDEX('DEQ Pollutant List'!$C$7:$C$611,MATCH('3. Pollutant Emissions - EF'!B97,'DEQ Pollutant List'!$B$7:$B$611,0))),"")</f>
        <v/>
      </c>
      <c r="D97" s="115" t="str">
        <f>IFERROR(IF(OR($B97="",$B97="No CAS"),INDEX('DEQ Pollutant List'!$A$7:$A$611,MATCH($C97,'DEQ Pollutant List'!$C$7:$C$611,0)),INDEX('DEQ Pollutant List'!$A$7:$A$611,MATCH($B97,'DEQ Pollutant List'!$B$7:$B$611,0))),"")</f>
        <v/>
      </c>
      <c r="E97" s="101"/>
      <c r="F97" s="102"/>
      <c r="G97" s="103"/>
      <c r="H97" s="83"/>
      <c r="I97" s="104"/>
      <c r="J97" s="102"/>
      <c r="K97" s="105"/>
      <c r="L97" s="83"/>
      <c r="M97" s="102"/>
      <c r="N97" s="105"/>
      <c r="O97" s="83"/>
    </row>
    <row r="98" spans="1:15" x14ac:dyDescent="0.25">
      <c r="A98" s="79"/>
      <c r="B98" s="100"/>
      <c r="C98" s="81" t="str">
        <f>IFERROR(IF(B98="No CAS","",INDEX('DEQ Pollutant List'!$C$7:$C$611,MATCH('3. Pollutant Emissions - EF'!B98,'DEQ Pollutant List'!$B$7:$B$611,0))),"")</f>
        <v/>
      </c>
      <c r="D98" s="115" t="str">
        <f>IFERROR(IF(OR($B98="",$B98="No CAS"),INDEX('DEQ Pollutant List'!$A$7:$A$611,MATCH($C98,'DEQ Pollutant List'!$C$7:$C$611,0)),INDEX('DEQ Pollutant List'!$A$7:$A$611,MATCH($B98,'DEQ Pollutant List'!$B$7:$B$611,0))),"")</f>
        <v/>
      </c>
      <c r="E98" s="101"/>
      <c r="F98" s="102"/>
      <c r="G98" s="103"/>
      <c r="H98" s="83"/>
      <c r="I98" s="104"/>
      <c r="J98" s="102"/>
      <c r="K98" s="105"/>
      <c r="L98" s="83"/>
      <c r="M98" s="102"/>
      <c r="N98" s="105"/>
      <c r="O98" s="83"/>
    </row>
    <row r="99" spans="1:15" x14ac:dyDescent="0.25">
      <c r="A99" s="79"/>
      <c r="B99" s="100"/>
      <c r="C99" s="81" t="str">
        <f>IFERROR(IF(B99="No CAS","",INDEX('DEQ Pollutant List'!$C$7:$C$611,MATCH('3. Pollutant Emissions - EF'!B99,'DEQ Pollutant List'!$B$7:$B$611,0))),"")</f>
        <v/>
      </c>
      <c r="D99" s="115" t="str">
        <f>IFERROR(IF(OR($B99="",$B99="No CAS"),INDEX('DEQ Pollutant List'!$A$7:$A$611,MATCH($C99,'DEQ Pollutant List'!$C$7:$C$611,0)),INDEX('DEQ Pollutant List'!$A$7:$A$611,MATCH($B99,'DEQ Pollutant List'!$B$7:$B$611,0))),"")</f>
        <v/>
      </c>
      <c r="E99" s="101"/>
      <c r="F99" s="102"/>
      <c r="G99" s="103"/>
      <c r="H99" s="83"/>
      <c r="I99" s="104"/>
      <c r="J99" s="102"/>
      <c r="K99" s="105"/>
      <c r="L99" s="83"/>
      <c r="M99" s="102"/>
      <c r="N99" s="105"/>
      <c r="O99" s="83"/>
    </row>
    <row r="100" spans="1:15" x14ac:dyDescent="0.25">
      <c r="A100" s="79"/>
      <c r="B100" s="100"/>
      <c r="C100" s="81" t="str">
        <f>IFERROR(IF(B100="No CAS","",INDEX('DEQ Pollutant List'!$C$7:$C$611,MATCH('3. Pollutant Emissions - EF'!B100,'DEQ Pollutant List'!$B$7:$B$611,0))),"")</f>
        <v/>
      </c>
      <c r="D100" s="115" t="str">
        <f>IFERROR(IF(OR($B100="",$B100="No CAS"),INDEX('DEQ Pollutant List'!$A$7:$A$611,MATCH($C100,'DEQ Pollutant List'!$C$7:$C$611,0)),INDEX('DEQ Pollutant List'!$A$7:$A$611,MATCH($B100,'DEQ Pollutant List'!$B$7:$B$611,0))),"")</f>
        <v/>
      </c>
      <c r="E100" s="101"/>
      <c r="F100" s="102"/>
      <c r="G100" s="103"/>
      <c r="H100" s="83"/>
      <c r="I100" s="104"/>
      <c r="J100" s="102"/>
      <c r="K100" s="105"/>
      <c r="L100" s="83"/>
      <c r="M100" s="102"/>
      <c r="N100" s="105"/>
      <c r="O100" s="83"/>
    </row>
    <row r="101" spans="1:15" x14ac:dyDescent="0.25">
      <c r="A101" s="79"/>
      <c r="B101" s="100"/>
      <c r="C101" s="81" t="str">
        <f>IFERROR(IF(B101="No CAS","",INDEX('DEQ Pollutant List'!$C$7:$C$611,MATCH('3. Pollutant Emissions - EF'!B101,'DEQ Pollutant List'!$B$7:$B$611,0))),"")</f>
        <v/>
      </c>
      <c r="D101" s="115" t="str">
        <f>IFERROR(IF(OR($B101="",$B101="No CAS"),INDEX('DEQ Pollutant List'!$A$7:$A$611,MATCH($C101,'DEQ Pollutant List'!$C$7:$C$611,0)),INDEX('DEQ Pollutant List'!$A$7:$A$611,MATCH($B101,'DEQ Pollutant List'!$B$7:$B$611,0))),"")</f>
        <v/>
      </c>
      <c r="E101" s="101"/>
      <c r="F101" s="102"/>
      <c r="G101" s="103"/>
      <c r="H101" s="83"/>
      <c r="I101" s="104"/>
      <c r="J101" s="102"/>
      <c r="K101" s="105"/>
      <c r="L101" s="83"/>
      <c r="M101" s="102"/>
      <c r="N101" s="105"/>
      <c r="O101" s="83"/>
    </row>
    <row r="102" spans="1:15" x14ac:dyDescent="0.25">
      <c r="A102" s="79"/>
      <c r="B102" s="100"/>
      <c r="C102" s="81" t="str">
        <f>IFERROR(IF(B102="No CAS","",INDEX('DEQ Pollutant List'!$C$7:$C$611,MATCH('3. Pollutant Emissions - EF'!B102,'DEQ Pollutant List'!$B$7:$B$611,0))),"")</f>
        <v/>
      </c>
      <c r="D102" s="115" t="str">
        <f>IFERROR(IF(OR($B102="",$B102="No CAS"),INDEX('DEQ Pollutant List'!$A$7:$A$611,MATCH($C102,'DEQ Pollutant List'!$C$7:$C$611,0)),INDEX('DEQ Pollutant List'!$A$7:$A$611,MATCH($B102,'DEQ Pollutant List'!$B$7:$B$611,0))),"")</f>
        <v/>
      </c>
      <c r="E102" s="101"/>
      <c r="F102" s="102"/>
      <c r="G102" s="103"/>
      <c r="H102" s="83"/>
      <c r="I102" s="104"/>
      <c r="J102" s="102"/>
      <c r="K102" s="105"/>
      <c r="L102" s="83"/>
      <c r="M102" s="102"/>
      <c r="N102" s="105"/>
      <c r="O102" s="83"/>
    </row>
    <row r="103" spans="1:15" x14ac:dyDescent="0.25">
      <c r="A103" s="79"/>
      <c r="B103" s="100"/>
      <c r="C103" s="81" t="str">
        <f>IFERROR(IF(B103="No CAS","",INDEX('DEQ Pollutant List'!$C$7:$C$611,MATCH('3. Pollutant Emissions - EF'!B103,'DEQ Pollutant List'!$B$7:$B$611,0))),"")</f>
        <v/>
      </c>
      <c r="D103" s="115" t="str">
        <f>IFERROR(IF(OR($B103="",$B103="No CAS"),INDEX('DEQ Pollutant List'!$A$7:$A$611,MATCH($C103,'DEQ Pollutant List'!$C$7:$C$611,0)),INDEX('DEQ Pollutant List'!$A$7:$A$611,MATCH($B103,'DEQ Pollutant List'!$B$7:$B$611,0))),"")</f>
        <v/>
      </c>
      <c r="E103" s="101"/>
      <c r="F103" s="102"/>
      <c r="G103" s="103"/>
      <c r="H103" s="83"/>
      <c r="I103" s="104"/>
      <c r="J103" s="102"/>
      <c r="K103" s="105"/>
      <c r="L103" s="83"/>
      <c r="M103" s="102"/>
      <c r="N103" s="105"/>
      <c r="O103" s="83"/>
    </row>
    <row r="104" spans="1:15" x14ac:dyDescent="0.25">
      <c r="A104" s="79"/>
      <c r="B104" s="100"/>
      <c r="C104" s="81" t="str">
        <f>IFERROR(IF(B104="No CAS","",INDEX('DEQ Pollutant List'!$C$7:$C$611,MATCH('3. Pollutant Emissions - EF'!B104,'DEQ Pollutant List'!$B$7:$B$611,0))),"")</f>
        <v/>
      </c>
      <c r="D104" s="115" t="str">
        <f>IFERROR(IF(OR($B104="",$B104="No CAS"),INDEX('DEQ Pollutant List'!$A$7:$A$611,MATCH($C104,'DEQ Pollutant List'!$C$7:$C$611,0)),INDEX('DEQ Pollutant List'!$A$7:$A$611,MATCH($B104,'DEQ Pollutant List'!$B$7:$B$611,0))),"")</f>
        <v/>
      </c>
      <c r="E104" s="101"/>
      <c r="F104" s="102"/>
      <c r="G104" s="103"/>
      <c r="H104" s="83"/>
      <c r="I104" s="104"/>
      <c r="J104" s="102"/>
      <c r="K104" s="105"/>
      <c r="L104" s="83"/>
      <c r="M104" s="102"/>
      <c r="N104" s="105"/>
      <c r="O104" s="83"/>
    </row>
    <row r="105" spans="1:15" x14ac:dyDescent="0.25">
      <c r="A105" s="79"/>
      <c r="B105" s="100"/>
      <c r="C105" s="81" t="str">
        <f>IFERROR(IF(B105="No CAS","",INDEX('DEQ Pollutant List'!$C$7:$C$611,MATCH('3. Pollutant Emissions - EF'!B105,'DEQ Pollutant List'!$B$7:$B$611,0))),"")</f>
        <v/>
      </c>
      <c r="D105" s="115" t="str">
        <f>IFERROR(IF(OR($B105="",$B105="No CAS"),INDEX('DEQ Pollutant List'!$A$7:$A$611,MATCH($C105,'DEQ Pollutant List'!$C$7:$C$611,0)),INDEX('DEQ Pollutant List'!$A$7:$A$611,MATCH($B105,'DEQ Pollutant List'!$B$7:$B$611,0))),"")</f>
        <v/>
      </c>
      <c r="E105" s="101"/>
      <c r="F105" s="102"/>
      <c r="G105" s="103"/>
      <c r="H105" s="83"/>
      <c r="I105" s="104"/>
      <c r="J105" s="102"/>
      <c r="K105" s="105"/>
      <c r="L105" s="83"/>
      <c r="M105" s="102"/>
      <c r="N105" s="105"/>
      <c r="O105" s="83"/>
    </row>
    <row r="106" spans="1:15" x14ac:dyDescent="0.25">
      <c r="A106" s="79"/>
      <c r="B106" s="100"/>
      <c r="C106" s="81" t="str">
        <f>IFERROR(IF(B106="No CAS","",INDEX('DEQ Pollutant List'!$C$7:$C$611,MATCH('3. Pollutant Emissions - EF'!B106,'DEQ Pollutant List'!$B$7:$B$611,0))),"")</f>
        <v/>
      </c>
      <c r="D106" s="115" t="str">
        <f>IFERROR(IF(OR($B106="",$B106="No CAS"),INDEX('DEQ Pollutant List'!$A$7:$A$611,MATCH($C106,'DEQ Pollutant List'!$C$7:$C$611,0)),INDEX('DEQ Pollutant List'!$A$7:$A$611,MATCH($B106,'DEQ Pollutant List'!$B$7:$B$611,0))),"")</f>
        <v/>
      </c>
      <c r="E106" s="101"/>
      <c r="F106" s="102"/>
      <c r="G106" s="103"/>
      <c r="H106" s="83"/>
      <c r="I106" s="104"/>
      <c r="J106" s="102"/>
      <c r="K106" s="105"/>
      <c r="L106" s="83"/>
      <c r="M106" s="102"/>
      <c r="N106" s="105"/>
      <c r="O106" s="83"/>
    </row>
    <row r="107" spans="1:15" x14ac:dyDescent="0.25">
      <c r="A107" s="79"/>
      <c r="B107" s="100"/>
      <c r="C107" s="81" t="str">
        <f>IFERROR(IF(B107="No CAS","",INDEX('DEQ Pollutant List'!$C$7:$C$611,MATCH('3. Pollutant Emissions - EF'!B107,'DEQ Pollutant List'!$B$7:$B$611,0))),"")</f>
        <v/>
      </c>
      <c r="D107" s="115" t="str">
        <f>IFERROR(IF(OR($B107="",$B107="No CAS"),INDEX('DEQ Pollutant List'!$A$7:$A$611,MATCH($C107,'DEQ Pollutant List'!$C$7:$C$611,0)),INDEX('DEQ Pollutant List'!$A$7:$A$611,MATCH($B107,'DEQ Pollutant List'!$B$7:$B$611,0))),"")</f>
        <v/>
      </c>
      <c r="E107" s="101"/>
      <c r="F107" s="102"/>
      <c r="G107" s="103"/>
      <c r="H107" s="83"/>
      <c r="I107" s="104"/>
      <c r="J107" s="102"/>
      <c r="K107" s="105"/>
      <c r="L107" s="83"/>
      <c r="M107" s="102"/>
      <c r="N107" s="105"/>
      <c r="O107" s="83"/>
    </row>
    <row r="108" spans="1:15" x14ac:dyDescent="0.25">
      <c r="A108" s="79"/>
      <c r="B108" s="100"/>
      <c r="C108" s="81" t="str">
        <f>IFERROR(IF(B108="No CAS","",INDEX('DEQ Pollutant List'!$C$7:$C$611,MATCH('3. Pollutant Emissions - EF'!B108,'DEQ Pollutant List'!$B$7:$B$611,0))),"")</f>
        <v/>
      </c>
      <c r="D108" s="115" t="str">
        <f>IFERROR(IF(OR($B108="",$B108="No CAS"),INDEX('DEQ Pollutant List'!$A$7:$A$611,MATCH($C108,'DEQ Pollutant List'!$C$7:$C$611,0)),INDEX('DEQ Pollutant List'!$A$7:$A$611,MATCH($B108,'DEQ Pollutant List'!$B$7:$B$611,0))),"")</f>
        <v/>
      </c>
      <c r="E108" s="101"/>
      <c r="F108" s="102"/>
      <c r="G108" s="103"/>
      <c r="H108" s="83"/>
      <c r="I108" s="104"/>
      <c r="J108" s="102"/>
      <c r="K108" s="105"/>
      <c r="L108" s="83"/>
      <c r="M108" s="102"/>
      <c r="N108" s="105"/>
      <c r="O108" s="83"/>
    </row>
    <row r="109" spans="1:15" x14ac:dyDescent="0.25">
      <c r="A109" s="79"/>
      <c r="B109" s="100"/>
      <c r="C109" s="81" t="str">
        <f>IFERROR(IF(B109="No CAS","",INDEX('DEQ Pollutant List'!$C$7:$C$611,MATCH('3. Pollutant Emissions - EF'!B109,'DEQ Pollutant List'!$B$7:$B$611,0))),"")</f>
        <v/>
      </c>
      <c r="D109" s="115" t="str">
        <f>IFERROR(IF(OR($B109="",$B109="No CAS"),INDEX('DEQ Pollutant List'!$A$7:$A$611,MATCH($C109,'DEQ Pollutant List'!$C$7:$C$611,0)),INDEX('DEQ Pollutant List'!$A$7:$A$611,MATCH($B109,'DEQ Pollutant List'!$B$7:$B$611,0))),"")</f>
        <v/>
      </c>
      <c r="E109" s="101"/>
      <c r="F109" s="102"/>
      <c r="G109" s="103"/>
      <c r="H109" s="83"/>
      <c r="I109" s="104"/>
      <c r="J109" s="102"/>
      <c r="K109" s="105"/>
      <c r="L109" s="83"/>
      <c r="M109" s="102"/>
      <c r="N109" s="105"/>
      <c r="O109" s="83"/>
    </row>
    <row r="110" spans="1:15" x14ac:dyDescent="0.25">
      <c r="A110" s="79"/>
      <c r="B110" s="100"/>
      <c r="C110" s="81" t="str">
        <f>IFERROR(IF(B110="No CAS","",INDEX('DEQ Pollutant List'!$C$7:$C$611,MATCH('3. Pollutant Emissions - EF'!B110,'DEQ Pollutant List'!$B$7:$B$611,0))),"")</f>
        <v/>
      </c>
      <c r="D110" s="115" t="str">
        <f>IFERROR(IF(OR($B110="",$B110="No CAS"),INDEX('DEQ Pollutant List'!$A$7:$A$611,MATCH($C110,'DEQ Pollutant List'!$C$7:$C$611,0)),INDEX('DEQ Pollutant List'!$A$7:$A$611,MATCH($B110,'DEQ Pollutant List'!$B$7:$B$611,0))),"")</f>
        <v/>
      </c>
      <c r="E110" s="101"/>
      <c r="F110" s="102"/>
      <c r="G110" s="103"/>
      <c r="H110" s="83"/>
      <c r="I110" s="104"/>
      <c r="J110" s="102"/>
      <c r="K110" s="105"/>
      <c r="L110" s="83"/>
      <c r="M110" s="102"/>
      <c r="N110" s="105"/>
      <c r="O110" s="83"/>
    </row>
    <row r="111" spans="1:15" x14ac:dyDescent="0.25">
      <c r="A111" s="79"/>
      <c r="B111" s="100"/>
      <c r="C111" s="81" t="str">
        <f>IFERROR(IF(B111="No CAS","",INDEX('DEQ Pollutant List'!$C$7:$C$611,MATCH('3. Pollutant Emissions - EF'!B111,'DEQ Pollutant List'!$B$7:$B$611,0))),"")</f>
        <v/>
      </c>
      <c r="D111" s="115" t="str">
        <f>IFERROR(IF(OR($B111="",$B111="No CAS"),INDEX('DEQ Pollutant List'!$A$7:$A$611,MATCH($C111,'DEQ Pollutant List'!$C$7:$C$611,0)),INDEX('DEQ Pollutant List'!$A$7:$A$611,MATCH($B111,'DEQ Pollutant List'!$B$7:$B$611,0))),"")</f>
        <v/>
      </c>
      <c r="E111" s="101"/>
      <c r="F111" s="102"/>
      <c r="G111" s="103"/>
      <c r="H111" s="83"/>
      <c r="I111" s="104"/>
      <c r="J111" s="102"/>
      <c r="K111" s="105"/>
      <c r="L111" s="83"/>
      <c r="M111" s="102"/>
      <c r="N111" s="105"/>
      <c r="O111" s="83"/>
    </row>
    <row r="112" spans="1:15" x14ac:dyDescent="0.25">
      <c r="A112" s="79"/>
      <c r="B112" s="100"/>
      <c r="C112" s="81" t="str">
        <f>IFERROR(IF(B112="No CAS","",INDEX('DEQ Pollutant List'!$C$7:$C$611,MATCH('3. Pollutant Emissions - EF'!B112,'DEQ Pollutant List'!$B$7:$B$611,0))),"")</f>
        <v/>
      </c>
      <c r="D112" s="115" t="str">
        <f>IFERROR(IF(OR($B112="",$B112="No CAS"),INDEX('DEQ Pollutant List'!$A$7:$A$611,MATCH($C112,'DEQ Pollutant List'!$C$7:$C$611,0)),INDEX('DEQ Pollutant List'!$A$7:$A$611,MATCH($B112,'DEQ Pollutant List'!$B$7:$B$611,0))),"")</f>
        <v/>
      </c>
      <c r="E112" s="101"/>
      <c r="F112" s="102"/>
      <c r="G112" s="103"/>
      <c r="H112" s="83"/>
      <c r="I112" s="104"/>
      <c r="J112" s="102"/>
      <c r="K112" s="105"/>
      <c r="L112" s="83"/>
      <c r="M112" s="102"/>
      <c r="N112" s="105"/>
      <c r="O112" s="83"/>
    </row>
    <row r="113" spans="1:15" x14ac:dyDescent="0.25">
      <c r="A113" s="79"/>
      <c r="B113" s="100"/>
      <c r="C113" s="81" t="str">
        <f>IFERROR(IF(B113="No CAS","",INDEX('DEQ Pollutant List'!$C$7:$C$611,MATCH('3. Pollutant Emissions - EF'!B113,'DEQ Pollutant List'!$B$7:$B$611,0))),"")</f>
        <v/>
      </c>
      <c r="D113" s="115" t="str">
        <f>IFERROR(IF(OR($B113="",$B113="No CAS"),INDEX('DEQ Pollutant List'!$A$7:$A$611,MATCH($C113,'DEQ Pollutant List'!$C$7:$C$611,0)),INDEX('DEQ Pollutant List'!$A$7:$A$611,MATCH($B113,'DEQ Pollutant List'!$B$7:$B$611,0))),"")</f>
        <v/>
      </c>
      <c r="E113" s="101"/>
      <c r="F113" s="102"/>
      <c r="G113" s="103"/>
      <c r="H113" s="83"/>
      <c r="I113" s="104"/>
      <c r="J113" s="102"/>
      <c r="K113" s="105"/>
      <c r="L113" s="83"/>
      <c r="M113" s="102"/>
      <c r="N113" s="105"/>
      <c r="O113" s="83"/>
    </row>
    <row r="114" spans="1:15" x14ac:dyDescent="0.25">
      <c r="A114" s="79"/>
      <c r="B114" s="100"/>
      <c r="C114" s="81" t="str">
        <f>IFERROR(IF(B114="No CAS","",INDEX('DEQ Pollutant List'!$C$7:$C$611,MATCH('3. Pollutant Emissions - EF'!B114,'DEQ Pollutant List'!$B$7:$B$611,0))),"")</f>
        <v/>
      </c>
      <c r="D114" s="115" t="str">
        <f>IFERROR(IF(OR($B114="",$B114="No CAS"),INDEX('DEQ Pollutant List'!$A$7:$A$611,MATCH($C114,'DEQ Pollutant List'!$C$7:$C$611,0)),INDEX('DEQ Pollutant List'!$A$7:$A$611,MATCH($B114,'DEQ Pollutant List'!$B$7:$B$611,0))),"")</f>
        <v/>
      </c>
      <c r="E114" s="101"/>
      <c r="F114" s="102"/>
      <c r="G114" s="103"/>
      <c r="H114" s="83"/>
      <c r="I114" s="104"/>
      <c r="J114" s="102"/>
      <c r="K114" s="105"/>
      <c r="L114" s="83"/>
      <c r="M114" s="102"/>
      <c r="N114" s="105"/>
      <c r="O114" s="83"/>
    </row>
    <row r="115" spans="1:15" x14ac:dyDescent="0.25">
      <c r="A115" s="79"/>
      <c r="B115" s="100"/>
      <c r="C115" s="81" t="str">
        <f>IFERROR(IF(B115="No CAS","",INDEX('DEQ Pollutant List'!$C$7:$C$611,MATCH('3. Pollutant Emissions - EF'!B115,'DEQ Pollutant List'!$B$7:$B$611,0))),"")</f>
        <v/>
      </c>
      <c r="D115" s="115" t="str">
        <f>IFERROR(IF(OR($B115="",$B115="No CAS"),INDEX('DEQ Pollutant List'!$A$7:$A$611,MATCH($C115,'DEQ Pollutant List'!$C$7:$C$611,0)),INDEX('DEQ Pollutant List'!$A$7:$A$611,MATCH($B115,'DEQ Pollutant List'!$B$7:$B$611,0))),"")</f>
        <v/>
      </c>
      <c r="E115" s="101"/>
      <c r="F115" s="102"/>
      <c r="G115" s="103"/>
      <c r="H115" s="83"/>
      <c r="I115" s="104"/>
      <c r="J115" s="102"/>
      <c r="K115" s="105"/>
      <c r="L115" s="83"/>
      <c r="M115" s="102"/>
      <c r="N115" s="105"/>
      <c r="O115" s="83"/>
    </row>
    <row r="116" spans="1:15" x14ac:dyDescent="0.25">
      <c r="A116" s="79"/>
      <c r="B116" s="100"/>
      <c r="C116" s="81" t="str">
        <f>IFERROR(IF(B116="No CAS","",INDEX('DEQ Pollutant List'!$C$7:$C$611,MATCH('3. Pollutant Emissions - EF'!B116,'DEQ Pollutant List'!$B$7:$B$611,0))),"")</f>
        <v/>
      </c>
      <c r="D116" s="115" t="str">
        <f>IFERROR(IF(OR($B116="",$B116="No CAS"),INDEX('DEQ Pollutant List'!$A$7:$A$611,MATCH($C116,'DEQ Pollutant List'!$C$7:$C$611,0)),INDEX('DEQ Pollutant List'!$A$7:$A$611,MATCH($B116,'DEQ Pollutant List'!$B$7:$B$611,0))),"")</f>
        <v/>
      </c>
      <c r="E116" s="101"/>
      <c r="F116" s="102"/>
      <c r="G116" s="103"/>
      <c r="H116" s="83"/>
      <c r="I116" s="104"/>
      <c r="J116" s="102"/>
      <c r="K116" s="105"/>
      <c r="L116" s="83"/>
      <c r="M116" s="102"/>
      <c r="N116" s="105"/>
      <c r="O116" s="83"/>
    </row>
    <row r="117" spans="1:15" x14ac:dyDescent="0.25">
      <c r="A117" s="79"/>
      <c r="B117" s="100"/>
      <c r="C117" s="81" t="str">
        <f>IFERROR(IF(B117="No CAS","",INDEX('DEQ Pollutant List'!$C$7:$C$611,MATCH('3. Pollutant Emissions - EF'!B117,'DEQ Pollutant List'!$B$7:$B$611,0))),"")</f>
        <v/>
      </c>
      <c r="D117" s="115" t="str">
        <f>IFERROR(IF(OR($B117="",$B117="No CAS"),INDEX('DEQ Pollutant List'!$A$7:$A$611,MATCH($C117,'DEQ Pollutant List'!$C$7:$C$611,0)),INDEX('DEQ Pollutant List'!$A$7:$A$611,MATCH($B117,'DEQ Pollutant List'!$B$7:$B$611,0))),"")</f>
        <v/>
      </c>
      <c r="E117" s="101"/>
      <c r="F117" s="102"/>
      <c r="G117" s="103"/>
      <c r="H117" s="83"/>
      <c r="I117" s="104"/>
      <c r="J117" s="102"/>
      <c r="K117" s="105"/>
      <c r="L117" s="83"/>
      <c r="M117" s="102"/>
      <c r="N117" s="105"/>
      <c r="O117" s="83"/>
    </row>
    <row r="118" spans="1:15" x14ac:dyDescent="0.25">
      <c r="A118" s="79"/>
      <c r="B118" s="100"/>
      <c r="C118" s="81" t="str">
        <f>IFERROR(IF(B118="No CAS","",INDEX('DEQ Pollutant List'!$C$7:$C$611,MATCH('3. Pollutant Emissions - EF'!B118,'DEQ Pollutant List'!$B$7:$B$611,0))),"")</f>
        <v/>
      </c>
      <c r="D118" s="115" t="str">
        <f>IFERROR(IF(OR($B118="",$B118="No CAS"),INDEX('DEQ Pollutant List'!$A$7:$A$611,MATCH($C118,'DEQ Pollutant List'!$C$7:$C$611,0)),INDEX('DEQ Pollutant List'!$A$7:$A$611,MATCH($B118,'DEQ Pollutant List'!$B$7:$B$611,0))),"")</f>
        <v/>
      </c>
      <c r="E118" s="101"/>
      <c r="F118" s="102"/>
      <c r="G118" s="103"/>
      <c r="H118" s="83"/>
      <c r="I118" s="104"/>
      <c r="J118" s="102"/>
      <c r="K118" s="105"/>
      <c r="L118" s="83"/>
      <c r="M118" s="102"/>
      <c r="N118" s="105"/>
      <c r="O118" s="83"/>
    </row>
    <row r="119" spans="1:15" x14ac:dyDescent="0.25">
      <c r="A119" s="79"/>
      <c r="B119" s="100"/>
      <c r="C119" s="81" t="str">
        <f>IFERROR(IF(B119="No CAS","",INDEX('DEQ Pollutant List'!$C$7:$C$611,MATCH('3. Pollutant Emissions - EF'!B119,'DEQ Pollutant List'!$B$7:$B$611,0))),"")</f>
        <v/>
      </c>
      <c r="D119" s="115" t="str">
        <f>IFERROR(IF(OR($B119="",$B119="No CAS"),INDEX('DEQ Pollutant List'!$A$7:$A$611,MATCH($C119,'DEQ Pollutant List'!$C$7:$C$611,0)),INDEX('DEQ Pollutant List'!$A$7:$A$611,MATCH($B119,'DEQ Pollutant List'!$B$7:$B$611,0))),"")</f>
        <v/>
      </c>
      <c r="E119" s="101"/>
      <c r="F119" s="102"/>
      <c r="G119" s="103"/>
      <c r="H119" s="83"/>
      <c r="I119" s="104"/>
      <c r="J119" s="102"/>
      <c r="K119" s="105"/>
      <c r="L119" s="83"/>
      <c r="M119" s="102"/>
      <c r="N119" s="105"/>
      <c r="O119" s="83"/>
    </row>
    <row r="120" spans="1:15" x14ac:dyDescent="0.25">
      <c r="A120" s="79"/>
      <c r="B120" s="100"/>
      <c r="C120" s="81" t="str">
        <f>IFERROR(IF(B120="No CAS","",INDEX('DEQ Pollutant List'!$C$7:$C$611,MATCH('3. Pollutant Emissions - EF'!B120,'DEQ Pollutant List'!$B$7:$B$611,0))),"")</f>
        <v/>
      </c>
      <c r="D120" s="115" t="str">
        <f>IFERROR(IF(OR($B120="",$B120="No CAS"),INDEX('DEQ Pollutant List'!$A$7:$A$611,MATCH($C120,'DEQ Pollutant List'!$C$7:$C$611,0)),INDEX('DEQ Pollutant List'!$A$7:$A$611,MATCH($B120,'DEQ Pollutant List'!$B$7:$B$611,0))),"")</f>
        <v/>
      </c>
      <c r="E120" s="101"/>
      <c r="F120" s="102"/>
      <c r="G120" s="103"/>
      <c r="H120" s="83"/>
      <c r="I120" s="104"/>
      <c r="J120" s="102"/>
      <c r="K120" s="105"/>
      <c r="L120" s="83"/>
      <c r="M120" s="102"/>
      <c r="N120" s="105"/>
      <c r="O120" s="83"/>
    </row>
    <row r="121" spans="1:15" x14ac:dyDescent="0.25">
      <c r="A121" s="79"/>
      <c r="B121" s="100"/>
      <c r="C121" s="81" t="str">
        <f>IFERROR(IF(B121="No CAS","",INDEX('DEQ Pollutant List'!$C$7:$C$611,MATCH('3. Pollutant Emissions - EF'!B121,'DEQ Pollutant List'!$B$7:$B$611,0))),"")</f>
        <v/>
      </c>
      <c r="D121" s="115" t="str">
        <f>IFERROR(IF(OR($B121="",$B121="No CAS"),INDEX('DEQ Pollutant List'!$A$7:$A$611,MATCH($C121,'DEQ Pollutant List'!$C$7:$C$611,0)),INDEX('DEQ Pollutant List'!$A$7:$A$611,MATCH($B121,'DEQ Pollutant List'!$B$7:$B$611,0))),"")</f>
        <v/>
      </c>
      <c r="E121" s="101"/>
      <c r="F121" s="102"/>
      <c r="G121" s="103"/>
      <c r="H121" s="83"/>
      <c r="I121" s="104"/>
      <c r="J121" s="102"/>
      <c r="K121" s="105"/>
      <c r="L121" s="83"/>
      <c r="M121" s="102"/>
      <c r="N121" s="105"/>
      <c r="O121" s="83"/>
    </row>
    <row r="122" spans="1:15" x14ac:dyDescent="0.25">
      <c r="A122" s="79"/>
      <c r="B122" s="100"/>
      <c r="C122" s="81" t="str">
        <f>IFERROR(IF(B122="No CAS","",INDEX('DEQ Pollutant List'!$C$7:$C$611,MATCH('3. Pollutant Emissions - EF'!B122,'DEQ Pollutant List'!$B$7:$B$611,0))),"")</f>
        <v/>
      </c>
      <c r="D122" s="115" t="str">
        <f>IFERROR(IF(OR($B122="",$B122="No CAS"),INDEX('DEQ Pollutant List'!$A$7:$A$611,MATCH($C122,'DEQ Pollutant List'!$C$7:$C$611,0)),INDEX('DEQ Pollutant List'!$A$7:$A$611,MATCH($B122,'DEQ Pollutant List'!$B$7:$B$611,0))),"")</f>
        <v/>
      </c>
      <c r="E122" s="101"/>
      <c r="F122" s="102"/>
      <c r="G122" s="103"/>
      <c r="H122" s="83"/>
      <c r="I122" s="104"/>
      <c r="J122" s="102"/>
      <c r="K122" s="105"/>
      <c r="L122" s="83"/>
      <c r="M122" s="102"/>
      <c r="N122" s="105"/>
      <c r="O122" s="83"/>
    </row>
    <row r="123" spans="1:15" x14ac:dyDescent="0.25">
      <c r="A123" s="79"/>
      <c r="B123" s="100"/>
      <c r="C123" s="81" t="str">
        <f>IFERROR(IF(B123="No CAS","",INDEX('DEQ Pollutant List'!$C$7:$C$611,MATCH('3. Pollutant Emissions - EF'!B123,'DEQ Pollutant List'!$B$7:$B$611,0))),"")</f>
        <v/>
      </c>
      <c r="D123" s="115" t="str">
        <f>IFERROR(IF(OR($B123="",$B123="No CAS"),INDEX('DEQ Pollutant List'!$A$7:$A$611,MATCH($C123,'DEQ Pollutant List'!$C$7:$C$611,0)),INDEX('DEQ Pollutant List'!$A$7:$A$611,MATCH($B123,'DEQ Pollutant List'!$B$7:$B$611,0))),"")</f>
        <v/>
      </c>
      <c r="E123" s="101"/>
      <c r="F123" s="102"/>
      <c r="G123" s="103"/>
      <c r="H123" s="83"/>
      <c r="I123" s="104"/>
      <c r="J123" s="102"/>
      <c r="K123" s="105"/>
      <c r="L123" s="83"/>
      <c r="M123" s="102"/>
      <c r="N123" s="105"/>
      <c r="O123" s="83"/>
    </row>
    <row r="124" spans="1:15" x14ac:dyDescent="0.25">
      <c r="A124" s="79"/>
      <c r="B124" s="100"/>
      <c r="C124" s="81" t="str">
        <f>IFERROR(IF(B124="No CAS","",INDEX('DEQ Pollutant List'!$C$7:$C$611,MATCH('3. Pollutant Emissions - EF'!B124,'DEQ Pollutant List'!$B$7:$B$611,0))),"")</f>
        <v/>
      </c>
      <c r="D124" s="115" t="str">
        <f>IFERROR(IF(OR($B124="",$B124="No CAS"),INDEX('DEQ Pollutant List'!$A$7:$A$611,MATCH($C124,'DEQ Pollutant List'!$C$7:$C$611,0)),INDEX('DEQ Pollutant List'!$A$7:$A$611,MATCH($B124,'DEQ Pollutant List'!$B$7:$B$611,0))),"")</f>
        <v/>
      </c>
      <c r="E124" s="101"/>
      <c r="F124" s="102"/>
      <c r="G124" s="103"/>
      <c r="H124" s="83"/>
      <c r="I124" s="104"/>
      <c r="J124" s="102"/>
      <c r="K124" s="105"/>
      <c r="L124" s="83"/>
      <c r="M124" s="102"/>
      <c r="N124" s="105"/>
      <c r="O124" s="83"/>
    </row>
    <row r="125" spans="1:15" x14ac:dyDescent="0.25">
      <c r="A125" s="79"/>
      <c r="B125" s="100"/>
      <c r="C125" s="81" t="str">
        <f>IFERROR(IF(B125="No CAS","",INDEX('DEQ Pollutant List'!$C$7:$C$611,MATCH('3. Pollutant Emissions - EF'!B125,'DEQ Pollutant List'!$B$7:$B$611,0))),"")</f>
        <v/>
      </c>
      <c r="D125" s="115" t="str">
        <f>IFERROR(IF(OR($B125="",$B125="No CAS"),INDEX('DEQ Pollutant List'!$A$7:$A$611,MATCH($C125,'DEQ Pollutant List'!$C$7:$C$611,0)),INDEX('DEQ Pollutant List'!$A$7:$A$611,MATCH($B125,'DEQ Pollutant List'!$B$7:$B$611,0))),"")</f>
        <v/>
      </c>
      <c r="E125" s="101"/>
      <c r="F125" s="102"/>
      <c r="G125" s="103"/>
      <c r="H125" s="83"/>
      <c r="I125" s="104"/>
      <c r="J125" s="102"/>
      <c r="K125" s="105"/>
      <c r="L125" s="83"/>
      <c r="M125" s="102"/>
      <c r="N125" s="105"/>
      <c r="O125" s="83"/>
    </row>
    <row r="126" spans="1:15" x14ac:dyDescent="0.25">
      <c r="A126" s="79"/>
      <c r="B126" s="100"/>
      <c r="C126" s="81" t="str">
        <f>IFERROR(IF(B126="No CAS","",INDEX('DEQ Pollutant List'!$C$7:$C$611,MATCH('3. Pollutant Emissions - EF'!B126,'DEQ Pollutant List'!$B$7:$B$611,0))),"")</f>
        <v/>
      </c>
      <c r="D126" s="115" t="str">
        <f>IFERROR(IF(OR($B126="",$B126="No CAS"),INDEX('DEQ Pollutant List'!$A$7:$A$611,MATCH($C126,'DEQ Pollutant List'!$C$7:$C$611,0)),INDEX('DEQ Pollutant List'!$A$7:$A$611,MATCH($B126,'DEQ Pollutant List'!$B$7:$B$611,0))),"")</f>
        <v/>
      </c>
      <c r="E126" s="101"/>
      <c r="F126" s="102"/>
      <c r="G126" s="103"/>
      <c r="H126" s="83"/>
      <c r="I126" s="104"/>
      <c r="J126" s="102"/>
      <c r="K126" s="105"/>
      <c r="L126" s="83"/>
      <c r="M126" s="102"/>
      <c r="N126" s="105"/>
      <c r="O126" s="83"/>
    </row>
    <row r="127" spans="1:15" x14ac:dyDescent="0.25">
      <c r="A127" s="79"/>
      <c r="B127" s="100"/>
      <c r="C127" s="81" t="str">
        <f>IFERROR(IF(B127="No CAS","",INDEX('DEQ Pollutant List'!$C$7:$C$611,MATCH('3. Pollutant Emissions - EF'!B127,'DEQ Pollutant List'!$B$7:$B$611,0))),"")</f>
        <v/>
      </c>
      <c r="D127" s="115" t="str">
        <f>IFERROR(IF(OR($B127="",$B127="No CAS"),INDEX('DEQ Pollutant List'!$A$7:$A$611,MATCH($C127,'DEQ Pollutant List'!$C$7:$C$611,0)),INDEX('DEQ Pollutant List'!$A$7:$A$611,MATCH($B127,'DEQ Pollutant List'!$B$7:$B$611,0))),"")</f>
        <v/>
      </c>
      <c r="E127" s="101"/>
      <c r="F127" s="102"/>
      <c r="G127" s="103"/>
      <c r="H127" s="83"/>
      <c r="I127" s="104"/>
      <c r="J127" s="102"/>
      <c r="K127" s="105"/>
      <c r="L127" s="83"/>
      <c r="M127" s="102"/>
      <c r="N127" s="105"/>
      <c r="O127" s="83"/>
    </row>
    <row r="128" spans="1:15" x14ac:dyDescent="0.25">
      <c r="A128" s="79"/>
      <c r="B128" s="100"/>
      <c r="C128" s="81" t="str">
        <f>IFERROR(IF(B128="No CAS","",INDEX('DEQ Pollutant List'!$C$7:$C$611,MATCH('3. Pollutant Emissions - EF'!B128,'DEQ Pollutant List'!$B$7:$B$611,0))),"")</f>
        <v/>
      </c>
      <c r="D128" s="115" t="str">
        <f>IFERROR(IF(OR($B128="",$B128="No CAS"),INDEX('DEQ Pollutant List'!$A$7:$A$611,MATCH($C128,'DEQ Pollutant List'!$C$7:$C$611,0)),INDEX('DEQ Pollutant List'!$A$7:$A$611,MATCH($B128,'DEQ Pollutant List'!$B$7:$B$611,0))),"")</f>
        <v/>
      </c>
      <c r="E128" s="101"/>
      <c r="F128" s="102"/>
      <c r="G128" s="103"/>
      <c r="H128" s="83"/>
      <c r="I128" s="104"/>
      <c r="J128" s="102"/>
      <c r="K128" s="105"/>
      <c r="L128" s="83"/>
      <c r="M128" s="102"/>
      <c r="N128" s="105"/>
      <c r="O128" s="83"/>
    </row>
    <row r="129" spans="1:15" x14ac:dyDescent="0.25">
      <c r="A129" s="79"/>
      <c r="B129" s="100"/>
      <c r="C129" s="81" t="str">
        <f>IFERROR(IF(B129="No CAS","",INDEX('DEQ Pollutant List'!$C$7:$C$611,MATCH('3. Pollutant Emissions - EF'!B129,'DEQ Pollutant List'!$B$7:$B$611,0))),"")</f>
        <v/>
      </c>
      <c r="D129" s="115" t="str">
        <f>IFERROR(IF(OR($B129="",$B129="No CAS"),INDEX('DEQ Pollutant List'!$A$7:$A$611,MATCH($C129,'DEQ Pollutant List'!$C$7:$C$611,0)),INDEX('DEQ Pollutant List'!$A$7:$A$611,MATCH($B129,'DEQ Pollutant List'!$B$7:$B$611,0))),"")</f>
        <v/>
      </c>
      <c r="E129" s="101"/>
      <c r="F129" s="102"/>
      <c r="G129" s="103"/>
      <c r="H129" s="83"/>
      <c r="I129" s="104"/>
      <c r="J129" s="102"/>
      <c r="K129" s="105"/>
      <c r="L129" s="83"/>
      <c r="M129" s="102"/>
      <c r="N129" s="105"/>
      <c r="O129" s="83"/>
    </row>
    <row r="130" spans="1:15" x14ac:dyDescent="0.25">
      <c r="A130" s="79"/>
      <c r="B130" s="100"/>
      <c r="C130" s="81" t="str">
        <f>IFERROR(IF(B130="No CAS","",INDEX('DEQ Pollutant List'!$C$7:$C$611,MATCH('3. Pollutant Emissions - EF'!B130,'DEQ Pollutant List'!$B$7:$B$611,0))),"")</f>
        <v/>
      </c>
      <c r="D130" s="115" t="str">
        <f>IFERROR(IF(OR($B130="",$B130="No CAS"),INDEX('DEQ Pollutant List'!$A$7:$A$611,MATCH($C130,'DEQ Pollutant List'!$C$7:$C$611,0)),INDEX('DEQ Pollutant List'!$A$7:$A$611,MATCH($B130,'DEQ Pollutant List'!$B$7:$B$611,0))),"")</f>
        <v/>
      </c>
      <c r="E130" s="101"/>
      <c r="F130" s="102"/>
      <c r="G130" s="103"/>
      <c r="H130" s="83"/>
      <c r="I130" s="104"/>
      <c r="J130" s="102"/>
      <c r="K130" s="105"/>
      <c r="L130" s="83"/>
      <c r="M130" s="102"/>
      <c r="N130" s="105"/>
      <c r="O130" s="83"/>
    </row>
    <row r="131" spans="1:15" x14ac:dyDescent="0.25">
      <c r="A131" s="79"/>
      <c r="B131" s="100"/>
      <c r="C131" s="81" t="str">
        <f>IFERROR(IF(B131="No CAS","",INDEX('DEQ Pollutant List'!$C$7:$C$611,MATCH('3. Pollutant Emissions - EF'!B131,'DEQ Pollutant List'!$B$7:$B$611,0))),"")</f>
        <v/>
      </c>
      <c r="D131" s="115" t="str">
        <f>IFERROR(IF(OR($B131="",$B131="No CAS"),INDEX('DEQ Pollutant List'!$A$7:$A$611,MATCH($C131,'DEQ Pollutant List'!$C$7:$C$611,0)),INDEX('DEQ Pollutant List'!$A$7:$A$611,MATCH($B131,'DEQ Pollutant List'!$B$7:$B$611,0))),"")</f>
        <v/>
      </c>
      <c r="E131" s="101"/>
      <c r="F131" s="102"/>
      <c r="G131" s="103"/>
      <c r="H131" s="83"/>
      <c r="I131" s="104"/>
      <c r="J131" s="102"/>
      <c r="K131" s="105"/>
      <c r="L131" s="83"/>
      <c r="M131" s="102"/>
      <c r="N131" s="105"/>
      <c r="O131" s="83"/>
    </row>
    <row r="132" spans="1:15" x14ac:dyDescent="0.25">
      <c r="A132" s="79"/>
      <c r="B132" s="100"/>
      <c r="C132" s="81" t="str">
        <f>IFERROR(IF(B132="No CAS","",INDEX('DEQ Pollutant List'!$C$7:$C$611,MATCH('3. Pollutant Emissions - EF'!B132,'DEQ Pollutant List'!$B$7:$B$611,0))),"")</f>
        <v/>
      </c>
      <c r="D132" s="115" t="str">
        <f>IFERROR(IF(OR($B132="",$B132="No CAS"),INDEX('DEQ Pollutant List'!$A$7:$A$611,MATCH($C132,'DEQ Pollutant List'!$C$7:$C$611,0)),INDEX('DEQ Pollutant List'!$A$7:$A$611,MATCH($B132,'DEQ Pollutant List'!$B$7:$B$611,0))),"")</f>
        <v/>
      </c>
      <c r="E132" s="101"/>
      <c r="F132" s="102"/>
      <c r="G132" s="103"/>
      <c r="H132" s="83"/>
      <c r="I132" s="104"/>
      <c r="J132" s="102"/>
      <c r="K132" s="105"/>
      <c r="L132" s="83"/>
      <c r="M132" s="102"/>
      <c r="N132" s="105"/>
      <c r="O132" s="83"/>
    </row>
    <row r="133" spans="1:15" x14ac:dyDescent="0.25">
      <c r="A133" s="79"/>
      <c r="B133" s="100"/>
      <c r="C133" s="81" t="str">
        <f>IFERROR(IF(B133="No CAS","",INDEX('DEQ Pollutant List'!$C$7:$C$611,MATCH('3. Pollutant Emissions - EF'!B133,'DEQ Pollutant List'!$B$7:$B$611,0))),"")</f>
        <v/>
      </c>
      <c r="D133" s="115" t="str">
        <f>IFERROR(IF(OR($B133="",$B133="No CAS"),INDEX('DEQ Pollutant List'!$A$7:$A$611,MATCH($C133,'DEQ Pollutant List'!$C$7:$C$611,0)),INDEX('DEQ Pollutant List'!$A$7:$A$611,MATCH($B133,'DEQ Pollutant List'!$B$7:$B$611,0))),"")</f>
        <v/>
      </c>
      <c r="E133" s="101"/>
      <c r="F133" s="102"/>
      <c r="G133" s="103"/>
      <c r="H133" s="83"/>
      <c r="I133" s="104"/>
      <c r="J133" s="102"/>
      <c r="K133" s="105"/>
      <c r="L133" s="83"/>
      <c r="M133" s="102"/>
      <c r="N133" s="105"/>
      <c r="O133" s="83"/>
    </row>
    <row r="134" spans="1:15" x14ac:dyDescent="0.25">
      <c r="A134" s="79"/>
      <c r="B134" s="100"/>
      <c r="C134" s="81" t="str">
        <f>IFERROR(IF(B134="No CAS","",INDEX('DEQ Pollutant List'!$C$7:$C$611,MATCH('3. Pollutant Emissions - EF'!B134,'DEQ Pollutant List'!$B$7:$B$611,0))),"")</f>
        <v/>
      </c>
      <c r="D134" s="115" t="str">
        <f>IFERROR(IF(OR($B134="",$B134="No CAS"),INDEX('DEQ Pollutant List'!$A$7:$A$611,MATCH($C134,'DEQ Pollutant List'!$C$7:$C$611,0)),INDEX('DEQ Pollutant List'!$A$7:$A$611,MATCH($B134,'DEQ Pollutant List'!$B$7:$B$611,0))),"")</f>
        <v/>
      </c>
      <c r="E134" s="101"/>
      <c r="F134" s="102"/>
      <c r="G134" s="103"/>
      <c r="H134" s="83"/>
      <c r="I134" s="104"/>
      <c r="J134" s="102"/>
      <c r="K134" s="105"/>
      <c r="L134" s="83"/>
      <c r="M134" s="102"/>
      <c r="N134" s="105"/>
      <c r="O134" s="83"/>
    </row>
    <row r="135" spans="1:15" x14ac:dyDescent="0.25">
      <c r="A135" s="79"/>
      <c r="B135" s="100"/>
      <c r="C135" s="81" t="str">
        <f>IFERROR(IF(B135="No CAS","",INDEX('DEQ Pollutant List'!$C$7:$C$611,MATCH('3. Pollutant Emissions - EF'!B135,'DEQ Pollutant List'!$B$7:$B$611,0))),"")</f>
        <v/>
      </c>
      <c r="D135" s="115" t="str">
        <f>IFERROR(IF(OR($B135="",$B135="No CAS"),INDEX('DEQ Pollutant List'!$A$7:$A$611,MATCH($C135,'DEQ Pollutant List'!$C$7:$C$611,0)),INDEX('DEQ Pollutant List'!$A$7:$A$611,MATCH($B135,'DEQ Pollutant List'!$B$7:$B$611,0))),"")</f>
        <v/>
      </c>
      <c r="E135" s="101"/>
      <c r="F135" s="102"/>
      <c r="G135" s="103"/>
      <c r="H135" s="83"/>
      <c r="I135" s="104"/>
      <c r="J135" s="102"/>
      <c r="K135" s="105"/>
      <c r="L135" s="83"/>
      <c r="M135" s="102"/>
      <c r="N135" s="105"/>
      <c r="O135" s="83"/>
    </row>
    <row r="136" spans="1:15" x14ac:dyDescent="0.25">
      <c r="A136" s="79"/>
      <c r="B136" s="100"/>
      <c r="C136" s="81" t="str">
        <f>IFERROR(IF(B136="No CAS","",INDEX('DEQ Pollutant List'!$C$7:$C$611,MATCH('3. Pollutant Emissions - EF'!B136,'DEQ Pollutant List'!$B$7:$B$611,0))),"")</f>
        <v/>
      </c>
      <c r="D136" s="115" t="str">
        <f>IFERROR(IF(OR($B136="",$B136="No CAS"),INDEX('DEQ Pollutant List'!$A$7:$A$611,MATCH($C136,'DEQ Pollutant List'!$C$7:$C$611,0)),INDEX('DEQ Pollutant List'!$A$7:$A$611,MATCH($B136,'DEQ Pollutant List'!$B$7:$B$611,0))),"")</f>
        <v/>
      </c>
      <c r="E136" s="101"/>
      <c r="F136" s="102"/>
      <c r="G136" s="103"/>
      <c r="H136" s="83"/>
      <c r="I136" s="104"/>
      <c r="J136" s="102"/>
      <c r="K136" s="105"/>
      <c r="L136" s="83"/>
      <c r="M136" s="102"/>
      <c r="N136" s="105"/>
      <c r="O136" s="83"/>
    </row>
    <row r="137" spans="1:15" x14ac:dyDescent="0.25">
      <c r="A137" s="79"/>
      <c r="B137" s="100"/>
      <c r="C137" s="81" t="str">
        <f>IFERROR(IF(B137="No CAS","",INDEX('DEQ Pollutant List'!$C$7:$C$611,MATCH('3. Pollutant Emissions - EF'!B137,'DEQ Pollutant List'!$B$7:$B$611,0))),"")</f>
        <v/>
      </c>
      <c r="D137" s="115" t="str">
        <f>IFERROR(IF(OR($B137="",$B137="No CAS"),INDEX('DEQ Pollutant List'!$A$7:$A$611,MATCH($C137,'DEQ Pollutant List'!$C$7:$C$611,0)),INDEX('DEQ Pollutant List'!$A$7:$A$611,MATCH($B137,'DEQ Pollutant List'!$B$7:$B$611,0))),"")</f>
        <v/>
      </c>
      <c r="E137" s="101"/>
      <c r="F137" s="102"/>
      <c r="G137" s="103"/>
      <c r="H137" s="83"/>
      <c r="I137" s="104"/>
      <c r="J137" s="102"/>
      <c r="K137" s="105"/>
      <c r="L137" s="83"/>
      <c r="M137" s="102"/>
      <c r="N137" s="105"/>
      <c r="O137" s="83"/>
    </row>
    <row r="138" spans="1:15" x14ac:dyDescent="0.25">
      <c r="A138" s="79"/>
      <c r="B138" s="100"/>
      <c r="C138" s="81" t="str">
        <f>IFERROR(IF(B138="No CAS","",INDEX('DEQ Pollutant List'!$C$7:$C$611,MATCH('3. Pollutant Emissions - EF'!B138,'DEQ Pollutant List'!$B$7:$B$611,0))),"")</f>
        <v/>
      </c>
      <c r="D138" s="115" t="str">
        <f>IFERROR(IF(OR($B138="",$B138="No CAS"),INDEX('DEQ Pollutant List'!$A$7:$A$611,MATCH($C138,'DEQ Pollutant List'!$C$7:$C$611,0)),INDEX('DEQ Pollutant List'!$A$7:$A$611,MATCH($B138,'DEQ Pollutant List'!$B$7:$B$611,0))),"")</f>
        <v/>
      </c>
      <c r="E138" s="101"/>
      <c r="F138" s="102"/>
      <c r="G138" s="103"/>
      <c r="H138" s="83"/>
      <c r="I138" s="104"/>
      <c r="J138" s="102"/>
      <c r="K138" s="105"/>
      <c r="L138" s="83"/>
      <c r="M138" s="102"/>
      <c r="N138" s="105"/>
      <c r="O138" s="83"/>
    </row>
    <row r="139" spans="1:15" x14ac:dyDescent="0.25">
      <c r="A139" s="79"/>
      <c r="B139" s="100"/>
      <c r="C139" s="81" t="str">
        <f>IFERROR(IF(B139="No CAS","",INDEX('DEQ Pollutant List'!$C$7:$C$611,MATCH('3. Pollutant Emissions - EF'!B139,'DEQ Pollutant List'!$B$7:$B$611,0))),"")</f>
        <v/>
      </c>
      <c r="D139" s="115" t="str">
        <f>IFERROR(IF(OR($B139="",$B139="No CAS"),INDEX('DEQ Pollutant List'!$A$7:$A$611,MATCH($C139,'DEQ Pollutant List'!$C$7:$C$611,0)),INDEX('DEQ Pollutant List'!$A$7:$A$611,MATCH($B139,'DEQ Pollutant List'!$B$7:$B$611,0))),"")</f>
        <v/>
      </c>
      <c r="E139" s="101"/>
      <c r="F139" s="102"/>
      <c r="G139" s="103"/>
      <c r="H139" s="83"/>
      <c r="I139" s="104"/>
      <c r="J139" s="102"/>
      <c r="K139" s="105"/>
      <c r="L139" s="83"/>
      <c r="M139" s="102"/>
      <c r="N139" s="105"/>
      <c r="O139" s="83"/>
    </row>
    <row r="140" spans="1:15" x14ac:dyDescent="0.25">
      <c r="A140" s="79"/>
      <c r="B140" s="100"/>
      <c r="C140" s="81" t="str">
        <f>IFERROR(IF(B140="No CAS","",INDEX('DEQ Pollutant List'!$C$7:$C$611,MATCH('3. Pollutant Emissions - EF'!B140,'DEQ Pollutant List'!$B$7:$B$611,0))),"")</f>
        <v/>
      </c>
      <c r="D140" s="115" t="str">
        <f>IFERROR(IF(OR($B140="",$B140="No CAS"),INDEX('DEQ Pollutant List'!$A$7:$A$611,MATCH($C140,'DEQ Pollutant List'!$C$7:$C$611,0)),INDEX('DEQ Pollutant List'!$A$7:$A$611,MATCH($B140,'DEQ Pollutant List'!$B$7:$B$611,0))),"")</f>
        <v/>
      </c>
      <c r="E140" s="101"/>
      <c r="F140" s="102"/>
      <c r="G140" s="103"/>
      <c r="H140" s="83"/>
      <c r="I140" s="104"/>
      <c r="J140" s="102"/>
      <c r="K140" s="105"/>
      <c r="L140" s="83"/>
      <c r="M140" s="102"/>
      <c r="N140" s="105"/>
      <c r="O140" s="83"/>
    </row>
    <row r="141" spans="1:15" x14ac:dyDescent="0.25">
      <c r="A141" s="79"/>
      <c r="B141" s="100"/>
      <c r="C141" s="81" t="str">
        <f>IFERROR(IF(B141="No CAS","",INDEX('DEQ Pollutant List'!$C$7:$C$611,MATCH('3. Pollutant Emissions - EF'!B141,'DEQ Pollutant List'!$B$7:$B$611,0))),"")</f>
        <v/>
      </c>
      <c r="D141" s="115" t="str">
        <f>IFERROR(IF(OR($B141="",$B141="No CAS"),INDEX('DEQ Pollutant List'!$A$7:$A$611,MATCH($C141,'DEQ Pollutant List'!$C$7:$C$611,0)),INDEX('DEQ Pollutant List'!$A$7:$A$611,MATCH($B141,'DEQ Pollutant List'!$B$7:$B$611,0))),"")</f>
        <v/>
      </c>
      <c r="E141" s="101"/>
      <c r="F141" s="102"/>
      <c r="G141" s="103"/>
      <c r="H141" s="83"/>
      <c r="I141" s="104"/>
      <c r="J141" s="102"/>
      <c r="K141" s="105"/>
      <c r="L141" s="83"/>
      <c r="M141" s="102"/>
      <c r="N141" s="105"/>
      <c r="O141" s="83"/>
    </row>
    <row r="142" spans="1:15" x14ac:dyDescent="0.25">
      <c r="A142" s="79"/>
      <c r="B142" s="100"/>
      <c r="C142" s="81" t="str">
        <f>IFERROR(IF(B142="No CAS","",INDEX('DEQ Pollutant List'!$C$7:$C$611,MATCH('3. Pollutant Emissions - EF'!B142,'DEQ Pollutant List'!$B$7:$B$611,0))),"")</f>
        <v/>
      </c>
      <c r="D142" s="115" t="str">
        <f>IFERROR(IF(OR($B142="",$B142="No CAS"),INDEX('DEQ Pollutant List'!$A$7:$A$611,MATCH($C142,'DEQ Pollutant List'!$C$7:$C$611,0)),INDEX('DEQ Pollutant List'!$A$7:$A$611,MATCH($B142,'DEQ Pollutant List'!$B$7:$B$611,0))),"")</f>
        <v/>
      </c>
      <c r="E142" s="101"/>
      <c r="F142" s="102"/>
      <c r="G142" s="103"/>
      <c r="H142" s="83"/>
      <c r="I142" s="104"/>
      <c r="J142" s="102"/>
      <c r="K142" s="105"/>
      <c r="L142" s="83"/>
      <c r="M142" s="102"/>
      <c r="N142" s="105"/>
      <c r="O142" s="83"/>
    </row>
    <row r="143" spans="1:15" x14ac:dyDescent="0.25">
      <c r="A143" s="79"/>
      <c r="B143" s="100"/>
      <c r="C143" s="81" t="str">
        <f>IFERROR(IF(B143="No CAS","",INDEX('DEQ Pollutant List'!$C$7:$C$611,MATCH('3. Pollutant Emissions - EF'!B143,'DEQ Pollutant List'!$B$7:$B$611,0))),"")</f>
        <v/>
      </c>
      <c r="D143" s="115" t="str">
        <f>IFERROR(IF(OR($B143="",$B143="No CAS"),INDEX('DEQ Pollutant List'!$A$7:$A$611,MATCH($C143,'DEQ Pollutant List'!$C$7:$C$611,0)),INDEX('DEQ Pollutant List'!$A$7:$A$611,MATCH($B143,'DEQ Pollutant List'!$B$7:$B$611,0))),"")</f>
        <v/>
      </c>
      <c r="E143" s="101"/>
      <c r="F143" s="102"/>
      <c r="G143" s="103"/>
      <c r="H143" s="83"/>
      <c r="I143" s="104"/>
      <c r="J143" s="102"/>
      <c r="K143" s="105"/>
      <c r="L143" s="83"/>
      <c r="M143" s="102"/>
      <c r="N143" s="105"/>
      <c r="O143" s="83"/>
    </row>
    <row r="144" spans="1:15" x14ac:dyDescent="0.25">
      <c r="A144" s="79"/>
      <c r="B144" s="100"/>
      <c r="C144" s="81" t="str">
        <f>IFERROR(IF(B144="No CAS","",INDEX('DEQ Pollutant List'!$C$7:$C$611,MATCH('3. Pollutant Emissions - EF'!B144,'DEQ Pollutant List'!$B$7:$B$611,0))),"")</f>
        <v/>
      </c>
      <c r="D144" s="115" t="str">
        <f>IFERROR(IF(OR($B144="",$B144="No CAS"),INDEX('DEQ Pollutant List'!$A$7:$A$611,MATCH($C144,'DEQ Pollutant List'!$C$7:$C$611,0)),INDEX('DEQ Pollutant List'!$A$7:$A$611,MATCH($B144,'DEQ Pollutant List'!$B$7:$B$611,0))),"")</f>
        <v/>
      </c>
      <c r="E144" s="101"/>
      <c r="F144" s="102"/>
      <c r="G144" s="103"/>
      <c r="H144" s="83"/>
      <c r="I144" s="104"/>
      <c r="J144" s="102"/>
      <c r="K144" s="105"/>
      <c r="L144" s="83"/>
      <c r="M144" s="102"/>
      <c r="N144" s="105"/>
      <c r="O144" s="83"/>
    </row>
    <row r="145" spans="1:15" x14ac:dyDescent="0.25">
      <c r="A145" s="79"/>
      <c r="B145" s="100"/>
      <c r="C145" s="81" t="str">
        <f>IFERROR(IF(B145="No CAS","",INDEX('DEQ Pollutant List'!$C$7:$C$611,MATCH('3. Pollutant Emissions - EF'!B145,'DEQ Pollutant List'!$B$7:$B$611,0))),"")</f>
        <v/>
      </c>
      <c r="D145" s="115" t="str">
        <f>IFERROR(IF(OR($B145="",$B145="No CAS"),INDEX('DEQ Pollutant List'!$A$7:$A$611,MATCH($C145,'DEQ Pollutant List'!$C$7:$C$611,0)),INDEX('DEQ Pollutant List'!$A$7:$A$611,MATCH($B145,'DEQ Pollutant List'!$B$7:$B$611,0))),"")</f>
        <v/>
      </c>
      <c r="E145" s="101"/>
      <c r="F145" s="102"/>
      <c r="G145" s="103"/>
      <c r="H145" s="83"/>
      <c r="I145" s="104"/>
      <c r="J145" s="102"/>
      <c r="K145" s="105"/>
      <c r="L145" s="83"/>
      <c r="M145" s="102"/>
      <c r="N145" s="105"/>
      <c r="O145" s="83"/>
    </row>
    <row r="146" spans="1:15" x14ac:dyDescent="0.25">
      <c r="A146" s="79"/>
      <c r="B146" s="100"/>
      <c r="C146" s="81" t="str">
        <f>IFERROR(IF(B146="No CAS","",INDEX('DEQ Pollutant List'!$C$7:$C$611,MATCH('3. Pollutant Emissions - EF'!B146,'DEQ Pollutant List'!$B$7:$B$611,0))),"")</f>
        <v/>
      </c>
      <c r="D146" s="115" t="str">
        <f>IFERROR(IF(OR($B146="",$B146="No CAS"),INDEX('DEQ Pollutant List'!$A$7:$A$611,MATCH($C146,'DEQ Pollutant List'!$C$7:$C$611,0)),INDEX('DEQ Pollutant List'!$A$7:$A$611,MATCH($B146,'DEQ Pollutant List'!$B$7:$B$611,0))),"")</f>
        <v/>
      </c>
      <c r="E146" s="101"/>
      <c r="F146" s="102"/>
      <c r="G146" s="103"/>
      <c r="H146" s="83"/>
      <c r="I146" s="104"/>
      <c r="J146" s="102"/>
      <c r="K146" s="105"/>
      <c r="L146" s="83"/>
      <c r="M146" s="102"/>
      <c r="N146" s="105"/>
      <c r="O146" s="83"/>
    </row>
    <row r="147" spans="1:15" x14ac:dyDescent="0.25">
      <c r="A147" s="79"/>
      <c r="B147" s="100"/>
      <c r="C147" s="81" t="str">
        <f>IFERROR(IF(B147="No CAS","",INDEX('DEQ Pollutant List'!$C$7:$C$611,MATCH('3. Pollutant Emissions - EF'!B147,'DEQ Pollutant List'!$B$7:$B$611,0))),"")</f>
        <v/>
      </c>
      <c r="D147" s="115" t="str">
        <f>IFERROR(IF(OR($B147="",$B147="No CAS"),INDEX('DEQ Pollutant List'!$A$7:$A$611,MATCH($C147,'DEQ Pollutant List'!$C$7:$C$611,0)),INDEX('DEQ Pollutant List'!$A$7:$A$611,MATCH($B147,'DEQ Pollutant List'!$B$7:$B$611,0))),"")</f>
        <v/>
      </c>
      <c r="E147" s="101"/>
      <c r="F147" s="102"/>
      <c r="G147" s="103"/>
      <c r="H147" s="83"/>
      <c r="I147" s="104"/>
      <c r="J147" s="102"/>
      <c r="K147" s="105"/>
      <c r="L147" s="83"/>
      <c r="M147" s="102"/>
      <c r="N147" s="105"/>
      <c r="O147" s="83"/>
    </row>
    <row r="148" spans="1:15" x14ac:dyDescent="0.25">
      <c r="A148" s="79"/>
      <c r="B148" s="100"/>
      <c r="C148" s="81" t="str">
        <f>IFERROR(IF(B148="No CAS","",INDEX('DEQ Pollutant List'!$C$7:$C$611,MATCH('3. Pollutant Emissions - EF'!B148,'DEQ Pollutant List'!$B$7:$B$611,0))),"")</f>
        <v/>
      </c>
      <c r="D148" s="115" t="str">
        <f>IFERROR(IF(OR($B148="",$B148="No CAS"),INDEX('DEQ Pollutant List'!$A$7:$A$611,MATCH($C148,'DEQ Pollutant List'!$C$7:$C$611,0)),INDEX('DEQ Pollutant List'!$A$7:$A$611,MATCH($B148,'DEQ Pollutant List'!$B$7:$B$611,0))),"")</f>
        <v/>
      </c>
      <c r="E148" s="101"/>
      <c r="F148" s="102"/>
      <c r="G148" s="103"/>
      <c r="H148" s="83"/>
      <c r="I148" s="104"/>
      <c r="J148" s="102"/>
      <c r="K148" s="105"/>
      <c r="L148" s="83"/>
      <c r="M148" s="102"/>
      <c r="N148" s="105"/>
      <c r="O148" s="83"/>
    </row>
    <row r="149" spans="1:15" x14ac:dyDescent="0.25">
      <c r="A149" s="79"/>
      <c r="B149" s="100"/>
      <c r="C149" s="81" t="str">
        <f>IFERROR(IF(B149="No CAS","",INDEX('DEQ Pollutant List'!$C$7:$C$611,MATCH('3. Pollutant Emissions - EF'!B149,'DEQ Pollutant List'!$B$7:$B$611,0))),"")</f>
        <v/>
      </c>
      <c r="D149" s="115" t="str">
        <f>IFERROR(IF(OR($B149="",$B149="No CAS"),INDEX('DEQ Pollutant List'!$A$7:$A$611,MATCH($C149,'DEQ Pollutant List'!$C$7:$C$611,0)),INDEX('DEQ Pollutant List'!$A$7:$A$611,MATCH($B149,'DEQ Pollutant List'!$B$7:$B$611,0))),"")</f>
        <v/>
      </c>
      <c r="E149" s="101"/>
      <c r="F149" s="102"/>
      <c r="G149" s="103"/>
      <c r="H149" s="83"/>
      <c r="I149" s="104"/>
      <c r="J149" s="102"/>
      <c r="K149" s="105"/>
      <c r="L149" s="83"/>
      <c r="M149" s="102"/>
      <c r="N149" s="105"/>
      <c r="O149" s="83"/>
    </row>
    <row r="150" spans="1:15" x14ac:dyDescent="0.25">
      <c r="A150" s="79"/>
      <c r="B150" s="100"/>
      <c r="C150" s="81" t="str">
        <f>IFERROR(IF(B150="No CAS","",INDEX('DEQ Pollutant List'!$C$7:$C$611,MATCH('3. Pollutant Emissions - EF'!B150,'DEQ Pollutant List'!$B$7:$B$611,0))),"")</f>
        <v/>
      </c>
      <c r="D150" s="115" t="str">
        <f>IFERROR(IF(OR($B150="",$B150="No CAS"),INDEX('DEQ Pollutant List'!$A$7:$A$611,MATCH($C150,'DEQ Pollutant List'!$C$7:$C$611,0)),INDEX('DEQ Pollutant List'!$A$7:$A$611,MATCH($B150,'DEQ Pollutant List'!$B$7:$B$611,0))),"")</f>
        <v/>
      </c>
      <c r="E150" s="101"/>
      <c r="F150" s="102"/>
      <c r="G150" s="103"/>
      <c r="H150" s="83"/>
      <c r="I150" s="104"/>
      <c r="J150" s="102"/>
      <c r="K150" s="105"/>
      <c r="L150" s="83"/>
      <c r="M150" s="102"/>
      <c r="N150" s="105"/>
      <c r="O150" s="83"/>
    </row>
    <row r="151" spans="1:15" x14ac:dyDescent="0.25">
      <c r="A151" s="79"/>
      <c r="B151" s="100"/>
      <c r="C151" s="81" t="str">
        <f>IFERROR(IF(B151="No CAS","",INDEX('DEQ Pollutant List'!$C$7:$C$611,MATCH('3. Pollutant Emissions - EF'!B151,'DEQ Pollutant List'!$B$7:$B$611,0))),"")</f>
        <v/>
      </c>
      <c r="D151" s="115" t="str">
        <f>IFERROR(IF(OR($B151="",$B151="No CAS"),INDEX('DEQ Pollutant List'!$A$7:$A$611,MATCH($C151,'DEQ Pollutant List'!$C$7:$C$611,0)),INDEX('DEQ Pollutant List'!$A$7:$A$611,MATCH($B151,'DEQ Pollutant List'!$B$7:$B$611,0))),"")</f>
        <v/>
      </c>
      <c r="E151" s="101"/>
      <c r="F151" s="102"/>
      <c r="G151" s="103"/>
      <c r="H151" s="83"/>
      <c r="I151" s="104"/>
      <c r="J151" s="102"/>
      <c r="K151" s="105"/>
      <c r="L151" s="83"/>
      <c r="M151" s="102"/>
      <c r="N151" s="105"/>
      <c r="O151" s="83"/>
    </row>
    <row r="152" spans="1:15" x14ac:dyDescent="0.25">
      <c r="A152" s="79"/>
      <c r="B152" s="100"/>
      <c r="C152" s="81" t="str">
        <f>IFERROR(IF(B152="No CAS","",INDEX('DEQ Pollutant List'!$C$7:$C$611,MATCH('3. Pollutant Emissions - EF'!B152,'DEQ Pollutant List'!$B$7:$B$611,0))),"")</f>
        <v/>
      </c>
      <c r="D152" s="115" t="str">
        <f>IFERROR(IF(OR($B152="",$B152="No CAS"),INDEX('DEQ Pollutant List'!$A$7:$A$611,MATCH($C152,'DEQ Pollutant List'!$C$7:$C$611,0)),INDEX('DEQ Pollutant List'!$A$7:$A$611,MATCH($B152,'DEQ Pollutant List'!$B$7:$B$611,0))),"")</f>
        <v/>
      </c>
      <c r="E152" s="101"/>
      <c r="F152" s="102"/>
      <c r="G152" s="103"/>
      <c r="H152" s="83"/>
      <c r="I152" s="104"/>
      <c r="J152" s="102"/>
      <c r="K152" s="105"/>
      <c r="L152" s="83"/>
      <c r="M152" s="102"/>
      <c r="N152" s="105"/>
      <c r="O152" s="83"/>
    </row>
    <row r="153" spans="1:15" x14ac:dyDescent="0.25">
      <c r="A153" s="79"/>
      <c r="B153" s="100"/>
      <c r="C153" s="81" t="str">
        <f>IFERROR(IF(B153="No CAS","",INDEX('DEQ Pollutant List'!$C$7:$C$611,MATCH('3. Pollutant Emissions - EF'!B153,'DEQ Pollutant List'!$B$7:$B$611,0))),"")</f>
        <v/>
      </c>
      <c r="D153" s="115" t="str">
        <f>IFERROR(IF(OR($B153="",$B153="No CAS"),INDEX('DEQ Pollutant List'!$A$7:$A$611,MATCH($C153,'DEQ Pollutant List'!$C$7:$C$611,0)),INDEX('DEQ Pollutant List'!$A$7:$A$611,MATCH($B153,'DEQ Pollutant List'!$B$7:$B$611,0))),"")</f>
        <v/>
      </c>
      <c r="E153" s="101"/>
      <c r="F153" s="102"/>
      <c r="G153" s="103"/>
      <c r="H153" s="83"/>
      <c r="I153" s="104"/>
      <c r="J153" s="102"/>
      <c r="K153" s="105"/>
      <c r="L153" s="83"/>
      <c r="M153" s="102"/>
      <c r="N153" s="105"/>
      <c r="O153" s="83"/>
    </row>
    <row r="154" spans="1:15" x14ac:dyDescent="0.25">
      <c r="A154" s="79"/>
      <c r="B154" s="100"/>
      <c r="C154" s="81" t="str">
        <f>IFERROR(IF(B154="No CAS","",INDEX('DEQ Pollutant List'!$C$7:$C$611,MATCH('3. Pollutant Emissions - EF'!B154,'DEQ Pollutant List'!$B$7:$B$611,0))),"")</f>
        <v/>
      </c>
      <c r="D154" s="115" t="str">
        <f>IFERROR(IF(OR($B154="",$B154="No CAS"),INDEX('DEQ Pollutant List'!$A$7:$A$611,MATCH($C154,'DEQ Pollutant List'!$C$7:$C$611,0)),INDEX('DEQ Pollutant List'!$A$7:$A$611,MATCH($B154,'DEQ Pollutant List'!$B$7:$B$611,0))),"")</f>
        <v/>
      </c>
      <c r="E154" s="101"/>
      <c r="F154" s="102"/>
      <c r="G154" s="103"/>
      <c r="H154" s="83"/>
      <c r="I154" s="104"/>
      <c r="J154" s="102"/>
      <c r="K154" s="105"/>
      <c r="L154" s="83"/>
      <c r="M154" s="102"/>
      <c r="N154" s="105"/>
      <c r="O154" s="83"/>
    </row>
    <row r="155" spans="1:15" x14ac:dyDescent="0.25">
      <c r="A155" s="79"/>
      <c r="B155" s="100"/>
      <c r="C155" s="81" t="str">
        <f>IFERROR(IF(B155="No CAS","",INDEX('DEQ Pollutant List'!$C$7:$C$611,MATCH('3. Pollutant Emissions - EF'!B155,'DEQ Pollutant List'!$B$7:$B$611,0))),"")</f>
        <v/>
      </c>
      <c r="D155" s="115" t="str">
        <f>IFERROR(IF(OR($B155="",$B155="No CAS"),INDEX('DEQ Pollutant List'!$A$7:$A$611,MATCH($C155,'DEQ Pollutant List'!$C$7:$C$611,0)),INDEX('DEQ Pollutant List'!$A$7:$A$611,MATCH($B155,'DEQ Pollutant List'!$B$7:$B$611,0))),"")</f>
        <v/>
      </c>
      <c r="E155" s="101"/>
      <c r="F155" s="102"/>
      <c r="G155" s="103"/>
      <c r="H155" s="83"/>
      <c r="I155" s="104"/>
      <c r="J155" s="102"/>
      <c r="K155" s="105"/>
      <c r="L155" s="83"/>
      <c r="M155" s="102"/>
      <c r="N155" s="105"/>
      <c r="O155" s="83"/>
    </row>
    <row r="156" spans="1:15" x14ac:dyDescent="0.25">
      <c r="A156" s="79"/>
      <c r="B156" s="100"/>
      <c r="C156" s="81" t="str">
        <f>IFERROR(IF(B156="No CAS","",INDEX('DEQ Pollutant List'!$C$7:$C$611,MATCH('3. Pollutant Emissions - EF'!B156,'DEQ Pollutant List'!$B$7:$B$611,0))),"")</f>
        <v/>
      </c>
      <c r="D156" s="115" t="str">
        <f>IFERROR(IF(OR($B156="",$B156="No CAS"),INDEX('DEQ Pollutant List'!$A$7:$A$611,MATCH($C156,'DEQ Pollutant List'!$C$7:$C$611,0)),INDEX('DEQ Pollutant List'!$A$7:$A$611,MATCH($B156,'DEQ Pollutant List'!$B$7:$B$611,0))),"")</f>
        <v/>
      </c>
      <c r="E156" s="101"/>
      <c r="F156" s="102"/>
      <c r="G156" s="103"/>
      <c r="H156" s="83"/>
      <c r="I156" s="104"/>
      <c r="J156" s="102"/>
      <c r="K156" s="105"/>
      <c r="L156" s="83"/>
      <c r="M156" s="102"/>
      <c r="N156" s="105"/>
      <c r="O156" s="83"/>
    </row>
    <row r="157" spans="1:15" x14ac:dyDescent="0.25">
      <c r="A157" s="79"/>
      <c r="B157" s="100"/>
      <c r="C157" s="81" t="str">
        <f>IFERROR(IF(B157="No CAS","",INDEX('DEQ Pollutant List'!$C$7:$C$611,MATCH('3. Pollutant Emissions - EF'!B157,'DEQ Pollutant List'!$B$7:$B$611,0))),"")</f>
        <v/>
      </c>
      <c r="D157" s="115" t="str">
        <f>IFERROR(IF(OR($B157="",$B157="No CAS"),INDEX('DEQ Pollutant List'!$A$7:$A$611,MATCH($C157,'DEQ Pollutant List'!$C$7:$C$611,0)),INDEX('DEQ Pollutant List'!$A$7:$A$611,MATCH($B157,'DEQ Pollutant List'!$B$7:$B$611,0))),"")</f>
        <v/>
      </c>
      <c r="E157" s="101"/>
      <c r="F157" s="102"/>
      <c r="G157" s="103"/>
      <c r="H157" s="83"/>
      <c r="I157" s="104"/>
      <c r="J157" s="102"/>
      <c r="K157" s="105"/>
      <c r="L157" s="83"/>
      <c r="M157" s="102"/>
      <c r="N157" s="105"/>
      <c r="O157" s="83"/>
    </row>
    <row r="158" spans="1:15" x14ac:dyDescent="0.25">
      <c r="A158" s="79"/>
      <c r="B158" s="100"/>
      <c r="C158" s="81" t="str">
        <f>IFERROR(IF(B158="No CAS","",INDEX('DEQ Pollutant List'!$C$7:$C$611,MATCH('3. Pollutant Emissions - EF'!B158,'DEQ Pollutant List'!$B$7:$B$611,0))),"")</f>
        <v/>
      </c>
      <c r="D158" s="115" t="str">
        <f>IFERROR(IF(OR($B158="",$B158="No CAS"),INDEX('DEQ Pollutant List'!$A$7:$A$611,MATCH($C158,'DEQ Pollutant List'!$C$7:$C$611,0)),INDEX('DEQ Pollutant List'!$A$7:$A$611,MATCH($B158,'DEQ Pollutant List'!$B$7:$B$611,0))),"")</f>
        <v/>
      </c>
      <c r="E158" s="101"/>
      <c r="F158" s="102"/>
      <c r="G158" s="103"/>
      <c r="H158" s="83"/>
      <c r="I158" s="104"/>
      <c r="J158" s="102"/>
      <c r="K158" s="105"/>
      <c r="L158" s="83"/>
      <c r="M158" s="102"/>
      <c r="N158" s="105"/>
      <c r="O158" s="83"/>
    </row>
    <row r="159" spans="1:15" x14ac:dyDescent="0.25">
      <c r="A159" s="79"/>
      <c r="B159" s="100"/>
      <c r="C159" s="81" t="str">
        <f>IFERROR(IF(B159="No CAS","",INDEX('DEQ Pollutant List'!$C$7:$C$611,MATCH('3. Pollutant Emissions - EF'!B159,'DEQ Pollutant List'!$B$7:$B$611,0))),"")</f>
        <v/>
      </c>
      <c r="D159" s="115" t="str">
        <f>IFERROR(IF(OR($B159="",$B159="No CAS"),INDEX('DEQ Pollutant List'!$A$7:$A$611,MATCH($C159,'DEQ Pollutant List'!$C$7:$C$611,0)),INDEX('DEQ Pollutant List'!$A$7:$A$611,MATCH($B159,'DEQ Pollutant List'!$B$7:$B$611,0))),"")</f>
        <v/>
      </c>
      <c r="E159" s="101"/>
      <c r="F159" s="102"/>
      <c r="G159" s="103"/>
      <c r="H159" s="83"/>
      <c r="I159" s="104"/>
      <c r="J159" s="102"/>
      <c r="K159" s="105"/>
      <c r="L159" s="83"/>
      <c r="M159" s="102"/>
      <c r="N159" s="105"/>
      <c r="O159" s="83"/>
    </row>
    <row r="160" spans="1:15" x14ac:dyDescent="0.25">
      <c r="A160" s="79"/>
      <c r="B160" s="100"/>
      <c r="C160" s="81" t="str">
        <f>IFERROR(IF(B160="No CAS","",INDEX('DEQ Pollutant List'!$C$7:$C$611,MATCH('3. Pollutant Emissions - EF'!B160,'DEQ Pollutant List'!$B$7:$B$611,0))),"")</f>
        <v/>
      </c>
      <c r="D160" s="115" t="str">
        <f>IFERROR(IF(OR($B160="",$B160="No CAS"),INDEX('DEQ Pollutant List'!$A$7:$A$611,MATCH($C160,'DEQ Pollutant List'!$C$7:$C$611,0)),INDEX('DEQ Pollutant List'!$A$7:$A$611,MATCH($B160,'DEQ Pollutant List'!$B$7:$B$611,0))),"")</f>
        <v/>
      </c>
      <c r="E160" s="101"/>
      <c r="F160" s="102"/>
      <c r="G160" s="103"/>
      <c r="H160" s="83"/>
      <c r="I160" s="104"/>
      <c r="J160" s="102"/>
      <c r="K160" s="105"/>
      <c r="L160" s="83"/>
      <c r="M160" s="102"/>
      <c r="N160" s="105"/>
      <c r="O160" s="83"/>
    </row>
    <row r="161" spans="1:15" x14ac:dyDescent="0.25">
      <c r="A161" s="79"/>
      <c r="B161" s="100"/>
      <c r="C161" s="81" t="str">
        <f>IFERROR(IF(B161="No CAS","",INDEX('DEQ Pollutant List'!$C$7:$C$611,MATCH('3. Pollutant Emissions - EF'!B161,'DEQ Pollutant List'!$B$7:$B$611,0))),"")</f>
        <v/>
      </c>
      <c r="D161" s="115" t="str">
        <f>IFERROR(IF(OR($B161="",$B161="No CAS"),INDEX('DEQ Pollutant List'!$A$7:$A$611,MATCH($C161,'DEQ Pollutant List'!$C$7:$C$611,0)),INDEX('DEQ Pollutant List'!$A$7:$A$611,MATCH($B161,'DEQ Pollutant List'!$B$7:$B$611,0))),"")</f>
        <v/>
      </c>
      <c r="E161" s="101"/>
      <c r="F161" s="102"/>
      <c r="G161" s="103"/>
      <c r="H161" s="83"/>
      <c r="I161" s="104"/>
      <c r="J161" s="102"/>
      <c r="K161" s="105"/>
      <c r="L161" s="83"/>
      <c r="M161" s="102"/>
      <c r="N161" s="105"/>
      <c r="O161" s="83"/>
    </row>
    <row r="162" spans="1:15" x14ac:dyDescent="0.25">
      <c r="A162" s="79"/>
      <c r="B162" s="100"/>
      <c r="C162" s="81" t="str">
        <f>IFERROR(IF(B162="No CAS","",INDEX('DEQ Pollutant List'!$C$7:$C$611,MATCH('3. Pollutant Emissions - EF'!B162,'DEQ Pollutant List'!$B$7:$B$611,0))),"")</f>
        <v/>
      </c>
      <c r="D162" s="115" t="str">
        <f>IFERROR(IF(OR($B162="",$B162="No CAS"),INDEX('DEQ Pollutant List'!$A$7:$A$611,MATCH($C162,'DEQ Pollutant List'!$C$7:$C$611,0)),INDEX('DEQ Pollutant List'!$A$7:$A$611,MATCH($B162,'DEQ Pollutant List'!$B$7:$B$611,0))),"")</f>
        <v/>
      </c>
      <c r="E162" s="101"/>
      <c r="F162" s="102"/>
      <c r="G162" s="103"/>
      <c r="H162" s="83"/>
      <c r="I162" s="104"/>
      <c r="J162" s="102"/>
      <c r="K162" s="105"/>
      <c r="L162" s="83"/>
      <c r="M162" s="102"/>
      <c r="N162" s="105"/>
      <c r="O162" s="83"/>
    </row>
    <row r="163" spans="1:15" x14ac:dyDescent="0.25">
      <c r="A163" s="79"/>
      <c r="B163" s="100"/>
      <c r="C163" s="81" t="str">
        <f>IFERROR(IF(B163="No CAS","",INDEX('DEQ Pollutant List'!$C$7:$C$611,MATCH('3. Pollutant Emissions - EF'!B163,'DEQ Pollutant List'!$B$7:$B$611,0))),"")</f>
        <v/>
      </c>
      <c r="D163" s="115" t="str">
        <f>IFERROR(IF(OR($B163="",$B163="No CAS"),INDEX('DEQ Pollutant List'!$A$7:$A$611,MATCH($C163,'DEQ Pollutant List'!$C$7:$C$611,0)),INDEX('DEQ Pollutant List'!$A$7:$A$611,MATCH($B163,'DEQ Pollutant List'!$B$7:$B$611,0))),"")</f>
        <v/>
      </c>
      <c r="E163" s="101"/>
      <c r="F163" s="102"/>
      <c r="G163" s="103"/>
      <c r="H163" s="83"/>
      <c r="I163" s="104"/>
      <c r="J163" s="102"/>
      <c r="K163" s="105"/>
      <c r="L163" s="83"/>
      <c r="M163" s="102"/>
      <c r="N163" s="105"/>
      <c r="O163" s="83"/>
    </row>
    <row r="164" spans="1:15" x14ac:dyDescent="0.25">
      <c r="A164" s="79"/>
      <c r="B164" s="100"/>
      <c r="C164" s="81" t="str">
        <f>IFERROR(IF(B164="No CAS","",INDEX('DEQ Pollutant List'!$C$7:$C$611,MATCH('3. Pollutant Emissions - EF'!B164,'DEQ Pollutant List'!$B$7:$B$611,0))),"")</f>
        <v/>
      </c>
      <c r="D164" s="115" t="str">
        <f>IFERROR(IF(OR($B164="",$B164="No CAS"),INDEX('DEQ Pollutant List'!$A$7:$A$611,MATCH($C164,'DEQ Pollutant List'!$C$7:$C$611,0)),INDEX('DEQ Pollutant List'!$A$7:$A$611,MATCH($B164,'DEQ Pollutant List'!$B$7:$B$611,0))),"")</f>
        <v/>
      </c>
      <c r="E164" s="101"/>
      <c r="F164" s="102"/>
      <c r="G164" s="103"/>
      <c r="H164" s="83"/>
      <c r="I164" s="104"/>
      <c r="J164" s="102"/>
      <c r="K164" s="105"/>
      <c r="L164" s="83"/>
      <c r="M164" s="102"/>
      <c r="N164" s="105"/>
      <c r="O164" s="83"/>
    </row>
    <row r="165" spans="1:15" x14ac:dyDescent="0.25">
      <c r="A165" s="79"/>
      <c r="B165" s="100"/>
      <c r="C165" s="81" t="str">
        <f>IFERROR(IF(B165="No CAS","",INDEX('DEQ Pollutant List'!$C$7:$C$611,MATCH('3. Pollutant Emissions - EF'!B165,'DEQ Pollutant List'!$B$7:$B$611,0))),"")</f>
        <v/>
      </c>
      <c r="D165" s="115" t="str">
        <f>IFERROR(IF(OR($B165="",$B165="No CAS"),INDEX('DEQ Pollutant List'!$A$7:$A$611,MATCH($C165,'DEQ Pollutant List'!$C$7:$C$611,0)),INDEX('DEQ Pollutant List'!$A$7:$A$611,MATCH($B165,'DEQ Pollutant List'!$B$7:$B$611,0))),"")</f>
        <v/>
      </c>
      <c r="E165" s="101"/>
      <c r="F165" s="102"/>
      <c r="G165" s="103"/>
      <c r="H165" s="83"/>
      <c r="I165" s="104"/>
      <c r="J165" s="102"/>
      <c r="K165" s="105"/>
      <c r="L165" s="83"/>
      <c r="M165" s="102"/>
      <c r="N165" s="105"/>
      <c r="O165" s="83"/>
    </row>
    <row r="166" spans="1:15" x14ac:dyDescent="0.25">
      <c r="A166" s="79"/>
      <c r="B166" s="100"/>
      <c r="C166" s="81" t="str">
        <f>IFERROR(IF(B166="No CAS","",INDEX('DEQ Pollutant List'!$C$7:$C$611,MATCH('3. Pollutant Emissions - EF'!B166,'DEQ Pollutant List'!$B$7:$B$611,0))),"")</f>
        <v/>
      </c>
      <c r="D166" s="115" t="str">
        <f>IFERROR(IF(OR($B166="",$B166="No CAS"),INDEX('DEQ Pollutant List'!$A$7:$A$611,MATCH($C166,'DEQ Pollutant List'!$C$7:$C$611,0)),INDEX('DEQ Pollutant List'!$A$7:$A$611,MATCH($B166,'DEQ Pollutant List'!$B$7:$B$611,0))),"")</f>
        <v/>
      </c>
      <c r="E166" s="101"/>
      <c r="F166" s="102"/>
      <c r="G166" s="103"/>
      <c r="H166" s="83"/>
      <c r="I166" s="104"/>
      <c r="J166" s="102"/>
      <c r="K166" s="105"/>
      <c r="L166" s="83"/>
      <c r="M166" s="102"/>
      <c r="N166" s="105"/>
      <c r="O166" s="83"/>
    </row>
    <row r="167" spans="1:15" x14ac:dyDescent="0.25">
      <c r="A167" s="79"/>
      <c r="B167" s="100"/>
      <c r="C167" s="81" t="str">
        <f>IFERROR(IF(B167="No CAS","",INDEX('DEQ Pollutant List'!$C$7:$C$611,MATCH('3. Pollutant Emissions - EF'!B167,'DEQ Pollutant List'!$B$7:$B$611,0))),"")</f>
        <v/>
      </c>
      <c r="D167" s="115" t="str">
        <f>IFERROR(IF(OR($B167="",$B167="No CAS"),INDEX('DEQ Pollutant List'!$A$7:$A$611,MATCH($C167,'DEQ Pollutant List'!$C$7:$C$611,0)),INDEX('DEQ Pollutant List'!$A$7:$A$611,MATCH($B167,'DEQ Pollutant List'!$B$7:$B$611,0))),"")</f>
        <v/>
      </c>
      <c r="E167" s="101"/>
      <c r="F167" s="102"/>
      <c r="G167" s="103"/>
      <c r="H167" s="83"/>
      <c r="I167" s="104"/>
      <c r="J167" s="102"/>
      <c r="K167" s="105"/>
      <c r="L167" s="83"/>
      <c r="M167" s="102"/>
      <c r="N167" s="105"/>
      <c r="O167" s="83"/>
    </row>
    <row r="168" spans="1:15" x14ac:dyDescent="0.25">
      <c r="A168" s="79"/>
      <c r="B168" s="100"/>
      <c r="C168" s="81" t="str">
        <f>IFERROR(IF(B168="No CAS","",INDEX('DEQ Pollutant List'!$C$7:$C$611,MATCH('3. Pollutant Emissions - EF'!B168,'DEQ Pollutant List'!$B$7:$B$611,0))),"")</f>
        <v/>
      </c>
      <c r="D168" s="115" t="str">
        <f>IFERROR(IF(OR($B168="",$B168="No CAS"),INDEX('DEQ Pollutant List'!$A$7:$A$611,MATCH($C168,'DEQ Pollutant List'!$C$7:$C$611,0)),INDEX('DEQ Pollutant List'!$A$7:$A$611,MATCH($B168,'DEQ Pollutant List'!$B$7:$B$611,0))),"")</f>
        <v/>
      </c>
      <c r="E168" s="101"/>
      <c r="F168" s="102"/>
      <c r="G168" s="103"/>
      <c r="H168" s="83"/>
      <c r="I168" s="104"/>
      <c r="J168" s="102"/>
      <c r="K168" s="105"/>
      <c r="L168" s="83"/>
      <c r="M168" s="102"/>
      <c r="N168" s="105"/>
      <c r="O168" s="83"/>
    </row>
    <row r="169" spans="1:15" x14ac:dyDescent="0.25">
      <c r="A169" s="79"/>
      <c r="B169" s="100"/>
      <c r="C169" s="81" t="str">
        <f>IFERROR(IF(B169="No CAS","",INDEX('DEQ Pollutant List'!$C$7:$C$611,MATCH('3. Pollutant Emissions - EF'!B169,'DEQ Pollutant List'!$B$7:$B$611,0))),"")</f>
        <v/>
      </c>
      <c r="D169" s="115" t="str">
        <f>IFERROR(IF(OR($B169="",$B169="No CAS"),INDEX('DEQ Pollutant List'!$A$7:$A$611,MATCH($C169,'DEQ Pollutant List'!$C$7:$C$611,0)),INDEX('DEQ Pollutant List'!$A$7:$A$611,MATCH($B169,'DEQ Pollutant List'!$B$7:$B$611,0))),"")</f>
        <v/>
      </c>
      <c r="E169" s="101"/>
      <c r="F169" s="102"/>
      <c r="G169" s="103"/>
      <c r="H169" s="83"/>
      <c r="I169" s="104"/>
      <c r="J169" s="102"/>
      <c r="K169" s="105"/>
      <c r="L169" s="83"/>
      <c r="M169" s="102"/>
      <c r="N169" s="105"/>
      <c r="O169" s="83"/>
    </row>
    <row r="170" spans="1:15" x14ac:dyDescent="0.25">
      <c r="A170" s="79"/>
      <c r="B170" s="100"/>
      <c r="C170" s="81" t="str">
        <f>IFERROR(IF(B170="No CAS","",INDEX('DEQ Pollutant List'!$C$7:$C$611,MATCH('3. Pollutant Emissions - EF'!B170,'DEQ Pollutant List'!$B$7:$B$611,0))),"")</f>
        <v/>
      </c>
      <c r="D170" s="115" t="str">
        <f>IFERROR(IF(OR($B170="",$B170="No CAS"),INDEX('DEQ Pollutant List'!$A$7:$A$611,MATCH($C170,'DEQ Pollutant List'!$C$7:$C$611,0)),INDEX('DEQ Pollutant List'!$A$7:$A$611,MATCH($B170,'DEQ Pollutant List'!$B$7:$B$611,0))),"")</f>
        <v/>
      </c>
      <c r="E170" s="101"/>
      <c r="F170" s="102"/>
      <c r="G170" s="103"/>
      <c r="H170" s="83"/>
      <c r="I170" s="104"/>
      <c r="J170" s="102"/>
      <c r="K170" s="105"/>
      <c r="L170" s="83"/>
      <c r="M170" s="102"/>
      <c r="N170" s="105"/>
      <c r="O170" s="83"/>
    </row>
    <row r="171" spans="1:15" x14ac:dyDescent="0.25">
      <c r="A171" s="79"/>
      <c r="B171" s="100"/>
      <c r="C171" s="81" t="str">
        <f>IFERROR(IF(B171="No CAS","",INDEX('DEQ Pollutant List'!$C$7:$C$611,MATCH('3. Pollutant Emissions - EF'!B171,'DEQ Pollutant List'!$B$7:$B$611,0))),"")</f>
        <v/>
      </c>
      <c r="D171" s="115" t="str">
        <f>IFERROR(IF(OR($B171="",$B171="No CAS"),INDEX('DEQ Pollutant List'!$A$7:$A$611,MATCH($C171,'DEQ Pollutant List'!$C$7:$C$611,0)),INDEX('DEQ Pollutant List'!$A$7:$A$611,MATCH($B171,'DEQ Pollutant List'!$B$7:$B$611,0))),"")</f>
        <v/>
      </c>
      <c r="E171" s="101"/>
      <c r="F171" s="102"/>
      <c r="G171" s="103"/>
      <c r="H171" s="83"/>
      <c r="I171" s="104"/>
      <c r="J171" s="102"/>
      <c r="K171" s="105"/>
      <c r="L171" s="83"/>
      <c r="M171" s="102"/>
      <c r="N171" s="105"/>
      <c r="O171" s="83"/>
    </row>
    <row r="172" spans="1:15" x14ac:dyDescent="0.25">
      <c r="A172" s="79"/>
      <c r="B172" s="100"/>
      <c r="C172" s="81" t="str">
        <f>IFERROR(IF(B172="No CAS","",INDEX('DEQ Pollutant List'!$C$7:$C$611,MATCH('3. Pollutant Emissions - EF'!B172,'DEQ Pollutant List'!$B$7:$B$611,0))),"")</f>
        <v/>
      </c>
      <c r="D172" s="115" t="str">
        <f>IFERROR(IF(OR($B172="",$B172="No CAS"),INDEX('DEQ Pollutant List'!$A$7:$A$611,MATCH($C172,'DEQ Pollutant List'!$C$7:$C$611,0)),INDEX('DEQ Pollutant List'!$A$7:$A$611,MATCH($B172,'DEQ Pollutant List'!$B$7:$B$611,0))),"")</f>
        <v/>
      </c>
      <c r="E172" s="101"/>
      <c r="F172" s="102"/>
      <c r="G172" s="103"/>
      <c r="H172" s="83"/>
      <c r="I172" s="104"/>
      <c r="J172" s="102"/>
      <c r="K172" s="105"/>
      <c r="L172" s="83"/>
      <c r="M172" s="102"/>
      <c r="N172" s="105"/>
      <c r="O172" s="83"/>
    </row>
    <row r="173" spans="1:15" x14ac:dyDescent="0.25">
      <c r="A173" s="79"/>
      <c r="B173" s="100"/>
      <c r="C173" s="81" t="str">
        <f>IFERROR(IF(B173="No CAS","",INDEX('DEQ Pollutant List'!$C$7:$C$611,MATCH('3. Pollutant Emissions - EF'!B173,'DEQ Pollutant List'!$B$7:$B$611,0))),"")</f>
        <v/>
      </c>
      <c r="D173" s="115" t="str">
        <f>IFERROR(IF(OR($B173="",$B173="No CAS"),INDEX('DEQ Pollutant List'!$A$7:$A$611,MATCH($C173,'DEQ Pollutant List'!$C$7:$C$611,0)),INDEX('DEQ Pollutant List'!$A$7:$A$611,MATCH($B173,'DEQ Pollutant List'!$B$7:$B$611,0))),"")</f>
        <v/>
      </c>
      <c r="E173" s="101"/>
      <c r="F173" s="102"/>
      <c r="G173" s="103"/>
      <c r="H173" s="83"/>
      <c r="I173" s="104"/>
      <c r="J173" s="102"/>
      <c r="K173" s="105"/>
      <c r="L173" s="83"/>
      <c r="M173" s="102"/>
      <c r="N173" s="105"/>
      <c r="O173" s="83"/>
    </row>
    <row r="174" spans="1:15" x14ac:dyDescent="0.25">
      <c r="A174" s="79"/>
      <c r="B174" s="100"/>
      <c r="C174" s="81" t="str">
        <f>IFERROR(IF(B174="No CAS","",INDEX('DEQ Pollutant List'!$C$7:$C$611,MATCH('3. Pollutant Emissions - EF'!B174,'DEQ Pollutant List'!$B$7:$B$611,0))),"")</f>
        <v/>
      </c>
      <c r="D174" s="115" t="str">
        <f>IFERROR(IF(OR($B174="",$B174="No CAS"),INDEX('DEQ Pollutant List'!$A$7:$A$611,MATCH($C174,'DEQ Pollutant List'!$C$7:$C$611,0)),INDEX('DEQ Pollutant List'!$A$7:$A$611,MATCH($B174,'DEQ Pollutant List'!$B$7:$B$611,0))),"")</f>
        <v/>
      </c>
      <c r="E174" s="101"/>
      <c r="F174" s="102"/>
      <c r="G174" s="103"/>
      <c r="H174" s="83"/>
      <c r="I174" s="104"/>
      <c r="J174" s="102"/>
      <c r="K174" s="105"/>
      <c r="L174" s="83"/>
      <c r="M174" s="102"/>
      <c r="N174" s="105"/>
      <c r="O174" s="83"/>
    </row>
    <row r="175" spans="1:15" x14ac:dyDescent="0.25">
      <c r="A175" s="79"/>
      <c r="B175" s="100"/>
      <c r="C175" s="81" t="str">
        <f>IFERROR(IF(B175="No CAS","",INDEX('DEQ Pollutant List'!$C$7:$C$611,MATCH('3. Pollutant Emissions - EF'!B175,'DEQ Pollutant List'!$B$7:$B$611,0))),"")</f>
        <v/>
      </c>
      <c r="D175" s="115" t="str">
        <f>IFERROR(IF(OR($B175="",$B175="No CAS"),INDEX('DEQ Pollutant List'!$A$7:$A$611,MATCH($C175,'DEQ Pollutant List'!$C$7:$C$611,0)),INDEX('DEQ Pollutant List'!$A$7:$A$611,MATCH($B175,'DEQ Pollutant List'!$B$7:$B$611,0))),"")</f>
        <v/>
      </c>
      <c r="E175" s="101"/>
      <c r="F175" s="102"/>
      <c r="G175" s="103"/>
      <c r="H175" s="83"/>
      <c r="I175" s="104"/>
      <c r="J175" s="102"/>
      <c r="K175" s="105"/>
      <c r="L175" s="83"/>
      <c r="M175" s="102"/>
      <c r="N175" s="105"/>
      <c r="O175" s="83"/>
    </row>
    <row r="176" spans="1:15" x14ac:dyDescent="0.25">
      <c r="A176" s="79"/>
      <c r="B176" s="100"/>
      <c r="C176" s="81" t="str">
        <f>IFERROR(IF(B176="No CAS","",INDEX('DEQ Pollutant List'!$C$7:$C$611,MATCH('3. Pollutant Emissions - EF'!B176,'DEQ Pollutant List'!$B$7:$B$611,0))),"")</f>
        <v/>
      </c>
      <c r="D176" s="115" t="str">
        <f>IFERROR(IF(OR($B176="",$B176="No CAS"),INDEX('DEQ Pollutant List'!$A$7:$A$611,MATCH($C176,'DEQ Pollutant List'!$C$7:$C$611,0)),INDEX('DEQ Pollutant List'!$A$7:$A$611,MATCH($B176,'DEQ Pollutant List'!$B$7:$B$611,0))),"")</f>
        <v/>
      </c>
      <c r="E176" s="101"/>
      <c r="F176" s="102"/>
      <c r="G176" s="103"/>
      <c r="H176" s="83"/>
      <c r="I176" s="104"/>
      <c r="J176" s="102"/>
      <c r="K176" s="105"/>
      <c r="L176" s="83"/>
      <c r="M176" s="102"/>
      <c r="N176" s="105"/>
      <c r="O176" s="83"/>
    </row>
    <row r="177" spans="1:15" x14ac:dyDescent="0.25">
      <c r="A177" s="79"/>
      <c r="B177" s="100"/>
      <c r="C177" s="81" t="str">
        <f>IFERROR(IF(B177="No CAS","",INDEX('DEQ Pollutant List'!$C$7:$C$611,MATCH('3. Pollutant Emissions - EF'!B177,'DEQ Pollutant List'!$B$7:$B$611,0))),"")</f>
        <v/>
      </c>
      <c r="D177" s="115" t="str">
        <f>IFERROR(IF(OR($B177="",$B177="No CAS"),INDEX('DEQ Pollutant List'!$A$7:$A$611,MATCH($C177,'DEQ Pollutant List'!$C$7:$C$611,0)),INDEX('DEQ Pollutant List'!$A$7:$A$611,MATCH($B177,'DEQ Pollutant List'!$B$7:$B$611,0))),"")</f>
        <v/>
      </c>
      <c r="E177" s="101"/>
      <c r="F177" s="102"/>
      <c r="G177" s="103"/>
      <c r="H177" s="83"/>
      <c r="I177" s="104"/>
      <c r="J177" s="102"/>
      <c r="K177" s="105"/>
      <c r="L177" s="83"/>
      <c r="M177" s="102"/>
      <c r="N177" s="105"/>
      <c r="O177" s="83"/>
    </row>
    <row r="178" spans="1:15" x14ac:dyDescent="0.25">
      <c r="A178" s="79"/>
      <c r="B178" s="100"/>
      <c r="C178" s="81" t="str">
        <f>IFERROR(IF(B178="No CAS","",INDEX('DEQ Pollutant List'!$C$7:$C$611,MATCH('3. Pollutant Emissions - EF'!B178,'DEQ Pollutant List'!$B$7:$B$611,0))),"")</f>
        <v/>
      </c>
      <c r="D178" s="115" t="str">
        <f>IFERROR(IF(OR($B178="",$B178="No CAS"),INDEX('DEQ Pollutant List'!$A$7:$A$611,MATCH($C178,'DEQ Pollutant List'!$C$7:$C$611,0)),INDEX('DEQ Pollutant List'!$A$7:$A$611,MATCH($B178,'DEQ Pollutant List'!$B$7:$B$611,0))),"")</f>
        <v/>
      </c>
      <c r="E178" s="101"/>
      <c r="F178" s="102"/>
      <c r="G178" s="103"/>
      <c r="H178" s="83"/>
      <c r="I178" s="104"/>
      <c r="J178" s="102"/>
      <c r="K178" s="105"/>
      <c r="L178" s="83"/>
      <c r="M178" s="102"/>
      <c r="N178" s="105"/>
      <c r="O178" s="83"/>
    </row>
    <row r="179" spans="1:15" x14ac:dyDescent="0.25">
      <c r="A179" s="79"/>
      <c r="B179" s="100"/>
      <c r="C179" s="81" t="str">
        <f>IFERROR(IF(B179="No CAS","",INDEX('DEQ Pollutant List'!$C$7:$C$611,MATCH('3. Pollutant Emissions - EF'!B179,'DEQ Pollutant List'!$B$7:$B$611,0))),"")</f>
        <v/>
      </c>
      <c r="D179" s="115" t="str">
        <f>IFERROR(IF(OR($B179="",$B179="No CAS"),INDEX('DEQ Pollutant List'!$A$7:$A$611,MATCH($C179,'DEQ Pollutant List'!$C$7:$C$611,0)),INDEX('DEQ Pollutant List'!$A$7:$A$611,MATCH($B179,'DEQ Pollutant List'!$B$7:$B$611,0))),"")</f>
        <v/>
      </c>
      <c r="E179" s="101"/>
      <c r="F179" s="102"/>
      <c r="G179" s="103"/>
      <c r="H179" s="83"/>
      <c r="I179" s="104"/>
      <c r="J179" s="102"/>
      <c r="K179" s="105"/>
      <c r="L179" s="83"/>
      <c r="M179" s="102"/>
      <c r="N179" s="105"/>
      <c r="O179" s="83"/>
    </row>
    <row r="180" spans="1:15" x14ac:dyDescent="0.25">
      <c r="A180" s="79"/>
      <c r="B180" s="100"/>
      <c r="C180" s="81" t="str">
        <f>IFERROR(IF(B180="No CAS","",INDEX('DEQ Pollutant List'!$C$7:$C$611,MATCH('3. Pollutant Emissions - EF'!B180,'DEQ Pollutant List'!$B$7:$B$611,0))),"")</f>
        <v/>
      </c>
      <c r="D180" s="115" t="str">
        <f>IFERROR(IF(OR($B180="",$B180="No CAS"),INDEX('DEQ Pollutant List'!$A$7:$A$611,MATCH($C180,'DEQ Pollutant List'!$C$7:$C$611,0)),INDEX('DEQ Pollutant List'!$A$7:$A$611,MATCH($B180,'DEQ Pollutant List'!$B$7:$B$611,0))),"")</f>
        <v/>
      </c>
      <c r="E180" s="101"/>
      <c r="F180" s="102"/>
      <c r="G180" s="103"/>
      <c r="H180" s="83"/>
      <c r="I180" s="104"/>
      <c r="J180" s="102"/>
      <c r="K180" s="105"/>
      <c r="L180" s="83"/>
      <c r="M180" s="102"/>
      <c r="N180" s="105"/>
      <c r="O180" s="83"/>
    </row>
    <row r="181" spans="1:15" x14ac:dyDescent="0.25">
      <c r="A181" s="79"/>
      <c r="B181" s="100"/>
      <c r="C181" s="81" t="str">
        <f>IFERROR(IF(B181="No CAS","",INDEX('DEQ Pollutant List'!$C$7:$C$611,MATCH('3. Pollutant Emissions - EF'!B181,'DEQ Pollutant List'!$B$7:$B$611,0))),"")</f>
        <v/>
      </c>
      <c r="D181" s="115" t="str">
        <f>IFERROR(IF(OR($B181="",$B181="No CAS"),INDEX('DEQ Pollutant List'!$A$7:$A$611,MATCH($C181,'DEQ Pollutant List'!$C$7:$C$611,0)),INDEX('DEQ Pollutant List'!$A$7:$A$611,MATCH($B181,'DEQ Pollutant List'!$B$7:$B$611,0))),"")</f>
        <v/>
      </c>
      <c r="E181" s="101"/>
      <c r="F181" s="102"/>
      <c r="G181" s="103"/>
      <c r="H181" s="83"/>
      <c r="I181" s="104"/>
      <c r="J181" s="102"/>
      <c r="K181" s="105"/>
      <c r="L181" s="83"/>
      <c r="M181" s="102"/>
      <c r="N181" s="105"/>
      <c r="O181" s="83"/>
    </row>
    <row r="182" spans="1:15" x14ac:dyDescent="0.25">
      <c r="A182" s="79"/>
      <c r="B182" s="100"/>
      <c r="C182" s="81" t="str">
        <f>IFERROR(IF(B182="No CAS","",INDEX('DEQ Pollutant List'!$C$7:$C$611,MATCH('3. Pollutant Emissions - EF'!B182,'DEQ Pollutant List'!$B$7:$B$611,0))),"")</f>
        <v/>
      </c>
      <c r="D182" s="115" t="str">
        <f>IFERROR(IF(OR($B182="",$B182="No CAS"),INDEX('DEQ Pollutant List'!$A$7:$A$611,MATCH($C182,'DEQ Pollutant List'!$C$7:$C$611,0)),INDEX('DEQ Pollutant List'!$A$7:$A$611,MATCH($B182,'DEQ Pollutant List'!$B$7:$B$611,0))),"")</f>
        <v/>
      </c>
      <c r="E182" s="101"/>
      <c r="F182" s="102"/>
      <c r="G182" s="103"/>
      <c r="H182" s="83"/>
      <c r="I182" s="104"/>
      <c r="J182" s="102"/>
      <c r="K182" s="105"/>
      <c r="L182" s="83"/>
      <c r="M182" s="102"/>
      <c r="N182" s="105"/>
      <c r="O182" s="83"/>
    </row>
    <row r="183" spans="1:15" x14ac:dyDescent="0.25">
      <c r="A183" s="79"/>
      <c r="B183" s="100"/>
      <c r="C183" s="81" t="str">
        <f>IFERROR(IF(B183="No CAS","",INDEX('DEQ Pollutant List'!$C$7:$C$611,MATCH('3. Pollutant Emissions - EF'!B183,'DEQ Pollutant List'!$B$7:$B$611,0))),"")</f>
        <v/>
      </c>
      <c r="D183" s="115" t="str">
        <f>IFERROR(IF(OR($B183="",$B183="No CAS"),INDEX('DEQ Pollutant List'!$A$7:$A$611,MATCH($C183,'DEQ Pollutant List'!$C$7:$C$611,0)),INDEX('DEQ Pollutant List'!$A$7:$A$611,MATCH($B183,'DEQ Pollutant List'!$B$7:$B$611,0))),"")</f>
        <v/>
      </c>
      <c r="E183" s="101"/>
      <c r="F183" s="102"/>
      <c r="G183" s="103"/>
      <c r="H183" s="83"/>
      <c r="I183" s="104"/>
      <c r="J183" s="102"/>
      <c r="K183" s="105"/>
      <c r="L183" s="83"/>
      <c r="M183" s="102"/>
      <c r="N183" s="105"/>
      <c r="O183" s="83"/>
    </row>
    <row r="184" spans="1:15" x14ac:dyDescent="0.25">
      <c r="A184" s="79"/>
      <c r="B184" s="100"/>
      <c r="C184" s="81" t="str">
        <f>IFERROR(IF(B184="No CAS","",INDEX('DEQ Pollutant List'!$C$7:$C$611,MATCH('3. Pollutant Emissions - EF'!B184,'DEQ Pollutant List'!$B$7:$B$611,0))),"")</f>
        <v/>
      </c>
      <c r="D184" s="115" t="str">
        <f>IFERROR(IF(OR($B184="",$B184="No CAS"),INDEX('DEQ Pollutant List'!$A$7:$A$611,MATCH($C184,'DEQ Pollutant List'!$C$7:$C$611,0)),INDEX('DEQ Pollutant List'!$A$7:$A$611,MATCH($B184,'DEQ Pollutant List'!$B$7:$B$611,0))),"")</f>
        <v/>
      </c>
      <c r="E184" s="101"/>
      <c r="F184" s="102"/>
      <c r="G184" s="103"/>
      <c r="H184" s="83"/>
      <c r="I184" s="104"/>
      <c r="J184" s="102"/>
      <c r="K184" s="105"/>
      <c r="L184" s="83"/>
      <c r="M184" s="102"/>
      <c r="N184" s="105"/>
      <c r="O184" s="83"/>
    </row>
    <row r="185" spans="1:15" x14ac:dyDescent="0.25">
      <c r="A185" s="79"/>
      <c r="B185" s="100"/>
      <c r="C185" s="81" t="str">
        <f>IFERROR(IF(B185="No CAS","",INDEX('DEQ Pollutant List'!$C$7:$C$611,MATCH('3. Pollutant Emissions - EF'!B185,'DEQ Pollutant List'!$B$7:$B$611,0))),"")</f>
        <v/>
      </c>
      <c r="D185" s="115" t="str">
        <f>IFERROR(IF(OR($B185="",$B185="No CAS"),INDEX('DEQ Pollutant List'!$A$7:$A$611,MATCH($C185,'DEQ Pollutant List'!$C$7:$C$611,0)),INDEX('DEQ Pollutant List'!$A$7:$A$611,MATCH($B185,'DEQ Pollutant List'!$B$7:$B$611,0))),"")</f>
        <v/>
      </c>
      <c r="E185" s="101"/>
      <c r="F185" s="102"/>
      <c r="G185" s="103"/>
      <c r="H185" s="83"/>
      <c r="I185" s="104"/>
      <c r="J185" s="102"/>
      <c r="K185" s="105"/>
      <c r="L185" s="83"/>
      <c r="M185" s="102"/>
      <c r="N185" s="105"/>
      <c r="O185" s="83"/>
    </row>
    <row r="186" spans="1:15" x14ac:dyDescent="0.25">
      <c r="A186" s="79"/>
      <c r="B186" s="100"/>
      <c r="C186" s="81" t="str">
        <f>IFERROR(IF(B186="No CAS","",INDEX('DEQ Pollutant List'!$C$7:$C$611,MATCH('3. Pollutant Emissions - EF'!B186,'DEQ Pollutant List'!$B$7:$B$611,0))),"")</f>
        <v/>
      </c>
      <c r="D186" s="115" t="str">
        <f>IFERROR(IF(OR($B186="",$B186="No CAS"),INDEX('DEQ Pollutant List'!$A$7:$A$611,MATCH($C186,'DEQ Pollutant List'!$C$7:$C$611,0)),INDEX('DEQ Pollutant List'!$A$7:$A$611,MATCH($B186,'DEQ Pollutant List'!$B$7:$B$611,0))),"")</f>
        <v/>
      </c>
      <c r="E186" s="101"/>
      <c r="F186" s="102"/>
      <c r="G186" s="103"/>
      <c r="H186" s="83"/>
      <c r="I186" s="104"/>
      <c r="J186" s="102"/>
      <c r="K186" s="105"/>
      <c r="L186" s="83"/>
      <c r="M186" s="102"/>
      <c r="N186" s="105"/>
      <c r="O186" s="83"/>
    </row>
    <row r="187" spans="1:15" x14ac:dyDescent="0.25">
      <c r="A187" s="79"/>
      <c r="B187" s="100"/>
      <c r="C187" s="81" t="str">
        <f>IFERROR(IF(B187="No CAS","",INDEX('DEQ Pollutant List'!$C$7:$C$611,MATCH('3. Pollutant Emissions - EF'!B187,'DEQ Pollutant List'!$B$7:$B$611,0))),"")</f>
        <v/>
      </c>
      <c r="D187" s="115" t="str">
        <f>IFERROR(IF(OR($B187="",$B187="No CAS"),INDEX('DEQ Pollutant List'!$A$7:$A$611,MATCH($C187,'DEQ Pollutant List'!$C$7:$C$611,0)),INDEX('DEQ Pollutant List'!$A$7:$A$611,MATCH($B187,'DEQ Pollutant List'!$B$7:$B$611,0))),"")</f>
        <v/>
      </c>
      <c r="E187" s="101"/>
      <c r="F187" s="102"/>
      <c r="G187" s="103"/>
      <c r="H187" s="83"/>
      <c r="I187" s="104"/>
      <c r="J187" s="102"/>
      <c r="K187" s="105"/>
      <c r="L187" s="83"/>
      <c r="M187" s="102"/>
      <c r="N187" s="105"/>
      <c r="O187" s="83"/>
    </row>
    <row r="188" spans="1:15" x14ac:dyDescent="0.25">
      <c r="A188" s="79"/>
      <c r="B188" s="100"/>
      <c r="C188" s="81" t="str">
        <f>IFERROR(IF(B188="No CAS","",INDEX('DEQ Pollutant List'!$C$7:$C$611,MATCH('3. Pollutant Emissions - EF'!B188,'DEQ Pollutant List'!$B$7:$B$611,0))),"")</f>
        <v/>
      </c>
      <c r="D188" s="115" t="str">
        <f>IFERROR(IF(OR($B188="",$B188="No CAS"),INDEX('DEQ Pollutant List'!$A$7:$A$611,MATCH($C188,'DEQ Pollutant List'!$C$7:$C$611,0)),INDEX('DEQ Pollutant List'!$A$7:$A$611,MATCH($B188,'DEQ Pollutant List'!$B$7:$B$611,0))),"")</f>
        <v/>
      </c>
      <c r="E188" s="101"/>
      <c r="F188" s="102"/>
      <c r="G188" s="103"/>
      <c r="H188" s="83"/>
      <c r="I188" s="104"/>
      <c r="J188" s="102"/>
      <c r="K188" s="105"/>
      <c r="L188" s="83"/>
      <c r="M188" s="102"/>
      <c r="N188" s="105"/>
      <c r="O188" s="83"/>
    </row>
    <row r="189" spans="1:15" x14ac:dyDescent="0.25">
      <c r="A189" s="79"/>
      <c r="B189" s="100"/>
      <c r="C189" s="81" t="str">
        <f>IFERROR(IF(B189="No CAS","",INDEX('DEQ Pollutant List'!$C$7:$C$611,MATCH('3. Pollutant Emissions - EF'!B189,'DEQ Pollutant List'!$B$7:$B$611,0))),"")</f>
        <v/>
      </c>
      <c r="D189" s="115" t="str">
        <f>IFERROR(IF(OR($B189="",$B189="No CAS"),INDEX('DEQ Pollutant List'!$A$7:$A$611,MATCH($C189,'DEQ Pollutant List'!$C$7:$C$611,0)),INDEX('DEQ Pollutant List'!$A$7:$A$611,MATCH($B189,'DEQ Pollutant List'!$B$7:$B$611,0))),"")</f>
        <v/>
      </c>
      <c r="E189" s="101"/>
      <c r="F189" s="102"/>
      <c r="G189" s="103"/>
      <c r="H189" s="83"/>
      <c r="I189" s="104"/>
      <c r="J189" s="102"/>
      <c r="K189" s="105"/>
      <c r="L189" s="83"/>
      <c r="M189" s="102"/>
      <c r="N189" s="105"/>
      <c r="O189" s="83"/>
    </row>
    <row r="190" spans="1:15" x14ac:dyDescent="0.25">
      <c r="A190" s="79"/>
      <c r="B190" s="100"/>
      <c r="C190" s="81" t="str">
        <f>IFERROR(IF(B190="No CAS","",INDEX('DEQ Pollutant List'!$C$7:$C$611,MATCH('3. Pollutant Emissions - EF'!B190,'DEQ Pollutant List'!$B$7:$B$611,0))),"")</f>
        <v/>
      </c>
      <c r="D190" s="115" t="str">
        <f>IFERROR(IF(OR($B190="",$B190="No CAS"),INDEX('DEQ Pollutant List'!$A$7:$A$611,MATCH($C190,'DEQ Pollutant List'!$C$7:$C$611,0)),INDEX('DEQ Pollutant List'!$A$7:$A$611,MATCH($B190,'DEQ Pollutant List'!$B$7:$B$611,0))),"")</f>
        <v/>
      </c>
      <c r="E190" s="101"/>
      <c r="F190" s="102"/>
      <c r="G190" s="103"/>
      <c r="H190" s="83"/>
      <c r="I190" s="104"/>
      <c r="J190" s="102"/>
      <c r="K190" s="105"/>
      <c r="L190" s="83"/>
      <c r="M190" s="102"/>
      <c r="N190" s="105"/>
      <c r="O190" s="83"/>
    </row>
    <row r="191" spans="1:15" x14ac:dyDescent="0.25">
      <c r="A191" s="79"/>
      <c r="B191" s="100"/>
      <c r="C191" s="81" t="str">
        <f>IFERROR(IF(B191="No CAS","",INDEX('DEQ Pollutant List'!$C$7:$C$611,MATCH('3. Pollutant Emissions - EF'!B191,'DEQ Pollutant List'!$B$7:$B$611,0))),"")</f>
        <v/>
      </c>
      <c r="D191" s="115" t="str">
        <f>IFERROR(IF(OR($B191="",$B191="No CAS"),INDEX('DEQ Pollutant List'!$A$7:$A$611,MATCH($C191,'DEQ Pollutant List'!$C$7:$C$611,0)),INDEX('DEQ Pollutant List'!$A$7:$A$611,MATCH($B191,'DEQ Pollutant List'!$B$7:$B$611,0))),"")</f>
        <v/>
      </c>
      <c r="E191" s="101"/>
      <c r="F191" s="102"/>
      <c r="G191" s="103"/>
      <c r="H191" s="83"/>
      <c r="I191" s="104"/>
      <c r="J191" s="102"/>
      <c r="K191" s="105"/>
      <c r="L191" s="83"/>
      <c r="M191" s="102"/>
      <c r="N191" s="105"/>
      <c r="O191" s="83"/>
    </row>
    <row r="192" spans="1:15" x14ac:dyDescent="0.25">
      <c r="A192" s="79"/>
      <c r="B192" s="100"/>
      <c r="C192" s="81" t="str">
        <f>IFERROR(IF(B192="No CAS","",INDEX('DEQ Pollutant List'!$C$7:$C$611,MATCH('3. Pollutant Emissions - EF'!B192,'DEQ Pollutant List'!$B$7:$B$611,0))),"")</f>
        <v/>
      </c>
      <c r="D192" s="115" t="str">
        <f>IFERROR(IF(OR($B192="",$B192="No CAS"),INDEX('DEQ Pollutant List'!$A$7:$A$611,MATCH($C192,'DEQ Pollutant List'!$C$7:$C$611,0)),INDEX('DEQ Pollutant List'!$A$7:$A$611,MATCH($B192,'DEQ Pollutant List'!$B$7:$B$611,0))),"")</f>
        <v/>
      </c>
      <c r="E192" s="101"/>
      <c r="F192" s="102"/>
      <c r="G192" s="103"/>
      <c r="H192" s="83"/>
      <c r="I192" s="104"/>
      <c r="J192" s="102"/>
      <c r="K192" s="105"/>
      <c r="L192" s="83"/>
      <c r="M192" s="102"/>
      <c r="N192" s="105"/>
      <c r="O192" s="83"/>
    </row>
    <row r="193" spans="1:15" x14ac:dyDescent="0.25">
      <c r="A193" s="79"/>
      <c r="B193" s="100"/>
      <c r="C193" s="81" t="str">
        <f>IFERROR(IF(B193="No CAS","",INDEX('DEQ Pollutant List'!$C$7:$C$611,MATCH('3. Pollutant Emissions - EF'!B193,'DEQ Pollutant List'!$B$7:$B$611,0))),"")</f>
        <v/>
      </c>
      <c r="D193" s="115" t="str">
        <f>IFERROR(IF(OR($B193="",$B193="No CAS"),INDEX('DEQ Pollutant List'!$A$7:$A$611,MATCH($C193,'DEQ Pollutant List'!$C$7:$C$611,0)),INDEX('DEQ Pollutant List'!$A$7:$A$611,MATCH($B193,'DEQ Pollutant List'!$B$7:$B$611,0))),"")</f>
        <v/>
      </c>
      <c r="E193" s="101"/>
      <c r="F193" s="102"/>
      <c r="G193" s="103"/>
      <c r="H193" s="83"/>
      <c r="I193" s="104"/>
      <c r="J193" s="102"/>
      <c r="K193" s="105"/>
      <c r="L193" s="83"/>
      <c r="M193" s="102"/>
      <c r="N193" s="105"/>
      <c r="O193" s="83"/>
    </row>
    <row r="194" spans="1:15" x14ac:dyDescent="0.25">
      <c r="A194" s="79"/>
      <c r="B194" s="100"/>
      <c r="C194" s="81" t="str">
        <f>IFERROR(IF(B194="No CAS","",INDEX('DEQ Pollutant List'!$C$7:$C$611,MATCH('3. Pollutant Emissions - EF'!B194,'DEQ Pollutant List'!$B$7:$B$611,0))),"")</f>
        <v/>
      </c>
      <c r="D194" s="115" t="str">
        <f>IFERROR(IF(OR($B194="",$B194="No CAS"),INDEX('DEQ Pollutant List'!$A$7:$A$611,MATCH($C194,'DEQ Pollutant List'!$C$7:$C$611,0)),INDEX('DEQ Pollutant List'!$A$7:$A$611,MATCH($B194,'DEQ Pollutant List'!$B$7:$B$611,0))),"")</f>
        <v/>
      </c>
      <c r="E194" s="101"/>
      <c r="F194" s="102"/>
      <c r="G194" s="103"/>
      <c r="H194" s="83"/>
      <c r="I194" s="104"/>
      <c r="J194" s="102"/>
      <c r="K194" s="105"/>
      <c r="L194" s="83"/>
      <c r="M194" s="102"/>
      <c r="N194" s="105"/>
      <c r="O194" s="83"/>
    </row>
    <row r="195" spans="1:15" x14ac:dyDescent="0.25">
      <c r="A195" s="79"/>
      <c r="B195" s="100"/>
      <c r="C195" s="81" t="str">
        <f>IFERROR(IF(B195="No CAS","",INDEX('DEQ Pollutant List'!$C$7:$C$611,MATCH('3. Pollutant Emissions - EF'!B195,'DEQ Pollutant List'!$B$7:$B$611,0))),"")</f>
        <v/>
      </c>
      <c r="D195" s="115" t="str">
        <f>IFERROR(IF(OR($B195="",$B195="No CAS"),INDEX('DEQ Pollutant List'!$A$7:$A$611,MATCH($C195,'DEQ Pollutant List'!$C$7:$C$611,0)),INDEX('DEQ Pollutant List'!$A$7:$A$611,MATCH($B195,'DEQ Pollutant List'!$B$7:$B$611,0))),"")</f>
        <v/>
      </c>
      <c r="E195" s="101"/>
      <c r="F195" s="102"/>
      <c r="G195" s="103"/>
      <c r="H195" s="83"/>
      <c r="I195" s="104"/>
      <c r="J195" s="102"/>
      <c r="K195" s="105"/>
      <c r="L195" s="83"/>
      <c r="M195" s="102"/>
      <c r="N195" s="105"/>
      <c r="O195" s="83"/>
    </row>
    <row r="196" spans="1:15" x14ac:dyDescent="0.25">
      <c r="A196" s="79"/>
      <c r="B196" s="100"/>
      <c r="C196" s="81" t="str">
        <f>IFERROR(IF(B196="No CAS","",INDEX('DEQ Pollutant List'!$C$7:$C$611,MATCH('3. Pollutant Emissions - EF'!B196,'DEQ Pollutant List'!$B$7:$B$611,0))),"")</f>
        <v/>
      </c>
      <c r="D196" s="115" t="str">
        <f>IFERROR(IF(OR($B196="",$B196="No CAS"),INDEX('DEQ Pollutant List'!$A$7:$A$611,MATCH($C196,'DEQ Pollutant List'!$C$7:$C$611,0)),INDEX('DEQ Pollutant List'!$A$7:$A$611,MATCH($B196,'DEQ Pollutant List'!$B$7:$B$611,0))),"")</f>
        <v/>
      </c>
      <c r="E196" s="101"/>
      <c r="F196" s="102"/>
      <c r="G196" s="103"/>
      <c r="H196" s="83"/>
      <c r="I196" s="104"/>
      <c r="J196" s="102"/>
      <c r="K196" s="105"/>
      <c r="L196" s="83"/>
      <c r="M196" s="102"/>
      <c r="N196" s="105"/>
      <c r="O196" s="83"/>
    </row>
    <row r="197" spans="1:15" x14ac:dyDescent="0.25">
      <c r="A197" s="79"/>
      <c r="B197" s="100"/>
      <c r="C197" s="81" t="str">
        <f>IFERROR(IF(B197="No CAS","",INDEX('DEQ Pollutant List'!$C$7:$C$611,MATCH('3. Pollutant Emissions - EF'!B197,'DEQ Pollutant List'!$B$7:$B$611,0))),"")</f>
        <v/>
      </c>
      <c r="D197" s="115" t="str">
        <f>IFERROR(IF(OR($B197="",$B197="No CAS"),INDEX('DEQ Pollutant List'!$A$7:$A$611,MATCH($C197,'DEQ Pollutant List'!$C$7:$C$611,0)),INDEX('DEQ Pollutant List'!$A$7:$A$611,MATCH($B197,'DEQ Pollutant List'!$B$7:$B$611,0))),"")</f>
        <v/>
      </c>
      <c r="E197" s="101"/>
      <c r="F197" s="102"/>
      <c r="G197" s="103"/>
      <c r="H197" s="83"/>
      <c r="I197" s="104"/>
      <c r="J197" s="102"/>
      <c r="K197" s="105"/>
      <c r="L197" s="83"/>
      <c r="M197" s="102"/>
      <c r="N197" s="105"/>
      <c r="O197" s="83"/>
    </row>
    <row r="198" spans="1:15" x14ac:dyDescent="0.25">
      <c r="A198" s="79"/>
      <c r="B198" s="100"/>
      <c r="C198" s="81" t="str">
        <f>IFERROR(IF(B198="No CAS","",INDEX('DEQ Pollutant List'!$C$7:$C$611,MATCH('3. Pollutant Emissions - EF'!B198,'DEQ Pollutant List'!$B$7:$B$611,0))),"")</f>
        <v/>
      </c>
      <c r="D198" s="115" t="str">
        <f>IFERROR(IF(OR($B198="",$B198="No CAS"),INDEX('DEQ Pollutant List'!$A$7:$A$611,MATCH($C198,'DEQ Pollutant List'!$C$7:$C$611,0)),INDEX('DEQ Pollutant List'!$A$7:$A$611,MATCH($B198,'DEQ Pollutant List'!$B$7:$B$611,0))),"")</f>
        <v/>
      </c>
      <c r="E198" s="101"/>
      <c r="F198" s="102"/>
      <c r="G198" s="103"/>
      <c r="H198" s="83"/>
      <c r="I198" s="104"/>
      <c r="J198" s="102"/>
      <c r="K198" s="105"/>
      <c r="L198" s="83"/>
      <c r="M198" s="102"/>
      <c r="N198" s="105"/>
      <c r="O198" s="83"/>
    </row>
    <row r="199" spans="1:15" x14ac:dyDescent="0.25">
      <c r="A199" s="79"/>
      <c r="B199" s="100"/>
      <c r="C199" s="81" t="str">
        <f>IFERROR(IF(B199="No CAS","",INDEX('DEQ Pollutant List'!$C$7:$C$611,MATCH('3. Pollutant Emissions - EF'!B199,'DEQ Pollutant List'!$B$7:$B$611,0))),"")</f>
        <v/>
      </c>
      <c r="D199" s="115" t="str">
        <f>IFERROR(IF(OR($B199="",$B199="No CAS"),INDEX('DEQ Pollutant List'!$A$7:$A$611,MATCH($C199,'DEQ Pollutant List'!$C$7:$C$611,0)),INDEX('DEQ Pollutant List'!$A$7:$A$611,MATCH($B199,'DEQ Pollutant List'!$B$7:$B$611,0))),"")</f>
        <v/>
      </c>
      <c r="E199" s="101"/>
      <c r="F199" s="102"/>
      <c r="G199" s="103"/>
      <c r="H199" s="83"/>
      <c r="I199" s="104"/>
      <c r="J199" s="102"/>
      <c r="K199" s="105"/>
      <c r="L199" s="83"/>
      <c r="M199" s="102"/>
      <c r="N199" s="105"/>
      <c r="O199" s="83"/>
    </row>
    <row r="200" spans="1:15" x14ac:dyDescent="0.25">
      <c r="A200" s="79"/>
      <c r="B200" s="100"/>
      <c r="C200" s="81" t="str">
        <f>IFERROR(IF(B200="No CAS","",INDEX('DEQ Pollutant List'!$C$7:$C$611,MATCH('3. Pollutant Emissions - EF'!B200,'DEQ Pollutant List'!$B$7:$B$611,0))),"")</f>
        <v/>
      </c>
      <c r="D200" s="115" t="str">
        <f>IFERROR(IF(OR($B200="",$B200="No CAS"),INDEX('DEQ Pollutant List'!$A$7:$A$611,MATCH($C200,'DEQ Pollutant List'!$C$7:$C$611,0)),INDEX('DEQ Pollutant List'!$A$7:$A$611,MATCH($B200,'DEQ Pollutant List'!$B$7:$B$611,0))),"")</f>
        <v/>
      </c>
      <c r="E200" s="101"/>
      <c r="F200" s="102"/>
      <c r="G200" s="103"/>
      <c r="H200" s="83"/>
      <c r="I200" s="104"/>
      <c r="J200" s="102"/>
      <c r="K200" s="105"/>
      <c r="L200" s="83"/>
      <c r="M200" s="102"/>
      <c r="N200" s="105"/>
      <c r="O200" s="83"/>
    </row>
    <row r="201" spans="1:15" x14ac:dyDescent="0.25">
      <c r="A201" s="79"/>
      <c r="B201" s="100"/>
      <c r="C201" s="81" t="str">
        <f>IFERROR(IF(B201="No CAS","",INDEX('DEQ Pollutant List'!$C$7:$C$611,MATCH('3. Pollutant Emissions - EF'!B201,'DEQ Pollutant List'!$B$7:$B$611,0))),"")</f>
        <v/>
      </c>
      <c r="D201" s="115" t="str">
        <f>IFERROR(IF(OR($B201="",$B201="No CAS"),INDEX('DEQ Pollutant List'!$A$7:$A$611,MATCH($C201,'DEQ Pollutant List'!$C$7:$C$611,0)),INDEX('DEQ Pollutant List'!$A$7:$A$611,MATCH($B201,'DEQ Pollutant List'!$B$7:$B$611,0))),"")</f>
        <v/>
      </c>
      <c r="E201" s="101"/>
      <c r="F201" s="102"/>
      <c r="G201" s="103"/>
      <c r="H201" s="83"/>
      <c r="I201" s="104"/>
      <c r="J201" s="102"/>
      <c r="K201" s="105"/>
      <c r="L201" s="83"/>
      <c r="M201" s="102"/>
      <c r="N201" s="105"/>
      <c r="O201" s="83"/>
    </row>
    <row r="202" spans="1:15" x14ac:dyDescent="0.25">
      <c r="A202" s="79"/>
      <c r="B202" s="100"/>
      <c r="C202" s="81" t="str">
        <f>IFERROR(IF(B202="No CAS","",INDEX('DEQ Pollutant List'!$C$7:$C$611,MATCH('3. Pollutant Emissions - EF'!B202,'DEQ Pollutant List'!$B$7:$B$611,0))),"")</f>
        <v/>
      </c>
      <c r="D202" s="115" t="str">
        <f>IFERROR(IF(OR($B202="",$B202="No CAS"),INDEX('DEQ Pollutant List'!$A$7:$A$611,MATCH($C202,'DEQ Pollutant List'!$C$7:$C$611,0)),INDEX('DEQ Pollutant List'!$A$7:$A$611,MATCH($B202,'DEQ Pollutant List'!$B$7:$B$611,0))),"")</f>
        <v/>
      </c>
      <c r="E202" s="101"/>
      <c r="F202" s="102"/>
      <c r="G202" s="103"/>
      <c r="H202" s="83"/>
      <c r="I202" s="104"/>
      <c r="J202" s="102"/>
      <c r="K202" s="105"/>
      <c r="L202" s="83"/>
      <c r="M202" s="102"/>
      <c r="N202" s="105"/>
      <c r="O202" s="83"/>
    </row>
    <row r="203" spans="1:15" x14ac:dyDescent="0.25">
      <c r="A203" s="79"/>
      <c r="B203" s="100"/>
      <c r="C203" s="81" t="str">
        <f>IFERROR(IF(B203="No CAS","",INDEX('DEQ Pollutant List'!$C$7:$C$611,MATCH('3. Pollutant Emissions - EF'!B203,'DEQ Pollutant List'!$B$7:$B$611,0))),"")</f>
        <v/>
      </c>
      <c r="D203" s="115" t="str">
        <f>IFERROR(IF(OR($B203="",$B203="No CAS"),INDEX('DEQ Pollutant List'!$A$7:$A$611,MATCH($C203,'DEQ Pollutant List'!$C$7:$C$611,0)),INDEX('DEQ Pollutant List'!$A$7:$A$611,MATCH($B203,'DEQ Pollutant List'!$B$7:$B$611,0))),"")</f>
        <v/>
      </c>
      <c r="E203" s="101"/>
      <c r="F203" s="102"/>
      <c r="G203" s="103"/>
      <c r="H203" s="83"/>
      <c r="I203" s="104"/>
      <c r="J203" s="102"/>
      <c r="K203" s="105"/>
      <c r="L203" s="83"/>
      <c r="M203" s="102"/>
      <c r="N203" s="105"/>
      <c r="O203" s="83"/>
    </row>
    <row r="204" spans="1:15" x14ac:dyDescent="0.25">
      <c r="A204" s="79"/>
      <c r="B204" s="100"/>
      <c r="C204" s="81" t="str">
        <f>IFERROR(IF(B204="No CAS","",INDEX('DEQ Pollutant List'!$C$7:$C$611,MATCH('3. Pollutant Emissions - EF'!B204,'DEQ Pollutant List'!$B$7:$B$611,0))),"")</f>
        <v/>
      </c>
      <c r="D204" s="115" t="str">
        <f>IFERROR(IF(OR($B204="",$B204="No CAS"),INDEX('DEQ Pollutant List'!$A$7:$A$611,MATCH($C204,'DEQ Pollutant List'!$C$7:$C$611,0)),INDEX('DEQ Pollutant List'!$A$7:$A$611,MATCH($B204,'DEQ Pollutant List'!$B$7:$B$611,0))),"")</f>
        <v/>
      </c>
      <c r="E204" s="101"/>
      <c r="F204" s="102"/>
      <c r="G204" s="103"/>
      <c r="H204" s="83"/>
      <c r="I204" s="104"/>
      <c r="J204" s="102"/>
      <c r="K204" s="105"/>
      <c r="L204" s="83"/>
      <c r="M204" s="102"/>
      <c r="N204" s="105"/>
      <c r="O204" s="83"/>
    </row>
    <row r="205" spans="1:15" x14ac:dyDescent="0.25">
      <c r="A205" s="79"/>
      <c r="B205" s="100"/>
      <c r="C205" s="81" t="str">
        <f>IFERROR(IF(B205="No CAS","",INDEX('DEQ Pollutant List'!$C$7:$C$611,MATCH('3. Pollutant Emissions - EF'!B205,'DEQ Pollutant List'!$B$7:$B$611,0))),"")</f>
        <v/>
      </c>
      <c r="D205" s="115" t="str">
        <f>IFERROR(IF(OR($B205="",$B205="No CAS"),INDEX('DEQ Pollutant List'!$A$7:$A$611,MATCH($C205,'DEQ Pollutant List'!$C$7:$C$611,0)),INDEX('DEQ Pollutant List'!$A$7:$A$611,MATCH($B205,'DEQ Pollutant List'!$B$7:$B$611,0))),"")</f>
        <v/>
      </c>
      <c r="E205" s="101"/>
      <c r="F205" s="102"/>
      <c r="G205" s="103"/>
      <c r="H205" s="83"/>
      <c r="I205" s="104"/>
      <c r="J205" s="102"/>
      <c r="K205" s="105"/>
      <c r="L205" s="83"/>
      <c r="M205" s="102"/>
      <c r="N205" s="105"/>
      <c r="O205" s="83"/>
    </row>
    <row r="206" spans="1:15" x14ac:dyDescent="0.25">
      <c r="A206" s="79"/>
      <c r="B206" s="100"/>
      <c r="C206" s="81" t="str">
        <f>IFERROR(IF(B206="No CAS","",INDEX('DEQ Pollutant List'!$C$7:$C$611,MATCH('3. Pollutant Emissions - EF'!B206,'DEQ Pollutant List'!$B$7:$B$611,0))),"")</f>
        <v/>
      </c>
      <c r="D206" s="115" t="str">
        <f>IFERROR(IF(OR($B206="",$B206="No CAS"),INDEX('DEQ Pollutant List'!$A$7:$A$611,MATCH($C206,'DEQ Pollutant List'!$C$7:$C$611,0)),INDEX('DEQ Pollutant List'!$A$7:$A$611,MATCH($B206,'DEQ Pollutant List'!$B$7:$B$611,0))),"")</f>
        <v/>
      </c>
      <c r="E206" s="101"/>
      <c r="F206" s="102"/>
      <c r="G206" s="103"/>
      <c r="H206" s="83"/>
      <c r="I206" s="104"/>
      <c r="J206" s="102"/>
      <c r="K206" s="105"/>
      <c r="L206" s="83"/>
      <c r="M206" s="102"/>
      <c r="N206" s="105"/>
      <c r="O206" s="83"/>
    </row>
    <row r="207" spans="1:15" x14ac:dyDescent="0.25">
      <c r="A207" s="79"/>
      <c r="B207" s="100"/>
      <c r="C207" s="81" t="str">
        <f>IFERROR(IF(B207="No CAS","",INDEX('DEQ Pollutant List'!$C$7:$C$611,MATCH('3. Pollutant Emissions - EF'!B207,'DEQ Pollutant List'!$B$7:$B$611,0))),"")</f>
        <v/>
      </c>
      <c r="D207" s="115" t="str">
        <f>IFERROR(IF(OR($B207="",$B207="No CAS"),INDEX('DEQ Pollutant List'!$A$7:$A$611,MATCH($C207,'DEQ Pollutant List'!$C$7:$C$611,0)),INDEX('DEQ Pollutant List'!$A$7:$A$611,MATCH($B207,'DEQ Pollutant List'!$B$7:$B$611,0))),"")</f>
        <v/>
      </c>
      <c r="E207" s="101"/>
      <c r="F207" s="102"/>
      <c r="G207" s="103"/>
      <c r="H207" s="83"/>
      <c r="I207" s="104"/>
      <c r="J207" s="102"/>
      <c r="K207" s="105"/>
      <c r="L207" s="83"/>
      <c r="M207" s="102"/>
      <c r="N207" s="105"/>
      <c r="O207" s="83"/>
    </row>
    <row r="208" spans="1:15" x14ac:dyDescent="0.25">
      <c r="A208" s="79"/>
      <c r="B208" s="100"/>
      <c r="C208" s="81" t="str">
        <f>IFERROR(IF(B208="No CAS","",INDEX('DEQ Pollutant List'!$C$7:$C$611,MATCH('3. Pollutant Emissions - EF'!B208,'DEQ Pollutant List'!$B$7:$B$611,0))),"")</f>
        <v/>
      </c>
      <c r="D208" s="115" t="str">
        <f>IFERROR(IF(OR($B208="",$B208="No CAS"),INDEX('DEQ Pollutant List'!$A$7:$A$611,MATCH($C208,'DEQ Pollutant List'!$C$7:$C$611,0)),INDEX('DEQ Pollutant List'!$A$7:$A$611,MATCH($B208,'DEQ Pollutant List'!$B$7:$B$611,0))),"")</f>
        <v/>
      </c>
      <c r="E208" s="101"/>
      <c r="F208" s="102"/>
      <c r="G208" s="103"/>
      <c r="H208" s="83"/>
      <c r="I208" s="104"/>
      <c r="J208" s="102"/>
      <c r="K208" s="105"/>
      <c r="L208" s="83"/>
      <c r="M208" s="102"/>
      <c r="N208" s="105"/>
      <c r="O208" s="83"/>
    </row>
    <row r="209" spans="1:15" x14ac:dyDescent="0.25">
      <c r="A209" s="79"/>
      <c r="B209" s="100"/>
      <c r="C209" s="81" t="str">
        <f>IFERROR(IF(B209="No CAS","",INDEX('DEQ Pollutant List'!$C$7:$C$611,MATCH('3. Pollutant Emissions - EF'!B209,'DEQ Pollutant List'!$B$7:$B$611,0))),"")</f>
        <v/>
      </c>
      <c r="D209" s="115" t="str">
        <f>IFERROR(IF(OR($B209="",$B209="No CAS"),INDEX('DEQ Pollutant List'!$A$7:$A$611,MATCH($C209,'DEQ Pollutant List'!$C$7:$C$611,0)),INDEX('DEQ Pollutant List'!$A$7:$A$611,MATCH($B209,'DEQ Pollutant List'!$B$7:$B$611,0))),"")</f>
        <v/>
      </c>
      <c r="E209" s="101"/>
      <c r="F209" s="102"/>
      <c r="G209" s="103"/>
      <c r="H209" s="83"/>
      <c r="I209" s="104"/>
      <c r="J209" s="102"/>
      <c r="K209" s="105"/>
      <c r="L209" s="83"/>
      <c r="M209" s="102"/>
      <c r="N209" s="105"/>
      <c r="O209" s="83"/>
    </row>
    <row r="210" spans="1:15" x14ac:dyDescent="0.25">
      <c r="A210" s="79"/>
      <c r="B210" s="100"/>
      <c r="C210" s="81" t="str">
        <f>IFERROR(IF(B210="No CAS","",INDEX('DEQ Pollutant List'!$C$7:$C$611,MATCH('3. Pollutant Emissions - EF'!B210,'DEQ Pollutant List'!$B$7:$B$611,0))),"")</f>
        <v/>
      </c>
      <c r="D210" s="115" t="str">
        <f>IFERROR(IF(OR($B210="",$B210="No CAS"),INDEX('DEQ Pollutant List'!$A$7:$A$611,MATCH($C210,'DEQ Pollutant List'!$C$7:$C$611,0)),INDEX('DEQ Pollutant List'!$A$7:$A$611,MATCH($B210,'DEQ Pollutant List'!$B$7:$B$611,0))),"")</f>
        <v/>
      </c>
      <c r="E210" s="101"/>
      <c r="F210" s="102"/>
      <c r="G210" s="103"/>
      <c r="H210" s="83"/>
      <c r="I210" s="104"/>
      <c r="J210" s="102"/>
      <c r="K210" s="105"/>
      <c r="L210" s="83"/>
      <c r="M210" s="102"/>
      <c r="N210" s="105"/>
      <c r="O210" s="83"/>
    </row>
    <row r="211" spans="1:15" x14ac:dyDescent="0.25">
      <c r="A211" s="79"/>
      <c r="B211" s="100"/>
      <c r="C211" s="81" t="str">
        <f>IFERROR(IF(B211="No CAS","",INDEX('DEQ Pollutant List'!$C$7:$C$611,MATCH('3. Pollutant Emissions - EF'!B211,'DEQ Pollutant List'!$B$7:$B$611,0))),"")</f>
        <v/>
      </c>
      <c r="D211" s="115" t="str">
        <f>IFERROR(IF(OR($B211="",$B211="No CAS"),INDEX('DEQ Pollutant List'!$A$7:$A$611,MATCH($C211,'DEQ Pollutant List'!$C$7:$C$611,0)),INDEX('DEQ Pollutant List'!$A$7:$A$611,MATCH($B211,'DEQ Pollutant List'!$B$7:$B$611,0))),"")</f>
        <v/>
      </c>
      <c r="E211" s="101"/>
      <c r="F211" s="102"/>
      <c r="G211" s="103"/>
      <c r="H211" s="83"/>
      <c r="I211" s="104"/>
      <c r="J211" s="102"/>
      <c r="K211" s="105"/>
      <c r="L211" s="83"/>
      <c r="M211" s="102"/>
      <c r="N211" s="105"/>
      <c r="O211" s="83"/>
    </row>
    <row r="212" spans="1:15" x14ac:dyDescent="0.25">
      <c r="A212" s="79"/>
      <c r="B212" s="100"/>
      <c r="C212" s="81"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101"/>
      <c r="F212" s="102"/>
      <c r="G212" s="103"/>
      <c r="H212" s="83"/>
      <c r="I212" s="104"/>
      <c r="J212" s="102"/>
      <c r="K212" s="105"/>
      <c r="L212" s="83"/>
      <c r="M212" s="102"/>
      <c r="N212" s="105"/>
      <c r="O212" s="83"/>
    </row>
    <row r="213" spans="1:15" x14ac:dyDescent="0.25">
      <c r="A213" s="79"/>
      <c r="B213" s="100"/>
      <c r="C213" s="81" t="str">
        <f>IFERROR(IF(B213="No CAS","",INDEX('DEQ Pollutant List'!$C$7:$C$611,MATCH('3. Pollutant Emissions - EF'!B213,'DEQ Pollutant List'!$B$7:$B$611,0))),"")</f>
        <v/>
      </c>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25">
      <c r="A214" s="79"/>
      <c r="B214" s="100"/>
      <c r="C214" s="81" t="str">
        <f>IFERROR(IF(B214="No CAS","",INDEX('DEQ Pollutant List'!$C$7:$C$611,MATCH('3. Pollutant Emissions - EF'!B214,'DEQ Pollutant List'!$B$7:$B$611,0))),"")</f>
        <v/>
      </c>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25">
      <c r="A215" s="79"/>
      <c r="B215" s="100"/>
      <c r="C215" s="81" t="str">
        <f>IFERROR(IF(B215="No CAS","",INDEX('DEQ Pollutant List'!$C$7:$C$611,MATCH('3. Pollutant Emissions - EF'!B215,'DEQ Pollutant List'!$B$7:$B$611,0))),"")</f>
        <v/>
      </c>
      <c r="D215" s="115" t="str">
        <f>IFERROR(IF(OR($B215="",$B215="No CAS"),INDEX('DEQ Pollutant List'!$A$7:$A$611,MATCH($C215,'DEQ Pollutant List'!$C$7:$C$611,0)),INDEX('DEQ Pollutant List'!$A$7:$A$611,MATCH($B215,'DEQ Pollutant List'!$B$7:$B$611,0))),"")</f>
        <v/>
      </c>
      <c r="E215" s="101"/>
      <c r="F215" s="102"/>
      <c r="G215" s="103"/>
      <c r="H215" s="83"/>
      <c r="I215" s="104"/>
      <c r="J215" s="102"/>
      <c r="K215" s="105"/>
      <c r="L215" s="83"/>
      <c r="M215" s="102"/>
      <c r="N215" s="105"/>
      <c r="O215" s="83"/>
    </row>
    <row r="216" spans="1:15" x14ac:dyDescent="0.25">
      <c r="A216" s="79"/>
      <c r="B216" s="100"/>
      <c r="C216" s="81" t="str">
        <f>IFERROR(IF(B216="No CAS","",INDEX('DEQ Pollutant List'!$C$7:$C$611,MATCH('3. Pollutant Emissions - EF'!B216,'DEQ Pollutant List'!$B$7:$B$611,0))),"")</f>
        <v/>
      </c>
      <c r="D216" s="115" t="str">
        <f>IFERROR(IF(OR($B216="",$B216="No CAS"),INDEX('DEQ Pollutant List'!$A$7:$A$611,MATCH($C216,'DEQ Pollutant List'!$C$7:$C$611,0)),INDEX('DEQ Pollutant List'!$A$7:$A$611,MATCH($B216,'DEQ Pollutant List'!$B$7:$B$611,0))),"")</f>
        <v/>
      </c>
      <c r="E216" s="101"/>
      <c r="F216" s="102"/>
      <c r="G216" s="103"/>
      <c r="H216" s="83"/>
      <c r="I216" s="104"/>
      <c r="J216" s="102"/>
      <c r="K216" s="105"/>
      <c r="L216" s="83"/>
      <c r="M216" s="102"/>
      <c r="N216" s="105"/>
      <c r="O216" s="83"/>
    </row>
    <row r="217" spans="1:15" x14ac:dyDescent="0.25">
      <c r="A217" s="79"/>
      <c r="B217" s="100"/>
      <c r="C217" s="81" t="str">
        <f>IFERROR(IF(B217="No CAS","",INDEX('DEQ Pollutant List'!$C$7:$C$611,MATCH('3. Pollutant Emissions - EF'!B217,'DEQ Pollutant List'!$B$7:$B$611,0))),"")</f>
        <v/>
      </c>
      <c r="D217" s="115" t="str">
        <f>IFERROR(IF(OR($B217="",$B217="No CAS"),INDEX('DEQ Pollutant List'!$A$7:$A$611,MATCH($C217,'DEQ Pollutant List'!$C$7:$C$611,0)),INDEX('DEQ Pollutant List'!$A$7:$A$611,MATCH($B217,'DEQ Pollutant List'!$B$7:$B$611,0))),"")</f>
        <v/>
      </c>
      <c r="E217" s="101"/>
      <c r="F217" s="102"/>
      <c r="G217" s="103"/>
      <c r="H217" s="83"/>
      <c r="I217" s="104"/>
      <c r="J217" s="102"/>
      <c r="K217" s="105"/>
      <c r="L217" s="83"/>
      <c r="M217" s="102"/>
      <c r="N217" s="105"/>
      <c r="O217" s="83"/>
    </row>
    <row r="218" spans="1:15" x14ac:dyDescent="0.25">
      <c r="A218" s="79"/>
      <c r="B218" s="100"/>
      <c r="C218" s="81" t="str">
        <f>IFERROR(IF(B218="No CAS","",INDEX('DEQ Pollutant List'!$C$7:$C$611,MATCH('3. Pollutant Emissions - EF'!B218,'DEQ Pollutant List'!$B$7:$B$611,0))),"")</f>
        <v/>
      </c>
      <c r="D218" s="115" t="str">
        <f>IFERROR(IF(OR($B218="",$B218="No CAS"),INDEX('DEQ Pollutant List'!$A$7:$A$611,MATCH($C218,'DEQ Pollutant List'!$C$7:$C$611,0)),INDEX('DEQ Pollutant List'!$A$7:$A$611,MATCH($B218,'DEQ Pollutant List'!$B$7:$B$611,0))),"")</f>
        <v/>
      </c>
      <c r="E218" s="101"/>
      <c r="F218" s="102"/>
      <c r="G218" s="103"/>
      <c r="H218" s="83"/>
      <c r="I218" s="104"/>
      <c r="J218" s="102"/>
      <c r="K218" s="105"/>
      <c r="L218" s="83"/>
      <c r="M218" s="102"/>
      <c r="N218" s="105"/>
      <c r="O218" s="83"/>
    </row>
    <row r="219" spans="1:15" x14ac:dyDescent="0.25">
      <c r="A219" s="79"/>
      <c r="B219" s="100"/>
      <c r="C219" s="81" t="str">
        <f>IFERROR(IF(B219="No CAS","",INDEX('DEQ Pollutant List'!$C$7:$C$611,MATCH('3. Pollutant Emissions - EF'!B219,'DEQ Pollutant List'!$B$7:$B$611,0))),"")</f>
        <v/>
      </c>
      <c r="D219" s="115" t="str">
        <f>IFERROR(IF(OR($B219="",$B219="No CAS"),INDEX('DEQ Pollutant List'!$A$7:$A$611,MATCH($C219,'DEQ Pollutant List'!$C$7:$C$611,0)),INDEX('DEQ Pollutant List'!$A$7:$A$611,MATCH($B219,'DEQ Pollutant List'!$B$7:$B$611,0))),"")</f>
        <v/>
      </c>
      <c r="E219" s="101"/>
      <c r="F219" s="102"/>
      <c r="G219" s="103"/>
      <c r="H219" s="83"/>
      <c r="I219" s="104"/>
      <c r="J219" s="102"/>
      <c r="K219" s="105"/>
      <c r="L219" s="83"/>
      <c r="M219" s="102"/>
      <c r="N219" s="105"/>
      <c r="O219" s="83"/>
    </row>
    <row r="220" spans="1:15" x14ac:dyDescent="0.25">
      <c r="A220" s="79"/>
      <c r="B220" s="100"/>
      <c r="C220" s="81" t="str">
        <f>IFERROR(IF(B220="No CAS","",INDEX('DEQ Pollutant List'!$C$7:$C$611,MATCH('3. Pollutant Emissions - EF'!B220,'DEQ Pollutant List'!$B$7:$B$611,0))),"")</f>
        <v/>
      </c>
      <c r="D220" s="115" t="str">
        <f>IFERROR(IF(OR($B220="",$B220="No CAS"),INDEX('DEQ Pollutant List'!$A$7:$A$611,MATCH($C220,'DEQ Pollutant List'!$C$7:$C$611,0)),INDEX('DEQ Pollutant List'!$A$7:$A$611,MATCH($B220,'DEQ Pollutant List'!$B$7:$B$611,0))),"")</f>
        <v/>
      </c>
      <c r="E220" s="101"/>
      <c r="F220" s="102"/>
      <c r="G220" s="103"/>
      <c r="H220" s="83"/>
      <c r="I220" s="104"/>
      <c r="J220" s="102"/>
      <c r="K220" s="105"/>
      <c r="L220" s="83"/>
      <c r="M220" s="102"/>
      <c r="N220" s="105"/>
      <c r="O220" s="83"/>
    </row>
    <row r="221" spans="1:15" x14ac:dyDescent="0.25">
      <c r="A221" s="79"/>
      <c r="B221" s="100"/>
      <c r="C221" s="81" t="str">
        <f>IFERROR(IF(B221="No CAS","",INDEX('DEQ Pollutant List'!$C$7:$C$611,MATCH('3. Pollutant Emissions - EF'!B221,'DEQ Pollutant List'!$B$7:$B$611,0))),"")</f>
        <v/>
      </c>
      <c r="D221" s="115" t="str">
        <f>IFERROR(IF(OR($B221="",$B221="No CAS"),INDEX('DEQ Pollutant List'!$A$7:$A$611,MATCH($C221,'DEQ Pollutant List'!$C$7:$C$611,0)),INDEX('DEQ Pollutant List'!$A$7:$A$611,MATCH($B221,'DEQ Pollutant List'!$B$7:$B$611,0))),"")</f>
        <v/>
      </c>
      <c r="E221" s="101"/>
      <c r="F221" s="102"/>
      <c r="G221" s="103"/>
      <c r="H221" s="83"/>
      <c r="I221" s="104"/>
      <c r="J221" s="102"/>
      <c r="K221" s="105"/>
      <c r="L221" s="83"/>
      <c r="M221" s="102"/>
      <c r="N221" s="105"/>
      <c r="O221" s="83"/>
    </row>
    <row r="222" spans="1:15" x14ac:dyDescent="0.25">
      <c r="A222" s="79"/>
      <c r="B222" s="100"/>
      <c r="C222" s="81" t="str">
        <f>IFERROR(IF(B222="No CAS","",INDEX('DEQ Pollutant List'!$C$7:$C$611,MATCH('3. Pollutant Emissions - EF'!B222,'DEQ Pollutant List'!$B$7:$B$611,0))),"")</f>
        <v/>
      </c>
      <c r="D222" s="115" t="str">
        <f>IFERROR(IF(OR($B222="",$B222="No CAS"),INDEX('DEQ Pollutant List'!$A$7:$A$611,MATCH($C222,'DEQ Pollutant List'!$C$7:$C$611,0)),INDEX('DEQ Pollutant List'!$A$7:$A$611,MATCH($B222,'DEQ Pollutant List'!$B$7:$B$611,0))),"")</f>
        <v/>
      </c>
      <c r="E222" s="101"/>
      <c r="F222" s="102"/>
      <c r="G222" s="103"/>
      <c r="H222" s="83"/>
      <c r="I222" s="104"/>
      <c r="J222" s="102"/>
      <c r="K222" s="105"/>
      <c r="L222" s="83"/>
      <c r="M222" s="102"/>
      <c r="N222" s="105"/>
      <c r="O222" s="83"/>
    </row>
    <row r="223" spans="1:15" x14ac:dyDescent="0.25">
      <c r="A223" s="79"/>
      <c r="B223" s="100"/>
      <c r="C223" s="81" t="str">
        <f>IFERROR(IF(B223="No CAS","",INDEX('DEQ Pollutant List'!$C$7:$C$611,MATCH('3. Pollutant Emissions - EF'!B223,'DEQ Pollutant List'!$B$7:$B$611,0))),"")</f>
        <v/>
      </c>
      <c r="D223" s="115" t="str">
        <f>IFERROR(IF(OR($B223="",$B223="No CAS"),INDEX('DEQ Pollutant List'!$A$7:$A$611,MATCH($C223,'DEQ Pollutant List'!$C$7:$C$611,0)),INDEX('DEQ Pollutant List'!$A$7:$A$611,MATCH($B223,'DEQ Pollutant List'!$B$7:$B$611,0))),"")</f>
        <v/>
      </c>
      <c r="E223" s="101"/>
      <c r="F223" s="102"/>
      <c r="G223" s="103"/>
      <c r="H223" s="83"/>
      <c r="I223" s="104"/>
      <c r="J223" s="102"/>
      <c r="K223" s="105"/>
      <c r="L223" s="83"/>
      <c r="M223" s="102"/>
      <c r="N223" s="105"/>
      <c r="O223" s="83"/>
    </row>
    <row r="224" spans="1:15" x14ac:dyDescent="0.25">
      <c r="A224" s="79"/>
      <c r="B224" s="100"/>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25">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25">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25">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c r="K227" s="105"/>
      <c r="L227" s="83"/>
      <c r="M227" s="102"/>
      <c r="N227" s="105"/>
      <c r="O227" s="83"/>
    </row>
    <row r="228" spans="1:15" x14ac:dyDescent="0.25">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02"/>
      <c r="K228" s="105"/>
      <c r="L228" s="83"/>
      <c r="M228" s="102"/>
      <c r="N228" s="105"/>
      <c r="O228" s="83"/>
    </row>
    <row r="229" spans="1:15" x14ac:dyDescent="0.25">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25">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25">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25">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25">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25">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25">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25">
      <c r="A236" s="79"/>
      <c r="B236" s="100"/>
      <c r="C236" s="81" t="str">
        <f>IFERROR(IF(B236="No CAS","",INDEX('DEQ Pollutant List'!$C$7:$C$611,MATCH('3. Pollutant Emissions - EF'!B236,'DEQ Pollutant List'!$B$7:$B$611,0))),"")</f>
        <v/>
      </c>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25">
      <c r="A237" s="79"/>
      <c r="B237" s="100"/>
      <c r="C237" s="81" t="str">
        <f>IFERROR(IF(B237="No CAS","",INDEX('DEQ Pollutant List'!$C$7:$C$611,MATCH('3. Pollutant Emissions - EF'!B237,'DEQ Pollutant List'!$B$7:$B$611,0))),"")</f>
        <v/>
      </c>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25">
      <c r="A238" s="79"/>
      <c r="B238" s="100"/>
      <c r="C238" s="81" t="str">
        <f>IFERROR(IF(B238="No CAS","",INDEX('DEQ Pollutant List'!$C$7:$C$611,MATCH('3. Pollutant Emissions - EF'!B238,'DEQ Pollutant List'!$B$7:$B$611,0))),"")</f>
        <v/>
      </c>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25">
      <c r="A239" s="79"/>
      <c r="B239" s="100"/>
      <c r="C239" s="81" t="str">
        <f>IFERROR(IF(B239="No CAS","",INDEX('DEQ Pollutant List'!$C$7:$C$611,MATCH('3. Pollutant Emissions - EF'!B239,'DEQ Pollutant List'!$B$7:$B$611,0))),"")</f>
        <v/>
      </c>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25">
      <c r="A240" s="79"/>
      <c r="B240" s="100"/>
      <c r="C240" s="81" t="str">
        <f>IFERROR(IF(B240="No CAS","",INDEX('DEQ Pollutant List'!$C$7:$C$611,MATCH('3. Pollutant Emissions - EF'!B240,'DEQ Pollutant List'!$B$7:$B$611,0))),"")</f>
        <v/>
      </c>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25">
      <c r="A241" s="79"/>
      <c r="B241" s="100"/>
      <c r="C241" s="81" t="str">
        <f>IFERROR(IF(B241="No CAS","",INDEX('DEQ Pollutant List'!$C$7:$C$611,MATCH('3. Pollutant Emissions - EF'!B241,'DEQ Pollutant List'!$B$7:$B$611,0))),"")</f>
        <v/>
      </c>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25">
      <c r="A242" s="79"/>
      <c r="B242" s="100"/>
      <c r="C242" s="81" t="str">
        <f>IFERROR(IF(B242="No CAS","",INDEX('DEQ Pollutant List'!$C$7:$C$611,MATCH('3. Pollutant Emissions - EF'!B242,'DEQ Pollutant List'!$B$7:$B$611,0))),"")</f>
        <v/>
      </c>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25">
      <c r="A243" s="79"/>
      <c r="B243" s="100"/>
      <c r="C243" s="81" t="str">
        <f>IFERROR(IF(B243="No CAS","",INDEX('DEQ Pollutant List'!$C$7:$C$611,MATCH('3. Pollutant Emissions - EF'!B243,'DEQ Pollutant List'!$B$7:$B$611,0))),"")</f>
        <v/>
      </c>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25">
      <c r="A244" s="79"/>
      <c r="B244" s="100"/>
      <c r="C244" s="81" t="str">
        <f>IFERROR(IF(B244="No CAS","",INDEX('DEQ Pollutant List'!$C$7:$C$611,MATCH('3. Pollutant Emissions - EF'!B244,'DEQ Pollutant List'!$B$7:$B$611,0))),"")</f>
        <v/>
      </c>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25">
      <c r="A245" s="79"/>
      <c r="B245" s="100"/>
      <c r="C245" s="81" t="str">
        <f>IFERROR(IF(B245="No CAS","",INDEX('DEQ Pollutant List'!$C$7:$C$611,MATCH('3. Pollutant Emissions - EF'!B245,'DEQ Pollutant List'!$B$7:$B$611,0))),"")</f>
        <v/>
      </c>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25">
      <c r="A246" s="79"/>
      <c r="B246" s="100"/>
      <c r="C246" s="81"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25">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25">
      <c r="A248" s="79"/>
      <c r="B248" s="100"/>
      <c r="C248" s="81" t="str">
        <f>IFERROR(IF(B248="No CAS","",INDEX('DEQ Pollutant List'!$C$7:$C$611,MATCH('3. Pollutant Emissions - EF'!B248,'DEQ Pollutant List'!$B$7:$B$611,0))),"")</f>
        <v/>
      </c>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25">
      <c r="A249" s="79"/>
      <c r="B249" s="100"/>
      <c r="C249" s="81" t="str">
        <f>IFERROR(IF(B249="No CAS","",INDEX('DEQ Pollutant List'!$C$7:$C$611,MATCH('3. Pollutant Emissions - EF'!B249,'DEQ Pollutant List'!$B$7:$B$611,0))),"")</f>
        <v/>
      </c>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25">
      <c r="A250" s="79"/>
      <c r="B250" s="100"/>
      <c r="C250" s="81" t="str">
        <f>IFERROR(IF(B250="No CAS","",INDEX('DEQ Pollutant List'!$C$7:$C$611,MATCH('3. Pollutant Emissions - EF'!B250,'DEQ Pollutant List'!$B$7:$B$611,0))),"")</f>
        <v/>
      </c>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25">
      <c r="A251" s="79"/>
      <c r="B251" s="100"/>
      <c r="C251" s="81" t="str">
        <f>IFERROR(IF(B251="No CAS","",INDEX('DEQ Pollutant List'!$C$7:$C$611,MATCH('3. Pollutant Emissions - EF'!B251,'DEQ Pollutant List'!$B$7:$B$611,0))),"")</f>
        <v/>
      </c>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25">
      <c r="A252" s="79"/>
      <c r="B252" s="100"/>
      <c r="C252" s="81" t="str">
        <f>IFERROR(IF(B252="No CAS","",INDEX('DEQ Pollutant List'!$C$7:$C$611,MATCH('3. Pollutant Emissions - EF'!B252,'DEQ Pollutant List'!$B$7:$B$611,0))),"")</f>
        <v/>
      </c>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25">
      <c r="A253" s="79"/>
      <c r="B253" s="100"/>
      <c r="C253" s="81" t="str">
        <f>IFERROR(IF(B253="No CAS","",INDEX('DEQ Pollutant List'!$C$7:$C$611,MATCH('3. Pollutant Emissions - EF'!B253,'DEQ Pollutant List'!$B$7:$B$611,0))),"")</f>
        <v/>
      </c>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25">
      <c r="A254" s="79"/>
      <c r="B254" s="100"/>
      <c r="C254" s="81" t="str">
        <f>IFERROR(IF(B254="No CAS","",INDEX('DEQ Pollutant List'!$C$7:$C$611,MATCH('3. Pollutant Emissions - EF'!B254,'DEQ Pollutant List'!$B$7:$B$611,0))),"")</f>
        <v/>
      </c>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25">
      <c r="A255" s="79"/>
      <c r="B255" s="100"/>
      <c r="C255" s="81" t="str">
        <f>IFERROR(IF(B255="No CAS","",INDEX('DEQ Pollutant List'!$C$7:$C$611,MATCH('3. Pollutant Emissions - EF'!B255,'DEQ Pollutant List'!$B$7:$B$611,0))),"")</f>
        <v/>
      </c>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25">
      <c r="A256" s="79"/>
      <c r="B256" s="100"/>
      <c r="C256" s="81" t="str">
        <f>IFERROR(IF(B256="No CAS","",INDEX('DEQ Pollutant List'!$C$7:$C$611,MATCH('3. Pollutant Emissions - EF'!B256,'DEQ Pollutant List'!$B$7:$B$611,0))),"")</f>
        <v/>
      </c>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25">
      <c r="A257" s="79"/>
      <c r="B257" s="100"/>
      <c r="C257" s="81" t="str">
        <f>IFERROR(IF(B257="No CAS","",INDEX('DEQ Pollutant List'!$C$7:$C$611,MATCH('3. Pollutant Emissions - EF'!B257,'DEQ Pollutant List'!$B$7:$B$611,0))),"")</f>
        <v/>
      </c>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25">
      <c r="A258" s="79"/>
      <c r="B258" s="100"/>
      <c r="C258" s="81" t="str">
        <f>IFERROR(IF(B258="No CAS","",INDEX('DEQ Pollutant List'!$C$7:$C$611,MATCH('3. Pollutant Emissions - EF'!B258,'DEQ Pollutant List'!$B$7:$B$611,0))),"")</f>
        <v/>
      </c>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25">
      <c r="A259" s="79"/>
      <c r="B259" s="100"/>
      <c r="C259" s="81" t="str">
        <f>IFERROR(IF(B259="No CAS","",INDEX('DEQ Pollutant List'!$C$7:$C$611,MATCH('3. Pollutant Emissions - EF'!B259,'DEQ Pollutant List'!$B$7:$B$611,0))),"")</f>
        <v/>
      </c>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25">
      <c r="A260" s="79"/>
      <c r="B260" s="100"/>
      <c r="C260" s="81" t="str">
        <f>IFERROR(IF(B260="No CAS","",INDEX('DEQ Pollutant List'!$C$7:$C$611,MATCH('3. Pollutant Emissions - EF'!B260,'DEQ Pollutant List'!$B$7:$B$611,0))),"")</f>
        <v/>
      </c>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25">
      <c r="A261" s="79"/>
      <c r="B261" s="100"/>
      <c r="C261" s="81" t="str">
        <f>IFERROR(IF(B261="No CAS","",INDEX('DEQ Pollutant List'!$C$7:$C$611,MATCH('3. Pollutant Emissions - EF'!B261,'DEQ Pollutant List'!$B$7:$B$611,0))),"")</f>
        <v/>
      </c>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25">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25">
      <c r="A263" s="79"/>
      <c r="B263" s="100"/>
      <c r="C263" s="81"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25">
      <c r="A264" s="79"/>
      <c r="B264" s="100"/>
      <c r="C264" s="81" t="str">
        <f>IFERROR(IF(B264="No CAS","",INDEX('DEQ Pollutant List'!$C$7:$C$611,MATCH('3. Pollutant Emissions - EF'!B264,'DEQ Pollutant List'!$B$7:$B$611,0))),"")</f>
        <v/>
      </c>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25">
      <c r="A265" s="79"/>
      <c r="B265" s="100"/>
      <c r="C265" s="81" t="str">
        <f>IFERROR(IF(B265="No CAS","",INDEX('DEQ Pollutant List'!$C$7:$C$611,MATCH('3. Pollutant Emissions - EF'!B265,'DEQ Pollutant List'!$B$7:$B$611,0))),"")</f>
        <v/>
      </c>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25">
      <c r="A266" s="79"/>
      <c r="B266" s="100"/>
      <c r="C266" s="81" t="str">
        <f>IFERROR(IF(B266="No CAS","",INDEX('DEQ Pollutant List'!$C$7:$C$611,MATCH('3. Pollutant Emissions - EF'!B266,'DEQ Pollutant List'!$B$7:$B$611,0))),"")</f>
        <v/>
      </c>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25">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25">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25">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25">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25">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25">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25">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25">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25">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25">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25">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25">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25">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25">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25">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25">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25">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25">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25">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25">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25">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25">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25">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25">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25">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25">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25">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25">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25">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25">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25">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25">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25">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25">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2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2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2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2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2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2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25">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2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2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2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2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2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2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2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2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2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2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2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2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2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2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2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2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2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2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2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2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2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2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2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2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2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2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2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2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2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2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2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2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2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2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2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2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2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2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2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2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2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2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2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2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2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2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2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2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2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2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2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2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2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2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2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2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2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2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2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2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2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2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2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2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2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2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2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2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2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2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2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2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2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2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2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2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2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2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2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2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2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2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2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2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2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2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2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2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2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2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2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2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2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2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2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2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2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2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2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2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2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2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2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2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2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2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2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2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2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2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2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2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2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2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2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2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2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2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2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2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2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2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2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2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2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2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2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2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2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2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2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2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2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2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2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2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2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2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2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2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2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2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2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2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2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2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2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2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2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2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2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2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2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2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2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2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2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2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2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2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2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2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2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2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2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2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2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2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2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2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2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2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2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2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2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2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2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2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2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2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2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2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2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2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2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2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2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2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2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2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2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2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75" thickBot="1" x14ac:dyDescent="0.3">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25">
      <c r="A501" s="287" t="s">
        <v>195</v>
      </c>
      <c r="B501" s="288"/>
      <c r="C501" s="288"/>
      <c r="D501" s="288"/>
      <c r="E501" s="288"/>
      <c r="F501" s="288"/>
      <c r="G501" s="288"/>
      <c r="H501" s="288"/>
      <c r="I501" s="288"/>
      <c r="J501" s="288"/>
      <c r="K501" s="288"/>
      <c r="L501" s="288"/>
      <c r="M501" s="288"/>
      <c r="N501" s="288"/>
      <c r="O501" s="289"/>
    </row>
    <row r="502" spans="1:15" x14ac:dyDescent="0.25">
      <c r="A502" s="290"/>
      <c r="B502" s="291"/>
      <c r="C502" s="291"/>
      <c r="D502" s="291"/>
      <c r="E502" s="291"/>
      <c r="F502" s="291"/>
      <c r="G502" s="291"/>
      <c r="H502" s="291"/>
      <c r="I502" s="291"/>
      <c r="J502" s="291"/>
      <c r="K502" s="291"/>
      <c r="L502" s="291"/>
      <c r="M502" s="291"/>
      <c r="N502" s="291"/>
      <c r="O502" s="292"/>
    </row>
    <row r="503" spans="1:15" ht="15.75" thickBot="1" x14ac:dyDescent="0.3">
      <c r="A503" s="293"/>
      <c r="B503" s="294"/>
      <c r="C503" s="294"/>
      <c r="D503" s="294"/>
      <c r="E503" s="294"/>
      <c r="F503" s="294"/>
      <c r="G503" s="294"/>
      <c r="H503" s="294"/>
      <c r="I503" s="294"/>
      <c r="J503" s="294"/>
      <c r="K503" s="294"/>
      <c r="L503" s="294"/>
      <c r="M503" s="294"/>
      <c r="N503" s="294"/>
      <c r="O503" s="295"/>
    </row>
    <row r="504" spans="1:15" x14ac:dyDescent="0.25">
      <c r="A504" s="22"/>
      <c r="B504" s="112"/>
      <c r="C504" s="113"/>
      <c r="D504" s="22"/>
      <c r="E504" s="114"/>
      <c r="F504" s="22"/>
      <c r="G504" s="22"/>
      <c r="H504" s="22"/>
      <c r="I504" s="113"/>
      <c r="J504" s="22"/>
      <c r="K504" s="22"/>
      <c r="L504" s="22"/>
      <c r="M504" s="22"/>
      <c r="N504" s="22"/>
      <c r="O504" s="22"/>
    </row>
    <row r="505" spans="1:15" x14ac:dyDescent="0.25">
      <c r="A505" s="22"/>
      <c r="B505" s="112"/>
      <c r="C505" s="113"/>
      <c r="D505" s="22"/>
      <c r="E505" s="114"/>
      <c r="F505" s="22"/>
      <c r="G505" s="22"/>
      <c r="H505" s="22"/>
      <c r="I505" s="113"/>
      <c r="J505" s="22"/>
      <c r="K505" s="22"/>
      <c r="L505" s="22"/>
      <c r="M505" s="22"/>
      <c r="N505" s="22"/>
      <c r="O505" s="22"/>
    </row>
    <row r="506" spans="1:15" x14ac:dyDescent="0.25">
      <c r="A506" s="22"/>
      <c r="B506" s="112"/>
      <c r="C506" s="113"/>
      <c r="D506" s="22"/>
      <c r="E506" s="114"/>
      <c r="F506" s="22"/>
      <c r="G506" s="22"/>
      <c r="H506" s="22"/>
      <c r="I506" s="113"/>
      <c r="J506" s="22"/>
      <c r="K506" s="22"/>
      <c r="L506" s="22"/>
      <c r="M506" s="22"/>
      <c r="N506" s="22"/>
      <c r="O506" s="22"/>
    </row>
    <row r="507" spans="1:15" x14ac:dyDescent="0.25">
      <c r="A507" s="22"/>
      <c r="B507" s="112"/>
      <c r="C507" s="113"/>
      <c r="D507" s="22"/>
      <c r="E507" s="114"/>
      <c r="F507" s="22"/>
      <c r="G507" s="22"/>
      <c r="H507" s="22"/>
      <c r="I507" s="113"/>
      <c r="J507" s="22"/>
      <c r="K507" s="22"/>
      <c r="L507" s="22"/>
      <c r="M507" s="22"/>
      <c r="N507" s="22"/>
      <c r="O507" s="22"/>
    </row>
    <row r="508" spans="1:15" x14ac:dyDescent="0.25">
      <c r="A508" s="22"/>
      <c r="B508" s="112"/>
      <c r="C508" s="113"/>
      <c r="D508" s="22"/>
      <c r="E508" s="114"/>
      <c r="F508" s="22"/>
      <c r="G508" s="22"/>
      <c r="H508" s="22"/>
      <c r="I508" s="113"/>
      <c r="J508" s="22"/>
      <c r="K508" s="22"/>
      <c r="L508" s="22"/>
      <c r="M508" s="22"/>
      <c r="N508" s="22"/>
      <c r="O508" s="22"/>
    </row>
    <row r="509" spans="1:15" x14ac:dyDescent="0.25">
      <c r="A509" s="22"/>
      <c r="B509" s="112"/>
      <c r="C509" s="113"/>
      <c r="D509" s="22"/>
      <c r="E509" s="114"/>
      <c r="F509" s="22"/>
      <c r="G509" s="22"/>
      <c r="H509" s="22"/>
      <c r="I509" s="113"/>
      <c r="J509" s="22"/>
      <c r="K509" s="22"/>
      <c r="L509" s="22"/>
      <c r="M509" s="22"/>
      <c r="N509" s="22"/>
      <c r="O509" s="22"/>
    </row>
    <row r="510" spans="1:15" x14ac:dyDescent="0.25">
      <c r="A510" s="22"/>
      <c r="B510" s="112"/>
      <c r="C510" s="113"/>
      <c r="D510" s="22"/>
      <c r="E510" s="114"/>
      <c r="F510" s="22"/>
      <c r="G510" s="22"/>
      <c r="H510" s="22"/>
      <c r="I510" s="113"/>
      <c r="J510" s="22"/>
      <c r="K510" s="22"/>
      <c r="L510" s="22"/>
      <c r="M510" s="22"/>
      <c r="N510" s="22"/>
      <c r="O510" s="22"/>
    </row>
    <row r="511" spans="1:15" x14ac:dyDescent="0.25">
      <c r="A511" s="22"/>
      <c r="B511" s="112"/>
      <c r="C511" s="113"/>
      <c r="D511" s="22"/>
      <c r="E511" s="114"/>
      <c r="F511" s="22"/>
      <c r="G511" s="22"/>
      <c r="H511" s="22"/>
      <c r="I511" s="113"/>
      <c r="J511" s="22"/>
      <c r="K511" s="22"/>
      <c r="L511" s="22"/>
      <c r="M511" s="22"/>
      <c r="N511" s="22"/>
      <c r="O511" s="22"/>
    </row>
    <row r="512" spans="1:15" x14ac:dyDescent="0.25">
      <c r="A512" s="22"/>
      <c r="B512" s="112"/>
      <c r="C512" s="113"/>
      <c r="D512" s="22"/>
      <c r="E512" s="114"/>
      <c r="F512" s="22"/>
      <c r="G512" s="22"/>
      <c r="H512" s="22"/>
      <c r="I512" s="113"/>
      <c r="J512" s="22"/>
      <c r="K512" s="22"/>
      <c r="L512" s="22"/>
      <c r="M512" s="22"/>
      <c r="N512" s="22"/>
      <c r="O512" s="22"/>
    </row>
    <row r="513" spans="1:15" x14ac:dyDescent="0.25">
      <c r="A513" s="22"/>
      <c r="B513" s="112"/>
      <c r="C513" s="113"/>
      <c r="D513" s="22"/>
      <c r="E513" s="114"/>
      <c r="F513" s="22"/>
      <c r="G513" s="22"/>
      <c r="H513" s="22"/>
      <c r="I513" s="113"/>
      <c r="J513" s="22"/>
      <c r="K513" s="22"/>
      <c r="L513" s="22"/>
      <c r="M513" s="22"/>
      <c r="N513" s="22"/>
      <c r="O513" s="22"/>
    </row>
    <row r="514" spans="1:15" x14ac:dyDescent="0.25">
      <c r="A514" s="22"/>
      <c r="B514" s="112"/>
      <c r="C514" s="113"/>
      <c r="D514" s="22"/>
      <c r="E514" s="114"/>
      <c r="F514" s="22"/>
      <c r="G514" s="22"/>
      <c r="H514" s="22"/>
      <c r="I514" s="113"/>
      <c r="J514" s="22"/>
      <c r="K514" s="22"/>
      <c r="L514" s="22"/>
      <c r="M514" s="22"/>
      <c r="N514" s="22"/>
      <c r="O514" s="22"/>
    </row>
    <row r="515" spans="1:15" x14ac:dyDescent="0.25">
      <c r="A515" s="22"/>
      <c r="B515" s="112"/>
      <c r="C515" s="113"/>
      <c r="D515" s="22"/>
      <c r="E515" s="114"/>
      <c r="F515" s="22"/>
      <c r="G515" s="22"/>
      <c r="H515" s="22"/>
      <c r="I515" s="113"/>
      <c r="J515" s="22"/>
      <c r="K515" s="22"/>
      <c r="L515" s="22"/>
      <c r="M515" s="22"/>
      <c r="N515" s="22"/>
      <c r="O515" s="22"/>
    </row>
    <row r="516" spans="1:15" x14ac:dyDescent="0.25">
      <c r="A516" s="22"/>
      <c r="B516" s="112"/>
      <c r="C516" s="113"/>
      <c r="D516" s="22"/>
      <c r="E516" s="114"/>
      <c r="F516" s="22"/>
      <c r="G516" s="22"/>
      <c r="H516" s="22"/>
      <c r="I516" s="113"/>
      <c r="J516" s="22"/>
      <c r="K516" s="22"/>
      <c r="L516" s="22"/>
      <c r="M516" s="22"/>
      <c r="N516" s="22"/>
      <c r="O516" s="22"/>
    </row>
    <row r="517" spans="1:15" x14ac:dyDescent="0.25">
      <c r="A517" s="22"/>
      <c r="B517" s="112"/>
      <c r="C517" s="113"/>
      <c r="D517" s="22"/>
      <c r="E517" s="114"/>
      <c r="F517" s="22"/>
      <c r="G517" s="22"/>
      <c r="H517" s="22"/>
      <c r="I517" s="113"/>
      <c r="J517" s="22"/>
      <c r="K517" s="22"/>
      <c r="L517" s="22"/>
      <c r="M517" s="22"/>
      <c r="N517" s="22"/>
      <c r="O517" s="22"/>
    </row>
    <row r="518" spans="1:15" x14ac:dyDescent="0.25">
      <c r="A518" s="22"/>
      <c r="B518" s="112"/>
      <c r="C518" s="113"/>
      <c r="D518" s="22"/>
      <c r="E518" s="114"/>
      <c r="F518" s="22"/>
      <c r="G518" s="22"/>
      <c r="H518" s="22"/>
      <c r="I518" s="113"/>
      <c r="J518" s="22"/>
      <c r="K518" s="22"/>
      <c r="L518" s="22"/>
      <c r="M518" s="22"/>
      <c r="N518" s="22"/>
      <c r="O518" s="22"/>
    </row>
    <row r="519" spans="1:15" x14ac:dyDescent="0.25">
      <c r="A519" s="22"/>
      <c r="B519" s="112"/>
      <c r="C519" s="113"/>
      <c r="D519" s="22"/>
      <c r="E519" s="114"/>
      <c r="F519" s="22"/>
      <c r="G519" s="22"/>
      <c r="H519" s="22"/>
      <c r="I519" s="113"/>
      <c r="J519" s="22"/>
      <c r="K519" s="22"/>
      <c r="L519" s="22"/>
      <c r="M519" s="22"/>
      <c r="N519" s="22"/>
      <c r="O519" s="22"/>
    </row>
    <row r="520" spans="1:15" x14ac:dyDescent="0.25">
      <c r="A520" s="22"/>
      <c r="B520" s="112"/>
      <c r="C520" s="113"/>
      <c r="D520" s="22"/>
      <c r="E520" s="114"/>
      <c r="F520" s="22"/>
      <c r="G520" s="22"/>
      <c r="H520" s="22"/>
      <c r="I520" s="113"/>
      <c r="J520" s="22"/>
      <c r="K520" s="22"/>
      <c r="L520" s="22"/>
      <c r="M520" s="22"/>
      <c r="N520" s="22"/>
      <c r="O520" s="22"/>
    </row>
    <row r="521" spans="1:15" x14ac:dyDescent="0.25">
      <c r="A521" s="22"/>
      <c r="B521" s="112"/>
      <c r="C521" s="113"/>
      <c r="D521" s="22"/>
      <c r="E521" s="114"/>
      <c r="F521" s="22"/>
      <c r="G521" s="22"/>
      <c r="H521" s="22"/>
      <c r="I521" s="113"/>
      <c r="J521" s="22"/>
      <c r="K521" s="22"/>
      <c r="L521" s="22"/>
      <c r="M521" s="22"/>
      <c r="N521" s="22"/>
      <c r="O521" s="22"/>
    </row>
    <row r="522" spans="1:15" x14ac:dyDescent="0.25">
      <c r="A522" s="22"/>
      <c r="B522" s="112"/>
      <c r="C522" s="113"/>
      <c r="D522" s="22"/>
      <c r="E522" s="114"/>
      <c r="F522" s="22"/>
      <c r="G522" s="22"/>
      <c r="H522" s="22"/>
      <c r="I522" s="113"/>
      <c r="J522" s="22"/>
      <c r="K522" s="22"/>
      <c r="L522" s="22"/>
      <c r="M522" s="22"/>
      <c r="N522" s="22"/>
      <c r="O522" s="22"/>
    </row>
    <row r="523" spans="1:15" x14ac:dyDescent="0.25">
      <c r="A523" s="22"/>
      <c r="B523" s="112"/>
      <c r="C523" s="113"/>
      <c r="D523" s="22"/>
      <c r="E523" s="114"/>
      <c r="F523" s="22"/>
      <c r="G523" s="22"/>
      <c r="H523" s="22"/>
      <c r="I523" s="113"/>
      <c r="J523" s="22"/>
      <c r="K523" s="22"/>
      <c r="L523" s="22"/>
      <c r="M523" s="22"/>
      <c r="N523" s="22"/>
      <c r="O523" s="22"/>
    </row>
    <row r="524" spans="1:15" x14ac:dyDescent="0.25">
      <c r="A524" s="22"/>
      <c r="B524" s="112"/>
      <c r="C524" s="113"/>
      <c r="D524" s="22"/>
      <c r="E524" s="114"/>
      <c r="F524" s="22"/>
      <c r="G524" s="22"/>
      <c r="H524" s="22"/>
      <c r="I524" s="113"/>
      <c r="J524" s="22"/>
      <c r="K524" s="22"/>
      <c r="L524" s="22"/>
      <c r="M524" s="22"/>
      <c r="N524" s="22"/>
      <c r="O524" s="22"/>
    </row>
    <row r="525" spans="1:15" x14ac:dyDescent="0.25">
      <c r="A525" s="22"/>
      <c r="B525" s="112"/>
      <c r="C525" s="113"/>
      <c r="D525" s="22"/>
      <c r="E525" s="114"/>
      <c r="F525" s="22"/>
      <c r="G525" s="22"/>
      <c r="H525" s="22"/>
      <c r="I525" s="113"/>
      <c r="J525" s="22"/>
      <c r="K525" s="22"/>
      <c r="L525" s="22"/>
      <c r="M525" s="22"/>
      <c r="N525" s="22"/>
      <c r="O525" s="22"/>
    </row>
    <row r="526" spans="1:15" x14ac:dyDescent="0.25">
      <c r="A526" s="22"/>
      <c r="B526" s="112"/>
      <c r="C526" s="113"/>
      <c r="D526" s="22"/>
      <c r="E526" s="114"/>
      <c r="F526" s="22"/>
      <c r="G526" s="22"/>
      <c r="H526" s="22"/>
      <c r="I526" s="113"/>
      <c r="J526" s="22"/>
      <c r="K526" s="22"/>
      <c r="L526" s="22"/>
      <c r="M526" s="22"/>
      <c r="N526" s="22"/>
      <c r="O526" s="22"/>
    </row>
    <row r="527" spans="1:15" x14ac:dyDescent="0.25">
      <c r="A527" s="22"/>
      <c r="B527" s="112"/>
      <c r="C527" s="113"/>
      <c r="D527" s="22"/>
      <c r="E527" s="114"/>
      <c r="F527" s="22"/>
      <c r="G527" s="22"/>
      <c r="H527" s="22"/>
      <c r="I527" s="113"/>
      <c r="J527" s="22"/>
      <c r="K527" s="22"/>
      <c r="L527" s="22"/>
      <c r="M527" s="22"/>
      <c r="N527" s="22"/>
      <c r="O527" s="22"/>
    </row>
    <row r="528" spans="1:15" x14ac:dyDescent="0.25">
      <c r="A528" s="22"/>
      <c r="B528" s="112"/>
      <c r="C528" s="113"/>
      <c r="D528" s="22"/>
      <c r="E528" s="114"/>
      <c r="F528" s="22"/>
      <c r="G528" s="22"/>
      <c r="H528" s="22"/>
      <c r="I528" s="113"/>
      <c r="J528" s="22"/>
      <c r="K528" s="22"/>
      <c r="L528" s="22"/>
      <c r="M528" s="22"/>
      <c r="N528" s="22"/>
      <c r="O528" s="22"/>
    </row>
    <row r="529" spans="1:15" x14ac:dyDescent="0.25">
      <c r="A529" s="22"/>
      <c r="B529" s="112"/>
      <c r="C529" s="113"/>
      <c r="D529" s="22"/>
      <c r="E529" s="114"/>
      <c r="F529" s="22"/>
      <c r="G529" s="22"/>
      <c r="H529" s="22"/>
      <c r="I529" s="113"/>
      <c r="J529" s="22"/>
      <c r="K529" s="22"/>
      <c r="L529" s="22"/>
      <c r="M529" s="22"/>
      <c r="N529" s="22"/>
      <c r="O529" s="22"/>
    </row>
    <row r="530" spans="1:15" x14ac:dyDescent="0.25">
      <c r="A530" s="22"/>
      <c r="B530" s="112"/>
      <c r="C530" s="113"/>
      <c r="D530" s="22"/>
      <c r="E530" s="114"/>
      <c r="F530" s="22"/>
      <c r="G530" s="22"/>
      <c r="H530" s="22"/>
      <c r="I530" s="113"/>
      <c r="J530" s="22"/>
      <c r="K530" s="22"/>
      <c r="L530" s="22"/>
      <c r="M530" s="22"/>
      <c r="N530" s="22"/>
      <c r="O530" s="22"/>
    </row>
    <row r="531" spans="1:15" x14ac:dyDescent="0.25">
      <c r="A531" s="22"/>
      <c r="B531" s="112"/>
      <c r="C531" s="113"/>
      <c r="D531" s="22"/>
      <c r="E531" s="114"/>
      <c r="F531" s="22"/>
      <c r="G531" s="22"/>
      <c r="H531" s="22"/>
      <c r="I531" s="113"/>
      <c r="J531" s="22"/>
      <c r="K531" s="22"/>
      <c r="L531" s="22"/>
      <c r="M531" s="22"/>
      <c r="N531" s="22"/>
      <c r="O531" s="22"/>
    </row>
    <row r="532" spans="1:15" x14ac:dyDescent="0.25">
      <c r="A532" s="22"/>
      <c r="B532" s="112"/>
      <c r="C532" s="113"/>
      <c r="D532" s="22"/>
      <c r="E532" s="114"/>
      <c r="F532" s="22"/>
      <c r="G532" s="22"/>
      <c r="H532" s="22"/>
      <c r="I532" s="113"/>
      <c r="J532" s="22"/>
      <c r="K532" s="22"/>
      <c r="L532" s="22"/>
      <c r="M532" s="22"/>
      <c r="N532" s="22"/>
      <c r="O532" s="22"/>
    </row>
    <row r="533" spans="1:15" x14ac:dyDescent="0.25">
      <c r="A533" s="22"/>
      <c r="B533" s="112"/>
      <c r="C533" s="113"/>
      <c r="D533" s="22"/>
      <c r="E533" s="114"/>
      <c r="F533" s="22"/>
      <c r="G533" s="22"/>
      <c r="H533" s="22"/>
      <c r="I533" s="113"/>
      <c r="J533" s="22"/>
      <c r="K533" s="22"/>
      <c r="L533" s="22"/>
      <c r="M533" s="22"/>
      <c r="N533" s="22"/>
      <c r="O533" s="22"/>
    </row>
    <row r="534" spans="1:15" x14ac:dyDescent="0.25">
      <c r="A534" s="22"/>
      <c r="B534" s="112"/>
      <c r="C534" s="113"/>
      <c r="D534" s="22"/>
      <c r="E534" s="114"/>
      <c r="F534" s="22"/>
      <c r="G534" s="22"/>
      <c r="H534" s="22"/>
      <c r="I534" s="113"/>
      <c r="J534" s="22"/>
      <c r="K534" s="22"/>
      <c r="L534" s="22"/>
      <c r="M534" s="22"/>
      <c r="N534" s="22"/>
      <c r="O534" s="22"/>
    </row>
    <row r="535" spans="1:15" x14ac:dyDescent="0.25">
      <c r="A535" s="22"/>
      <c r="B535" s="112"/>
      <c r="C535" s="113"/>
      <c r="D535" s="22"/>
      <c r="E535" s="114"/>
      <c r="F535" s="22"/>
      <c r="G535" s="22"/>
      <c r="H535" s="22"/>
      <c r="I535" s="113"/>
      <c r="J535" s="22"/>
      <c r="K535" s="22"/>
      <c r="L535" s="22"/>
      <c r="M535" s="22"/>
      <c r="N535" s="22"/>
      <c r="O535" s="22"/>
    </row>
    <row r="536" spans="1:15" x14ac:dyDescent="0.25">
      <c r="A536" s="22"/>
      <c r="B536" s="112"/>
      <c r="C536" s="113"/>
      <c r="D536" s="22"/>
      <c r="E536" s="114"/>
      <c r="F536" s="22"/>
      <c r="G536" s="22"/>
      <c r="H536" s="22"/>
      <c r="I536" s="113"/>
      <c r="J536" s="22"/>
      <c r="K536" s="22"/>
      <c r="L536" s="22"/>
      <c r="M536" s="22"/>
      <c r="N536" s="22"/>
      <c r="O536" s="22"/>
    </row>
    <row r="537" spans="1:15" x14ac:dyDescent="0.25">
      <c r="A537" s="22"/>
      <c r="B537" s="112"/>
      <c r="C537" s="113"/>
      <c r="D537" s="22"/>
      <c r="E537" s="114"/>
      <c r="F537" s="22"/>
      <c r="G537" s="22"/>
      <c r="H537" s="22"/>
      <c r="I537" s="113"/>
      <c r="J537" s="22"/>
      <c r="K537" s="22"/>
      <c r="L537" s="22"/>
      <c r="M537" s="22"/>
      <c r="N537" s="22"/>
      <c r="O537" s="22"/>
    </row>
    <row r="538" spans="1:15" x14ac:dyDescent="0.25">
      <c r="A538" s="22"/>
      <c r="B538" s="112"/>
      <c r="C538" s="113"/>
      <c r="D538" s="22"/>
      <c r="E538" s="114"/>
      <c r="F538" s="22"/>
      <c r="G538" s="22"/>
      <c r="H538" s="22"/>
      <c r="I538" s="113"/>
      <c r="J538" s="22"/>
      <c r="K538" s="22"/>
      <c r="L538" s="22"/>
      <c r="M538" s="22"/>
      <c r="N538" s="22"/>
      <c r="O538" s="22"/>
    </row>
    <row r="539" spans="1:15" x14ac:dyDescent="0.25">
      <c r="A539" s="22"/>
      <c r="B539" s="112"/>
      <c r="C539" s="113"/>
      <c r="D539" s="22"/>
      <c r="E539" s="114"/>
      <c r="F539" s="22"/>
      <c r="G539" s="22"/>
      <c r="H539" s="22"/>
      <c r="I539" s="113"/>
      <c r="J539" s="22"/>
      <c r="K539" s="22"/>
      <c r="L539" s="22"/>
      <c r="M539" s="22"/>
      <c r="N539" s="22"/>
      <c r="O539" s="22"/>
    </row>
    <row r="540" spans="1:15" x14ac:dyDescent="0.25">
      <c r="A540" s="22"/>
      <c r="B540" s="112"/>
      <c r="C540" s="113"/>
      <c r="D540" s="22"/>
      <c r="E540" s="114"/>
      <c r="F540" s="22"/>
      <c r="G540" s="22"/>
      <c r="H540" s="22"/>
      <c r="I540" s="113"/>
      <c r="J540" s="22"/>
      <c r="K540" s="22"/>
      <c r="L540" s="22"/>
      <c r="M540" s="22"/>
      <c r="N540" s="22"/>
      <c r="O540" s="22"/>
    </row>
    <row r="541" spans="1:15" x14ac:dyDescent="0.25">
      <c r="A541" s="22"/>
      <c r="B541" s="112"/>
      <c r="C541" s="113"/>
      <c r="D541" s="22"/>
      <c r="E541" s="114"/>
      <c r="F541" s="22"/>
      <c r="G541" s="22"/>
      <c r="H541" s="22"/>
      <c r="I541" s="113"/>
      <c r="J541" s="22"/>
      <c r="K541" s="22"/>
      <c r="L541" s="22"/>
      <c r="M541" s="22"/>
      <c r="N541" s="22"/>
      <c r="O541" s="22"/>
    </row>
    <row r="542" spans="1:15" x14ac:dyDescent="0.25">
      <c r="A542" s="22"/>
      <c r="B542" s="112"/>
      <c r="C542" s="113"/>
      <c r="D542" s="22"/>
      <c r="E542" s="114"/>
      <c r="F542" s="22"/>
      <c r="G542" s="22"/>
      <c r="H542" s="22"/>
      <c r="I542" s="113"/>
      <c r="J542" s="22"/>
      <c r="K542" s="22"/>
      <c r="L542" s="22"/>
      <c r="M542" s="22"/>
      <c r="N542" s="22"/>
      <c r="O542" s="22"/>
    </row>
    <row r="543" spans="1:15" x14ac:dyDescent="0.25">
      <c r="A543" s="22"/>
      <c r="B543" s="112"/>
      <c r="C543" s="113"/>
      <c r="D543" s="22"/>
      <c r="E543" s="114"/>
      <c r="F543" s="22"/>
      <c r="G543" s="22"/>
      <c r="H543" s="22"/>
      <c r="I543" s="113"/>
      <c r="J543" s="22"/>
      <c r="K543" s="22"/>
      <c r="L543" s="22"/>
      <c r="M543" s="22"/>
      <c r="N543" s="22"/>
      <c r="O543" s="22"/>
    </row>
    <row r="544" spans="1:15" x14ac:dyDescent="0.25">
      <c r="A544" s="22"/>
      <c r="B544" s="112"/>
      <c r="C544" s="113"/>
      <c r="D544" s="22"/>
      <c r="E544" s="114"/>
      <c r="F544" s="22"/>
      <c r="G544" s="22"/>
      <c r="H544" s="22"/>
      <c r="I544" s="113"/>
      <c r="J544" s="22"/>
      <c r="K544" s="22"/>
      <c r="L544" s="22"/>
      <c r="M544" s="22"/>
      <c r="N544" s="22"/>
      <c r="O544" s="22"/>
    </row>
    <row r="545" spans="1:15" x14ac:dyDescent="0.25">
      <c r="A545" s="22"/>
      <c r="B545" s="112"/>
      <c r="C545" s="113"/>
      <c r="D545" s="22"/>
      <c r="E545" s="114"/>
      <c r="F545" s="22"/>
      <c r="G545" s="22"/>
      <c r="H545" s="22"/>
      <c r="I545" s="113"/>
      <c r="J545" s="22"/>
      <c r="K545" s="22"/>
      <c r="L545" s="22"/>
      <c r="M545" s="22"/>
      <c r="N545" s="22"/>
      <c r="O545" s="22"/>
    </row>
    <row r="546" spans="1:15" x14ac:dyDescent="0.25">
      <c r="A546" s="22"/>
      <c r="B546" s="112"/>
      <c r="C546" s="113"/>
      <c r="D546" s="22"/>
      <c r="E546" s="114"/>
      <c r="F546" s="22"/>
      <c r="G546" s="22"/>
      <c r="H546" s="22"/>
      <c r="I546" s="113"/>
      <c r="J546" s="22"/>
      <c r="K546" s="22"/>
      <c r="L546" s="22"/>
      <c r="M546" s="22"/>
      <c r="N546" s="22"/>
      <c r="O546" s="22"/>
    </row>
    <row r="547" spans="1:15" x14ac:dyDescent="0.25">
      <c r="A547" s="22"/>
      <c r="B547" s="112"/>
      <c r="C547" s="113"/>
      <c r="D547" s="22"/>
      <c r="E547" s="114"/>
      <c r="F547" s="22"/>
      <c r="G547" s="22"/>
      <c r="H547" s="22"/>
      <c r="I547" s="113"/>
      <c r="J547" s="22"/>
      <c r="K547" s="22"/>
      <c r="L547" s="22"/>
      <c r="M547" s="22"/>
      <c r="N547" s="22"/>
      <c r="O547" s="22"/>
    </row>
    <row r="548" spans="1:15" x14ac:dyDescent="0.25">
      <c r="A548" s="22"/>
      <c r="B548" s="112"/>
      <c r="C548" s="113"/>
      <c r="D548" s="22"/>
      <c r="E548" s="114"/>
      <c r="F548" s="22"/>
      <c r="G548" s="22"/>
      <c r="H548" s="22"/>
      <c r="I548" s="113"/>
      <c r="J548" s="22"/>
      <c r="K548" s="22"/>
      <c r="L548" s="22"/>
      <c r="M548" s="22"/>
      <c r="N548" s="22"/>
      <c r="O548" s="22"/>
    </row>
    <row r="549" spans="1:15" x14ac:dyDescent="0.25">
      <c r="A549" s="22"/>
      <c r="B549" s="112"/>
      <c r="C549" s="113"/>
      <c r="D549" s="22"/>
      <c r="E549" s="114"/>
      <c r="F549" s="22"/>
      <c r="G549" s="22"/>
      <c r="H549" s="22"/>
      <c r="I549" s="113"/>
      <c r="J549" s="22"/>
      <c r="K549" s="22"/>
      <c r="L549" s="22"/>
      <c r="M549" s="22"/>
      <c r="N549" s="22"/>
      <c r="O549" s="22"/>
    </row>
    <row r="550" spans="1:15" x14ac:dyDescent="0.25">
      <c r="A550" s="22"/>
      <c r="B550" s="112"/>
      <c r="C550" s="113"/>
      <c r="D550" s="22"/>
      <c r="E550" s="114"/>
      <c r="F550" s="22"/>
      <c r="G550" s="22"/>
      <c r="H550" s="22"/>
      <c r="I550" s="113"/>
      <c r="J550" s="22"/>
      <c r="K550" s="22"/>
      <c r="L550" s="22"/>
      <c r="M550" s="22"/>
      <c r="N550" s="22"/>
      <c r="O550" s="22"/>
    </row>
    <row r="551" spans="1:15" x14ac:dyDescent="0.25">
      <c r="A551" s="22"/>
      <c r="B551" s="112"/>
      <c r="C551" s="113"/>
      <c r="D551" s="22"/>
      <c r="E551" s="114"/>
      <c r="F551" s="22"/>
      <c r="G551" s="22"/>
      <c r="H551" s="22"/>
      <c r="I551" s="113"/>
      <c r="J551" s="22"/>
      <c r="K551" s="22"/>
      <c r="L551" s="22"/>
      <c r="M551" s="22"/>
      <c r="N551" s="22"/>
      <c r="O551" s="22"/>
    </row>
    <row r="552" spans="1:15" x14ac:dyDescent="0.25">
      <c r="A552" s="22"/>
      <c r="B552" s="112"/>
      <c r="C552" s="113"/>
      <c r="D552" s="22"/>
      <c r="E552" s="114"/>
      <c r="F552" s="22"/>
      <c r="G552" s="22"/>
      <c r="H552" s="22"/>
      <c r="I552" s="113"/>
      <c r="J552" s="22"/>
      <c r="K552" s="22"/>
      <c r="L552" s="22"/>
      <c r="M552" s="22"/>
      <c r="N552" s="22"/>
      <c r="O552" s="22"/>
    </row>
    <row r="553" spans="1:15" x14ac:dyDescent="0.25">
      <c r="A553" s="22"/>
      <c r="B553" s="112"/>
      <c r="C553" s="113"/>
      <c r="D553" s="22"/>
      <c r="E553" s="114"/>
      <c r="F553" s="22"/>
      <c r="G553" s="22"/>
      <c r="H553" s="22"/>
      <c r="I553" s="113"/>
      <c r="J553" s="22"/>
      <c r="K553" s="22"/>
      <c r="L553" s="22"/>
      <c r="M553" s="22"/>
      <c r="N553" s="22"/>
      <c r="O553" s="22"/>
    </row>
    <row r="554" spans="1:15" x14ac:dyDescent="0.25">
      <c r="A554" s="22"/>
      <c r="B554" s="112"/>
      <c r="C554" s="113"/>
      <c r="D554" s="22"/>
      <c r="E554" s="114"/>
      <c r="F554" s="22"/>
      <c r="G554" s="22"/>
      <c r="H554" s="22"/>
      <c r="I554" s="113"/>
      <c r="J554" s="22"/>
      <c r="K554" s="22"/>
      <c r="L554" s="22"/>
      <c r="M554" s="22"/>
      <c r="N554" s="22"/>
      <c r="O554" s="22"/>
    </row>
    <row r="555" spans="1:15" x14ac:dyDescent="0.25">
      <c r="A555" s="22"/>
      <c r="B555" s="112"/>
      <c r="C555" s="113"/>
      <c r="D555" s="22"/>
      <c r="E555" s="114"/>
      <c r="F555" s="22"/>
      <c r="G555" s="22"/>
      <c r="H555" s="22"/>
      <c r="I555" s="113"/>
      <c r="J555" s="22"/>
      <c r="K555" s="22"/>
      <c r="L555" s="22"/>
      <c r="M555" s="22"/>
      <c r="N555" s="22"/>
      <c r="O555" s="22"/>
    </row>
    <row r="556" spans="1:15" x14ac:dyDescent="0.25">
      <c r="A556" s="22"/>
      <c r="B556" s="112"/>
      <c r="C556" s="113"/>
      <c r="D556" s="22"/>
      <c r="E556" s="114"/>
      <c r="F556" s="22"/>
      <c r="G556" s="22"/>
      <c r="H556" s="22"/>
      <c r="I556" s="113"/>
      <c r="J556" s="22"/>
      <c r="K556" s="22"/>
      <c r="L556" s="22"/>
      <c r="M556" s="22"/>
      <c r="N556" s="22"/>
      <c r="O556" s="22"/>
    </row>
    <row r="557" spans="1:15" x14ac:dyDescent="0.25">
      <c r="A557" s="22"/>
      <c r="B557" s="112"/>
      <c r="C557" s="113"/>
      <c r="D557" s="22"/>
      <c r="E557" s="114"/>
      <c r="F557" s="22"/>
      <c r="G557" s="22"/>
      <c r="H557" s="22"/>
      <c r="I557" s="113"/>
      <c r="J557" s="22"/>
      <c r="K557" s="22"/>
      <c r="L557" s="22"/>
      <c r="M557" s="22"/>
      <c r="N557" s="22"/>
      <c r="O557" s="22"/>
    </row>
    <row r="558" spans="1:15" x14ac:dyDescent="0.25">
      <c r="A558" s="22"/>
      <c r="B558" s="112"/>
      <c r="C558" s="113"/>
      <c r="D558" s="22"/>
      <c r="E558" s="114"/>
      <c r="F558" s="22"/>
      <c r="G558" s="22"/>
      <c r="H558" s="22"/>
      <c r="I558" s="113"/>
      <c r="J558" s="22"/>
      <c r="K558" s="22"/>
      <c r="L558" s="22"/>
      <c r="M558" s="22"/>
      <c r="N558" s="22"/>
      <c r="O558" s="22"/>
    </row>
    <row r="559" spans="1:15" x14ac:dyDescent="0.25">
      <c r="A559" s="22"/>
      <c r="B559" s="112"/>
      <c r="C559" s="113"/>
      <c r="D559" s="22"/>
      <c r="E559" s="114"/>
      <c r="F559" s="22"/>
      <c r="G559" s="22"/>
      <c r="H559" s="22"/>
      <c r="I559" s="113"/>
      <c r="J559" s="22"/>
      <c r="K559" s="22"/>
      <c r="L559" s="22"/>
      <c r="M559" s="22"/>
      <c r="N559" s="22"/>
      <c r="O559" s="22"/>
    </row>
    <row r="560" spans="1:15" x14ac:dyDescent="0.25">
      <c r="A560" s="22"/>
      <c r="B560" s="112"/>
      <c r="C560" s="113"/>
      <c r="D560" s="22"/>
      <c r="E560" s="114"/>
      <c r="F560" s="22"/>
      <c r="G560" s="22"/>
      <c r="H560" s="22"/>
      <c r="I560" s="113"/>
      <c r="J560" s="22"/>
      <c r="K560" s="22"/>
      <c r="L560" s="22"/>
      <c r="M560" s="22"/>
      <c r="N560" s="22"/>
      <c r="O560" s="22"/>
    </row>
    <row r="561" spans="1:15" x14ac:dyDescent="0.25">
      <c r="A561" s="22"/>
      <c r="B561" s="112"/>
      <c r="C561" s="113"/>
      <c r="D561" s="22"/>
      <c r="E561" s="114"/>
      <c r="F561" s="22"/>
      <c r="G561" s="22"/>
      <c r="H561" s="22"/>
      <c r="I561" s="113"/>
      <c r="J561" s="22"/>
      <c r="K561" s="22"/>
      <c r="L561" s="22"/>
      <c r="M561" s="22"/>
      <c r="N561" s="22"/>
      <c r="O561" s="22"/>
    </row>
    <row r="562" spans="1:15" x14ac:dyDescent="0.25">
      <c r="A562" s="22"/>
      <c r="B562" s="112"/>
      <c r="C562" s="113"/>
      <c r="D562" s="22"/>
      <c r="E562" s="114"/>
      <c r="F562" s="22"/>
      <c r="G562" s="22"/>
      <c r="H562" s="22"/>
      <c r="I562" s="113"/>
      <c r="J562" s="22"/>
      <c r="K562" s="22"/>
      <c r="L562" s="22"/>
      <c r="M562" s="22"/>
      <c r="N562" s="22"/>
      <c r="O562" s="22"/>
    </row>
    <row r="563" spans="1:15" x14ac:dyDescent="0.25">
      <c r="A563" s="22"/>
      <c r="B563" s="112"/>
      <c r="C563" s="113"/>
      <c r="D563" s="22"/>
      <c r="E563" s="114"/>
      <c r="F563" s="22"/>
      <c r="G563" s="22"/>
      <c r="H563" s="22"/>
      <c r="I563" s="113"/>
      <c r="J563" s="22"/>
      <c r="K563" s="22"/>
      <c r="L563" s="22"/>
      <c r="M563" s="22"/>
      <c r="N563" s="22"/>
      <c r="O563" s="22"/>
    </row>
    <row r="564" spans="1:15" x14ac:dyDescent="0.25">
      <c r="A564" s="22"/>
      <c r="B564" s="112"/>
      <c r="C564" s="113"/>
      <c r="D564" s="22"/>
      <c r="E564" s="114"/>
      <c r="F564" s="22"/>
      <c r="G564" s="22"/>
      <c r="H564" s="22"/>
      <c r="I564" s="113"/>
      <c r="J564" s="22"/>
      <c r="K564" s="22"/>
      <c r="L564" s="22"/>
      <c r="M564" s="22"/>
      <c r="N564" s="22"/>
      <c r="O564" s="22"/>
    </row>
    <row r="565" spans="1:15" x14ac:dyDescent="0.25">
      <c r="A565" s="22"/>
      <c r="B565" s="112"/>
      <c r="C565" s="113"/>
      <c r="D565" s="22"/>
      <c r="E565" s="114"/>
      <c r="F565" s="22"/>
      <c r="G565" s="22"/>
      <c r="H565" s="22"/>
      <c r="I565" s="113"/>
      <c r="J565" s="22"/>
      <c r="K565" s="22"/>
      <c r="L565" s="22"/>
      <c r="M565" s="22"/>
      <c r="N565" s="22"/>
      <c r="O565" s="22"/>
    </row>
    <row r="566" spans="1:15" x14ac:dyDescent="0.25">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B13:B15 B82:B500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885"/>
  <sheetViews>
    <sheetView topLeftCell="A304" zoomScaleNormal="100" workbookViewId="0">
      <selection activeCell="B345" sqref="B338:B345"/>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324" t="s">
        <v>196</v>
      </c>
      <c r="B10" s="325"/>
      <c r="C10" s="325"/>
      <c r="D10" s="326"/>
      <c r="E10" s="277" t="s">
        <v>93</v>
      </c>
      <c r="F10" s="278"/>
      <c r="G10" s="328" t="s">
        <v>197</v>
      </c>
      <c r="H10" s="328"/>
      <c r="I10" s="328"/>
      <c r="J10" s="328"/>
      <c r="K10" s="328"/>
      <c r="L10" s="329"/>
      <c r="M10" s="327" t="s">
        <v>198</v>
      </c>
      <c r="N10" s="328"/>
      <c r="O10" s="328"/>
      <c r="P10" s="328"/>
      <c r="Q10" s="328"/>
      <c r="R10" s="329"/>
    </row>
    <row r="11" spans="1:18" ht="20.100000000000001" customHeight="1" thickBot="1" x14ac:dyDescent="0.3">
      <c r="A11" s="322" t="s">
        <v>199</v>
      </c>
      <c r="B11" s="302" t="s">
        <v>200</v>
      </c>
      <c r="C11" s="332" t="s">
        <v>201</v>
      </c>
      <c r="D11" s="330" t="s">
        <v>202</v>
      </c>
      <c r="E11" s="275" t="s">
        <v>98</v>
      </c>
      <c r="F11" s="268" t="s">
        <v>99</v>
      </c>
      <c r="G11" s="273" t="s">
        <v>203</v>
      </c>
      <c r="H11" s="273"/>
      <c r="I11" s="274"/>
      <c r="J11" s="258" t="s">
        <v>135</v>
      </c>
      <c r="K11" s="259"/>
      <c r="L11" s="260"/>
      <c r="M11" s="272" t="s">
        <v>203</v>
      </c>
      <c r="N11" s="273"/>
      <c r="O11" s="274"/>
      <c r="P11" s="258" t="s">
        <v>135</v>
      </c>
      <c r="Q11" s="259"/>
      <c r="R11" s="260"/>
    </row>
    <row r="12" spans="1:18" ht="45" customHeight="1" thickBot="1" x14ac:dyDescent="0.3">
      <c r="A12" s="323"/>
      <c r="B12" s="304"/>
      <c r="C12" s="333"/>
      <c r="D12" s="331"/>
      <c r="E12" s="276"/>
      <c r="F12" s="269"/>
      <c r="G12" s="116" t="s">
        <v>104</v>
      </c>
      <c r="H12" s="68" t="s">
        <v>204</v>
      </c>
      <c r="I12" s="117" t="s">
        <v>106</v>
      </c>
      <c r="J12" s="99" t="s">
        <v>104</v>
      </c>
      <c r="K12" s="68" t="s">
        <v>204</v>
      </c>
      <c r="L12" s="118" t="s">
        <v>106</v>
      </c>
      <c r="M12" s="99" t="s">
        <v>104</v>
      </c>
      <c r="N12" s="68" t="s">
        <v>204</v>
      </c>
      <c r="O12" s="118" t="s">
        <v>106</v>
      </c>
      <c r="P12" s="99" t="s">
        <v>104</v>
      </c>
      <c r="Q12" s="68" t="s">
        <v>204</v>
      </c>
      <c r="R12" s="118" t="s">
        <v>106</v>
      </c>
    </row>
    <row r="13" spans="1:18" x14ac:dyDescent="0.25">
      <c r="A13" s="119" t="s">
        <v>205</v>
      </c>
      <c r="B13" s="120" t="s">
        <v>206</v>
      </c>
      <c r="C13" s="121" t="s">
        <v>207</v>
      </c>
      <c r="D13" s="122" t="s">
        <v>208</v>
      </c>
      <c r="E13" s="123" t="s">
        <v>110</v>
      </c>
      <c r="F13" s="115" t="s">
        <v>209</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5">
      <c r="A14" s="119" t="s">
        <v>205</v>
      </c>
      <c r="B14" s="120" t="s">
        <v>206</v>
      </c>
      <c r="C14" s="121" t="s">
        <v>210</v>
      </c>
      <c r="D14" s="122" t="s">
        <v>208</v>
      </c>
      <c r="E14" s="123" t="s">
        <v>110</v>
      </c>
      <c r="F14" s="115" t="s">
        <v>209</v>
      </c>
      <c r="G14" s="123">
        <v>950</v>
      </c>
      <c r="H14" s="130">
        <v>1200</v>
      </c>
      <c r="I14" s="115">
        <v>1500</v>
      </c>
      <c r="J14" s="123">
        <v>5</v>
      </c>
      <c r="K14" s="130">
        <v>10</v>
      </c>
      <c r="L14" s="115">
        <v>15</v>
      </c>
      <c r="M14" s="123">
        <v>15</v>
      </c>
      <c r="N14" s="130">
        <v>30</v>
      </c>
      <c r="O14" s="115">
        <v>40</v>
      </c>
      <c r="P14" s="123">
        <v>0.5</v>
      </c>
      <c r="Q14" s="130">
        <v>1</v>
      </c>
      <c r="R14" s="115">
        <v>2</v>
      </c>
    </row>
    <row r="15" spans="1:18" x14ac:dyDescent="0.25">
      <c r="A15" s="71"/>
      <c r="B15" s="131"/>
      <c r="C15" s="73"/>
      <c r="D15" s="76"/>
      <c r="E15" s="74"/>
      <c r="F15" s="75"/>
      <c r="G15" s="74"/>
      <c r="H15" s="132"/>
      <c r="I15" s="75"/>
      <c r="J15" s="74"/>
      <c r="K15" s="132"/>
      <c r="L15" s="75"/>
      <c r="M15" s="74"/>
      <c r="N15" s="132"/>
      <c r="O15" s="75"/>
      <c r="P15" s="74"/>
      <c r="Q15" s="132"/>
      <c r="R15" s="75"/>
    </row>
    <row r="16" spans="1:18" x14ac:dyDescent="0.25">
      <c r="A16" s="79" t="s">
        <v>107</v>
      </c>
      <c r="B16" s="133" t="s">
        <v>211</v>
      </c>
      <c r="C16" s="81" t="s">
        <v>212</v>
      </c>
      <c r="D16" s="84" t="s">
        <v>213</v>
      </c>
      <c r="E16" s="82" t="s">
        <v>110</v>
      </c>
      <c r="F16" s="83" t="s">
        <v>111</v>
      </c>
      <c r="G16" s="82">
        <v>127.93</v>
      </c>
      <c r="H16" s="134">
        <v>433269.60598871991</v>
      </c>
      <c r="I16" s="83">
        <v>433269.60598871991</v>
      </c>
      <c r="J16" s="82">
        <v>0.52</v>
      </c>
      <c r="K16" s="134">
        <v>1187.0400164074517</v>
      </c>
      <c r="L16" s="83">
        <v>1187.0400164074517</v>
      </c>
      <c r="M16" s="82">
        <v>0</v>
      </c>
      <c r="N16" s="134">
        <v>0</v>
      </c>
      <c r="O16" s="83">
        <v>0</v>
      </c>
      <c r="P16" s="82">
        <v>0</v>
      </c>
      <c r="Q16" s="134">
        <v>0</v>
      </c>
      <c r="R16" s="83">
        <v>0</v>
      </c>
    </row>
    <row r="17" spans="1:18" x14ac:dyDescent="0.25">
      <c r="A17" s="79" t="s">
        <v>107</v>
      </c>
      <c r="B17" s="133" t="s">
        <v>211</v>
      </c>
      <c r="C17" s="81" t="s">
        <v>215</v>
      </c>
      <c r="D17" s="84" t="s">
        <v>213</v>
      </c>
      <c r="E17" s="82" t="s">
        <v>110</v>
      </c>
      <c r="F17" s="83" t="s">
        <v>111</v>
      </c>
      <c r="G17" s="82">
        <v>124.68</v>
      </c>
      <c r="H17" s="134">
        <v>437353.38593744661</v>
      </c>
      <c r="I17" s="83">
        <v>437353.38593744661</v>
      </c>
      <c r="J17" s="82">
        <v>0.5</v>
      </c>
      <c r="K17" s="134">
        <v>1198.2284546231415</v>
      </c>
      <c r="L17" s="83">
        <v>1198.2284546231415</v>
      </c>
      <c r="M17" s="82">
        <v>0</v>
      </c>
      <c r="N17" s="134">
        <v>0</v>
      </c>
      <c r="O17" s="83">
        <v>0</v>
      </c>
      <c r="P17" s="82">
        <v>0</v>
      </c>
      <c r="Q17" s="134">
        <v>0</v>
      </c>
      <c r="R17" s="83">
        <v>0</v>
      </c>
    </row>
    <row r="18" spans="1:18" x14ac:dyDescent="0.25">
      <c r="A18" s="79" t="s">
        <v>107</v>
      </c>
      <c r="B18" s="133" t="s">
        <v>211</v>
      </c>
      <c r="C18" s="81" t="s">
        <v>216</v>
      </c>
      <c r="D18" s="84" t="s">
        <v>213</v>
      </c>
      <c r="E18" s="82" t="s">
        <v>110</v>
      </c>
      <c r="F18" s="83" t="s">
        <v>111</v>
      </c>
      <c r="G18" s="82">
        <v>109.74</v>
      </c>
      <c r="H18" s="134">
        <v>431130.48315843445</v>
      </c>
      <c r="I18" s="83">
        <v>431130.48315843445</v>
      </c>
      <c r="J18" s="82">
        <v>0.44</v>
      </c>
      <c r="K18" s="134">
        <v>1181.1794059135191</v>
      </c>
      <c r="L18" s="83">
        <v>1181.1794059135191</v>
      </c>
      <c r="M18" s="82">
        <v>0</v>
      </c>
      <c r="N18" s="134">
        <v>0</v>
      </c>
      <c r="O18" s="83">
        <v>0</v>
      </c>
      <c r="P18" s="82">
        <v>0</v>
      </c>
      <c r="Q18" s="134">
        <v>0</v>
      </c>
      <c r="R18" s="83">
        <v>0</v>
      </c>
    </row>
    <row r="19" spans="1:18" x14ac:dyDescent="0.25">
      <c r="A19" s="79" t="s">
        <v>107</v>
      </c>
      <c r="B19" s="133" t="s">
        <v>211</v>
      </c>
      <c r="C19" s="81" t="s">
        <v>217</v>
      </c>
      <c r="D19" s="84" t="s">
        <v>213</v>
      </c>
      <c r="E19" s="82" t="s">
        <v>110</v>
      </c>
      <c r="F19" s="83" t="s">
        <v>111</v>
      </c>
      <c r="G19" s="82">
        <v>224.85</v>
      </c>
      <c r="H19" s="134">
        <v>433010.31837292772</v>
      </c>
      <c r="I19" s="83">
        <v>433010.31837292772</v>
      </c>
      <c r="J19" s="82">
        <v>0.91</v>
      </c>
      <c r="K19" s="134">
        <v>1186.3296393778842</v>
      </c>
      <c r="L19" s="83">
        <v>1186.3296393778842</v>
      </c>
      <c r="M19" s="82">
        <v>0</v>
      </c>
      <c r="N19" s="134">
        <v>0</v>
      </c>
      <c r="O19" s="83">
        <v>0</v>
      </c>
      <c r="P19" s="82">
        <v>0</v>
      </c>
      <c r="Q19" s="134">
        <v>0</v>
      </c>
      <c r="R19" s="83">
        <v>0</v>
      </c>
    </row>
    <row r="20" spans="1:18" x14ac:dyDescent="0.25">
      <c r="A20" s="79" t="s">
        <v>107</v>
      </c>
      <c r="B20" s="133" t="s">
        <v>211</v>
      </c>
      <c r="C20" s="81" t="s">
        <v>218</v>
      </c>
      <c r="D20" s="84" t="s">
        <v>219</v>
      </c>
      <c r="E20" s="82" t="s">
        <v>110</v>
      </c>
      <c r="F20" s="83" t="s">
        <v>111</v>
      </c>
      <c r="G20" s="82">
        <v>389.72</v>
      </c>
      <c r="H20" s="134">
        <v>434954.97549136903</v>
      </c>
      <c r="I20" s="83">
        <v>434954.97549136903</v>
      </c>
      <c r="J20" s="82">
        <v>1.57</v>
      </c>
      <c r="K20" s="134">
        <v>1191.6574670996413</v>
      </c>
      <c r="L20" s="83">
        <v>1191.6574670996413</v>
      </c>
      <c r="M20" s="82">
        <v>0</v>
      </c>
      <c r="N20" s="134">
        <v>0</v>
      </c>
      <c r="O20" s="83">
        <v>0</v>
      </c>
      <c r="P20" s="82">
        <v>0</v>
      </c>
      <c r="Q20" s="134">
        <v>0</v>
      </c>
      <c r="R20" s="83">
        <v>0</v>
      </c>
    </row>
    <row r="21" spans="1:18" x14ac:dyDescent="0.25">
      <c r="A21" s="79" t="s">
        <v>107</v>
      </c>
      <c r="B21" s="133" t="s">
        <v>211</v>
      </c>
      <c r="C21" s="81" t="s">
        <v>220</v>
      </c>
      <c r="D21" s="84" t="s">
        <v>219</v>
      </c>
      <c r="E21" s="82" t="s">
        <v>110</v>
      </c>
      <c r="F21" s="83" t="s">
        <v>111</v>
      </c>
      <c r="G21" s="82">
        <v>1403.99</v>
      </c>
      <c r="H21" s="134">
        <v>434306.75645188859</v>
      </c>
      <c r="I21" s="83">
        <v>434306.75645188859</v>
      </c>
      <c r="J21" s="82">
        <v>5.66</v>
      </c>
      <c r="K21" s="134">
        <v>1189.8815245257222</v>
      </c>
      <c r="L21" s="83">
        <v>1189.8815245257222</v>
      </c>
      <c r="M21" s="82">
        <v>0</v>
      </c>
      <c r="N21" s="134">
        <v>0</v>
      </c>
      <c r="O21" s="83">
        <v>0</v>
      </c>
      <c r="P21" s="82">
        <v>0</v>
      </c>
      <c r="Q21" s="134">
        <v>0</v>
      </c>
      <c r="R21" s="83">
        <v>0</v>
      </c>
    </row>
    <row r="22" spans="1:18" x14ac:dyDescent="0.25">
      <c r="A22" s="79" t="s">
        <v>107</v>
      </c>
      <c r="B22" s="133" t="s">
        <v>211</v>
      </c>
      <c r="C22" s="81" t="s">
        <v>221</v>
      </c>
      <c r="D22" s="84" t="s">
        <v>219</v>
      </c>
      <c r="E22" s="82" t="s">
        <v>110</v>
      </c>
      <c r="F22" s="83" t="s">
        <v>111</v>
      </c>
      <c r="G22" s="82">
        <v>184.7</v>
      </c>
      <c r="H22" s="134">
        <v>447919.35628097766</v>
      </c>
      <c r="I22" s="83">
        <v>447919.35628097766</v>
      </c>
      <c r="J22" s="82">
        <v>0.74</v>
      </c>
      <c r="K22" s="134">
        <v>1227.176318578021</v>
      </c>
      <c r="L22" s="83">
        <v>1227.176318578021</v>
      </c>
      <c r="M22" s="82">
        <v>0</v>
      </c>
      <c r="N22" s="134">
        <v>0</v>
      </c>
      <c r="O22" s="83">
        <v>0</v>
      </c>
      <c r="P22" s="82">
        <v>0</v>
      </c>
      <c r="Q22" s="134">
        <v>0</v>
      </c>
      <c r="R22" s="83">
        <v>0</v>
      </c>
    </row>
    <row r="23" spans="1:18" x14ac:dyDescent="0.25">
      <c r="A23" s="79" t="s">
        <v>107</v>
      </c>
      <c r="B23" s="133" t="s">
        <v>211</v>
      </c>
      <c r="C23" s="81" t="s">
        <v>222</v>
      </c>
      <c r="D23" s="84" t="s">
        <v>219</v>
      </c>
      <c r="E23" s="82" t="s">
        <v>110</v>
      </c>
      <c r="F23" s="83" t="s">
        <v>111</v>
      </c>
      <c r="G23" s="82">
        <v>733.99</v>
      </c>
      <c r="H23" s="134">
        <v>436899.63260981033</v>
      </c>
      <c r="I23" s="83">
        <v>436899.63260981033</v>
      </c>
      <c r="J23" s="82">
        <v>2.96</v>
      </c>
      <c r="K23" s="134">
        <v>1196.9852948213982</v>
      </c>
      <c r="L23" s="83">
        <v>1196.9852948213982</v>
      </c>
      <c r="M23" s="82">
        <v>0</v>
      </c>
      <c r="N23" s="134">
        <v>0</v>
      </c>
      <c r="O23" s="83">
        <v>0</v>
      </c>
      <c r="P23" s="82">
        <v>0</v>
      </c>
      <c r="Q23" s="134">
        <v>0</v>
      </c>
      <c r="R23" s="83">
        <v>0</v>
      </c>
    </row>
    <row r="24" spans="1:18" x14ac:dyDescent="0.25">
      <c r="A24" s="79" t="s">
        <v>107</v>
      </c>
      <c r="B24" s="133" t="s">
        <v>211</v>
      </c>
      <c r="C24" s="81" t="s">
        <v>223</v>
      </c>
      <c r="D24" s="84" t="s">
        <v>219</v>
      </c>
      <c r="E24" s="82" t="s">
        <v>110</v>
      </c>
      <c r="F24" s="83" t="s">
        <v>111</v>
      </c>
      <c r="G24" s="82">
        <v>255.06</v>
      </c>
      <c r="H24" s="134">
        <v>439492.50876773207</v>
      </c>
      <c r="I24" s="83">
        <v>439492.50876773207</v>
      </c>
      <c r="J24" s="82">
        <v>1.03</v>
      </c>
      <c r="K24" s="134">
        <v>1204.0890651170741</v>
      </c>
      <c r="L24" s="83">
        <v>1204.0890651170741</v>
      </c>
      <c r="M24" s="82">
        <v>0</v>
      </c>
      <c r="N24" s="134">
        <v>0</v>
      </c>
      <c r="O24" s="83">
        <v>0</v>
      </c>
      <c r="P24" s="82">
        <v>0</v>
      </c>
      <c r="Q24" s="134">
        <v>0</v>
      </c>
      <c r="R24" s="83">
        <v>0</v>
      </c>
    </row>
    <row r="25" spans="1:18" x14ac:dyDescent="0.25">
      <c r="A25" s="79" t="s">
        <v>107</v>
      </c>
      <c r="B25" s="133" t="s">
        <v>211</v>
      </c>
      <c r="C25" s="81" t="s">
        <v>224</v>
      </c>
      <c r="D25" s="84" t="s">
        <v>219</v>
      </c>
      <c r="E25" s="82" t="s">
        <v>110</v>
      </c>
      <c r="F25" s="83" t="s">
        <v>111</v>
      </c>
      <c r="G25" s="82">
        <v>100.53</v>
      </c>
      <c r="H25" s="134">
        <v>438844.28972825158</v>
      </c>
      <c r="I25" s="83">
        <v>438844.28972825158</v>
      </c>
      <c r="J25" s="82">
        <v>0.41</v>
      </c>
      <c r="K25" s="134">
        <v>1202.313122543155</v>
      </c>
      <c r="L25" s="83">
        <v>1202.313122543155</v>
      </c>
      <c r="M25" s="82">
        <v>0</v>
      </c>
      <c r="N25" s="134">
        <v>0</v>
      </c>
      <c r="O25" s="83">
        <v>0</v>
      </c>
      <c r="P25" s="82">
        <v>0</v>
      </c>
      <c r="Q25" s="134">
        <v>0</v>
      </c>
      <c r="R25" s="83">
        <v>0</v>
      </c>
    </row>
    <row r="26" spans="1:18" x14ac:dyDescent="0.25">
      <c r="A26" s="79" t="s">
        <v>107</v>
      </c>
      <c r="B26" s="133" t="s">
        <v>211</v>
      </c>
      <c r="C26" s="81" t="s">
        <v>225</v>
      </c>
      <c r="D26" s="84" t="s">
        <v>219</v>
      </c>
      <c r="E26" s="82" t="s">
        <v>110</v>
      </c>
      <c r="F26" s="83" t="s">
        <v>111</v>
      </c>
      <c r="G26" s="82">
        <v>280.5</v>
      </c>
      <c r="H26" s="134">
        <v>440788.94684669288</v>
      </c>
      <c r="I26" s="83">
        <v>440788.94684669288</v>
      </c>
      <c r="J26" s="82">
        <v>1.1299999999999999</v>
      </c>
      <c r="K26" s="134">
        <v>1207.6409502649119</v>
      </c>
      <c r="L26" s="83">
        <v>1207.6409502649119</v>
      </c>
      <c r="M26" s="82">
        <v>0</v>
      </c>
      <c r="N26" s="134">
        <v>0</v>
      </c>
      <c r="O26" s="83">
        <v>0</v>
      </c>
      <c r="P26" s="82">
        <v>0</v>
      </c>
      <c r="Q26" s="134">
        <v>0</v>
      </c>
      <c r="R26" s="83">
        <v>0</v>
      </c>
    </row>
    <row r="27" spans="1:18" x14ac:dyDescent="0.25">
      <c r="A27" s="79" t="s">
        <v>107</v>
      </c>
      <c r="B27" s="133" t="s">
        <v>211</v>
      </c>
      <c r="C27" s="81" t="s">
        <v>226</v>
      </c>
      <c r="D27" s="84" t="s">
        <v>219</v>
      </c>
      <c r="E27" s="82" t="s">
        <v>110</v>
      </c>
      <c r="F27" s="83" t="s">
        <v>111</v>
      </c>
      <c r="G27" s="82">
        <v>366.99</v>
      </c>
      <c r="H27" s="134">
        <v>436899.63260981033</v>
      </c>
      <c r="I27" s="83">
        <v>436899.63260981033</v>
      </c>
      <c r="J27" s="82">
        <v>1.48</v>
      </c>
      <c r="K27" s="134">
        <v>1196.9852948213982</v>
      </c>
      <c r="L27" s="83">
        <v>1196.9852948213982</v>
      </c>
      <c r="M27" s="82">
        <v>0</v>
      </c>
      <c r="N27" s="134">
        <v>0</v>
      </c>
      <c r="O27" s="83">
        <v>0</v>
      </c>
      <c r="P27" s="82">
        <v>0</v>
      </c>
      <c r="Q27" s="134">
        <v>0</v>
      </c>
      <c r="R27" s="83">
        <v>0</v>
      </c>
    </row>
    <row r="28" spans="1:18" x14ac:dyDescent="0.25">
      <c r="A28" s="79" t="s">
        <v>107</v>
      </c>
      <c r="B28" s="133" t="s">
        <v>211</v>
      </c>
      <c r="C28" s="81" t="s">
        <v>227</v>
      </c>
      <c r="D28" s="84" t="s">
        <v>219</v>
      </c>
      <c r="E28" s="82" t="s">
        <v>110</v>
      </c>
      <c r="F28" s="83" t="s">
        <v>111</v>
      </c>
      <c r="G28" s="82">
        <v>33.61</v>
      </c>
      <c r="H28" s="134">
        <v>440140.72780721245</v>
      </c>
      <c r="I28" s="83">
        <v>440140.72780721245</v>
      </c>
      <c r="J28" s="82">
        <v>0.14000000000000001</v>
      </c>
      <c r="K28" s="134">
        <v>1205.865007690993</v>
      </c>
      <c r="L28" s="83">
        <v>1205.865007690993</v>
      </c>
      <c r="M28" s="82">
        <v>0</v>
      </c>
      <c r="N28" s="134">
        <v>0</v>
      </c>
      <c r="O28" s="83">
        <v>0</v>
      </c>
      <c r="P28" s="82">
        <v>0</v>
      </c>
      <c r="Q28" s="134">
        <v>0</v>
      </c>
      <c r="R28" s="83">
        <v>0</v>
      </c>
    </row>
    <row r="29" spans="1:18" x14ac:dyDescent="0.25">
      <c r="A29" s="79" t="s">
        <v>107</v>
      </c>
      <c r="B29" s="133" t="s">
        <v>211</v>
      </c>
      <c r="C29" s="81" t="s">
        <v>228</v>
      </c>
      <c r="D29" s="84" t="s">
        <v>219</v>
      </c>
      <c r="E29" s="82" t="s">
        <v>110</v>
      </c>
      <c r="F29" s="83" t="s">
        <v>111</v>
      </c>
      <c r="G29" s="82">
        <v>179.78</v>
      </c>
      <c r="H29" s="134">
        <v>441437.16588617332</v>
      </c>
      <c r="I29" s="83">
        <v>441437.16588617332</v>
      </c>
      <c r="J29" s="82">
        <v>0.72</v>
      </c>
      <c r="K29" s="134">
        <v>1209.416892838831</v>
      </c>
      <c r="L29" s="83">
        <v>1209.416892838831</v>
      </c>
      <c r="M29" s="82">
        <v>0</v>
      </c>
      <c r="N29" s="134">
        <v>0</v>
      </c>
      <c r="O29" s="83">
        <v>0</v>
      </c>
      <c r="P29" s="82">
        <v>0</v>
      </c>
      <c r="Q29" s="134">
        <v>0</v>
      </c>
      <c r="R29" s="83">
        <v>0</v>
      </c>
    </row>
    <row r="30" spans="1:18" x14ac:dyDescent="0.25">
      <c r="A30" s="79" t="s">
        <v>107</v>
      </c>
      <c r="B30" s="133" t="s">
        <v>211</v>
      </c>
      <c r="C30" s="81" t="s">
        <v>229</v>
      </c>
      <c r="D30" s="84" t="s">
        <v>230</v>
      </c>
      <c r="E30" s="82" t="s">
        <v>110</v>
      </c>
      <c r="F30" s="83" t="s">
        <v>111</v>
      </c>
      <c r="G30" s="82">
        <v>15.43</v>
      </c>
      <c r="H30" s="134">
        <v>61913.424743742544</v>
      </c>
      <c r="I30" s="83">
        <v>61913.424743742544</v>
      </c>
      <c r="J30" s="82">
        <v>0.06</v>
      </c>
      <c r="K30" s="134">
        <v>169.625821215733</v>
      </c>
      <c r="L30" s="83">
        <v>169.625821215733</v>
      </c>
      <c r="M30" s="82">
        <v>0</v>
      </c>
      <c r="N30" s="134">
        <v>0</v>
      </c>
      <c r="O30" s="83">
        <v>0</v>
      </c>
      <c r="P30" s="82">
        <v>0</v>
      </c>
      <c r="Q30" s="134">
        <v>0</v>
      </c>
      <c r="R30" s="83">
        <v>0</v>
      </c>
    </row>
    <row r="31" spans="1:18" x14ac:dyDescent="0.25">
      <c r="A31" s="79" t="s">
        <v>107</v>
      </c>
      <c r="B31" s="133" t="s">
        <v>211</v>
      </c>
      <c r="C31" s="81" t="s">
        <v>231</v>
      </c>
      <c r="D31" s="84" t="s">
        <v>219</v>
      </c>
      <c r="E31" s="82" t="s">
        <v>110</v>
      </c>
      <c r="F31" s="83" t="s">
        <v>111</v>
      </c>
      <c r="G31" s="82">
        <v>293.58</v>
      </c>
      <c r="H31" s="134">
        <v>61079.261835518468</v>
      </c>
      <c r="I31" s="83">
        <v>61079.261835518468</v>
      </c>
      <c r="J31" s="82">
        <v>1.18</v>
      </c>
      <c r="K31" s="134">
        <v>167.34044338498211</v>
      </c>
      <c r="L31" s="83">
        <v>167.34044338498211</v>
      </c>
      <c r="M31" s="82">
        <v>0</v>
      </c>
      <c r="N31" s="134">
        <v>0</v>
      </c>
      <c r="O31" s="83">
        <v>0</v>
      </c>
      <c r="P31" s="82">
        <v>0</v>
      </c>
      <c r="Q31" s="134">
        <v>0</v>
      </c>
      <c r="R31" s="83">
        <v>0</v>
      </c>
    </row>
    <row r="32" spans="1:18" x14ac:dyDescent="0.25">
      <c r="A32" s="79" t="s">
        <v>107</v>
      </c>
      <c r="B32" s="133" t="s">
        <v>211</v>
      </c>
      <c r="C32" s="81" t="s">
        <v>232</v>
      </c>
      <c r="D32" s="84" t="s">
        <v>219</v>
      </c>
      <c r="E32" s="82" t="s">
        <v>110</v>
      </c>
      <c r="F32" s="83" t="s">
        <v>111</v>
      </c>
      <c r="G32" s="82">
        <v>5516.78</v>
      </c>
      <c r="H32" s="134">
        <v>61079.261835518468</v>
      </c>
      <c r="I32" s="83">
        <v>61079.261835518468</v>
      </c>
      <c r="J32" s="82">
        <v>22.25</v>
      </c>
      <c r="K32" s="134">
        <v>167.34044338498211</v>
      </c>
      <c r="L32" s="83">
        <v>167.34044338498211</v>
      </c>
      <c r="M32" s="82">
        <v>0</v>
      </c>
      <c r="N32" s="134">
        <v>0</v>
      </c>
      <c r="O32" s="83">
        <v>0</v>
      </c>
      <c r="P32" s="82">
        <v>0</v>
      </c>
      <c r="Q32" s="134">
        <v>0</v>
      </c>
      <c r="R32" s="83">
        <v>0</v>
      </c>
    </row>
    <row r="33" spans="1:18" x14ac:dyDescent="0.25">
      <c r="A33" s="79" t="s">
        <v>107</v>
      </c>
      <c r="B33" s="133" t="s">
        <v>211</v>
      </c>
      <c r="C33" s="81" t="s">
        <v>233</v>
      </c>
      <c r="D33" s="84" t="s">
        <v>219</v>
      </c>
      <c r="E33" s="82" t="s">
        <v>110</v>
      </c>
      <c r="F33" s="83" t="s">
        <v>111</v>
      </c>
      <c r="G33" s="82">
        <v>6.77</v>
      </c>
      <c r="H33" s="134">
        <v>63396.381025029797</v>
      </c>
      <c r="I33" s="83">
        <v>63396.381025029797</v>
      </c>
      <c r="J33" s="82">
        <v>0.03</v>
      </c>
      <c r="K33" s="134">
        <v>173.68871513706793</v>
      </c>
      <c r="L33" s="83">
        <v>173.68871513706793</v>
      </c>
      <c r="M33" s="82">
        <v>0</v>
      </c>
      <c r="N33" s="134">
        <v>0</v>
      </c>
      <c r="O33" s="83">
        <v>0</v>
      </c>
      <c r="P33" s="82">
        <v>0</v>
      </c>
      <c r="Q33" s="134">
        <v>0</v>
      </c>
      <c r="R33" s="83">
        <v>0</v>
      </c>
    </row>
    <row r="34" spans="1:18" x14ac:dyDescent="0.25">
      <c r="A34" s="79" t="s">
        <v>107</v>
      </c>
      <c r="B34" s="133" t="s">
        <v>1650</v>
      </c>
      <c r="C34" s="81" t="s">
        <v>235</v>
      </c>
      <c r="D34" s="84" t="s">
        <v>235</v>
      </c>
      <c r="E34" s="82" t="s">
        <v>110</v>
      </c>
      <c r="F34" s="83" t="s">
        <v>111</v>
      </c>
      <c r="G34" s="197" t="s">
        <v>214</v>
      </c>
      <c r="H34" s="134">
        <v>447919.35628097766</v>
      </c>
      <c r="I34" s="83">
        <v>447919.35628097766</v>
      </c>
      <c r="J34" s="197" t="s">
        <v>214</v>
      </c>
      <c r="K34" s="134">
        <v>1227.176318578021</v>
      </c>
      <c r="L34" s="83">
        <v>1227.176318578021</v>
      </c>
      <c r="M34" s="82">
        <v>0</v>
      </c>
      <c r="N34" s="134">
        <v>0</v>
      </c>
      <c r="O34" s="83">
        <v>0</v>
      </c>
      <c r="P34" s="82">
        <v>0</v>
      </c>
      <c r="Q34" s="134">
        <v>0</v>
      </c>
      <c r="R34" s="83">
        <v>0</v>
      </c>
    </row>
    <row r="35" spans="1:18" x14ac:dyDescent="0.25">
      <c r="A35" s="79" t="s">
        <v>236</v>
      </c>
      <c r="B35" s="133" t="s">
        <v>237</v>
      </c>
      <c r="C35" s="81" t="s">
        <v>238</v>
      </c>
      <c r="D35" s="84" t="s">
        <v>213</v>
      </c>
      <c r="E35" s="82" t="s">
        <v>110</v>
      </c>
      <c r="F35" s="83" t="s">
        <v>239</v>
      </c>
      <c r="G35" s="82">
        <v>91.766400000000004</v>
      </c>
      <c r="H35" s="134">
        <v>60290.524799999999</v>
      </c>
      <c r="I35" s="83">
        <v>60290.524799999999</v>
      </c>
      <c r="J35" s="82">
        <v>0.37002580645161293</v>
      </c>
      <c r="K35" s="134">
        <v>165.17952</v>
      </c>
      <c r="L35" s="83">
        <v>165.17952</v>
      </c>
      <c r="M35" s="82">
        <v>0</v>
      </c>
      <c r="N35" s="134">
        <v>0</v>
      </c>
      <c r="O35" s="83">
        <v>0</v>
      </c>
      <c r="P35" s="82">
        <v>0</v>
      </c>
      <c r="Q35" s="134">
        <v>0</v>
      </c>
      <c r="R35" s="83">
        <v>0</v>
      </c>
    </row>
    <row r="36" spans="1:18" x14ac:dyDescent="0.25">
      <c r="A36" s="79" t="s">
        <v>236</v>
      </c>
      <c r="B36" s="133" t="s">
        <v>237</v>
      </c>
      <c r="C36" s="81" t="s">
        <v>240</v>
      </c>
      <c r="D36" s="84" t="s">
        <v>213</v>
      </c>
      <c r="E36" s="82" t="s">
        <v>110</v>
      </c>
      <c r="F36" s="83" t="s">
        <v>239</v>
      </c>
      <c r="G36" s="82">
        <v>256.57830000000001</v>
      </c>
      <c r="H36" s="134">
        <v>559996.42820714402</v>
      </c>
      <c r="I36" s="83">
        <v>559996.42820714402</v>
      </c>
      <c r="J36" s="82">
        <v>1.0345899193548387</v>
      </c>
      <c r="K36" s="134">
        <v>1534.2367896086137</v>
      </c>
      <c r="L36" s="83">
        <v>1534.2367896086137</v>
      </c>
      <c r="M36" s="82">
        <v>0</v>
      </c>
      <c r="N36" s="134">
        <v>0</v>
      </c>
      <c r="O36" s="83">
        <v>0</v>
      </c>
      <c r="P36" s="82">
        <v>0</v>
      </c>
      <c r="Q36" s="134">
        <v>0</v>
      </c>
      <c r="R36" s="83">
        <v>0</v>
      </c>
    </row>
    <row r="37" spans="1:18" x14ac:dyDescent="0.25">
      <c r="A37" s="79" t="s">
        <v>236</v>
      </c>
      <c r="B37" s="133" t="s">
        <v>237</v>
      </c>
      <c r="C37" s="81" t="s">
        <v>241</v>
      </c>
      <c r="D37" s="84" t="s">
        <v>213</v>
      </c>
      <c r="E37" s="82" t="s">
        <v>110</v>
      </c>
      <c r="F37" s="83" t="s">
        <v>239</v>
      </c>
      <c r="G37" s="82">
        <v>155.51249999999999</v>
      </c>
      <c r="H37" s="134">
        <v>62874.899999999994</v>
      </c>
      <c r="I37" s="83">
        <v>62874.899999999994</v>
      </c>
      <c r="J37" s="82">
        <v>0.62706653225806452</v>
      </c>
      <c r="K37" s="134">
        <v>172.26</v>
      </c>
      <c r="L37" s="83">
        <v>172.26</v>
      </c>
      <c r="M37" s="82">
        <v>0</v>
      </c>
      <c r="N37" s="134">
        <v>0</v>
      </c>
      <c r="O37" s="83">
        <v>0</v>
      </c>
      <c r="P37" s="82">
        <v>0</v>
      </c>
      <c r="Q37" s="134">
        <v>0</v>
      </c>
      <c r="R37" s="83">
        <v>0</v>
      </c>
    </row>
    <row r="38" spans="1:18" x14ac:dyDescent="0.25">
      <c r="A38" s="79" t="s">
        <v>236</v>
      </c>
      <c r="B38" s="133" t="s">
        <v>237</v>
      </c>
      <c r="C38" s="81" t="s">
        <v>242</v>
      </c>
      <c r="D38" s="84" t="s">
        <v>213</v>
      </c>
      <c r="E38" s="82" t="s">
        <v>110</v>
      </c>
      <c r="F38" s="83" t="s">
        <v>239</v>
      </c>
      <c r="G38" s="82">
        <v>102.50856000000002</v>
      </c>
      <c r="H38" s="134">
        <v>468273.43412066315</v>
      </c>
      <c r="I38" s="83">
        <v>468273.43412066315</v>
      </c>
      <c r="J38" s="82">
        <v>0.41334096774193557</v>
      </c>
      <c r="K38" s="134">
        <v>1282.9409153990771</v>
      </c>
      <c r="L38" s="83">
        <v>1282.9409153990771</v>
      </c>
      <c r="M38" s="82">
        <v>0</v>
      </c>
      <c r="N38" s="134">
        <v>0</v>
      </c>
      <c r="O38" s="83">
        <v>0</v>
      </c>
      <c r="P38" s="82">
        <v>0</v>
      </c>
      <c r="Q38" s="134">
        <v>0</v>
      </c>
      <c r="R38" s="83">
        <v>0</v>
      </c>
    </row>
    <row r="39" spans="1:18" x14ac:dyDescent="0.25">
      <c r="A39" s="79" t="s">
        <v>236</v>
      </c>
      <c r="B39" s="133" t="s">
        <v>237</v>
      </c>
      <c r="C39" s="81" t="s">
        <v>243</v>
      </c>
      <c r="D39" s="84" t="s">
        <v>213</v>
      </c>
      <c r="E39" s="82" t="s">
        <v>110</v>
      </c>
      <c r="F39" s="83" t="s">
        <v>239</v>
      </c>
      <c r="G39" s="82">
        <v>104.08365000000002</v>
      </c>
      <c r="H39" s="134">
        <v>60784.851600000002</v>
      </c>
      <c r="I39" s="83">
        <v>60784.851600000002</v>
      </c>
      <c r="J39" s="82">
        <v>0.41969213709677428</v>
      </c>
      <c r="K39" s="134">
        <v>166.53384</v>
      </c>
      <c r="L39" s="83">
        <v>166.53384</v>
      </c>
      <c r="M39" s="82">
        <v>0</v>
      </c>
      <c r="N39" s="134">
        <v>0</v>
      </c>
      <c r="O39" s="83">
        <v>0</v>
      </c>
      <c r="P39" s="82">
        <v>0</v>
      </c>
      <c r="Q39" s="134">
        <v>0</v>
      </c>
      <c r="R39" s="83">
        <v>0</v>
      </c>
    </row>
    <row r="40" spans="1:18" x14ac:dyDescent="0.25">
      <c r="A40" s="79" t="s">
        <v>236</v>
      </c>
      <c r="B40" s="133" t="s">
        <v>237</v>
      </c>
      <c r="C40" s="81" t="s">
        <v>244</v>
      </c>
      <c r="D40" s="84" t="s">
        <v>213</v>
      </c>
      <c r="E40" s="82" t="s">
        <v>110</v>
      </c>
      <c r="F40" s="83" t="s">
        <v>239</v>
      </c>
      <c r="G40" s="82">
        <v>240.88679999999999</v>
      </c>
      <c r="H40" s="134">
        <v>450641.87624679547</v>
      </c>
      <c r="I40" s="83">
        <v>450641.87624679547</v>
      </c>
      <c r="J40" s="82">
        <v>0.97131774193548381</v>
      </c>
      <c r="K40" s="134">
        <v>1234.6352773884807</v>
      </c>
      <c r="L40" s="83">
        <v>1234.6352773884807</v>
      </c>
      <c r="M40" s="82">
        <v>0</v>
      </c>
      <c r="N40" s="134">
        <v>0</v>
      </c>
      <c r="O40" s="83">
        <v>0</v>
      </c>
      <c r="P40" s="82">
        <v>0</v>
      </c>
      <c r="Q40" s="134">
        <v>0</v>
      </c>
      <c r="R40" s="83">
        <v>0</v>
      </c>
    </row>
    <row r="41" spans="1:18" x14ac:dyDescent="0.25">
      <c r="A41" s="79" t="s">
        <v>236</v>
      </c>
      <c r="B41" s="133" t="s">
        <v>237</v>
      </c>
      <c r="C41" s="81" t="s">
        <v>245</v>
      </c>
      <c r="D41" s="84" t="s">
        <v>219</v>
      </c>
      <c r="E41" s="82" t="s">
        <v>110</v>
      </c>
      <c r="F41" s="83" t="s">
        <v>239</v>
      </c>
      <c r="G41" s="82">
        <v>313.3152</v>
      </c>
      <c r="H41" s="134">
        <v>445974.69916253636</v>
      </c>
      <c r="I41" s="83">
        <v>445974.69916253636</v>
      </c>
      <c r="J41" s="82">
        <v>1.2633677419354838</v>
      </c>
      <c r="K41" s="134">
        <v>1221.8484908562641</v>
      </c>
      <c r="L41" s="83">
        <v>1221.8484908562641</v>
      </c>
      <c r="M41" s="82">
        <v>0</v>
      </c>
      <c r="N41" s="134">
        <v>0</v>
      </c>
      <c r="O41" s="83">
        <v>0</v>
      </c>
      <c r="P41" s="82">
        <v>0</v>
      </c>
      <c r="Q41" s="134">
        <v>0</v>
      </c>
      <c r="R41" s="83">
        <v>0</v>
      </c>
    </row>
    <row r="42" spans="1:18" x14ac:dyDescent="0.25">
      <c r="A42" s="79" t="s">
        <v>236</v>
      </c>
      <c r="B42" s="133" t="s">
        <v>237</v>
      </c>
      <c r="C42" s="81" t="s">
        <v>246</v>
      </c>
      <c r="D42" s="84" t="s">
        <v>219</v>
      </c>
      <c r="E42" s="82" t="s">
        <v>110</v>
      </c>
      <c r="F42" s="83" t="s">
        <v>239</v>
      </c>
      <c r="G42" s="82">
        <v>1698.8235000000002</v>
      </c>
      <c r="H42" s="134">
        <v>447919.35628097766</v>
      </c>
      <c r="I42" s="83">
        <v>447919.35628097766</v>
      </c>
      <c r="J42" s="82">
        <v>6.8500947580645173</v>
      </c>
      <c r="K42" s="134">
        <v>1227.176318578021</v>
      </c>
      <c r="L42" s="83">
        <v>1227.176318578021</v>
      </c>
      <c r="M42" s="82">
        <v>0</v>
      </c>
      <c r="N42" s="134">
        <v>0</v>
      </c>
      <c r="O42" s="83">
        <v>0</v>
      </c>
      <c r="P42" s="82">
        <v>0</v>
      </c>
      <c r="Q42" s="134">
        <v>0</v>
      </c>
      <c r="R42" s="83">
        <v>0</v>
      </c>
    </row>
    <row r="43" spans="1:18" x14ac:dyDescent="0.25">
      <c r="A43" s="79" t="s">
        <v>236</v>
      </c>
      <c r="B43" s="133" t="s">
        <v>237</v>
      </c>
      <c r="C43" s="81" t="s">
        <v>247</v>
      </c>
      <c r="D43" s="84" t="s">
        <v>219</v>
      </c>
      <c r="E43" s="82" t="s">
        <v>110</v>
      </c>
      <c r="F43" s="83" t="s">
        <v>239</v>
      </c>
      <c r="G43" s="82">
        <v>693.47850000000005</v>
      </c>
      <c r="H43" s="134">
        <v>446622.91820201674</v>
      </c>
      <c r="I43" s="83">
        <v>446622.91820201674</v>
      </c>
      <c r="J43" s="82">
        <v>2.7962842741935487</v>
      </c>
      <c r="K43" s="134">
        <v>1223.6244334301828</v>
      </c>
      <c r="L43" s="83">
        <v>1223.6244334301828</v>
      </c>
      <c r="M43" s="82">
        <v>0</v>
      </c>
      <c r="N43" s="134">
        <v>0</v>
      </c>
      <c r="O43" s="83">
        <v>0</v>
      </c>
      <c r="P43" s="82">
        <v>0</v>
      </c>
      <c r="Q43" s="134">
        <v>0</v>
      </c>
      <c r="R43" s="83">
        <v>0</v>
      </c>
    </row>
    <row r="44" spans="1:18" x14ac:dyDescent="0.25">
      <c r="A44" s="79" t="s">
        <v>236</v>
      </c>
      <c r="B44" s="133" t="s">
        <v>237</v>
      </c>
      <c r="C44" s="81" t="s">
        <v>248</v>
      </c>
      <c r="D44" s="84" t="s">
        <v>219</v>
      </c>
      <c r="E44" s="82" t="s">
        <v>110</v>
      </c>
      <c r="F44" s="83" t="s">
        <v>239</v>
      </c>
      <c r="G44" s="82">
        <v>262.61400000000003</v>
      </c>
      <c r="H44" s="134">
        <v>448567.57532045804</v>
      </c>
      <c r="I44" s="83">
        <v>448567.57532045804</v>
      </c>
      <c r="J44" s="82">
        <v>1.0589274193548388</v>
      </c>
      <c r="K44" s="134">
        <v>1228.9522611519399</v>
      </c>
      <c r="L44" s="83">
        <v>1228.9522611519399</v>
      </c>
      <c r="M44" s="82">
        <v>0</v>
      </c>
      <c r="N44" s="134">
        <v>0</v>
      </c>
      <c r="O44" s="83">
        <v>0</v>
      </c>
      <c r="P44" s="82">
        <v>0</v>
      </c>
      <c r="Q44" s="134">
        <v>0</v>
      </c>
      <c r="R44" s="83">
        <v>0</v>
      </c>
    </row>
    <row r="45" spans="1:18" x14ac:dyDescent="0.25">
      <c r="A45" s="79" t="s">
        <v>236</v>
      </c>
      <c r="B45" s="133" t="s">
        <v>237</v>
      </c>
      <c r="C45" s="81" t="s">
        <v>249</v>
      </c>
      <c r="D45" s="84" t="s">
        <v>219</v>
      </c>
      <c r="E45" s="82" t="s">
        <v>110</v>
      </c>
      <c r="F45" s="83" t="s">
        <v>239</v>
      </c>
      <c r="G45" s="82">
        <v>283.38749999999999</v>
      </c>
      <c r="H45" s="134">
        <v>445326.48012305592</v>
      </c>
      <c r="I45" s="83">
        <v>445326.48012305592</v>
      </c>
      <c r="J45" s="82">
        <v>1.1426915322580644</v>
      </c>
      <c r="K45" s="134">
        <v>1220.072548282345</v>
      </c>
      <c r="L45" s="83">
        <v>1220.072548282345</v>
      </c>
      <c r="M45" s="82">
        <v>0</v>
      </c>
      <c r="N45" s="134">
        <v>0</v>
      </c>
      <c r="O45" s="83">
        <v>0</v>
      </c>
      <c r="P45" s="82">
        <v>0</v>
      </c>
      <c r="Q45" s="134">
        <v>0</v>
      </c>
      <c r="R45" s="83">
        <v>0</v>
      </c>
    </row>
    <row r="46" spans="1:18" x14ac:dyDescent="0.25">
      <c r="A46" s="79" t="s">
        <v>236</v>
      </c>
      <c r="B46" s="133" t="s">
        <v>237</v>
      </c>
      <c r="C46" s="81" t="s">
        <v>250</v>
      </c>
      <c r="D46" s="84" t="s">
        <v>219</v>
      </c>
      <c r="E46" s="82" t="s">
        <v>110</v>
      </c>
      <c r="F46" s="83" t="s">
        <v>239</v>
      </c>
      <c r="G46" s="82">
        <v>370.65600000000001</v>
      </c>
      <c r="H46" s="134">
        <v>455049.76571526233</v>
      </c>
      <c r="I46" s="83">
        <v>455049.76571526233</v>
      </c>
      <c r="J46" s="82">
        <v>1.4945806451612904</v>
      </c>
      <c r="K46" s="134">
        <v>1246.7116868911296</v>
      </c>
      <c r="L46" s="83">
        <v>1246.7116868911296</v>
      </c>
      <c r="M46" s="82">
        <v>0</v>
      </c>
      <c r="N46" s="134">
        <v>0</v>
      </c>
      <c r="O46" s="83">
        <v>0</v>
      </c>
      <c r="P46" s="82">
        <v>0</v>
      </c>
      <c r="Q46" s="134">
        <v>0</v>
      </c>
      <c r="R46" s="83">
        <v>0</v>
      </c>
    </row>
    <row r="47" spans="1:18" x14ac:dyDescent="0.25">
      <c r="A47" s="79" t="s">
        <v>236</v>
      </c>
      <c r="B47" s="133" t="s">
        <v>237</v>
      </c>
      <c r="C47" s="81" t="s">
        <v>251</v>
      </c>
      <c r="D47" s="84" t="s">
        <v>219</v>
      </c>
      <c r="E47" s="82" t="s">
        <v>110</v>
      </c>
      <c r="F47" s="83" t="s">
        <v>239</v>
      </c>
      <c r="G47" s="82">
        <v>352.69080000000002</v>
      </c>
      <c r="H47" s="134">
        <v>449864.01339941897</v>
      </c>
      <c r="I47" s="83">
        <v>449864.01339941897</v>
      </c>
      <c r="J47" s="82">
        <v>1.4221403225806453</v>
      </c>
      <c r="K47" s="134">
        <v>1232.5041462997781</v>
      </c>
      <c r="L47" s="83">
        <v>1232.5041462997781</v>
      </c>
      <c r="M47" s="82">
        <v>0</v>
      </c>
      <c r="N47" s="134">
        <v>0</v>
      </c>
      <c r="O47" s="83">
        <v>0</v>
      </c>
      <c r="P47" s="82">
        <v>0</v>
      </c>
      <c r="Q47" s="134">
        <v>0</v>
      </c>
      <c r="R47" s="83">
        <v>0</v>
      </c>
    </row>
    <row r="48" spans="1:18" x14ac:dyDescent="0.25">
      <c r="A48" s="79" t="s">
        <v>236</v>
      </c>
      <c r="B48" s="133" t="s">
        <v>237</v>
      </c>
      <c r="C48" s="81" t="s">
        <v>252</v>
      </c>
      <c r="D48" s="84" t="s">
        <v>219</v>
      </c>
      <c r="E48" s="82" t="s">
        <v>110</v>
      </c>
      <c r="F48" s="83" t="s">
        <v>239</v>
      </c>
      <c r="G48" s="82">
        <v>22.671000000000003</v>
      </c>
      <c r="H48" s="134">
        <v>445326.48012305592</v>
      </c>
      <c r="I48" s="83">
        <v>445326.48012305592</v>
      </c>
      <c r="J48" s="82">
        <v>9.1415322580645178E-2</v>
      </c>
      <c r="K48" s="134">
        <v>1220.072548282345</v>
      </c>
      <c r="L48" s="83">
        <v>1220.072548282345</v>
      </c>
      <c r="M48" s="82">
        <v>0</v>
      </c>
      <c r="N48" s="134">
        <v>0</v>
      </c>
      <c r="O48" s="83">
        <v>0</v>
      </c>
      <c r="P48" s="82">
        <v>0</v>
      </c>
      <c r="Q48" s="134">
        <v>0</v>
      </c>
      <c r="R48" s="83">
        <v>0</v>
      </c>
    </row>
    <row r="49" spans="1:18" x14ac:dyDescent="0.25">
      <c r="A49" s="79" t="s">
        <v>236</v>
      </c>
      <c r="B49" s="133" t="s">
        <v>237</v>
      </c>
      <c r="C49" s="81" t="s">
        <v>253</v>
      </c>
      <c r="D49" s="84" t="s">
        <v>219</v>
      </c>
      <c r="E49" s="82" t="s">
        <v>110</v>
      </c>
      <c r="F49" s="83" t="s">
        <v>239</v>
      </c>
      <c r="G49" s="82">
        <v>412.89600000000002</v>
      </c>
      <c r="H49" s="134">
        <v>440788.94684669288</v>
      </c>
      <c r="I49" s="83">
        <v>440788.94684669288</v>
      </c>
      <c r="J49" s="82">
        <v>1.6649032258064518</v>
      </c>
      <c r="K49" s="134">
        <v>1207.6409502649119</v>
      </c>
      <c r="L49" s="83">
        <v>1207.6409502649119</v>
      </c>
      <c r="M49" s="82">
        <v>0</v>
      </c>
      <c r="N49" s="134">
        <v>0</v>
      </c>
      <c r="O49" s="83">
        <v>0</v>
      </c>
      <c r="P49" s="82">
        <v>0</v>
      </c>
      <c r="Q49" s="134">
        <v>0</v>
      </c>
      <c r="R49" s="83">
        <v>0</v>
      </c>
    </row>
    <row r="50" spans="1:18" x14ac:dyDescent="0.25">
      <c r="A50" s="79" t="s">
        <v>236</v>
      </c>
      <c r="B50" s="133" t="s">
        <v>237</v>
      </c>
      <c r="C50" s="81" t="s">
        <v>254</v>
      </c>
      <c r="D50" s="84" t="s">
        <v>219</v>
      </c>
      <c r="E50" s="82" t="s">
        <v>110</v>
      </c>
      <c r="F50" s="83" t="s">
        <v>239</v>
      </c>
      <c r="G50" s="82">
        <v>314.16000000000003</v>
      </c>
      <c r="H50" s="134">
        <v>440788.94684669288</v>
      </c>
      <c r="I50" s="83">
        <v>440788.94684669288</v>
      </c>
      <c r="J50" s="82">
        <v>1.2667741935483872</v>
      </c>
      <c r="K50" s="134">
        <v>1207.6409502649119</v>
      </c>
      <c r="L50" s="83">
        <v>1207.6409502649119</v>
      </c>
      <c r="M50" s="82">
        <v>0</v>
      </c>
      <c r="N50" s="134">
        <v>0</v>
      </c>
      <c r="O50" s="83">
        <v>0</v>
      </c>
      <c r="P50" s="82">
        <v>0</v>
      </c>
      <c r="Q50" s="134">
        <v>0</v>
      </c>
      <c r="R50" s="83">
        <v>0</v>
      </c>
    </row>
    <row r="51" spans="1:18" x14ac:dyDescent="0.25">
      <c r="A51" s="79" t="s">
        <v>236</v>
      </c>
      <c r="B51" s="133" t="s">
        <v>237</v>
      </c>
      <c r="C51" s="81" t="s">
        <v>255</v>
      </c>
      <c r="D51" s="84" t="s">
        <v>219</v>
      </c>
      <c r="E51" s="82" t="s">
        <v>110</v>
      </c>
      <c r="F51" s="83" t="s">
        <v>239</v>
      </c>
      <c r="G51" s="82">
        <v>2812.4118000000003</v>
      </c>
      <c r="H51" s="134">
        <v>439492.50876773207</v>
      </c>
      <c r="I51" s="83">
        <v>439492.50876773207</v>
      </c>
      <c r="J51" s="82">
        <v>11.340370161290323</v>
      </c>
      <c r="K51" s="134">
        <v>1204.0890651170741</v>
      </c>
      <c r="L51" s="83">
        <v>1204.0890651170741</v>
      </c>
      <c r="M51" s="82">
        <v>0</v>
      </c>
      <c r="N51" s="134">
        <v>0</v>
      </c>
      <c r="O51" s="83">
        <v>0</v>
      </c>
      <c r="P51" s="82">
        <v>0</v>
      </c>
      <c r="Q51" s="134">
        <v>0</v>
      </c>
      <c r="R51" s="83">
        <v>0</v>
      </c>
    </row>
    <row r="52" spans="1:18" x14ac:dyDescent="0.25">
      <c r="A52" s="79" t="s">
        <v>236</v>
      </c>
      <c r="B52" s="133" t="s">
        <v>237</v>
      </c>
      <c r="C52" s="81" t="s">
        <v>256</v>
      </c>
      <c r="D52" s="84" t="s">
        <v>219</v>
      </c>
      <c r="E52" s="82" t="s">
        <v>110</v>
      </c>
      <c r="F52" s="83" t="s">
        <v>239</v>
      </c>
      <c r="G52" s="82">
        <v>1267.7280000000001</v>
      </c>
      <c r="H52" s="134">
        <v>444678.26108357549</v>
      </c>
      <c r="I52" s="83">
        <v>444678.26108357549</v>
      </c>
      <c r="J52" s="82">
        <v>5.1118064516129031</v>
      </c>
      <c r="K52" s="134">
        <v>1218.2966057084259</v>
      </c>
      <c r="L52" s="83">
        <v>1218.2966057084259</v>
      </c>
      <c r="M52" s="82">
        <v>0</v>
      </c>
      <c r="N52" s="134">
        <v>0</v>
      </c>
      <c r="O52" s="83">
        <v>0</v>
      </c>
      <c r="P52" s="82">
        <v>0</v>
      </c>
      <c r="Q52" s="134">
        <v>0</v>
      </c>
      <c r="R52" s="83">
        <v>0</v>
      </c>
    </row>
    <row r="53" spans="1:18" x14ac:dyDescent="0.25">
      <c r="A53" s="79" t="s">
        <v>236</v>
      </c>
      <c r="B53" s="133" t="s">
        <v>237</v>
      </c>
      <c r="C53" s="81" t="s">
        <v>257</v>
      </c>
      <c r="D53" s="84" t="s">
        <v>219</v>
      </c>
      <c r="E53" s="82" t="s">
        <v>110</v>
      </c>
      <c r="F53" s="83" t="s">
        <v>239</v>
      </c>
      <c r="G53" s="82">
        <v>297.51480000000004</v>
      </c>
      <c r="H53" s="134">
        <v>442733.60396513419</v>
      </c>
      <c r="I53" s="83">
        <v>442733.60396513419</v>
      </c>
      <c r="J53" s="82">
        <v>1.1996564516129034</v>
      </c>
      <c r="K53" s="134">
        <v>1212.968777986669</v>
      </c>
      <c r="L53" s="83">
        <v>1212.968777986669</v>
      </c>
      <c r="M53" s="82">
        <v>0</v>
      </c>
      <c r="N53" s="134">
        <v>0</v>
      </c>
      <c r="O53" s="83">
        <v>0</v>
      </c>
      <c r="P53" s="82">
        <v>0</v>
      </c>
      <c r="Q53" s="134">
        <v>0</v>
      </c>
      <c r="R53" s="83">
        <v>0</v>
      </c>
    </row>
    <row r="54" spans="1:18" x14ac:dyDescent="0.25">
      <c r="A54" s="79" t="s">
        <v>236</v>
      </c>
      <c r="B54" s="133" t="s">
        <v>237</v>
      </c>
      <c r="C54" s="81" t="s">
        <v>258</v>
      </c>
      <c r="D54" s="84" t="s">
        <v>219</v>
      </c>
      <c r="E54" s="82" t="s">
        <v>110</v>
      </c>
      <c r="F54" s="83" t="s">
        <v>239</v>
      </c>
      <c r="G54" s="82">
        <v>511.56600000000003</v>
      </c>
      <c r="H54" s="134">
        <v>436899.63260981033</v>
      </c>
      <c r="I54" s="83">
        <v>436899.63260981033</v>
      </c>
      <c r="J54" s="82">
        <v>2.0627661290322581</v>
      </c>
      <c r="K54" s="134">
        <v>1196.9852948213982</v>
      </c>
      <c r="L54" s="83">
        <v>1196.9852948213982</v>
      </c>
      <c r="M54" s="82">
        <v>0</v>
      </c>
      <c r="N54" s="134">
        <v>0</v>
      </c>
      <c r="O54" s="83">
        <v>0</v>
      </c>
      <c r="P54" s="82">
        <v>0</v>
      </c>
      <c r="Q54" s="134">
        <v>0</v>
      </c>
      <c r="R54" s="83">
        <v>0</v>
      </c>
    </row>
    <row r="55" spans="1:18" x14ac:dyDescent="0.25">
      <c r="A55" s="79" t="s">
        <v>236</v>
      </c>
      <c r="B55" s="133" t="s">
        <v>237</v>
      </c>
      <c r="C55" s="81" t="s">
        <v>259</v>
      </c>
      <c r="D55" s="84" t="s">
        <v>219</v>
      </c>
      <c r="E55" s="82" t="s">
        <v>110</v>
      </c>
      <c r="F55" s="83" t="s">
        <v>239</v>
      </c>
      <c r="G55" s="82">
        <v>1406.9879999999998</v>
      </c>
      <c r="H55" s="134">
        <v>440788.94684669288</v>
      </c>
      <c r="I55" s="83">
        <v>440788.94684669288</v>
      </c>
      <c r="J55" s="82">
        <v>5.6733387096774184</v>
      </c>
      <c r="K55" s="134">
        <v>1207.6409502649119</v>
      </c>
      <c r="L55" s="83">
        <v>1207.6409502649119</v>
      </c>
      <c r="M55" s="82">
        <v>0</v>
      </c>
      <c r="N55" s="134">
        <v>0</v>
      </c>
      <c r="O55" s="83">
        <v>0</v>
      </c>
      <c r="P55" s="82">
        <v>0</v>
      </c>
      <c r="Q55" s="134">
        <v>0</v>
      </c>
      <c r="R55" s="83">
        <v>0</v>
      </c>
    </row>
    <row r="56" spans="1:18" x14ac:dyDescent="0.25">
      <c r="A56" s="79" t="s">
        <v>236</v>
      </c>
      <c r="B56" s="133" t="s">
        <v>237</v>
      </c>
      <c r="C56" s="81" t="s">
        <v>260</v>
      </c>
      <c r="D56" s="84" t="s">
        <v>219</v>
      </c>
      <c r="E56" s="82" t="s">
        <v>110</v>
      </c>
      <c r="F56" s="83" t="s">
        <v>239</v>
      </c>
      <c r="G56" s="82">
        <v>138.006</v>
      </c>
      <c r="H56" s="134">
        <v>451808.67051786021</v>
      </c>
      <c r="I56" s="83">
        <v>451808.67051786021</v>
      </c>
      <c r="J56" s="82">
        <v>0.55647580645161288</v>
      </c>
      <c r="K56" s="134">
        <v>1237.8319740215347</v>
      </c>
      <c r="L56" s="83">
        <v>1237.8319740215347</v>
      </c>
      <c r="M56" s="82">
        <v>0</v>
      </c>
      <c r="N56" s="134">
        <v>0</v>
      </c>
      <c r="O56" s="83">
        <v>0</v>
      </c>
      <c r="P56" s="82">
        <v>0</v>
      </c>
      <c r="Q56" s="134">
        <v>0</v>
      </c>
      <c r="R56" s="83">
        <v>0</v>
      </c>
    </row>
    <row r="57" spans="1:18" x14ac:dyDescent="0.25">
      <c r="A57" s="79" t="s">
        <v>236</v>
      </c>
      <c r="B57" s="133" t="s">
        <v>237</v>
      </c>
      <c r="C57" s="81" t="s">
        <v>261</v>
      </c>
      <c r="D57" s="84" t="s">
        <v>219</v>
      </c>
      <c r="E57" s="82" t="s">
        <v>110</v>
      </c>
      <c r="F57" s="83" t="s">
        <v>239</v>
      </c>
      <c r="G57" s="82">
        <v>145.00199999999998</v>
      </c>
      <c r="H57" s="134">
        <v>438196.07068877114</v>
      </c>
      <c r="I57" s="83">
        <v>438196.07068877114</v>
      </c>
      <c r="J57" s="82">
        <v>0.58468548387096764</v>
      </c>
      <c r="K57" s="134">
        <v>1200.5371799692359</v>
      </c>
      <c r="L57" s="83">
        <v>1200.5371799692359</v>
      </c>
      <c r="M57" s="82">
        <v>0</v>
      </c>
      <c r="N57" s="134">
        <v>0</v>
      </c>
      <c r="O57" s="83">
        <v>0</v>
      </c>
      <c r="P57" s="82">
        <v>0</v>
      </c>
      <c r="Q57" s="134">
        <v>0</v>
      </c>
      <c r="R57" s="83">
        <v>0</v>
      </c>
    </row>
    <row r="58" spans="1:18" x14ac:dyDescent="0.25">
      <c r="A58" s="79" t="s">
        <v>236</v>
      </c>
      <c r="B58" s="133" t="s">
        <v>237</v>
      </c>
      <c r="C58" s="81" t="s">
        <v>262</v>
      </c>
      <c r="D58" s="84" t="s">
        <v>213</v>
      </c>
      <c r="E58" s="82" t="s">
        <v>110</v>
      </c>
      <c r="F58" s="83" t="s">
        <v>239</v>
      </c>
      <c r="G58" s="82">
        <v>168.83856000000003</v>
      </c>
      <c r="H58" s="134">
        <v>581841.40983763465</v>
      </c>
      <c r="I58" s="83">
        <v>581841.40983763465</v>
      </c>
      <c r="J58" s="82">
        <v>0.68080064516129046</v>
      </c>
      <c r="K58" s="134">
        <v>1594.086054349684</v>
      </c>
      <c r="L58" s="83">
        <v>1594.086054349684</v>
      </c>
      <c r="M58" s="82">
        <v>0</v>
      </c>
      <c r="N58" s="134">
        <v>0</v>
      </c>
      <c r="O58" s="83">
        <v>0</v>
      </c>
      <c r="P58" s="82">
        <v>0</v>
      </c>
      <c r="Q58" s="134">
        <v>0</v>
      </c>
      <c r="R58" s="83">
        <v>0</v>
      </c>
    </row>
    <row r="59" spans="1:18" x14ac:dyDescent="0.25">
      <c r="A59" s="79" t="s">
        <v>236</v>
      </c>
      <c r="B59" s="133" t="s">
        <v>237</v>
      </c>
      <c r="C59" s="81" t="s">
        <v>263</v>
      </c>
      <c r="D59" s="84" t="s">
        <v>219</v>
      </c>
      <c r="E59" s="82" t="s">
        <v>110</v>
      </c>
      <c r="F59" s="83" t="s">
        <v>239</v>
      </c>
      <c r="G59" s="82">
        <v>176.715</v>
      </c>
      <c r="H59" s="134">
        <v>462828.39418902755</v>
      </c>
      <c r="I59" s="83">
        <v>462828.39418902755</v>
      </c>
      <c r="J59" s="82">
        <v>0.71256048387096771</v>
      </c>
      <c r="K59" s="134">
        <v>1268.0229977781576</v>
      </c>
      <c r="L59" s="83">
        <v>1268.0229977781576</v>
      </c>
      <c r="M59" s="82">
        <v>0</v>
      </c>
      <c r="N59" s="134">
        <v>0</v>
      </c>
      <c r="O59" s="83">
        <v>0</v>
      </c>
      <c r="P59" s="82">
        <v>0</v>
      </c>
      <c r="Q59" s="134">
        <v>0</v>
      </c>
      <c r="R59" s="83">
        <v>0</v>
      </c>
    </row>
    <row r="60" spans="1:18" x14ac:dyDescent="0.25">
      <c r="A60" s="79" t="s">
        <v>236</v>
      </c>
      <c r="B60" s="133" t="s">
        <v>237</v>
      </c>
      <c r="C60" s="81" t="s">
        <v>264</v>
      </c>
      <c r="D60" s="84" t="s">
        <v>219</v>
      </c>
      <c r="E60" s="82" t="s">
        <v>110</v>
      </c>
      <c r="F60" s="83" t="s">
        <v>239</v>
      </c>
      <c r="G60" s="82">
        <v>3294.06</v>
      </c>
      <c r="H60" s="134">
        <v>462180.17514954711</v>
      </c>
      <c r="I60" s="83">
        <v>462180.17514954711</v>
      </c>
      <c r="J60" s="82">
        <v>13.282500000000001</v>
      </c>
      <c r="K60" s="134">
        <v>1266.2470552042387</v>
      </c>
      <c r="L60" s="83">
        <v>1266.2470552042387</v>
      </c>
      <c r="M60" s="82">
        <v>0</v>
      </c>
      <c r="N60" s="134">
        <v>0</v>
      </c>
      <c r="O60" s="83">
        <v>0</v>
      </c>
      <c r="P60" s="82">
        <v>0</v>
      </c>
      <c r="Q60" s="134">
        <v>0</v>
      </c>
      <c r="R60" s="83">
        <v>0</v>
      </c>
    </row>
    <row r="61" spans="1:18" x14ac:dyDescent="0.25">
      <c r="A61" s="79" t="s">
        <v>236</v>
      </c>
      <c r="B61" s="133" t="s">
        <v>237</v>
      </c>
      <c r="C61" s="81" t="s">
        <v>265</v>
      </c>
      <c r="D61" s="84" t="s">
        <v>219</v>
      </c>
      <c r="E61" s="82" t="s">
        <v>110</v>
      </c>
      <c r="F61" s="83" t="s">
        <v>239</v>
      </c>
      <c r="G61" s="82">
        <v>679.83300000000008</v>
      </c>
      <c r="H61" s="134">
        <v>494591.12712356861</v>
      </c>
      <c r="I61" s="83">
        <v>494591.12712356861</v>
      </c>
      <c r="J61" s="82">
        <v>2.7412620967741939</v>
      </c>
      <c r="K61" s="134">
        <v>1355.044183900188</v>
      </c>
      <c r="L61" s="83">
        <v>1355.044183900188</v>
      </c>
      <c r="M61" s="82">
        <v>0</v>
      </c>
      <c r="N61" s="134">
        <v>0</v>
      </c>
      <c r="O61" s="83">
        <v>0</v>
      </c>
      <c r="P61" s="82">
        <v>0</v>
      </c>
      <c r="Q61" s="134">
        <v>0</v>
      </c>
      <c r="R61" s="83">
        <v>0</v>
      </c>
    </row>
    <row r="62" spans="1:18" x14ac:dyDescent="0.25">
      <c r="A62" s="79" t="s">
        <v>236</v>
      </c>
      <c r="B62" s="133" t="s">
        <v>237</v>
      </c>
      <c r="C62" s="81" t="s">
        <v>266</v>
      </c>
      <c r="D62" s="84" t="s">
        <v>219</v>
      </c>
      <c r="E62" s="82" t="s">
        <v>110</v>
      </c>
      <c r="F62" s="83" t="s">
        <v>239</v>
      </c>
      <c r="G62" s="82">
        <v>11.55</v>
      </c>
      <c r="H62" s="134">
        <v>453753.32763630152</v>
      </c>
      <c r="I62" s="83">
        <v>453753.32763630152</v>
      </c>
      <c r="J62" s="82">
        <v>4.6572580645161295E-2</v>
      </c>
      <c r="K62" s="134">
        <v>1243.1598017432918</v>
      </c>
      <c r="L62" s="83">
        <v>1243.1598017432918</v>
      </c>
      <c r="M62" s="82">
        <v>0</v>
      </c>
      <c r="N62" s="134">
        <v>0</v>
      </c>
      <c r="O62" s="83">
        <v>0</v>
      </c>
      <c r="P62" s="82">
        <v>0</v>
      </c>
      <c r="Q62" s="134">
        <v>0</v>
      </c>
      <c r="R62" s="83">
        <v>0</v>
      </c>
    </row>
    <row r="63" spans="1:18" x14ac:dyDescent="0.25">
      <c r="A63" s="79" t="s">
        <v>236</v>
      </c>
      <c r="B63" s="133" t="s">
        <v>237</v>
      </c>
      <c r="C63" s="81" t="s">
        <v>267</v>
      </c>
      <c r="D63" s="84" t="s">
        <v>219</v>
      </c>
      <c r="E63" s="82" t="s">
        <v>110</v>
      </c>
      <c r="F63" s="83" t="s">
        <v>239</v>
      </c>
      <c r="G63" s="82">
        <v>553.70699999999999</v>
      </c>
      <c r="H63" s="134">
        <v>517927.01254486415</v>
      </c>
      <c r="I63" s="83">
        <v>517927.01254486415</v>
      </c>
      <c r="J63" s="82">
        <v>2.2326895161290321</v>
      </c>
      <c r="K63" s="134">
        <v>1418.9781165612717</v>
      </c>
      <c r="L63" s="83">
        <v>1418.9781165612717</v>
      </c>
      <c r="M63" s="82">
        <v>0</v>
      </c>
      <c r="N63" s="134">
        <v>0</v>
      </c>
      <c r="O63" s="83">
        <v>0</v>
      </c>
      <c r="P63" s="82">
        <v>0</v>
      </c>
      <c r="Q63" s="134">
        <v>0</v>
      </c>
      <c r="R63" s="83">
        <v>0</v>
      </c>
    </row>
    <row r="64" spans="1:18" x14ac:dyDescent="0.25">
      <c r="A64" s="79" t="s">
        <v>236</v>
      </c>
      <c r="B64" s="133" t="s">
        <v>237</v>
      </c>
      <c r="C64" s="81" t="s">
        <v>268</v>
      </c>
      <c r="D64" s="84" t="s">
        <v>219</v>
      </c>
      <c r="E64" s="82" t="s">
        <v>110</v>
      </c>
      <c r="F64" s="83" t="s">
        <v>239</v>
      </c>
      <c r="G64" s="82">
        <v>33.164999999999999</v>
      </c>
      <c r="H64" s="134">
        <v>434306.75645188859</v>
      </c>
      <c r="I64" s="83">
        <v>434306.75645188859</v>
      </c>
      <c r="J64" s="82">
        <v>0.13372983870967742</v>
      </c>
      <c r="K64" s="134">
        <v>1189.8815245257222</v>
      </c>
      <c r="L64" s="83">
        <v>1189.8815245257222</v>
      </c>
      <c r="M64" s="82">
        <v>0</v>
      </c>
      <c r="N64" s="134">
        <v>0</v>
      </c>
      <c r="O64" s="83">
        <v>0</v>
      </c>
      <c r="P64" s="82">
        <v>0</v>
      </c>
      <c r="Q64" s="134">
        <v>0</v>
      </c>
      <c r="R64" s="83">
        <v>0</v>
      </c>
    </row>
    <row r="65" spans="1:18" x14ac:dyDescent="0.25">
      <c r="A65" s="79" t="s">
        <v>236</v>
      </c>
      <c r="B65" s="133" t="s">
        <v>237</v>
      </c>
      <c r="C65" s="81" t="s">
        <v>269</v>
      </c>
      <c r="D65" s="84" t="s">
        <v>219</v>
      </c>
      <c r="E65" s="82" t="s">
        <v>110</v>
      </c>
      <c r="F65" s="83" t="s">
        <v>239</v>
      </c>
      <c r="G65" s="82">
        <v>164.5215</v>
      </c>
      <c r="H65" s="134">
        <v>497184.00328149035</v>
      </c>
      <c r="I65" s="83">
        <v>497184.00328149035</v>
      </c>
      <c r="J65" s="82">
        <v>0.66339314516129033</v>
      </c>
      <c r="K65" s="134">
        <v>1362.147954195864</v>
      </c>
      <c r="L65" s="83">
        <v>1362.147954195864</v>
      </c>
      <c r="M65" s="82">
        <v>0</v>
      </c>
      <c r="N65" s="134">
        <v>0</v>
      </c>
      <c r="O65" s="83">
        <v>0</v>
      </c>
      <c r="P65" s="82">
        <v>0</v>
      </c>
      <c r="Q65" s="134">
        <v>0</v>
      </c>
      <c r="R65" s="83">
        <v>0</v>
      </c>
    </row>
    <row r="66" spans="1:18" x14ac:dyDescent="0.25">
      <c r="A66" s="79" t="s">
        <v>236</v>
      </c>
      <c r="B66" s="133" t="s">
        <v>237</v>
      </c>
      <c r="C66" s="81" t="s">
        <v>270</v>
      </c>
      <c r="D66" s="84" t="s">
        <v>219</v>
      </c>
      <c r="E66" s="82" t="s">
        <v>110</v>
      </c>
      <c r="F66" s="83" t="s">
        <v>239</v>
      </c>
      <c r="G66" s="82">
        <v>540.54</v>
      </c>
      <c r="H66" s="134">
        <v>505610.85079473595</v>
      </c>
      <c r="I66" s="83">
        <v>505610.85079473595</v>
      </c>
      <c r="J66" s="82">
        <v>2.179596774193548</v>
      </c>
      <c r="K66" s="134">
        <v>1385.2352076568109</v>
      </c>
      <c r="L66" s="83">
        <v>1385.2352076568109</v>
      </c>
      <c r="M66" s="82">
        <v>0</v>
      </c>
      <c r="N66" s="134">
        <v>0</v>
      </c>
      <c r="O66" s="83">
        <v>0</v>
      </c>
      <c r="P66" s="82">
        <v>0</v>
      </c>
      <c r="Q66" s="134">
        <v>0</v>
      </c>
      <c r="R66" s="83">
        <v>0</v>
      </c>
    </row>
    <row r="67" spans="1:18" x14ac:dyDescent="0.25">
      <c r="A67" s="79" t="s">
        <v>236</v>
      </c>
      <c r="B67" s="133" t="s">
        <v>237</v>
      </c>
      <c r="C67" s="81" t="s">
        <v>271</v>
      </c>
      <c r="D67" s="84" t="s">
        <v>219</v>
      </c>
      <c r="E67" s="82" t="s">
        <v>110</v>
      </c>
      <c r="F67" s="83" t="s">
        <v>239</v>
      </c>
      <c r="G67" s="82">
        <v>343.26600000000002</v>
      </c>
      <c r="H67" s="134">
        <v>481626.74633396004</v>
      </c>
      <c r="I67" s="83">
        <v>481626.74633396004</v>
      </c>
      <c r="J67" s="82">
        <v>1.3841370967741937</v>
      </c>
      <c r="K67" s="134">
        <v>1319.5253324218083</v>
      </c>
      <c r="L67" s="83">
        <v>1319.5253324218083</v>
      </c>
      <c r="M67" s="82">
        <v>0</v>
      </c>
      <c r="N67" s="134">
        <v>0</v>
      </c>
      <c r="O67" s="83">
        <v>0</v>
      </c>
      <c r="P67" s="82">
        <v>0</v>
      </c>
      <c r="Q67" s="134">
        <v>0</v>
      </c>
      <c r="R67" s="83">
        <v>0</v>
      </c>
    </row>
    <row r="68" spans="1:18" x14ac:dyDescent="0.25">
      <c r="A68" s="79" t="s">
        <v>236</v>
      </c>
      <c r="B68" s="133" t="s">
        <v>237</v>
      </c>
      <c r="C68" s="81" t="s">
        <v>272</v>
      </c>
      <c r="D68" s="84" t="s">
        <v>219</v>
      </c>
      <c r="E68" s="82" t="s">
        <v>110</v>
      </c>
      <c r="F68" s="83" t="s">
        <v>239</v>
      </c>
      <c r="G68" s="82">
        <v>694.35300000000007</v>
      </c>
      <c r="H68" s="134">
        <v>514685.91734746203</v>
      </c>
      <c r="I68" s="83">
        <v>514685.91734746203</v>
      </c>
      <c r="J68" s="82">
        <v>2.7998104838709681</v>
      </c>
      <c r="K68" s="134">
        <v>1410.0984036916768</v>
      </c>
      <c r="L68" s="83">
        <v>1410.0984036916768</v>
      </c>
      <c r="M68" s="82">
        <v>0</v>
      </c>
      <c r="N68" s="134">
        <v>0</v>
      </c>
      <c r="O68" s="83">
        <v>0</v>
      </c>
      <c r="P68" s="82">
        <v>0</v>
      </c>
      <c r="Q68" s="134">
        <v>0</v>
      </c>
      <c r="R68" s="83">
        <v>0</v>
      </c>
    </row>
    <row r="69" spans="1:18" x14ac:dyDescent="0.25">
      <c r="A69" s="79" t="s">
        <v>236</v>
      </c>
      <c r="B69" s="133" t="s">
        <v>237</v>
      </c>
      <c r="C69" s="81" t="s">
        <v>273</v>
      </c>
      <c r="D69" s="84" t="s">
        <v>274</v>
      </c>
      <c r="E69" s="82" t="s">
        <v>110</v>
      </c>
      <c r="F69" s="83" t="s">
        <v>239</v>
      </c>
      <c r="G69" s="82">
        <v>6.2304000000000004</v>
      </c>
      <c r="H69" s="134">
        <v>437472.10297973774</v>
      </c>
      <c r="I69" s="83">
        <v>437472.10297973774</v>
      </c>
      <c r="J69" s="82">
        <v>2.5122580645161291E-2</v>
      </c>
      <c r="K69" s="134">
        <v>1198.5537067938021</v>
      </c>
      <c r="L69" s="83">
        <v>1198.5537067938021</v>
      </c>
      <c r="M69" s="82">
        <v>0</v>
      </c>
      <c r="N69" s="134">
        <v>0</v>
      </c>
      <c r="O69" s="83">
        <v>0</v>
      </c>
      <c r="P69" s="82">
        <v>0</v>
      </c>
      <c r="Q69" s="134">
        <v>0</v>
      </c>
      <c r="R69" s="83">
        <v>0</v>
      </c>
    </row>
    <row r="70" spans="1:18" x14ac:dyDescent="0.25">
      <c r="A70" s="79" t="s">
        <v>236</v>
      </c>
      <c r="B70" s="133" t="s">
        <v>237</v>
      </c>
      <c r="C70" s="81" t="s">
        <v>275</v>
      </c>
      <c r="D70" s="84" t="s">
        <v>274</v>
      </c>
      <c r="E70" s="82" t="s">
        <v>110</v>
      </c>
      <c r="F70" s="83" t="s">
        <v>239</v>
      </c>
      <c r="G70" s="82">
        <v>5.9994000000000005</v>
      </c>
      <c r="H70" s="134">
        <v>421252.26865315851</v>
      </c>
      <c r="I70" s="83">
        <v>421252.26865315851</v>
      </c>
      <c r="J70" s="82">
        <v>2.4191129032258066E-2</v>
      </c>
      <c r="K70" s="134">
        <v>1154.1158045292013</v>
      </c>
      <c r="L70" s="83">
        <v>1154.1158045292013</v>
      </c>
      <c r="M70" s="82">
        <v>0</v>
      </c>
      <c r="N70" s="134">
        <v>0</v>
      </c>
      <c r="O70" s="83">
        <v>0</v>
      </c>
      <c r="P70" s="82">
        <v>0</v>
      </c>
      <c r="Q70" s="134">
        <v>0</v>
      </c>
      <c r="R70" s="83">
        <v>0</v>
      </c>
    </row>
    <row r="71" spans="1:18" x14ac:dyDescent="0.25">
      <c r="A71" s="79" t="s">
        <v>236</v>
      </c>
      <c r="B71" s="133" t="s">
        <v>237</v>
      </c>
      <c r="C71" s="81" t="s">
        <v>276</v>
      </c>
      <c r="D71" s="84" t="s">
        <v>274</v>
      </c>
      <c r="E71" s="82" t="s">
        <v>110</v>
      </c>
      <c r="F71" s="83" t="s">
        <v>239</v>
      </c>
      <c r="G71" s="82">
        <v>31.646999999999998</v>
      </c>
      <c r="H71" s="134">
        <v>634890.6579261024</v>
      </c>
      <c r="I71" s="83">
        <v>634890.6579261024</v>
      </c>
      <c r="J71" s="82">
        <v>0.12760887096774193</v>
      </c>
      <c r="K71" s="134">
        <v>1739.4264600715135</v>
      </c>
      <c r="L71" s="83">
        <v>1739.4264600715135</v>
      </c>
      <c r="M71" s="82">
        <v>0</v>
      </c>
      <c r="N71" s="134">
        <v>0</v>
      </c>
      <c r="O71" s="83">
        <v>0</v>
      </c>
      <c r="P71" s="82">
        <v>0</v>
      </c>
      <c r="Q71" s="134">
        <v>0</v>
      </c>
      <c r="R71" s="83">
        <v>0</v>
      </c>
    </row>
    <row r="72" spans="1:18" x14ac:dyDescent="0.25">
      <c r="A72" s="79" t="s">
        <v>236</v>
      </c>
      <c r="B72" s="133" t="s">
        <v>237</v>
      </c>
      <c r="C72" s="81" t="s">
        <v>277</v>
      </c>
      <c r="D72" s="84" t="s">
        <v>274</v>
      </c>
      <c r="E72" s="82" t="s">
        <v>110</v>
      </c>
      <c r="F72" s="83" t="s">
        <v>239</v>
      </c>
      <c r="G72" s="82">
        <v>27.5913</v>
      </c>
      <c r="H72" s="134">
        <v>430520.74541120377</v>
      </c>
      <c r="I72" s="83">
        <v>430520.74541120377</v>
      </c>
      <c r="J72" s="82">
        <v>0.11125524193548388</v>
      </c>
      <c r="K72" s="134">
        <v>1179.5088915375445</v>
      </c>
      <c r="L72" s="83">
        <v>1179.5088915375445</v>
      </c>
      <c r="M72" s="82">
        <v>0</v>
      </c>
      <c r="N72" s="134">
        <v>0</v>
      </c>
      <c r="O72" s="83">
        <v>0</v>
      </c>
      <c r="P72" s="82">
        <v>0</v>
      </c>
      <c r="Q72" s="134">
        <v>0</v>
      </c>
      <c r="R72" s="83">
        <v>0</v>
      </c>
    </row>
    <row r="73" spans="1:18" x14ac:dyDescent="0.25">
      <c r="A73" s="79" t="s">
        <v>236</v>
      </c>
      <c r="B73" s="133" t="s">
        <v>237</v>
      </c>
      <c r="C73" s="81" t="s">
        <v>278</v>
      </c>
      <c r="D73" s="84" t="s">
        <v>274</v>
      </c>
      <c r="E73" s="82" t="s">
        <v>110</v>
      </c>
      <c r="F73" s="83" t="s">
        <v>239</v>
      </c>
      <c r="G73" s="82">
        <v>48.737700000000004</v>
      </c>
      <c r="H73" s="134">
        <v>760478.5179976162</v>
      </c>
      <c r="I73" s="83">
        <v>760478.5179976162</v>
      </c>
      <c r="J73" s="82">
        <v>0.19652298387096775</v>
      </c>
      <c r="K73" s="134">
        <v>2083.502789034565</v>
      </c>
      <c r="L73" s="83">
        <v>2083.502789034565</v>
      </c>
      <c r="M73" s="82">
        <v>0</v>
      </c>
      <c r="N73" s="134">
        <v>0</v>
      </c>
      <c r="O73" s="83">
        <v>0</v>
      </c>
      <c r="P73" s="82">
        <v>0</v>
      </c>
      <c r="Q73" s="134">
        <v>0</v>
      </c>
      <c r="R73" s="83">
        <v>0</v>
      </c>
    </row>
    <row r="74" spans="1:18" x14ac:dyDescent="0.25">
      <c r="A74" s="79" t="s">
        <v>236</v>
      </c>
      <c r="B74" s="133" t="s">
        <v>237</v>
      </c>
      <c r="C74" s="81" t="s">
        <v>279</v>
      </c>
      <c r="D74" s="84" t="s">
        <v>274</v>
      </c>
      <c r="E74" s="82" t="s">
        <v>110</v>
      </c>
      <c r="F74" s="83" t="s">
        <v>239</v>
      </c>
      <c r="G74" s="82">
        <v>2.9601000000000002</v>
      </c>
      <c r="H74" s="134">
        <v>415691.18259833136</v>
      </c>
      <c r="I74" s="83">
        <v>415691.18259833136</v>
      </c>
      <c r="J74" s="82">
        <v>1.1935887096774194E-2</v>
      </c>
      <c r="K74" s="134">
        <v>1138.8799523241955</v>
      </c>
      <c r="L74" s="83">
        <v>1138.8799523241955</v>
      </c>
      <c r="M74" s="82">
        <v>0</v>
      </c>
      <c r="N74" s="134">
        <v>0</v>
      </c>
      <c r="O74" s="83">
        <v>0</v>
      </c>
      <c r="P74" s="82">
        <v>0</v>
      </c>
      <c r="Q74" s="134">
        <v>0</v>
      </c>
      <c r="R74" s="83">
        <v>0</v>
      </c>
    </row>
    <row r="75" spans="1:18" x14ac:dyDescent="0.25">
      <c r="A75" s="79" t="s">
        <v>236</v>
      </c>
      <c r="B75" s="133" t="s">
        <v>237</v>
      </c>
      <c r="C75" s="81" t="s">
        <v>280</v>
      </c>
      <c r="D75" s="84" t="s">
        <v>274</v>
      </c>
      <c r="E75" s="82" t="s">
        <v>110</v>
      </c>
      <c r="F75" s="83" t="s">
        <v>239</v>
      </c>
      <c r="G75" s="82">
        <v>12.3453</v>
      </c>
      <c r="H75" s="134">
        <v>577889.52586412395</v>
      </c>
      <c r="I75" s="83">
        <v>577889.52586412395</v>
      </c>
      <c r="J75" s="82">
        <v>4.9779435483870968E-2</v>
      </c>
      <c r="K75" s="134">
        <v>1583.2589749702026</v>
      </c>
      <c r="L75" s="83">
        <v>1583.2589749702026</v>
      </c>
      <c r="M75" s="82">
        <v>0</v>
      </c>
      <c r="N75" s="134">
        <v>0</v>
      </c>
      <c r="O75" s="83">
        <v>0</v>
      </c>
      <c r="P75" s="82">
        <v>0</v>
      </c>
      <c r="Q75" s="134">
        <v>0</v>
      </c>
      <c r="R75" s="83">
        <v>0</v>
      </c>
    </row>
    <row r="76" spans="1:18" x14ac:dyDescent="0.25">
      <c r="A76" s="79" t="s">
        <v>236</v>
      </c>
      <c r="B76" s="133" t="s">
        <v>237</v>
      </c>
      <c r="C76" s="81" t="s">
        <v>281</v>
      </c>
      <c r="D76" s="84" t="s">
        <v>219</v>
      </c>
      <c r="E76" s="82" t="s">
        <v>110</v>
      </c>
      <c r="F76" s="83" t="s">
        <v>239</v>
      </c>
      <c r="G76" s="82">
        <v>14.256000000000002</v>
      </c>
      <c r="H76" s="134">
        <v>400398.19594755664</v>
      </c>
      <c r="I76" s="83">
        <v>400398.19594755664</v>
      </c>
      <c r="J76" s="82">
        <v>5.7483870967741942E-2</v>
      </c>
      <c r="K76" s="134">
        <v>1096.9813587604292</v>
      </c>
      <c r="L76" s="83">
        <v>1096.9813587604292</v>
      </c>
      <c r="M76" s="82">
        <v>0</v>
      </c>
      <c r="N76" s="134">
        <v>0</v>
      </c>
      <c r="O76" s="83">
        <v>0</v>
      </c>
      <c r="P76" s="82">
        <v>0</v>
      </c>
      <c r="Q76" s="134">
        <v>0</v>
      </c>
      <c r="R76" s="83">
        <v>0</v>
      </c>
    </row>
    <row r="77" spans="1:18" x14ac:dyDescent="0.25">
      <c r="A77" s="79" t="s">
        <v>236</v>
      </c>
      <c r="B77" s="133" t="s">
        <v>237</v>
      </c>
      <c r="C77" s="81" t="s">
        <v>282</v>
      </c>
      <c r="D77" s="84" t="s">
        <v>219</v>
      </c>
      <c r="E77" s="82" t="s">
        <v>110</v>
      </c>
      <c r="F77" s="83" t="s">
        <v>239</v>
      </c>
      <c r="G77" s="82">
        <v>11.7744</v>
      </c>
      <c r="H77" s="134">
        <v>413374.06340882002</v>
      </c>
      <c r="I77" s="83">
        <v>413374.06340882002</v>
      </c>
      <c r="J77" s="82">
        <v>4.7477419354838707E-2</v>
      </c>
      <c r="K77" s="134">
        <v>1132.5316805721097</v>
      </c>
      <c r="L77" s="83">
        <v>1132.5316805721097</v>
      </c>
      <c r="M77" s="82">
        <v>0</v>
      </c>
      <c r="N77" s="134">
        <v>0</v>
      </c>
      <c r="O77" s="83">
        <v>0</v>
      </c>
      <c r="P77" s="82">
        <v>0</v>
      </c>
      <c r="Q77" s="134">
        <v>0</v>
      </c>
      <c r="R77" s="83">
        <v>0</v>
      </c>
    </row>
    <row r="78" spans="1:18" x14ac:dyDescent="0.25">
      <c r="A78" s="79" t="s">
        <v>236</v>
      </c>
      <c r="B78" s="133" t="s">
        <v>237</v>
      </c>
      <c r="C78" s="81" t="s">
        <v>283</v>
      </c>
      <c r="D78" s="84" t="s">
        <v>219</v>
      </c>
      <c r="E78" s="82" t="s">
        <v>110</v>
      </c>
      <c r="F78" s="83" t="s">
        <v>239</v>
      </c>
      <c r="G78" s="82">
        <v>2.97</v>
      </c>
      <c r="H78" s="134">
        <v>417081.45411203813</v>
      </c>
      <c r="I78" s="83">
        <v>417081.45411203813</v>
      </c>
      <c r="J78" s="82">
        <v>1.1975806451612904E-2</v>
      </c>
      <c r="K78" s="134">
        <v>1142.6889153754469</v>
      </c>
      <c r="L78" s="83">
        <v>1142.6889153754469</v>
      </c>
      <c r="M78" s="82">
        <v>0</v>
      </c>
      <c r="N78" s="134">
        <v>0</v>
      </c>
      <c r="O78" s="83">
        <v>0</v>
      </c>
      <c r="P78" s="82">
        <v>0</v>
      </c>
      <c r="Q78" s="134">
        <v>0</v>
      </c>
      <c r="R78" s="83">
        <v>0</v>
      </c>
    </row>
    <row r="79" spans="1:18" x14ac:dyDescent="0.25">
      <c r="A79" s="79" t="s">
        <v>236</v>
      </c>
      <c r="B79" s="133" t="s">
        <v>237</v>
      </c>
      <c r="C79" s="81" t="s">
        <v>284</v>
      </c>
      <c r="D79" s="84" t="s">
        <v>219</v>
      </c>
      <c r="E79" s="82" t="s">
        <v>110</v>
      </c>
      <c r="F79" s="83" t="s">
        <v>239</v>
      </c>
      <c r="G79" s="82">
        <v>2.9040000000000004</v>
      </c>
      <c r="H79" s="134">
        <v>407812.97735399287</v>
      </c>
      <c r="I79" s="83">
        <v>407812.97735399287</v>
      </c>
      <c r="J79" s="82">
        <v>1.1709677419354841E-2</v>
      </c>
      <c r="K79" s="134">
        <v>1117.2958283671037</v>
      </c>
      <c r="L79" s="83">
        <v>1117.2958283671037</v>
      </c>
      <c r="M79" s="82">
        <v>0</v>
      </c>
      <c r="N79" s="134">
        <v>0</v>
      </c>
      <c r="O79" s="83">
        <v>0</v>
      </c>
      <c r="P79" s="82">
        <v>0</v>
      </c>
      <c r="Q79" s="134">
        <v>0</v>
      </c>
      <c r="R79" s="83">
        <v>0</v>
      </c>
    </row>
    <row r="80" spans="1:18" x14ac:dyDescent="0.25">
      <c r="A80" s="79" t="s">
        <v>236</v>
      </c>
      <c r="B80" s="133" t="s">
        <v>237</v>
      </c>
      <c r="C80" s="81" t="s">
        <v>285</v>
      </c>
      <c r="D80" s="84" t="s">
        <v>219</v>
      </c>
      <c r="E80" s="82" t="s">
        <v>110</v>
      </c>
      <c r="F80" s="83" t="s">
        <v>239</v>
      </c>
      <c r="G80" s="82">
        <v>2.7555000000000001</v>
      </c>
      <c r="H80" s="134">
        <v>386958.90464839089</v>
      </c>
      <c r="I80" s="83">
        <v>386958.90464839089</v>
      </c>
      <c r="J80" s="82">
        <v>1.1110887096774194E-2</v>
      </c>
      <c r="K80" s="134">
        <v>1060.1613825983311</v>
      </c>
      <c r="L80" s="83">
        <v>1060.1613825983311</v>
      </c>
      <c r="M80" s="82">
        <v>0</v>
      </c>
      <c r="N80" s="134">
        <v>0</v>
      </c>
      <c r="O80" s="83">
        <v>0</v>
      </c>
      <c r="P80" s="82">
        <v>0</v>
      </c>
      <c r="Q80" s="134">
        <v>0</v>
      </c>
      <c r="R80" s="83">
        <v>0</v>
      </c>
    </row>
    <row r="81" spans="1:18" x14ac:dyDescent="0.25">
      <c r="A81" s="79" t="s">
        <v>236</v>
      </c>
      <c r="B81" s="133" t="s">
        <v>237</v>
      </c>
      <c r="C81" s="81" t="s">
        <v>286</v>
      </c>
      <c r="D81" s="84" t="s">
        <v>219</v>
      </c>
      <c r="E81" s="82" t="s">
        <v>110</v>
      </c>
      <c r="F81" s="83" t="s">
        <v>239</v>
      </c>
      <c r="G81" s="82">
        <v>24174.450299999997</v>
      </c>
      <c r="H81" s="134">
        <v>677516.79600000009</v>
      </c>
      <c r="I81" s="83">
        <v>677516.79600000009</v>
      </c>
      <c r="J81" s="82">
        <v>97.477622177419349</v>
      </c>
      <c r="K81" s="134">
        <v>1856.2104000000002</v>
      </c>
      <c r="L81" s="83">
        <v>1856.2104000000002</v>
      </c>
      <c r="M81" s="82">
        <v>0</v>
      </c>
      <c r="N81" s="134">
        <v>0</v>
      </c>
      <c r="O81" s="83">
        <v>0</v>
      </c>
      <c r="P81" s="82">
        <v>0</v>
      </c>
      <c r="Q81" s="134">
        <v>0</v>
      </c>
      <c r="R81" s="83">
        <v>0</v>
      </c>
    </row>
    <row r="82" spans="1:18" x14ac:dyDescent="0.25">
      <c r="A82" s="79" t="s">
        <v>236</v>
      </c>
      <c r="B82" s="133" t="s">
        <v>237</v>
      </c>
      <c r="C82" s="81" t="s">
        <v>287</v>
      </c>
      <c r="D82" s="84" t="s">
        <v>219</v>
      </c>
      <c r="E82" s="82" t="s">
        <v>110</v>
      </c>
      <c r="F82" s="83" t="s">
        <v>239</v>
      </c>
      <c r="G82" s="82">
        <v>9247.4249999999993</v>
      </c>
      <c r="H82" s="134">
        <v>677516.79600000009</v>
      </c>
      <c r="I82" s="83">
        <v>677516.79600000009</v>
      </c>
      <c r="J82" s="82">
        <v>37.288004032258058</v>
      </c>
      <c r="K82" s="134">
        <v>1856.2104000000002</v>
      </c>
      <c r="L82" s="83">
        <v>1856.2104000000002</v>
      </c>
      <c r="M82" s="82">
        <v>0</v>
      </c>
      <c r="N82" s="134">
        <v>0</v>
      </c>
      <c r="O82" s="83">
        <v>0</v>
      </c>
      <c r="P82" s="82">
        <v>0</v>
      </c>
      <c r="Q82" s="134">
        <v>0</v>
      </c>
      <c r="R82" s="83">
        <v>0</v>
      </c>
    </row>
    <row r="83" spans="1:18" x14ac:dyDescent="0.25">
      <c r="A83" s="79" t="s">
        <v>236</v>
      </c>
      <c r="B83" s="133" t="s">
        <v>237</v>
      </c>
      <c r="C83" s="81" t="s">
        <v>288</v>
      </c>
      <c r="D83" s="84" t="s">
        <v>219</v>
      </c>
      <c r="E83" s="82" t="s">
        <v>110</v>
      </c>
      <c r="F83" s="83" t="s">
        <v>239</v>
      </c>
      <c r="G83" s="82">
        <v>735.6096</v>
      </c>
      <c r="H83" s="134">
        <v>686160.28800000006</v>
      </c>
      <c r="I83" s="83">
        <v>686160.28800000006</v>
      </c>
      <c r="J83" s="82">
        <v>2.9661677419354837</v>
      </c>
      <c r="K83" s="134">
        <v>1879.8912000000003</v>
      </c>
      <c r="L83" s="83">
        <v>1879.8912000000003</v>
      </c>
      <c r="M83" s="82">
        <v>0</v>
      </c>
      <c r="N83" s="134">
        <v>0</v>
      </c>
      <c r="O83" s="83">
        <v>0</v>
      </c>
      <c r="P83" s="82">
        <v>0</v>
      </c>
      <c r="Q83" s="134">
        <v>0</v>
      </c>
      <c r="R83" s="83">
        <v>0</v>
      </c>
    </row>
    <row r="84" spans="1:18" x14ac:dyDescent="0.25">
      <c r="A84" s="79" t="s">
        <v>236</v>
      </c>
      <c r="B84" s="133" t="s">
        <v>237</v>
      </c>
      <c r="C84" s="81" t="s">
        <v>289</v>
      </c>
      <c r="D84" s="84" t="s">
        <v>219</v>
      </c>
      <c r="E84" s="82" t="s">
        <v>110</v>
      </c>
      <c r="F84" s="83" t="s">
        <v>239</v>
      </c>
      <c r="G84" s="82">
        <v>4931.6850000000004</v>
      </c>
      <c r="H84" s="134">
        <v>56197.152000000002</v>
      </c>
      <c r="I84" s="83">
        <v>56197.152000000002</v>
      </c>
      <c r="J84" s="82">
        <v>19.885826612903227</v>
      </c>
      <c r="K84" s="134">
        <v>153.9648</v>
      </c>
      <c r="L84" s="83">
        <v>153.9648</v>
      </c>
      <c r="M84" s="82">
        <v>0</v>
      </c>
      <c r="N84" s="134">
        <v>0</v>
      </c>
      <c r="O84" s="83">
        <v>0</v>
      </c>
      <c r="P84" s="82">
        <v>0</v>
      </c>
      <c r="Q84" s="134">
        <v>0</v>
      </c>
      <c r="R84" s="83">
        <v>0</v>
      </c>
    </row>
    <row r="85" spans="1:18" x14ac:dyDescent="0.25">
      <c r="A85" s="79" t="s">
        <v>236</v>
      </c>
      <c r="B85" s="133" t="s">
        <v>237</v>
      </c>
      <c r="C85" s="81" t="s">
        <v>229</v>
      </c>
      <c r="D85" s="84" t="s">
        <v>230</v>
      </c>
      <c r="E85" s="82" t="s">
        <v>110</v>
      </c>
      <c r="F85" s="83" t="s">
        <v>239</v>
      </c>
      <c r="G85" s="82">
        <v>15.4308</v>
      </c>
      <c r="H85" s="134">
        <v>61913.424743742544</v>
      </c>
      <c r="I85" s="83">
        <v>61913.424743742544</v>
      </c>
      <c r="J85" s="82">
        <v>6.222096774193548E-2</v>
      </c>
      <c r="K85" s="134">
        <v>169.625821215733</v>
      </c>
      <c r="L85" s="83">
        <v>169.625821215733</v>
      </c>
      <c r="M85" s="82">
        <v>0</v>
      </c>
      <c r="N85" s="134">
        <v>0</v>
      </c>
      <c r="O85" s="83">
        <v>0</v>
      </c>
      <c r="P85" s="82">
        <v>0</v>
      </c>
      <c r="Q85" s="134">
        <v>0</v>
      </c>
      <c r="R85" s="83">
        <v>0</v>
      </c>
    </row>
    <row r="86" spans="1:18" x14ac:dyDescent="0.25">
      <c r="A86" s="79" t="s">
        <v>236</v>
      </c>
      <c r="B86" s="133" t="s">
        <v>237</v>
      </c>
      <c r="C86" s="81" t="s">
        <v>231</v>
      </c>
      <c r="D86" s="84" t="s">
        <v>219</v>
      </c>
      <c r="E86" s="82" t="s">
        <v>110</v>
      </c>
      <c r="F86" s="83" t="s">
        <v>239</v>
      </c>
      <c r="G86" s="82">
        <v>293.58450000000005</v>
      </c>
      <c r="H86" s="134">
        <v>61079.261835518468</v>
      </c>
      <c r="I86" s="83">
        <v>61079.261835518468</v>
      </c>
      <c r="J86" s="82">
        <v>1.1838084677419356</v>
      </c>
      <c r="K86" s="134">
        <v>167.34044338498211</v>
      </c>
      <c r="L86" s="83">
        <v>167.34044338498211</v>
      </c>
      <c r="M86" s="82">
        <v>0</v>
      </c>
      <c r="N86" s="134">
        <v>0</v>
      </c>
      <c r="O86" s="83">
        <v>0</v>
      </c>
      <c r="P86" s="82">
        <v>0</v>
      </c>
      <c r="Q86" s="134">
        <v>0</v>
      </c>
      <c r="R86" s="83">
        <v>0</v>
      </c>
    </row>
    <row r="87" spans="1:18" x14ac:dyDescent="0.25">
      <c r="A87" s="79" t="s">
        <v>236</v>
      </c>
      <c r="B87" s="133" t="s">
        <v>237</v>
      </c>
      <c r="C87" s="81" t="s">
        <v>232</v>
      </c>
      <c r="D87" s="84" t="s">
        <v>219</v>
      </c>
      <c r="E87" s="82" t="s">
        <v>110</v>
      </c>
      <c r="F87" s="83" t="s">
        <v>239</v>
      </c>
      <c r="G87" s="82">
        <v>5516.7789599999996</v>
      </c>
      <c r="H87" s="134">
        <v>61079.261835518468</v>
      </c>
      <c r="I87" s="83">
        <v>61079.261835518468</v>
      </c>
      <c r="J87" s="82">
        <v>22.245076451612903</v>
      </c>
      <c r="K87" s="134">
        <v>167.34044338498211</v>
      </c>
      <c r="L87" s="83">
        <v>167.34044338498211</v>
      </c>
      <c r="M87" s="82">
        <v>0</v>
      </c>
      <c r="N87" s="134">
        <v>0</v>
      </c>
      <c r="O87" s="83">
        <v>0</v>
      </c>
      <c r="P87" s="82">
        <v>0</v>
      </c>
      <c r="Q87" s="134">
        <v>0</v>
      </c>
      <c r="R87" s="83">
        <v>0</v>
      </c>
    </row>
    <row r="88" spans="1:18" x14ac:dyDescent="0.25">
      <c r="A88" s="79" t="s">
        <v>236</v>
      </c>
      <c r="B88" s="133" t="s">
        <v>237</v>
      </c>
      <c r="C88" s="81" t="s">
        <v>233</v>
      </c>
      <c r="D88" s="84" t="s">
        <v>219</v>
      </c>
      <c r="E88" s="82" t="s">
        <v>110</v>
      </c>
      <c r="F88" s="83" t="s">
        <v>239</v>
      </c>
      <c r="G88" s="82">
        <v>6.7715999999999994</v>
      </c>
      <c r="H88" s="134">
        <v>63396.381025029797</v>
      </c>
      <c r="I88" s="83">
        <v>63396.381025029797</v>
      </c>
      <c r="J88" s="82">
        <v>2.7304838709677415E-2</v>
      </c>
      <c r="K88" s="134">
        <v>173.68871513706793</v>
      </c>
      <c r="L88" s="83">
        <v>173.68871513706793</v>
      </c>
      <c r="M88" s="82">
        <v>0</v>
      </c>
      <c r="N88" s="134">
        <v>0</v>
      </c>
      <c r="O88" s="83">
        <v>0</v>
      </c>
      <c r="P88" s="82">
        <v>0</v>
      </c>
      <c r="Q88" s="134">
        <v>0</v>
      </c>
      <c r="R88" s="83">
        <v>0</v>
      </c>
    </row>
    <row r="89" spans="1:18" x14ac:dyDescent="0.25">
      <c r="A89" s="79" t="s">
        <v>236</v>
      </c>
      <c r="B89" s="133" t="s">
        <v>1651</v>
      </c>
      <c r="C89" s="81" t="s">
        <v>235</v>
      </c>
      <c r="D89" s="84" t="s">
        <v>235</v>
      </c>
      <c r="E89" s="82" t="s">
        <v>110</v>
      </c>
      <c r="F89" s="83" t="s">
        <v>239</v>
      </c>
      <c r="G89" s="82" t="s">
        <v>214</v>
      </c>
      <c r="H89" s="134">
        <v>760478.5179976162</v>
      </c>
      <c r="I89" s="83">
        <v>760478.5179976162</v>
      </c>
      <c r="J89" s="82" t="s">
        <v>214</v>
      </c>
      <c r="K89" s="134">
        <v>2083.502789034565</v>
      </c>
      <c r="L89" s="83">
        <v>2083.502789034565</v>
      </c>
      <c r="M89" s="82">
        <v>0</v>
      </c>
      <c r="N89" s="134">
        <v>0</v>
      </c>
      <c r="O89" s="83">
        <v>0</v>
      </c>
      <c r="P89" s="82">
        <v>0</v>
      </c>
      <c r="Q89" s="134">
        <v>0</v>
      </c>
      <c r="R89" s="83">
        <v>0</v>
      </c>
    </row>
    <row r="90" spans="1:18" x14ac:dyDescent="0.25">
      <c r="A90" s="79" t="s">
        <v>291</v>
      </c>
      <c r="B90" s="133" t="s">
        <v>292</v>
      </c>
      <c r="C90" s="81" t="s">
        <v>293</v>
      </c>
      <c r="D90" s="84" t="s">
        <v>219</v>
      </c>
      <c r="E90" s="82" t="s">
        <v>110</v>
      </c>
      <c r="F90" s="83" t="s">
        <v>294</v>
      </c>
      <c r="G90" s="82">
        <v>590.13240000000008</v>
      </c>
      <c r="H90" s="134">
        <v>1060778.7290765711</v>
      </c>
      <c r="I90" s="83">
        <v>1060778.7290765711</v>
      </c>
      <c r="J90" s="82">
        <v>2.3795661290322583</v>
      </c>
      <c r="K90" s="134">
        <v>2906.2430933604687</v>
      </c>
      <c r="L90" s="83">
        <v>2906.2430933604687</v>
      </c>
      <c r="M90" s="82">
        <v>0</v>
      </c>
      <c r="N90" s="134">
        <v>0</v>
      </c>
      <c r="O90" s="83">
        <v>0</v>
      </c>
      <c r="P90" s="82">
        <v>0</v>
      </c>
      <c r="Q90" s="134">
        <v>0</v>
      </c>
      <c r="R90" s="83">
        <v>0</v>
      </c>
    </row>
    <row r="91" spans="1:18" x14ac:dyDescent="0.25">
      <c r="A91" s="79" t="s">
        <v>291</v>
      </c>
      <c r="B91" s="133" t="s">
        <v>292</v>
      </c>
      <c r="C91" s="81" t="s">
        <v>295</v>
      </c>
      <c r="D91" s="84" t="s">
        <v>219</v>
      </c>
      <c r="E91" s="82" t="s">
        <v>110</v>
      </c>
      <c r="F91" s="83" t="s">
        <v>294</v>
      </c>
      <c r="G91" s="82">
        <v>684.68400000000008</v>
      </c>
      <c r="H91" s="134">
        <v>1060778.7290765711</v>
      </c>
      <c r="I91" s="83">
        <v>1060778.7290765711</v>
      </c>
      <c r="J91" s="82">
        <v>2.7608225806451618</v>
      </c>
      <c r="K91" s="134">
        <v>2906.2430933604687</v>
      </c>
      <c r="L91" s="83">
        <v>2906.2430933604687</v>
      </c>
      <c r="M91" s="82">
        <v>0</v>
      </c>
      <c r="N91" s="134">
        <v>0</v>
      </c>
      <c r="O91" s="83">
        <v>0</v>
      </c>
      <c r="P91" s="82">
        <v>0</v>
      </c>
      <c r="Q91" s="134">
        <v>0</v>
      </c>
      <c r="R91" s="83">
        <v>0</v>
      </c>
    </row>
    <row r="92" spans="1:18" x14ac:dyDescent="0.25">
      <c r="A92" s="79" t="s">
        <v>291</v>
      </c>
      <c r="B92" s="133" t="s">
        <v>292</v>
      </c>
      <c r="C92" s="81" t="s">
        <v>296</v>
      </c>
      <c r="D92" s="84" t="s">
        <v>219</v>
      </c>
      <c r="E92" s="82" t="s">
        <v>110</v>
      </c>
      <c r="F92" s="83" t="s">
        <v>294</v>
      </c>
      <c r="G92" s="82">
        <v>343.01520000000005</v>
      </c>
      <c r="H92" s="134">
        <v>914760.60442635464</v>
      </c>
      <c r="I92" s="83">
        <v>914760.60442635464</v>
      </c>
      <c r="J92" s="82">
        <v>1.3831258064516132</v>
      </c>
      <c r="K92" s="134">
        <v>2506.1934367845333</v>
      </c>
      <c r="L92" s="83">
        <v>2506.1934367845333</v>
      </c>
      <c r="M92" s="82">
        <v>0</v>
      </c>
      <c r="N92" s="134">
        <v>0</v>
      </c>
      <c r="O92" s="83">
        <v>0</v>
      </c>
      <c r="P92" s="82">
        <v>0</v>
      </c>
      <c r="Q92" s="134">
        <v>0</v>
      </c>
      <c r="R92" s="83">
        <v>0</v>
      </c>
    </row>
    <row r="93" spans="1:18" x14ac:dyDescent="0.25">
      <c r="A93" s="79" t="s">
        <v>291</v>
      </c>
      <c r="B93" s="133" t="s">
        <v>292</v>
      </c>
      <c r="C93" s="81" t="s">
        <v>297</v>
      </c>
      <c r="D93" s="84" t="s">
        <v>219</v>
      </c>
      <c r="E93" s="82" t="s">
        <v>110</v>
      </c>
      <c r="F93" s="83" t="s">
        <v>294</v>
      </c>
      <c r="G93" s="82">
        <v>84.347999999999999</v>
      </c>
      <c r="H93" s="134">
        <v>914760.60442635464</v>
      </c>
      <c r="I93" s="83">
        <v>914760.60442635464</v>
      </c>
      <c r="J93" s="82">
        <v>0.34011290322580645</v>
      </c>
      <c r="K93" s="134">
        <v>2506.1934367845333</v>
      </c>
      <c r="L93" s="83">
        <v>2506.1934367845333</v>
      </c>
      <c r="M93" s="82">
        <v>0</v>
      </c>
      <c r="N93" s="134">
        <v>0</v>
      </c>
      <c r="O93" s="83">
        <v>0</v>
      </c>
      <c r="P93" s="82">
        <v>0</v>
      </c>
      <c r="Q93" s="134">
        <v>0</v>
      </c>
      <c r="R93" s="83">
        <v>0</v>
      </c>
    </row>
    <row r="94" spans="1:18" x14ac:dyDescent="0.25">
      <c r="A94" s="79" t="s">
        <v>291</v>
      </c>
      <c r="B94" s="133" t="s">
        <v>292</v>
      </c>
      <c r="C94" s="81" t="s">
        <v>298</v>
      </c>
      <c r="D94" s="84" t="s">
        <v>213</v>
      </c>
      <c r="E94" s="82" t="s">
        <v>110</v>
      </c>
      <c r="F94" s="83" t="s">
        <v>294</v>
      </c>
      <c r="G94" s="82">
        <v>6.0587999999999997</v>
      </c>
      <c r="H94" s="134">
        <v>985622.34138895955</v>
      </c>
      <c r="I94" s="83">
        <v>985622.34138895955</v>
      </c>
      <c r="J94" s="82">
        <v>2.4430645161290322E-2</v>
      </c>
      <c r="K94" s="134">
        <v>2700.3351818875603</v>
      </c>
      <c r="L94" s="83">
        <v>2700.3351818875603</v>
      </c>
      <c r="M94" s="82">
        <v>0</v>
      </c>
      <c r="N94" s="134">
        <v>0</v>
      </c>
      <c r="O94" s="83">
        <v>0</v>
      </c>
      <c r="P94" s="82">
        <v>0</v>
      </c>
      <c r="Q94" s="134">
        <v>0</v>
      </c>
      <c r="R94" s="83">
        <v>0</v>
      </c>
    </row>
    <row r="95" spans="1:18" x14ac:dyDescent="0.25">
      <c r="A95" s="79" t="s">
        <v>291</v>
      </c>
      <c r="B95" s="133" t="s">
        <v>292</v>
      </c>
      <c r="C95" s="81" t="s">
        <v>299</v>
      </c>
      <c r="D95" s="84" t="s">
        <v>219</v>
      </c>
      <c r="E95" s="82" t="s">
        <v>110</v>
      </c>
      <c r="F95" s="83" t="s">
        <v>294</v>
      </c>
      <c r="G95" s="82">
        <v>6474.7188000000006</v>
      </c>
      <c r="H95" s="134">
        <v>1054336.7529890614</v>
      </c>
      <c r="I95" s="83">
        <v>1054336.7529890614</v>
      </c>
      <c r="J95" s="82">
        <v>26.107737096774194</v>
      </c>
      <c r="K95" s="134">
        <v>2888.5938438056478</v>
      </c>
      <c r="L95" s="83">
        <v>2888.5938438056478</v>
      </c>
      <c r="M95" s="82">
        <v>0</v>
      </c>
      <c r="N95" s="134">
        <v>0</v>
      </c>
      <c r="O95" s="83">
        <v>0</v>
      </c>
      <c r="P95" s="82">
        <v>0</v>
      </c>
      <c r="Q95" s="134">
        <v>0</v>
      </c>
      <c r="R95" s="83">
        <v>0</v>
      </c>
    </row>
    <row r="96" spans="1:18" x14ac:dyDescent="0.25">
      <c r="A96" s="79" t="s">
        <v>291</v>
      </c>
      <c r="B96" s="133" t="s">
        <v>292</v>
      </c>
      <c r="C96" s="81" t="s">
        <v>300</v>
      </c>
      <c r="D96" s="84" t="s">
        <v>219</v>
      </c>
      <c r="E96" s="82" t="s">
        <v>110</v>
      </c>
      <c r="F96" s="83" t="s">
        <v>294</v>
      </c>
      <c r="G96" s="82">
        <v>6315.3948000000009</v>
      </c>
      <c r="H96" s="134">
        <v>1060778.7290765711</v>
      </c>
      <c r="I96" s="83">
        <v>1060778.7290765711</v>
      </c>
      <c r="J96" s="82">
        <v>25.465301612903229</v>
      </c>
      <c r="K96" s="134">
        <v>2906.2430933604687</v>
      </c>
      <c r="L96" s="83">
        <v>2906.2430933604687</v>
      </c>
      <c r="M96" s="82">
        <v>0</v>
      </c>
      <c r="N96" s="134">
        <v>0</v>
      </c>
      <c r="O96" s="83">
        <v>0</v>
      </c>
      <c r="P96" s="82">
        <v>0</v>
      </c>
      <c r="Q96" s="134">
        <v>0</v>
      </c>
      <c r="R96" s="83">
        <v>0</v>
      </c>
    </row>
    <row r="97" spans="1:18" x14ac:dyDescent="0.25">
      <c r="A97" s="79" t="s">
        <v>291</v>
      </c>
      <c r="B97" s="133" t="s">
        <v>292</v>
      </c>
      <c r="C97" s="81" t="s">
        <v>301</v>
      </c>
      <c r="D97" s="84" t="s">
        <v>219</v>
      </c>
      <c r="E97" s="82" t="s">
        <v>110</v>
      </c>
      <c r="F97" s="83" t="s">
        <v>294</v>
      </c>
      <c r="G97" s="82">
        <v>3702.3195000000001</v>
      </c>
      <c r="H97" s="134">
        <v>1057557.741032816</v>
      </c>
      <c r="I97" s="83">
        <v>1057557.741032816</v>
      </c>
      <c r="J97" s="82">
        <v>14.928707661290323</v>
      </c>
      <c r="K97" s="134">
        <v>2897.4184685830573</v>
      </c>
      <c r="L97" s="83">
        <v>2897.4184685830573</v>
      </c>
      <c r="M97" s="82">
        <v>0</v>
      </c>
      <c r="N97" s="134">
        <v>0</v>
      </c>
      <c r="O97" s="83">
        <v>0</v>
      </c>
      <c r="P97" s="82">
        <v>0</v>
      </c>
      <c r="Q97" s="134">
        <v>0</v>
      </c>
      <c r="R97" s="83">
        <v>0</v>
      </c>
    </row>
    <row r="98" spans="1:18" x14ac:dyDescent="0.25">
      <c r="A98" s="79" t="s">
        <v>291</v>
      </c>
      <c r="B98" s="133" t="s">
        <v>292</v>
      </c>
      <c r="C98" s="81" t="s">
        <v>302</v>
      </c>
      <c r="D98" s="84" t="s">
        <v>219</v>
      </c>
      <c r="E98" s="82" t="s">
        <v>110</v>
      </c>
      <c r="F98" s="83" t="s">
        <v>294</v>
      </c>
      <c r="G98" s="82">
        <v>1379.6112000000001</v>
      </c>
      <c r="H98" s="134">
        <v>1058631.4037140675</v>
      </c>
      <c r="I98" s="83">
        <v>1058631.4037140675</v>
      </c>
      <c r="J98" s="82">
        <v>5.5629483870967746</v>
      </c>
      <c r="K98" s="134">
        <v>2900.3600101755273</v>
      </c>
      <c r="L98" s="83">
        <v>2900.3600101755273</v>
      </c>
      <c r="M98" s="82">
        <v>0</v>
      </c>
      <c r="N98" s="134">
        <v>0</v>
      </c>
      <c r="O98" s="83">
        <v>0</v>
      </c>
      <c r="P98" s="82">
        <v>0</v>
      </c>
      <c r="Q98" s="134">
        <v>0</v>
      </c>
      <c r="R98" s="83">
        <v>0</v>
      </c>
    </row>
    <row r="99" spans="1:18" x14ac:dyDescent="0.25">
      <c r="A99" s="79" t="s">
        <v>291</v>
      </c>
      <c r="B99" s="133" t="s">
        <v>292</v>
      </c>
      <c r="C99" s="81" t="s">
        <v>303</v>
      </c>
      <c r="D99" s="84" t="s">
        <v>219</v>
      </c>
      <c r="E99" s="82" t="s">
        <v>110</v>
      </c>
      <c r="F99" s="83" t="s">
        <v>294</v>
      </c>
      <c r="G99" s="82">
        <v>1825.3125</v>
      </c>
      <c r="H99" s="134">
        <v>950191.47290765704</v>
      </c>
      <c r="I99" s="83">
        <v>950191.47290765704</v>
      </c>
      <c r="J99" s="82">
        <v>7.360131048387097</v>
      </c>
      <c r="K99" s="134">
        <v>2603.2643093360466</v>
      </c>
      <c r="L99" s="83">
        <v>2603.2643093360466</v>
      </c>
      <c r="M99" s="82">
        <v>0</v>
      </c>
      <c r="N99" s="134">
        <v>0</v>
      </c>
      <c r="O99" s="83">
        <v>0</v>
      </c>
      <c r="P99" s="82">
        <v>0</v>
      </c>
      <c r="Q99" s="134">
        <v>0</v>
      </c>
      <c r="R99" s="83">
        <v>0</v>
      </c>
    </row>
    <row r="100" spans="1:18" x14ac:dyDescent="0.25">
      <c r="A100" s="79" t="s">
        <v>291</v>
      </c>
      <c r="B100" s="133" t="s">
        <v>292</v>
      </c>
      <c r="C100" s="81" t="s">
        <v>304</v>
      </c>
      <c r="D100" s="84" t="s">
        <v>219</v>
      </c>
      <c r="E100" s="82" t="s">
        <v>110</v>
      </c>
      <c r="F100" s="83" t="s">
        <v>294</v>
      </c>
      <c r="G100" s="82">
        <v>1353.0858000000001</v>
      </c>
      <c r="H100" s="134">
        <v>942675.83413889597</v>
      </c>
      <c r="I100" s="83">
        <v>942675.83413889597</v>
      </c>
      <c r="J100" s="82">
        <v>5.4559911290322587</v>
      </c>
      <c r="K100" s="134">
        <v>2582.6735181887561</v>
      </c>
      <c r="L100" s="83">
        <v>2582.6735181887561</v>
      </c>
      <c r="M100" s="82">
        <v>0</v>
      </c>
      <c r="N100" s="134">
        <v>0</v>
      </c>
      <c r="O100" s="83">
        <v>0</v>
      </c>
      <c r="P100" s="82">
        <v>0</v>
      </c>
      <c r="Q100" s="134">
        <v>0</v>
      </c>
      <c r="R100" s="83">
        <v>0</v>
      </c>
    </row>
    <row r="101" spans="1:18" x14ac:dyDescent="0.25">
      <c r="A101" s="79" t="s">
        <v>291</v>
      </c>
      <c r="B101" s="133" t="s">
        <v>292</v>
      </c>
      <c r="C101" s="81" t="s">
        <v>305</v>
      </c>
      <c r="D101" s="84" t="s">
        <v>219</v>
      </c>
      <c r="E101" s="82" t="s">
        <v>110</v>
      </c>
      <c r="F101" s="83" t="s">
        <v>294</v>
      </c>
      <c r="G101" s="82">
        <v>1696.2627000000002</v>
      </c>
      <c r="H101" s="134">
        <v>980254.02798270178</v>
      </c>
      <c r="I101" s="83">
        <v>980254.02798270178</v>
      </c>
      <c r="J101" s="82">
        <v>6.8397689516129043</v>
      </c>
      <c r="K101" s="134">
        <v>2685.6274739252103</v>
      </c>
      <c r="L101" s="83">
        <v>2685.6274739252103</v>
      </c>
      <c r="M101" s="82">
        <v>0</v>
      </c>
      <c r="N101" s="134">
        <v>0</v>
      </c>
      <c r="O101" s="83">
        <v>0</v>
      </c>
      <c r="P101" s="82">
        <v>0</v>
      </c>
      <c r="Q101" s="134">
        <v>0</v>
      </c>
      <c r="R101" s="83">
        <v>0</v>
      </c>
    </row>
    <row r="102" spans="1:18" x14ac:dyDescent="0.25">
      <c r="A102" s="79" t="s">
        <v>291</v>
      </c>
      <c r="B102" s="133" t="s">
        <v>292</v>
      </c>
      <c r="C102" s="81" t="s">
        <v>306</v>
      </c>
      <c r="D102" s="84" t="s">
        <v>219</v>
      </c>
      <c r="E102" s="82" t="s">
        <v>110</v>
      </c>
      <c r="F102" s="83" t="s">
        <v>294</v>
      </c>
      <c r="G102" s="82">
        <v>305.613</v>
      </c>
      <c r="H102" s="134">
        <v>1104798.8990078859</v>
      </c>
      <c r="I102" s="83">
        <v>1104798.8990078859</v>
      </c>
      <c r="J102" s="82">
        <v>1.2323104838709678</v>
      </c>
      <c r="K102" s="134">
        <v>3026.8462986517425</v>
      </c>
      <c r="L102" s="83">
        <v>3026.8462986517425</v>
      </c>
      <c r="M102" s="82">
        <v>0</v>
      </c>
      <c r="N102" s="134">
        <v>0</v>
      </c>
      <c r="O102" s="83">
        <v>0</v>
      </c>
      <c r="P102" s="82">
        <v>0</v>
      </c>
      <c r="Q102" s="134">
        <v>0</v>
      </c>
      <c r="R102" s="83">
        <v>0</v>
      </c>
    </row>
    <row r="103" spans="1:18" x14ac:dyDescent="0.25">
      <c r="A103" s="79" t="s">
        <v>291</v>
      </c>
      <c r="B103" s="133" t="s">
        <v>292</v>
      </c>
      <c r="C103" s="81" t="s">
        <v>307</v>
      </c>
      <c r="D103" s="84" t="s">
        <v>219</v>
      </c>
      <c r="E103" s="82" t="s">
        <v>110</v>
      </c>
      <c r="F103" s="83" t="s">
        <v>294</v>
      </c>
      <c r="G103" s="82">
        <v>918.45600000000002</v>
      </c>
      <c r="H103" s="134">
        <v>1067220.7051640805</v>
      </c>
      <c r="I103" s="83">
        <v>1067220.7051640805</v>
      </c>
      <c r="J103" s="82">
        <v>3.7034516129032258</v>
      </c>
      <c r="K103" s="134">
        <v>2923.8923429152892</v>
      </c>
      <c r="L103" s="83">
        <v>2923.8923429152892</v>
      </c>
      <c r="M103" s="82">
        <v>0</v>
      </c>
      <c r="N103" s="134">
        <v>0</v>
      </c>
      <c r="O103" s="83">
        <v>0</v>
      </c>
      <c r="P103" s="82">
        <v>0</v>
      </c>
      <c r="Q103" s="134">
        <v>0</v>
      </c>
      <c r="R103" s="83">
        <v>0</v>
      </c>
    </row>
    <row r="104" spans="1:18" x14ac:dyDescent="0.25">
      <c r="A104" s="79" t="s">
        <v>291</v>
      </c>
      <c r="B104" s="133" t="s">
        <v>292</v>
      </c>
      <c r="C104" s="81" t="s">
        <v>308</v>
      </c>
      <c r="D104" s="84" t="s">
        <v>219</v>
      </c>
      <c r="E104" s="82" t="s">
        <v>110</v>
      </c>
      <c r="F104" s="83" t="s">
        <v>294</v>
      </c>
      <c r="G104" s="82">
        <v>1884.1977000000002</v>
      </c>
      <c r="H104" s="134">
        <v>1081178.3200203511</v>
      </c>
      <c r="I104" s="83">
        <v>1081178.3200203511</v>
      </c>
      <c r="J104" s="82">
        <v>7.597571370967743</v>
      </c>
      <c r="K104" s="134">
        <v>2962.1323836174001</v>
      </c>
      <c r="L104" s="83">
        <v>2962.1323836174001</v>
      </c>
      <c r="M104" s="82">
        <v>0</v>
      </c>
      <c r="N104" s="134">
        <v>0</v>
      </c>
      <c r="O104" s="83">
        <v>0</v>
      </c>
      <c r="P104" s="82">
        <v>0</v>
      </c>
      <c r="Q104" s="134">
        <v>0</v>
      </c>
      <c r="R104" s="83">
        <v>0</v>
      </c>
    </row>
    <row r="105" spans="1:18" x14ac:dyDescent="0.25">
      <c r="A105" s="79" t="s">
        <v>291</v>
      </c>
      <c r="B105" s="133" t="s">
        <v>292</v>
      </c>
      <c r="C105" s="81" t="s">
        <v>309</v>
      </c>
      <c r="D105" s="84" t="s">
        <v>219</v>
      </c>
      <c r="E105" s="82" t="s">
        <v>110</v>
      </c>
      <c r="F105" s="83" t="s">
        <v>294</v>
      </c>
      <c r="G105" s="82">
        <v>1266.1011000000001</v>
      </c>
      <c r="H105" s="134">
        <v>1081178.3200203511</v>
      </c>
      <c r="I105" s="83">
        <v>1081178.3200203511</v>
      </c>
      <c r="J105" s="82">
        <v>5.105246370967742</v>
      </c>
      <c r="K105" s="134">
        <v>2962.1323836174001</v>
      </c>
      <c r="L105" s="83">
        <v>2962.1323836174001</v>
      </c>
      <c r="M105" s="82">
        <v>0</v>
      </c>
      <c r="N105" s="134">
        <v>0</v>
      </c>
      <c r="O105" s="83">
        <v>0</v>
      </c>
      <c r="P105" s="82">
        <v>0</v>
      </c>
      <c r="Q105" s="134">
        <v>0</v>
      </c>
      <c r="R105" s="83">
        <v>0</v>
      </c>
    </row>
    <row r="106" spans="1:18" x14ac:dyDescent="0.25">
      <c r="A106" s="79" t="s">
        <v>291</v>
      </c>
      <c r="B106" s="133" t="s">
        <v>292</v>
      </c>
      <c r="C106" s="81" t="s">
        <v>310</v>
      </c>
      <c r="D106" s="84" t="s">
        <v>219</v>
      </c>
      <c r="E106" s="82" t="s">
        <v>110</v>
      </c>
      <c r="F106" s="83" t="s">
        <v>294</v>
      </c>
      <c r="G106" s="82">
        <v>1884.5111999999999</v>
      </c>
      <c r="H106" s="134">
        <v>949117.81022640551</v>
      </c>
      <c r="I106" s="83">
        <v>949117.81022640551</v>
      </c>
      <c r="J106" s="82">
        <v>7.5988354838709675</v>
      </c>
      <c r="K106" s="134">
        <v>2600.3227677435766</v>
      </c>
      <c r="L106" s="83">
        <v>2600.3227677435766</v>
      </c>
      <c r="M106" s="82">
        <v>0</v>
      </c>
      <c r="N106" s="134">
        <v>0</v>
      </c>
      <c r="O106" s="83">
        <v>0</v>
      </c>
      <c r="P106" s="82">
        <v>0</v>
      </c>
      <c r="Q106" s="134">
        <v>0</v>
      </c>
      <c r="R106" s="83">
        <v>0</v>
      </c>
    </row>
    <row r="107" spans="1:18" x14ac:dyDescent="0.25">
      <c r="A107" s="79" t="s">
        <v>291</v>
      </c>
      <c r="B107" s="133" t="s">
        <v>292</v>
      </c>
      <c r="C107" s="81" t="s">
        <v>311</v>
      </c>
      <c r="D107" s="84" t="s">
        <v>219</v>
      </c>
      <c r="E107" s="82" t="s">
        <v>110</v>
      </c>
      <c r="F107" s="83" t="s">
        <v>294</v>
      </c>
      <c r="G107" s="82">
        <v>827.47499999999991</v>
      </c>
      <c r="H107" s="134">
        <v>1076883.6692953447</v>
      </c>
      <c r="I107" s="83">
        <v>1076883.6692953447</v>
      </c>
      <c r="J107" s="82">
        <v>3.3365927419354837</v>
      </c>
      <c r="K107" s="134">
        <v>2950.3662172475197</v>
      </c>
      <c r="L107" s="83">
        <v>2950.3662172475197</v>
      </c>
      <c r="M107" s="82">
        <v>0</v>
      </c>
      <c r="N107" s="134">
        <v>0</v>
      </c>
      <c r="O107" s="83">
        <v>0</v>
      </c>
      <c r="P107" s="82">
        <v>0</v>
      </c>
      <c r="Q107" s="134">
        <v>0</v>
      </c>
      <c r="R107" s="83">
        <v>0</v>
      </c>
    </row>
    <row r="108" spans="1:18" x14ac:dyDescent="0.25">
      <c r="A108" s="79" t="s">
        <v>291</v>
      </c>
      <c r="B108" s="133" t="s">
        <v>292</v>
      </c>
      <c r="C108" s="81" t="s">
        <v>312</v>
      </c>
      <c r="D108" s="84" t="s">
        <v>219</v>
      </c>
      <c r="E108" s="82" t="s">
        <v>110</v>
      </c>
      <c r="F108" s="83" t="s">
        <v>294</v>
      </c>
      <c r="G108" s="82">
        <v>1161.4185</v>
      </c>
      <c r="H108" s="134">
        <v>933012.8700076316</v>
      </c>
      <c r="I108" s="83">
        <v>933012.8700076316</v>
      </c>
      <c r="J108" s="82">
        <v>4.683139112903226</v>
      </c>
      <c r="K108" s="134">
        <v>2556.1996438565247</v>
      </c>
      <c r="L108" s="83">
        <v>2556.1996438565247</v>
      </c>
      <c r="M108" s="82">
        <v>0</v>
      </c>
      <c r="N108" s="134">
        <v>0</v>
      </c>
      <c r="O108" s="83">
        <v>0</v>
      </c>
      <c r="P108" s="82">
        <v>0</v>
      </c>
      <c r="Q108" s="134">
        <v>0</v>
      </c>
      <c r="R108" s="83">
        <v>0</v>
      </c>
    </row>
    <row r="109" spans="1:18" x14ac:dyDescent="0.25">
      <c r="A109" s="79" t="s">
        <v>291</v>
      </c>
      <c r="B109" s="133" t="s">
        <v>292</v>
      </c>
      <c r="C109" s="81" t="s">
        <v>313</v>
      </c>
      <c r="D109" s="84" t="s">
        <v>219</v>
      </c>
      <c r="E109" s="82" t="s">
        <v>110</v>
      </c>
      <c r="F109" s="83" t="s">
        <v>294</v>
      </c>
      <c r="G109" s="82">
        <v>1600.2360000000003</v>
      </c>
      <c r="H109" s="134">
        <v>964149.08776392788</v>
      </c>
      <c r="I109" s="83">
        <v>964149.08776392788</v>
      </c>
      <c r="J109" s="82">
        <v>6.4525645161290335</v>
      </c>
      <c r="K109" s="134">
        <v>2641.5043500381585</v>
      </c>
      <c r="L109" s="83">
        <v>2641.5043500381585</v>
      </c>
      <c r="M109" s="82">
        <v>0</v>
      </c>
      <c r="N109" s="134">
        <v>0</v>
      </c>
      <c r="O109" s="83">
        <v>0</v>
      </c>
      <c r="P109" s="82">
        <v>0</v>
      </c>
      <c r="Q109" s="134">
        <v>0</v>
      </c>
      <c r="R109" s="83">
        <v>0</v>
      </c>
    </row>
    <row r="110" spans="1:18" x14ac:dyDescent="0.25">
      <c r="A110" s="79" t="s">
        <v>291</v>
      </c>
      <c r="B110" s="133" t="s">
        <v>292</v>
      </c>
      <c r="C110" s="81" t="s">
        <v>314</v>
      </c>
      <c r="D110" s="84" t="s">
        <v>219</v>
      </c>
      <c r="E110" s="82" t="s">
        <v>110</v>
      </c>
      <c r="F110" s="83" t="s">
        <v>294</v>
      </c>
      <c r="G110" s="82">
        <v>987.03000000000009</v>
      </c>
      <c r="H110" s="134">
        <v>1070441.6932078353</v>
      </c>
      <c r="I110" s="83">
        <v>1070441.6932078353</v>
      </c>
      <c r="J110" s="82">
        <v>3.9799596774193553</v>
      </c>
      <c r="K110" s="134">
        <v>2932.7169676926997</v>
      </c>
      <c r="L110" s="83">
        <v>2932.7169676926997</v>
      </c>
      <c r="M110" s="82">
        <v>0</v>
      </c>
      <c r="N110" s="134">
        <v>0</v>
      </c>
      <c r="O110" s="83">
        <v>0</v>
      </c>
      <c r="P110" s="82">
        <v>0</v>
      </c>
      <c r="Q110" s="134">
        <v>0</v>
      </c>
      <c r="R110" s="83">
        <v>0</v>
      </c>
    </row>
    <row r="111" spans="1:18" x14ac:dyDescent="0.25">
      <c r="A111" s="79" t="s">
        <v>291</v>
      </c>
      <c r="B111" s="133" t="s">
        <v>292</v>
      </c>
      <c r="C111" s="81" t="s">
        <v>315</v>
      </c>
      <c r="D111" s="84" t="s">
        <v>219</v>
      </c>
      <c r="E111" s="82" t="s">
        <v>110</v>
      </c>
      <c r="F111" s="83" t="s">
        <v>294</v>
      </c>
      <c r="G111" s="82">
        <v>899.01900000000012</v>
      </c>
      <c r="H111" s="134">
        <v>1083325.6453828542</v>
      </c>
      <c r="I111" s="83">
        <v>1083325.6453828542</v>
      </c>
      <c r="J111" s="82">
        <v>3.6250766129032264</v>
      </c>
      <c r="K111" s="134">
        <v>2968.0154668023401</v>
      </c>
      <c r="L111" s="83">
        <v>2968.0154668023401</v>
      </c>
      <c r="M111" s="82">
        <v>0</v>
      </c>
      <c r="N111" s="134">
        <v>0</v>
      </c>
      <c r="O111" s="83">
        <v>0</v>
      </c>
      <c r="P111" s="82">
        <v>0</v>
      </c>
      <c r="Q111" s="134">
        <v>0</v>
      </c>
      <c r="R111" s="83">
        <v>0</v>
      </c>
    </row>
    <row r="112" spans="1:18" x14ac:dyDescent="0.25">
      <c r="A112" s="79" t="s">
        <v>291</v>
      </c>
      <c r="B112" s="133" t="s">
        <v>292</v>
      </c>
      <c r="C112" s="81" t="s">
        <v>316</v>
      </c>
      <c r="D112" s="84" t="s">
        <v>219</v>
      </c>
      <c r="E112" s="82" t="s">
        <v>110</v>
      </c>
      <c r="F112" s="83" t="s">
        <v>294</v>
      </c>
      <c r="G112" s="82">
        <v>1806.2352000000001</v>
      </c>
      <c r="H112" s="134">
        <v>1082251.9827016026</v>
      </c>
      <c r="I112" s="83">
        <v>1082251.9827016026</v>
      </c>
      <c r="J112" s="82">
        <v>7.2832064516129034</v>
      </c>
      <c r="K112" s="134">
        <v>2965.0739252098701</v>
      </c>
      <c r="L112" s="83">
        <v>2965.0739252098701</v>
      </c>
      <c r="M112" s="82">
        <v>0</v>
      </c>
      <c r="N112" s="134">
        <v>0</v>
      </c>
      <c r="O112" s="83">
        <v>0</v>
      </c>
      <c r="P112" s="82">
        <v>0</v>
      </c>
      <c r="Q112" s="134">
        <v>0</v>
      </c>
      <c r="R112" s="83">
        <v>0</v>
      </c>
    </row>
    <row r="113" spans="1:18" x14ac:dyDescent="0.25">
      <c r="A113" s="79" t="s">
        <v>291</v>
      </c>
      <c r="B113" s="133" t="s">
        <v>292</v>
      </c>
      <c r="C113" s="81" t="s">
        <v>317</v>
      </c>
      <c r="D113" s="84" t="s">
        <v>219</v>
      </c>
      <c r="E113" s="82" t="s">
        <v>110</v>
      </c>
      <c r="F113" s="83" t="s">
        <v>294</v>
      </c>
      <c r="G113" s="82">
        <v>2582.0553000000004</v>
      </c>
      <c r="H113" s="134">
        <v>920128.91783261264</v>
      </c>
      <c r="I113" s="83">
        <v>920128.91783261264</v>
      </c>
      <c r="J113" s="82">
        <v>10.411513306451615</v>
      </c>
      <c r="K113" s="134">
        <v>2520.9011447468838</v>
      </c>
      <c r="L113" s="83">
        <v>2520.9011447468838</v>
      </c>
      <c r="M113" s="82">
        <v>0</v>
      </c>
      <c r="N113" s="134">
        <v>0</v>
      </c>
      <c r="O113" s="83">
        <v>0</v>
      </c>
      <c r="P113" s="82">
        <v>0</v>
      </c>
      <c r="Q113" s="134">
        <v>0</v>
      </c>
      <c r="R113" s="83">
        <v>0</v>
      </c>
    </row>
    <row r="114" spans="1:18" x14ac:dyDescent="0.25">
      <c r="A114" s="79" t="s">
        <v>291</v>
      </c>
      <c r="B114" s="133" t="s">
        <v>292</v>
      </c>
      <c r="C114" s="81" t="s">
        <v>318</v>
      </c>
      <c r="D114" s="84" t="s">
        <v>219</v>
      </c>
      <c r="E114" s="82" t="s">
        <v>110</v>
      </c>
      <c r="F114" s="83" t="s">
        <v>294</v>
      </c>
      <c r="G114" s="82">
        <v>445.50000000000006</v>
      </c>
      <c r="H114" s="134">
        <v>1073662.6812515899</v>
      </c>
      <c r="I114" s="83">
        <v>1073662.6812515899</v>
      </c>
      <c r="J114" s="82">
        <v>1.7963709677419357</v>
      </c>
      <c r="K114" s="134">
        <v>2941.5415924701092</v>
      </c>
      <c r="L114" s="83">
        <v>2941.5415924701092</v>
      </c>
      <c r="M114" s="82">
        <v>0</v>
      </c>
      <c r="N114" s="134">
        <v>0</v>
      </c>
      <c r="O114" s="83">
        <v>0</v>
      </c>
      <c r="P114" s="82">
        <v>0</v>
      </c>
      <c r="Q114" s="134">
        <v>0</v>
      </c>
      <c r="R114" s="83">
        <v>0</v>
      </c>
    </row>
    <row r="115" spans="1:18" x14ac:dyDescent="0.25">
      <c r="A115" s="79" t="s">
        <v>291</v>
      </c>
      <c r="B115" s="133" t="s">
        <v>292</v>
      </c>
      <c r="C115" s="81" t="s">
        <v>319</v>
      </c>
      <c r="D115" s="84" t="s">
        <v>219</v>
      </c>
      <c r="E115" s="82" t="s">
        <v>110</v>
      </c>
      <c r="F115" s="83" t="s">
        <v>294</v>
      </c>
      <c r="G115" s="82">
        <v>287.49600000000004</v>
      </c>
      <c r="H115" s="134">
        <v>1062926.0544390741</v>
      </c>
      <c r="I115" s="83">
        <v>1062926.0544390741</v>
      </c>
      <c r="J115" s="82">
        <v>1.1592580645161292</v>
      </c>
      <c r="K115" s="134">
        <v>2912.1261765454087</v>
      </c>
      <c r="L115" s="83">
        <v>2912.1261765454087</v>
      </c>
      <c r="M115" s="82">
        <v>0</v>
      </c>
      <c r="N115" s="134">
        <v>0</v>
      </c>
      <c r="O115" s="83">
        <v>0</v>
      </c>
      <c r="P115" s="82">
        <v>0</v>
      </c>
      <c r="Q115" s="134">
        <v>0</v>
      </c>
      <c r="R115" s="83">
        <v>0</v>
      </c>
    </row>
    <row r="116" spans="1:18" x14ac:dyDescent="0.25">
      <c r="A116" s="79" t="s">
        <v>291</v>
      </c>
      <c r="B116" s="133" t="s">
        <v>292</v>
      </c>
      <c r="C116" s="81" t="s">
        <v>320</v>
      </c>
      <c r="D116" s="84" t="s">
        <v>219</v>
      </c>
      <c r="E116" s="82" t="s">
        <v>110</v>
      </c>
      <c r="F116" s="83" t="s">
        <v>294</v>
      </c>
      <c r="G116" s="82">
        <v>437.08499999999998</v>
      </c>
      <c r="H116" s="134">
        <v>948044.14754515397</v>
      </c>
      <c r="I116" s="83">
        <v>948044.14754515397</v>
      </c>
      <c r="J116" s="82">
        <v>1.7624395161290323</v>
      </c>
      <c r="K116" s="134">
        <v>2597.3812261511066</v>
      </c>
      <c r="L116" s="83">
        <v>2597.3812261511066</v>
      </c>
      <c r="M116" s="82">
        <v>0</v>
      </c>
      <c r="N116" s="134">
        <v>0</v>
      </c>
      <c r="O116" s="83">
        <v>0</v>
      </c>
      <c r="P116" s="82">
        <v>0</v>
      </c>
      <c r="Q116" s="134">
        <v>0</v>
      </c>
      <c r="R116" s="83">
        <v>0</v>
      </c>
    </row>
    <row r="117" spans="1:18" x14ac:dyDescent="0.25">
      <c r="A117" s="79" t="s">
        <v>291</v>
      </c>
      <c r="B117" s="133" t="s">
        <v>292</v>
      </c>
      <c r="C117" s="81" t="s">
        <v>321</v>
      </c>
      <c r="D117" s="84" t="s">
        <v>219</v>
      </c>
      <c r="E117" s="82" t="s">
        <v>110</v>
      </c>
      <c r="F117" s="83" t="s">
        <v>294</v>
      </c>
      <c r="G117" s="82">
        <v>367.53750000000002</v>
      </c>
      <c r="H117" s="134">
        <v>956633.44899516669</v>
      </c>
      <c r="I117" s="83">
        <v>956633.44899516669</v>
      </c>
      <c r="J117" s="82">
        <v>1.4820060483870969</v>
      </c>
      <c r="K117" s="134">
        <v>2620.9135588908675</v>
      </c>
      <c r="L117" s="83">
        <v>2620.9135588908675</v>
      </c>
      <c r="M117" s="82">
        <v>0</v>
      </c>
      <c r="N117" s="134">
        <v>0</v>
      </c>
      <c r="O117" s="83">
        <v>0</v>
      </c>
      <c r="P117" s="82">
        <v>0</v>
      </c>
      <c r="Q117" s="134">
        <v>0</v>
      </c>
      <c r="R117" s="83">
        <v>0</v>
      </c>
    </row>
    <row r="118" spans="1:18" x14ac:dyDescent="0.25">
      <c r="A118" s="79" t="s">
        <v>291</v>
      </c>
      <c r="B118" s="133" t="s">
        <v>292</v>
      </c>
      <c r="C118" s="81" t="s">
        <v>322</v>
      </c>
      <c r="D118" s="84" t="s">
        <v>219</v>
      </c>
      <c r="E118" s="82" t="s">
        <v>110</v>
      </c>
      <c r="F118" s="83" t="s">
        <v>294</v>
      </c>
      <c r="G118" s="82">
        <v>885.654</v>
      </c>
      <c r="H118" s="134">
        <v>1067220.7051640805</v>
      </c>
      <c r="I118" s="83">
        <v>1067220.7051640805</v>
      </c>
      <c r="J118" s="82">
        <v>3.5711854838709676</v>
      </c>
      <c r="K118" s="134">
        <v>2923.8923429152892</v>
      </c>
      <c r="L118" s="83">
        <v>2923.8923429152892</v>
      </c>
      <c r="M118" s="82">
        <v>0</v>
      </c>
      <c r="N118" s="134">
        <v>0</v>
      </c>
      <c r="O118" s="83">
        <v>0</v>
      </c>
      <c r="P118" s="82">
        <v>0</v>
      </c>
      <c r="Q118" s="134">
        <v>0</v>
      </c>
      <c r="R118" s="83">
        <v>0</v>
      </c>
    </row>
    <row r="119" spans="1:18" x14ac:dyDescent="0.25">
      <c r="A119" s="79" t="s">
        <v>291</v>
      </c>
      <c r="B119" s="133" t="s">
        <v>292</v>
      </c>
      <c r="C119" s="81" t="s">
        <v>323</v>
      </c>
      <c r="D119" s="84" t="s">
        <v>219</v>
      </c>
      <c r="E119" s="82" t="s">
        <v>110</v>
      </c>
      <c r="F119" s="83" t="s">
        <v>294</v>
      </c>
      <c r="G119" s="82">
        <v>390.85199999999998</v>
      </c>
      <c r="H119" s="134">
        <v>1059705.0663953193</v>
      </c>
      <c r="I119" s="83">
        <v>1059705.0663953193</v>
      </c>
      <c r="J119" s="82">
        <v>1.5760161290322581</v>
      </c>
      <c r="K119" s="134">
        <v>2903.3015517679983</v>
      </c>
      <c r="L119" s="83">
        <v>2903.3015517679983</v>
      </c>
      <c r="M119" s="82">
        <v>0</v>
      </c>
      <c r="N119" s="134">
        <v>0</v>
      </c>
      <c r="O119" s="83">
        <v>0</v>
      </c>
      <c r="P119" s="82">
        <v>0</v>
      </c>
      <c r="Q119" s="134">
        <v>0</v>
      </c>
      <c r="R119" s="83">
        <v>0</v>
      </c>
    </row>
    <row r="120" spans="1:18" x14ac:dyDescent="0.25">
      <c r="A120" s="79" t="s">
        <v>291</v>
      </c>
      <c r="B120" s="133" t="s">
        <v>292</v>
      </c>
      <c r="C120" s="81" t="s">
        <v>324</v>
      </c>
      <c r="D120" s="84" t="s">
        <v>219</v>
      </c>
      <c r="E120" s="82" t="s">
        <v>110</v>
      </c>
      <c r="F120" s="83" t="s">
        <v>294</v>
      </c>
      <c r="G120" s="82">
        <v>439.70850000000002</v>
      </c>
      <c r="H120" s="134">
        <v>1059705.0663953193</v>
      </c>
      <c r="I120" s="83">
        <v>1059705.0663953193</v>
      </c>
      <c r="J120" s="82">
        <v>1.7730181451612903</v>
      </c>
      <c r="K120" s="134">
        <v>2903.3015517679983</v>
      </c>
      <c r="L120" s="83">
        <v>2903.3015517679983</v>
      </c>
      <c r="M120" s="82">
        <v>0</v>
      </c>
      <c r="N120" s="134">
        <v>0</v>
      </c>
      <c r="O120" s="83">
        <v>0</v>
      </c>
      <c r="P120" s="82">
        <v>0</v>
      </c>
      <c r="Q120" s="134">
        <v>0</v>
      </c>
      <c r="R120" s="83">
        <v>0</v>
      </c>
    </row>
    <row r="121" spans="1:18" x14ac:dyDescent="0.25">
      <c r="A121" s="79" t="s">
        <v>291</v>
      </c>
      <c r="B121" s="133" t="s">
        <v>292</v>
      </c>
      <c r="C121" s="81" t="s">
        <v>325</v>
      </c>
      <c r="D121" s="84" t="s">
        <v>219</v>
      </c>
      <c r="E121" s="82" t="s">
        <v>110</v>
      </c>
      <c r="F121" s="83" t="s">
        <v>294</v>
      </c>
      <c r="G121" s="82">
        <v>523.77600000000007</v>
      </c>
      <c r="H121" s="134">
        <v>1065073.3798015772</v>
      </c>
      <c r="I121" s="83">
        <v>1065073.3798015772</v>
      </c>
      <c r="J121" s="82">
        <v>2.1120000000000001</v>
      </c>
      <c r="K121" s="134">
        <v>2918.0092597303483</v>
      </c>
      <c r="L121" s="83">
        <v>2918.0092597303483</v>
      </c>
      <c r="M121" s="82">
        <v>0</v>
      </c>
      <c r="N121" s="134">
        <v>0</v>
      </c>
      <c r="O121" s="83">
        <v>0</v>
      </c>
      <c r="P121" s="82">
        <v>0</v>
      </c>
      <c r="Q121" s="134">
        <v>0</v>
      </c>
      <c r="R121" s="83">
        <v>0</v>
      </c>
    </row>
    <row r="122" spans="1:18" x14ac:dyDescent="0.25">
      <c r="A122" s="79" t="s">
        <v>291</v>
      </c>
      <c r="B122" s="133" t="s">
        <v>292</v>
      </c>
      <c r="C122" s="81" t="s">
        <v>326</v>
      </c>
      <c r="D122" s="84" t="s">
        <v>219</v>
      </c>
      <c r="E122" s="82" t="s">
        <v>110</v>
      </c>
      <c r="F122" s="83" t="s">
        <v>294</v>
      </c>
      <c r="G122" s="82">
        <v>494.80200000000002</v>
      </c>
      <c r="H122" s="134">
        <v>946970.48486390233</v>
      </c>
      <c r="I122" s="83">
        <v>946970.48486390233</v>
      </c>
      <c r="J122" s="82">
        <v>1.9951693548387097</v>
      </c>
      <c r="K122" s="134">
        <v>2594.4396845586366</v>
      </c>
      <c r="L122" s="83">
        <v>2594.4396845586366</v>
      </c>
      <c r="M122" s="82">
        <v>0</v>
      </c>
      <c r="N122" s="134">
        <v>0</v>
      </c>
      <c r="O122" s="83">
        <v>0</v>
      </c>
      <c r="P122" s="82">
        <v>0</v>
      </c>
      <c r="Q122" s="134">
        <v>0</v>
      </c>
      <c r="R122" s="83">
        <v>0</v>
      </c>
    </row>
    <row r="123" spans="1:18" x14ac:dyDescent="0.25">
      <c r="A123" s="79" t="s">
        <v>291</v>
      </c>
      <c r="B123" s="133" t="s">
        <v>292</v>
      </c>
      <c r="C123" s="81" t="s">
        <v>327</v>
      </c>
      <c r="D123" s="84" t="s">
        <v>219</v>
      </c>
      <c r="E123" s="82" t="s">
        <v>110</v>
      </c>
      <c r="F123" s="83" t="s">
        <v>294</v>
      </c>
      <c r="G123" s="82">
        <v>773.17349999999999</v>
      </c>
      <c r="H123" s="134">
        <v>1070441.6932078353</v>
      </c>
      <c r="I123" s="83">
        <v>1070441.6932078353</v>
      </c>
      <c r="J123" s="82">
        <v>3.1176350806451611</v>
      </c>
      <c r="K123" s="134">
        <v>2932.7169676926997</v>
      </c>
      <c r="L123" s="83">
        <v>2932.7169676926997</v>
      </c>
      <c r="M123" s="82">
        <v>0</v>
      </c>
      <c r="N123" s="134">
        <v>0</v>
      </c>
      <c r="O123" s="83">
        <v>0</v>
      </c>
      <c r="P123" s="82">
        <v>0</v>
      </c>
      <c r="Q123" s="134">
        <v>0</v>
      </c>
      <c r="R123" s="83">
        <v>0</v>
      </c>
    </row>
    <row r="124" spans="1:18" x14ac:dyDescent="0.25">
      <c r="A124" s="79" t="s">
        <v>291</v>
      </c>
      <c r="B124" s="133" t="s">
        <v>292</v>
      </c>
      <c r="C124" s="81" t="s">
        <v>328</v>
      </c>
      <c r="D124" s="84" t="s">
        <v>219</v>
      </c>
      <c r="E124" s="82" t="s">
        <v>110</v>
      </c>
      <c r="F124" s="83" t="s">
        <v>294</v>
      </c>
      <c r="G124" s="82">
        <v>412.56600000000003</v>
      </c>
      <c r="H124" s="134">
        <v>958780.77435766975</v>
      </c>
      <c r="I124" s="83">
        <v>958780.77435766975</v>
      </c>
      <c r="J124" s="82">
        <v>1.6635725806451613</v>
      </c>
      <c r="K124" s="134">
        <v>2626.7966420758075</v>
      </c>
      <c r="L124" s="83">
        <v>2626.7966420758075</v>
      </c>
      <c r="M124" s="82">
        <v>0</v>
      </c>
      <c r="N124" s="134">
        <v>0</v>
      </c>
      <c r="O124" s="83">
        <v>0</v>
      </c>
      <c r="P124" s="82">
        <v>0</v>
      </c>
      <c r="Q124" s="134">
        <v>0</v>
      </c>
      <c r="R124" s="83">
        <v>0</v>
      </c>
    </row>
    <row r="125" spans="1:18" x14ac:dyDescent="0.25">
      <c r="A125" s="79" t="s">
        <v>291</v>
      </c>
      <c r="B125" s="133" t="s">
        <v>292</v>
      </c>
      <c r="C125" s="81" t="s">
        <v>329</v>
      </c>
      <c r="D125" s="84" t="s">
        <v>219</v>
      </c>
      <c r="E125" s="82" t="s">
        <v>110</v>
      </c>
      <c r="F125" s="83" t="s">
        <v>294</v>
      </c>
      <c r="G125" s="82">
        <v>156.99750000000003</v>
      </c>
      <c r="H125" s="134">
        <v>928718.21928262536</v>
      </c>
      <c r="I125" s="83">
        <v>928718.21928262536</v>
      </c>
      <c r="J125" s="82">
        <v>0.63305443548387108</v>
      </c>
      <c r="K125" s="134">
        <v>2544.4334774866447</v>
      </c>
      <c r="L125" s="83">
        <v>2544.4334774866447</v>
      </c>
      <c r="M125" s="82">
        <v>0</v>
      </c>
      <c r="N125" s="134">
        <v>0</v>
      </c>
      <c r="O125" s="83">
        <v>0</v>
      </c>
      <c r="P125" s="82">
        <v>0</v>
      </c>
      <c r="Q125" s="134">
        <v>0</v>
      </c>
      <c r="R125" s="83">
        <v>0</v>
      </c>
    </row>
    <row r="126" spans="1:18" x14ac:dyDescent="0.25">
      <c r="A126" s="79" t="s">
        <v>291</v>
      </c>
      <c r="B126" s="133" t="s">
        <v>292</v>
      </c>
      <c r="C126" s="81" t="s">
        <v>330</v>
      </c>
      <c r="D126" s="84" t="s">
        <v>219</v>
      </c>
      <c r="E126" s="82" t="s">
        <v>110</v>
      </c>
      <c r="F126" s="83" t="s">
        <v>294</v>
      </c>
      <c r="G126" s="82">
        <v>151.02450000000002</v>
      </c>
      <c r="H126" s="134">
        <v>1091914.9468328669</v>
      </c>
      <c r="I126" s="83">
        <v>1091914.9468328669</v>
      </c>
      <c r="J126" s="82">
        <v>0.60896975806451625</v>
      </c>
      <c r="K126" s="134">
        <v>2991.5477995421011</v>
      </c>
      <c r="L126" s="83">
        <v>2991.5477995421011</v>
      </c>
      <c r="M126" s="82">
        <v>0</v>
      </c>
      <c r="N126" s="134">
        <v>0</v>
      </c>
      <c r="O126" s="83">
        <v>0</v>
      </c>
      <c r="P126" s="82">
        <v>0</v>
      </c>
      <c r="Q126" s="134">
        <v>0</v>
      </c>
      <c r="R126" s="83">
        <v>0</v>
      </c>
    </row>
    <row r="127" spans="1:18" x14ac:dyDescent="0.25">
      <c r="A127" s="79" t="s">
        <v>291</v>
      </c>
      <c r="B127" s="133" t="s">
        <v>292</v>
      </c>
      <c r="C127" s="81" t="s">
        <v>331</v>
      </c>
      <c r="D127" s="84" t="s">
        <v>219</v>
      </c>
      <c r="E127" s="82" t="s">
        <v>110</v>
      </c>
      <c r="F127" s="83" t="s">
        <v>294</v>
      </c>
      <c r="G127" s="82">
        <v>376.84350000000001</v>
      </c>
      <c r="H127" s="134">
        <v>1066147.0424828287</v>
      </c>
      <c r="I127" s="83">
        <v>1066147.0424828287</v>
      </c>
      <c r="J127" s="82">
        <v>1.5195302419354839</v>
      </c>
      <c r="K127" s="134">
        <v>2920.9508013228183</v>
      </c>
      <c r="L127" s="83">
        <v>2920.9508013228183</v>
      </c>
      <c r="M127" s="82">
        <v>0</v>
      </c>
      <c r="N127" s="134">
        <v>0</v>
      </c>
      <c r="O127" s="83">
        <v>0</v>
      </c>
      <c r="P127" s="82">
        <v>0</v>
      </c>
      <c r="Q127" s="134">
        <v>0</v>
      </c>
      <c r="R127" s="83">
        <v>0</v>
      </c>
    </row>
    <row r="128" spans="1:18" x14ac:dyDescent="0.25">
      <c r="A128" s="79" t="s">
        <v>291</v>
      </c>
      <c r="B128" s="133" t="s">
        <v>292</v>
      </c>
      <c r="C128" s="81" t="s">
        <v>332</v>
      </c>
      <c r="D128" s="84" t="s">
        <v>219</v>
      </c>
      <c r="E128" s="82" t="s">
        <v>110</v>
      </c>
      <c r="F128" s="83" t="s">
        <v>294</v>
      </c>
      <c r="G128" s="82">
        <v>28.743000000000006</v>
      </c>
      <c r="H128" s="134">
        <v>935160.1953701349</v>
      </c>
      <c r="I128" s="83">
        <v>935160.1953701349</v>
      </c>
      <c r="J128" s="82">
        <v>0.11589919354838712</v>
      </c>
      <c r="K128" s="134">
        <v>2562.0827270414657</v>
      </c>
      <c r="L128" s="83">
        <v>2562.0827270414657</v>
      </c>
      <c r="M128" s="82">
        <v>0</v>
      </c>
      <c r="N128" s="134">
        <v>0</v>
      </c>
      <c r="O128" s="83">
        <v>0</v>
      </c>
      <c r="P128" s="82">
        <v>0</v>
      </c>
      <c r="Q128" s="134">
        <v>0</v>
      </c>
      <c r="R128" s="83">
        <v>0</v>
      </c>
    </row>
    <row r="129" spans="1:18" x14ac:dyDescent="0.25">
      <c r="A129" s="79" t="s">
        <v>291</v>
      </c>
      <c r="B129" s="133" t="s">
        <v>292</v>
      </c>
      <c r="C129" s="81" t="s">
        <v>333</v>
      </c>
      <c r="D129" s="84" t="s">
        <v>219</v>
      </c>
      <c r="E129" s="82" t="s">
        <v>110</v>
      </c>
      <c r="F129" s="83" t="s">
        <v>294</v>
      </c>
      <c r="G129" s="82">
        <v>401.01600000000002</v>
      </c>
      <c r="H129" s="134">
        <v>931939.20732638007</v>
      </c>
      <c r="I129" s="83">
        <v>931939.20732638007</v>
      </c>
      <c r="J129" s="82">
        <v>1.617</v>
      </c>
      <c r="K129" s="134">
        <v>2553.2581022640552</v>
      </c>
      <c r="L129" s="83">
        <v>2553.2581022640552</v>
      </c>
      <c r="M129" s="82">
        <v>0</v>
      </c>
      <c r="N129" s="134">
        <v>0</v>
      </c>
      <c r="O129" s="83">
        <v>0</v>
      </c>
      <c r="P129" s="82">
        <v>0</v>
      </c>
      <c r="Q129" s="134">
        <v>0</v>
      </c>
      <c r="R129" s="83">
        <v>0</v>
      </c>
    </row>
    <row r="130" spans="1:18" x14ac:dyDescent="0.25">
      <c r="A130" s="79" t="s">
        <v>291</v>
      </c>
      <c r="B130" s="133" t="s">
        <v>292</v>
      </c>
      <c r="C130" s="81" t="s">
        <v>334</v>
      </c>
      <c r="D130" s="84" t="s">
        <v>219</v>
      </c>
      <c r="E130" s="82" t="s">
        <v>110</v>
      </c>
      <c r="F130" s="83" t="s">
        <v>294</v>
      </c>
      <c r="G130" s="82">
        <v>85.832999999999998</v>
      </c>
      <c r="H130" s="134">
        <v>930865.54464512854</v>
      </c>
      <c r="I130" s="83">
        <v>930865.54464512854</v>
      </c>
      <c r="J130" s="82">
        <v>0.3461008064516129</v>
      </c>
      <c r="K130" s="134">
        <v>2550.3165606715852</v>
      </c>
      <c r="L130" s="83">
        <v>2550.3165606715852</v>
      </c>
      <c r="M130" s="82">
        <v>0</v>
      </c>
      <c r="N130" s="134">
        <v>0</v>
      </c>
      <c r="O130" s="83">
        <v>0</v>
      </c>
      <c r="P130" s="82">
        <v>0</v>
      </c>
      <c r="Q130" s="134">
        <v>0</v>
      </c>
      <c r="R130" s="83">
        <v>0</v>
      </c>
    </row>
    <row r="131" spans="1:18" x14ac:dyDescent="0.25">
      <c r="A131" s="79" t="s">
        <v>291</v>
      </c>
      <c r="B131" s="133" t="s">
        <v>292</v>
      </c>
      <c r="C131" s="81" t="s">
        <v>335</v>
      </c>
      <c r="D131" s="84" t="s">
        <v>219</v>
      </c>
      <c r="E131" s="82" t="s">
        <v>110</v>
      </c>
      <c r="F131" s="83" t="s">
        <v>294</v>
      </c>
      <c r="G131" s="82">
        <v>484.72050000000007</v>
      </c>
      <c r="H131" s="134">
        <v>1087620.2961078607</v>
      </c>
      <c r="I131" s="83">
        <v>1087620.2961078607</v>
      </c>
      <c r="J131" s="82">
        <v>1.9545181451612905</v>
      </c>
      <c r="K131" s="134">
        <v>2979.7816331722211</v>
      </c>
      <c r="L131" s="83">
        <v>2979.7816331722211</v>
      </c>
      <c r="M131" s="82">
        <v>0</v>
      </c>
      <c r="N131" s="134">
        <v>0</v>
      </c>
      <c r="O131" s="83">
        <v>0</v>
      </c>
      <c r="P131" s="82">
        <v>0</v>
      </c>
      <c r="Q131" s="134">
        <v>0</v>
      </c>
      <c r="R131" s="83">
        <v>0</v>
      </c>
    </row>
    <row r="132" spans="1:18" x14ac:dyDescent="0.25">
      <c r="A132" s="79" t="s">
        <v>291</v>
      </c>
      <c r="B132" s="133" t="s">
        <v>292</v>
      </c>
      <c r="C132" s="81" t="s">
        <v>336</v>
      </c>
      <c r="D132" s="84" t="s">
        <v>274</v>
      </c>
      <c r="E132" s="82" t="s">
        <v>110</v>
      </c>
      <c r="F132" s="83" t="s">
        <v>294</v>
      </c>
      <c r="G132" s="82">
        <v>3.8808000000000002</v>
      </c>
      <c r="H132" s="134">
        <v>1262627.3131518697</v>
      </c>
      <c r="I132" s="83">
        <v>1262627.3131518697</v>
      </c>
      <c r="J132" s="82">
        <v>1.5648387096774196E-2</v>
      </c>
      <c r="K132" s="134">
        <v>3459.2529127448483</v>
      </c>
      <c r="L132" s="83">
        <v>3459.2529127448483</v>
      </c>
      <c r="M132" s="82">
        <v>0</v>
      </c>
      <c r="N132" s="134">
        <v>0</v>
      </c>
      <c r="O132" s="83">
        <v>0</v>
      </c>
      <c r="P132" s="82">
        <v>0</v>
      </c>
      <c r="Q132" s="134">
        <v>0</v>
      </c>
      <c r="R132" s="83">
        <v>0</v>
      </c>
    </row>
    <row r="133" spans="1:18" x14ac:dyDescent="0.25">
      <c r="A133" s="79" t="s">
        <v>291</v>
      </c>
      <c r="B133" s="133" t="s">
        <v>292</v>
      </c>
      <c r="C133" s="81" t="s">
        <v>337</v>
      </c>
      <c r="D133" s="84" t="s">
        <v>274</v>
      </c>
      <c r="E133" s="82" t="s">
        <v>110</v>
      </c>
      <c r="F133" s="83" t="s">
        <v>294</v>
      </c>
      <c r="G133" s="82">
        <v>3.6431999999999998</v>
      </c>
      <c r="H133" s="134">
        <v>1185323.6001017552</v>
      </c>
      <c r="I133" s="83">
        <v>1185323.6001017552</v>
      </c>
      <c r="J133" s="82">
        <v>1.4690322580645161E-2</v>
      </c>
      <c r="K133" s="134">
        <v>3247.4619180870004</v>
      </c>
      <c r="L133" s="83">
        <v>3247.4619180870004</v>
      </c>
      <c r="M133" s="82">
        <v>0</v>
      </c>
      <c r="N133" s="134">
        <v>0</v>
      </c>
      <c r="O133" s="83">
        <v>0</v>
      </c>
      <c r="P133" s="82">
        <v>0</v>
      </c>
      <c r="Q133" s="134">
        <v>0</v>
      </c>
      <c r="R133" s="83">
        <v>0</v>
      </c>
    </row>
    <row r="134" spans="1:18" x14ac:dyDescent="0.25">
      <c r="A134" s="79" t="s">
        <v>291</v>
      </c>
      <c r="B134" s="133" t="s">
        <v>292</v>
      </c>
      <c r="C134" s="81" t="s">
        <v>289</v>
      </c>
      <c r="D134" s="84" t="s">
        <v>219</v>
      </c>
      <c r="E134" s="82" t="s">
        <v>110</v>
      </c>
      <c r="F134" s="83" t="s">
        <v>294</v>
      </c>
      <c r="G134" s="82">
        <v>4931.6850000000004</v>
      </c>
      <c r="H134" s="134">
        <v>56197.152000000002</v>
      </c>
      <c r="I134" s="83">
        <v>56197.152000000002</v>
      </c>
      <c r="J134" s="82">
        <v>19.885826612903227</v>
      </c>
      <c r="K134" s="134">
        <v>153.9648</v>
      </c>
      <c r="L134" s="83">
        <v>153.9648</v>
      </c>
      <c r="M134" s="82">
        <v>0</v>
      </c>
      <c r="N134" s="134">
        <v>0</v>
      </c>
      <c r="O134" s="83">
        <v>0</v>
      </c>
      <c r="P134" s="82">
        <v>0</v>
      </c>
      <c r="Q134" s="134">
        <v>0</v>
      </c>
      <c r="R134" s="83">
        <v>0</v>
      </c>
    </row>
    <row r="135" spans="1:18" x14ac:dyDescent="0.25">
      <c r="A135" s="79" t="s">
        <v>291</v>
      </c>
      <c r="B135" s="133" t="s">
        <v>292</v>
      </c>
      <c r="C135" s="81" t="s">
        <v>229</v>
      </c>
      <c r="D135" s="84" t="s">
        <v>230</v>
      </c>
      <c r="E135" s="82" t="s">
        <v>110</v>
      </c>
      <c r="F135" s="83" t="s">
        <v>294</v>
      </c>
      <c r="G135" s="82">
        <v>15.4308</v>
      </c>
      <c r="H135" s="134">
        <v>61913.424743742544</v>
      </c>
      <c r="I135" s="83">
        <v>61913.424743742544</v>
      </c>
      <c r="J135" s="82">
        <v>6.222096774193548E-2</v>
      </c>
      <c r="K135" s="134">
        <v>169.625821215733</v>
      </c>
      <c r="L135" s="83">
        <v>169.625821215733</v>
      </c>
      <c r="M135" s="82">
        <v>0</v>
      </c>
      <c r="N135" s="134">
        <v>0</v>
      </c>
      <c r="O135" s="83">
        <v>0</v>
      </c>
      <c r="P135" s="82">
        <v>0</v>
      </c>
      <c r="Q135" s="134">
        <v>0</v>
      </c>
      <c r="R135" s="83">
        <v>0</v>
      </c>
    </row>
    <row r="136" spans="1:18" x14ac:dyDescent="0.25">
      <c r="A136" s="79" t="s">
        <v>291</v>
      </c>
      <c r="B136" s="133" t="s">
        <v>292</v>
      </c>
      <c r="C136" s="81" t="s">
        <v>231</v>
      </c>
      <c r="D136" s="84" t="s">
        <v>219</v>
      </c>
      <c r="E136" s="82" t="s">
        <v>110</v>
      </c>
      <c r="F136" s="83" t="s">
        <v>294</v>
      </c>
      <c r="G136" s="82">
        <v>293.58450000000005</v>
      </c>
      <c r="H136" s="134">
        <v>61079.261835518468</v>
      </c>
      <c r="I136" s="83">
        <v>61079.261835518468</v>
      </c>
      <c r="J136" s="82">
        <v>1.1838084677419356</v>
      </c>
      <c r="K136" s="134">
        <v>167.34044338498211</v>
      </c>
      <c r="L136" s="83">
        <v>167.34044338498211</v>
      </c>
      <c r="M136" s="82">
        <v>0</v>
      </c>
      <c r="N136" s="134">
        <v>0</v>
      </c>
      <c r="O136" s="83">
        <v>0</v>
      </c>
      <c r="P136" s="82">
        <v>0</v>
      </c>
      <c r="Q136" s="134">
        <v>0</v>
      </c>
      <c r="R136" s="83">
        <v>0</v>
      </c>
    </row>
    <row r="137" spans="1:18" x14ac:dyDescent="0.25">
      <c r="A137" s="79" t="s">
        <v>291</v>
      </c>
      <c r="B137" s="133" t="s">
        <v>292</v>
      </c>
      <c r="C137" s="81" t="s">
        <v>232</v>
      </c>
      <c r="D137" s="84" t="s">
        <v>219</v>
      </c>
      <c r="E137" s="82" t="s">
        <v>110</v>
      </c>
      <c r="F137" s="83" t="s">
        <v>294</v>
      </c>
      <c r="G137" s="82">
        <v>5516.7789599999996</v>
      </c>
      <c r="H137" s="134">
        <v>61079.261835518468</v>
      </c>
      <c r="I137" s="83">
        <v>61079.261835518468</v>
      </c>
      <c r="J137" s="82">
        <v>22.245076451612903</v>
      </c>
      <c r="K137" s="134">
        <v>167.34044338498211</v>
      </c>
      <c r="L137" s="83">
        <v>167.34044338498211</v>
      </c>
      <c r="M137" s="82">
        <v>0</v>
      </c>
      <c r="N137" s="134">
        <v>0</v>
      </c>
      <c r="O137" s="83">
        <v>0</v>
      </c>
      <c r="P137" s="82">
        <v>0</v>
      </c>
      <c r="Q137" s="134">
        <v>0</v>
      </c>
      <c r="R137" s="83">
        <v>0</v>
      </c>
    </row>
    <row r="138" spans="1:18" x14ac:dyDescent="0.25">
      <c r="A138" s="79" t="s">
        <v>291</v>
      </c>
      <c r="B138" s="133" t="s">
        <v>292</v>
      </c>
      <c r="C138" s="81" t="s">
        <v>233</v>
      </c>
      <c r="D138" s="84" t="s">
        <v>219</v>
      </c>
      <c r="E138" s="82" t="s">
        <v>110</v>
      </c>
      <c r="F138" s="83" t="s">
        <v>294</v>
      </c>
      <c r="G138" s="82">
        <v>6.7715999999999994</v>
      </c>
      <c r="H138" s="134">
        <v>63396.381025029797</v>
      </c>
      <c r="I138" s="83">
        <v>63396.381025029797</v>
      </c>
      <c r="J138" s="82">
        <v>2.7304838709677415E-2</v>
      </c>
      <c r="K138" s="134">
        <v>173.68871513706793</v>
      </c>
      <c r="L138" s="83">
        <v>173.68871513706793</v>
      </c>
      <c r="M138" s="82">
        <v>0</v>
      </c>
      <c r="N138" s="134">
        <v>0</v>
      </c>
      <c r="O138" s="83">
        <v>0</v>
      </c>
      <c r="P138" s="82">
        <v>0</v>
      </c>
      <c r="Q138" s="134">
        <v>0</v>
      </c>
      <c r="R138" s="83">
        <v>0</v>
      </c>
    </row>
    <row r="139" spans="1:18" x14ac:dyDescent="0.25">
      <c r="A139" s="79" t="s">
        <v>291</v>
      </c>
      <c r="B139" s="133" t="s">
        <v>1652</v>
      </c>
      <c r="C139" s="81" t="s">
        <v>235</v>
      </c>
      <c r="D139" s="84" t="s">
        <v>235</v>
      </c>
      <c r="E139" s="82" t="s">
        <v>110</v>
      </c>
      <c r="F139" s="83" t="s">
        <v>294</v>
      </c>
      <c r="G139" s="82" t="s">
        <v>214</v>
      </c>
      <c r="H139" s="134">
        <v>1262627.3131518697</v>
      </c>
      <c r="I139" s="83">
        <v>1262627.3131518697</v>
      </c>
      <c r="J139" s="82" t="s">
        <v>214</v>
      </c>
      <c r="K139" s="134">
        <v>3459.2529127448483</v>
      </c>
      <c r="L139" s="83">
        <v>3459.2529127448483</v>
      </c>
      <c r="M139" s="82">
        <v>0</v>
      </c>
      <c r="N139" s="134">
        <v>0</v>
      </c>
      <c r="O139" s="83">
        <v>0</v>
      </c>
      <c r="P139" s="82">
        <v>0</v>
      </c>
      <c r="Q139" s="134">
        <v>0</v>
      </c>
      <c r="R139" s="83">
        <v>0</v>
      </c>
    </row>
    <row r="140" spans="1:18" x14ac:dyDescent="0.25">
      <c r="A140" s="79" t="s">
        <v>339</v>
      </c>
      <c r="B140" s="133" t="s">
        <v>340</v>
      </c>
      <c r="C140" s="81" t="s">
        <v>341</v>
      </c>
      <c r="D140" s="84" t="s">
        <v>219</v>
      </c>
      <c r="E140" s="82" t="s">
        <v>110</v>
      </c>
      <c r="F140" s="83" t="s">
        <v>342</v>
      </c>
      <c r="G140" s="82">
        <v>174.40929000000003</v>
      </c>
      <c r="H140" s="134">
        <v>17645.422526817641</v>
      </c>
      <c r="I140" s="83">
        <v>17645.422526817641</v>
      </c>
      <c r="J140" s="82">
        <v>0.70326326612903234</v>
      </c>
      <c r="K140" s="134">
        <v>48.343623361144225</v>
      </c>
      <c r="L140" s="83">
        <v>48.343623361144225</v>
      </c>
      <c r="M140" s="82">
        <v>0</v>
      </c>
      <c r="N140" s="134">
        <v>0</v>
      </c>
      <c r="O140" s="83">
        <v>0</v>
      </c>
      <c r="P140" s="82">
        <v>0</v>
      </c>
      <c r="Q140" s="134">
        <v>0</v>
      </c>
      <c r="R140" s="83">
        <v>0</v>
      </c>
    </row>
    <row r="141" spans="1:18" x14ac:dyDescent="0.25">
      <c r="A141" s="79" t="s">
        <v>339</v>
      </c>
      <c r="B141" s="133" t="s">
        <v>340</v>
      </c>
      <c r="C141" s="81" t="s">
        <v>343</v>
      </c>
      <c r="D141" s="84" t="s">
        <v>213</v>
      </c>
      <c r="E141" s="82" t="s">
        <v>110</v>
      </c>
      <c r="F141" s="83" t="s">
        <v>342</v>
      </c>
      <c r="G141" s="82">
        <v>23.552099999999996</v>
      </c>
      <c r="H141" s="134">
        <v>17076.91001191895</v>
      </c>
      <c r="I141" s="83">
        <v>17076.91001191895</v>
      </c>
      <c r="J141" s="82">
        <v>9.4968145161290304E-2</v>
      </c>
      <c r="K141" s="134">
        <v>46.786054827175207</v>
      </c>
      <c r="L141" s="83">
        <v>46.786054827175207</v>
      </c>
      <c r="M141" s="82">
        <v>0</v>
      </c>
      <c r="N141" s="134">
        <v>0</v>
      </c>
      <c r="O141" s="83">
        <v>0</v>
      </c>
      <c r="P141" s="82">
        <v>0</v>
      </c>
      <c r="Q141" s="134">
        <v>0</v>
      </c>
      <c r="R141" s="83">
        <v>0</v>
      </c>
    </row>
    <row r="142" spans="1:18" x14ac:dyDescent="0.25">
      <c r="A142" s="79" t="s">
        <v>339</v>
      </c>
      <c r="B142" s="133" t="s">
        <v>340</v>
      </c>
      <c r="C142" s="81" t="s">
        <v>344</v>
      </c>
      <c r="D142" s="84" t="s">
        <v>213</v>
      </c>
      <c r="E142" s="82" t="s">
        <v>110</v>
      </c>
      <c r="F142" s="83" t="s">
        <v>342</v>
      </c>
      <c r="G142" s="82">
        <v>17.665559999999999</v>
      </c>
      <c r="H142" s="134">
        <v>19213.138855780693</v>
      </c>
      <c r="I142" s="83">
        <v>19213.138855780693</v>
      </c>
      <c r="J142" s="82">
        <v>7.1232096774193551E-2</v>
      </c>
      <c r="K142" s="134">
        <v>52.638736591179978</v>
      </c>
      <c r="L142" s="83">
        <v>52.638736591179978</v>
      </c>
      <c r="M142" s="82">
        <v>0</v>
      </c>
      <c r="N142" s="134">
        <v>0</v>
      </c>
      <c r="O142" s="83">
        <v>0</v>
      </c>
      <c r="P142" s="82">
        <v>0</v>
      </c>
      <c r="Q142" s="134">
        <v>0</v>
      </c>
      <c r="R142" s="83">
        <v>0</v>
      </c>
    </row>
    <row r="143" spans="1:18" x14ac:dyDescent="0.25">
      <c r="A143" s="79" t="s">
        <v>339</v>
      </c>
      <c r="B143" s="133" t="s">
        <v>340</v>
      </c>
      <c r="C143" s="81" t="s">
        <v>345</v>
      </c>
      <c r="D143" s="84" t="s">
        <v>213</v>
      </c>
      <c r="E143" s="82" t="s">
        <v>110</v>
      </c>
      <c r="F143" s="83" t="s">
        <v>342</v>
      </c>
      <c r="G143" s="82">
        <v>11.508749999999999</v>
      </c>
      <c r="H143" s="134">
        <v>16689.287842669844</v>
      </c>
      <c r="I143" s="83">
        <v>16689.287842669844</v>
      </c>
      <c r="J143" s="82">
        <v>4.6406249999999996E-2</v>
      </c>
      <c r="K143" s="134">
        <v>45.724076281287246</v>
      </c>
      <c r="L143" s="83">
        <v>45.724076281287246</v>
      </c>
      <c r="M143" s="82">
        <v>0</v>
      </c>
      <c r="N143" s="134">
        <v>0</v>
      </c>
      <c r="O143" s="83">
        <v>0</v>
      </c>
      <c r="P143" s="82">
        <v>0</v>
      </c>
      <c r="Q143" s="134">
        <v>0</v>
      </c>
      <c r="R143" s="83">
        <v>0</v>
      </c>
    </row>
    <row r="144" spans="1:18" x14ac:dyDescent="0.25">
      <c r="A144" s="79" t="s">
        <v>339</v>
      </c>
      <c r="B144" s="133" t="s">
        <v>340</v>
      </c>
      <c r="C144" s="81" t="s">
        <v>346</v>
      </c>
      <c r="D144" s="84" t="s">
        <v>213</v>
      </c>
      <c r="E144" s="82" t="s">
        <v>110</v>
      </c>
      <c r="F144" s="83" t="s">
        <v>342</v>
      </c>
      <c r="G144" s="82">
        <v>11.706254999999999</v>
      </c>
      <c r="H144" s="134">
        <v>16975.697556615018</v>
      </c>
      <c r="I144" s="83">
        <v>16975.697556615018</v>
      </c>
      <c r="J144" s="82">
        <v>4.7202641129032254E-2</v>
      </c>
      <c r="K144" s="134">
        <v>46.508760429082237</v>
      </c>
      <c r="L144" s="83">
        <v>46.508760429082237</v>
      </c>
      <c r="M144" s="82">
        <v>0</v>
      </c>
      <c r="N144" s="134">
        <v>0</v>
      </c>
      <c r="O144" s="83">
        <v>0</v>
      </c>
      <c r="P144" s="82">
        <v>0</v>
      </c>
      <c r="Q144" s="134">
        <v>0</v>
      </c>
      <c r="R144" s="83">
        <v>0</v>
      </c>
    </row>
    <row r="145" spans="1:18" x14ac:dyDescent="0.25">
      <c r="A145" s="79" t="s">
        <v>339</v>
      </c>
      <c r="B145" s="133" t="s">
        <v>340</v>
      </c>
      <c r="C145" s="81" t="s">
        <v>347</v>
      </c>
      <c r="D145" s="84" t="s">
        <v>213</v>
      </c>
      <c r="E145" s="82" t="s">
        <v>110</v>
      </c>
      <c r="F145" s="83" t="s">
        <v>342</v>
      </c>
      <c r="G145" s="82">
        <v>13.411035</v>
      </c>
      <c r="H145" s="134">
        <v>19447.865613825987</v>
      </c>
      <c r="I145" s="83">
        <v>19447.865613825987</v>
      </c>
      <c r="J145" s="82">
        <v>5.4076754032258062E-2</v>
      </c>
      <c r="K145" s="134">
        <v>53.28182359952325</v>
      </c>
      <c r="L145" s="83">
        <v>53.28182359952325</v>
      </c>
      <c r="M145" s="82">
        <v>0</v>
      </c>
      <c r="N145" s="134">
        <v>0</v>
      </c>
      <c r="O145" s="83">
        <v>0</v>
      </c>
      <c r="P145" s="82">
        <v>0</v>
      </c>
      <c r="Q145" s="134">
        <v>0</v>
      </c>
      <c r="R145" s="83">
        <v>0</v>
      </c>
    </row>
    <row r="146" spans="1:18" x14ac:dyDescent="0.25">
      <c r="A146" s="79" t="s">
        <v>339</v>
      </c>
      <c r="B146" s="133" t="s">
        <v>340</v>
      </c>
      <c r="C146" s="81" t="s">
        <v>348</v>
      </c>
      <c r="D146" s="84" t="s">
        <v>219</v>
      </c>
      <c r="E146" s="82" t="s">
        <v>110</v>
      </c>
      <c r="F146" s="83" t="s">
        <v>342</v>
      </c>
      <c r="G146" s="82">
        <v>230.37299999999999</v>
      </c>
      <c r="H146" s="134">
        <v>15418.74851013111</v>
      </c>
      <c r="I146" s="83">
        <v>15418.74851013111</v>
      </c>
      <c r="J146" s="82">
        <v>0.92892338709677413</v>
      </c>
      <c r="K146" s="134">
        <v>42.243146603098936</v>
      </c>
      <c r="L146" s="83">
        <v>42.243146603098936</v>
      </c>
      <c r="M146" s="82">
        <v>0</v>
      </c>
      <c r="N146" s="134">
        <v>0</v>
      </c>
      <c r="O146" s="83">
        <v>0</v>
      </c>
      <c r="P146" s="82">
        <v>0</v>
      </c>
      <c r="Q146" s="134">
        <v>0</v>
      </c>
      <c r="R146" s="83">
        <v>0</v>
      </c>
    </row>
    <row r="147" spans="1:18" x14ac:dyDescent="0.25">
      <c r="A147" s="79" t="s">
        <v>339</v>
      </c>
      <c r="B147" s="133" t="s">
        <v>340</v>
      </c>
      <c r="C147" s="81" t="s">
        <v>349</v>
      </c>
      <c r="D147" s="84" t="s">
        <v>219</v>
      </c>
      <c r="E147" s="82" t="s">
        <v>110</v>
      </c>
      <c r="F147" s="83" t="s">
        <v>342</v>
      </c>
      <c r="G147" s="82">
        <v>467.18100000000004</v>
      </c>
      <c r="H147" s="134">
        <v>15397.213945172827</v>
      </c>
      <c r="I147" s="83">
        <v>15397.213945172827</v>
      </c>
      <c r="J147" s="82">
        <v>1.8837943548387099</v>
      </c>
      <c r="K147" s="134">
        <v>42.184147794994047</v>
      </c>
      <c r="L147" s="83">
        <v>42.184147794994047</v>
      </c>
      <c r="M147" s="82">
        <v>0</v>
      </c>
      <c r="N147" s="134">
        <v>0</v>
      </c>
      <c r="O147" s="83">
        <v>0</v>
      </c>
      <c r="P147" s="82">
        <v>0</v>
      </c>
      <c r="Q147" s="134">
        <v>0</v>
      </c>
      <c r="R147" s="83">
        <v>0</v>
      </c>
    </row>
    <row r="148" spans="1:18" x14ac:dyDescent="0.25">
      <c r="A148" s="79" t="s">
        <v>339</v>
      </c>
      <c r="B148" s="133" t="s">
        <v>340</v>
      </c>
      <c r="C148" s="81" t="s">
        <v>350</v>
      </c>
      <c r="D148" s="84" t="s">
        <v>219</v>
      </c>
      <c r="E148" s="82" t="s">
        <v>110</v>
      </c>
      <c r="F148" s="83" t="s">
        <v>342</v>
      </c>
      <c r="G148" s="82">
        <v>72.665999999999997</v>
      </c>
      <c r="H148" s="134">
        <v>15806.370679380216</v>
      </c>
      <c r="I148" s="83">
        <v>15806.370679380216</v>
      </c>
      <c r="J148" s="82">
        <v>0.29300806451612904</v>
      </c>
      <c r="K148" s="134">
        <v>43.305125148986889</v>
      </c>
      <c r="L148" s="83">
        <v>43.305125148986889</v>
      </c>
      <c r="M148" s="82">
        <v>0</v>
      </c>
      <c r="N148" s="134">
        <v>0</v>
      </c>
      <c r="O148" s="83">
        <v>0</v>
      </c>
      <c r="P148" s="82">
        <v>0</v>
      </c>
      <c r="Q148" s="134">
        <v>0</v>
      </c>
      <c r="R148" s="83">
        <v>0</v>
      </c>
    </row>
    <row r="149" spans="1:18" x14ac:dyDescent="0.25">
      <c r="A149" s="79" t="s">
        <v>339</v>
      </c>
      <c r="B149" s="133" t="s">
        <v>340</v>
      </c>
      <c r="C149" s="81" t="s">
        <v>351</v>
      </c>
      <c r="D149" s="84" t="s">
        <v>219</v>
      </c>
      <c r="E149" s="82" t="s">
        <v>110</v>
      </c>
      <c r="F149" s="83" t="s">
        <v>342</v>
      </c>
      <c r="G149" s="82">
        <v>11.167199999999998</v>
      </c>
      <c r="H149" s="134">
        <v>16193.992848629321</v>
      </c>
      <c r="I149" s="83">
        <v>16193.992848629321</v>
      </c>
      <c r="J149" s="82">
        <v>4.5029032258064504E-2</v>
      </c>
      <c r="K149" s="134">
        <v>44.367103694874849</v>
      </c>
      <c r="L149" s="83">
        <v>44.367103694874849</v>
      </c>
      <c r="M149" s="82">
        <v>0</v>
      </c>
      <c r="N149" s="134">
        <v>0</v>
      </c>
      <c r="O149" s="83">
        <v>0</v>
      </c>
      <c r="P149" s="82">
        <v>0</v>
      </c>
      <c r="Q149" s="134">
        <v>0</v>
      </c>
      <c r="R149" s="83">
        <v>0</v>
      </c>
    </row>
    <row r="150" spans="1:18" x14ac:dyDescent="0.25">
      <c r="A150" s="79" t="s">
        <v>339</v>
      </c>
      <c r="B150" s="133" t="s">
        <v>340</v>
      </c>
      <c r="C150" s="81" t="s">
        <v>352</v>
      </c>
      <c r="D150" s="84" t="s">
        <v>219</v>
      </c>
      <c r="E150" s="82" t="s">
        <v>110</v>
      </c>
      <c r="F150" s="83" t="s">
        <v>342</v>
      </c>
      <c r="G150" s="82">
        <v>152.8065</v>
      </c>
      <c r="H150" s="134">
        <v>14772.711561382599</v>
      </c>
      <c r="I150" s="83">
        <v>14772.711561382599</v>
      </c>
      <c r="J150" s="82">
        <v>0.61615524193548388</v>
      </c>
      <c r="K150" s="134">
        <v>40.473182359952325</v>
      </c>
      <c r="L150" s="83">
        <v>40.473182359952325</v>
      </c>
      <c r="M150" s="82">
        <v>0</v>
      </c>
      <c r="N150" s="134">
        <v>0</v>
      </c>
      <c r="O150" s="83">
        <v>0</v>
      </c>
      <c r="P150" s="82">
        <v>0</v>
      </c>
      <c r="Q150" s="134">
        <v>0</v>
      </c>
      <c r="R150" s="83">
        <v>0</v>
      </c>
    </row>
    <row r="151" spans="1:18" x14ac:dyDescent="0.25">
      <c r="A151" s="79" t="s">
        <v>339</v>
      </c>
      <c r="B151" s="133" t="s">
        <v>340</v>
      </c>
      <c r="C151" s="81" t="s">
        <v>353</v>
      </c>
      <c r="D151" s="84" t="s">
        <v>219</v>
      </c>
      <c r="E151" s="82" t="s">
        <v>110</v>
      </c>
      <c r="F151" s="83" t="s">
        <v>342</v>
      </c>
      <c r="G151" s="82">
        <v>29.620800000000003</v>
      </c>
      <c r="H151" s="134">
        <v>16107.854588796188</v>
      </c>
      <c r="I151" s="83">
        <v>16107.854588796188</v>
      </c>
      <c r="J151" s="82">
        <v>0.11943870967741936</v>
      </c>
      <c r="K151" s="134">
        <v>44.131108462455309</v>
      </c>
      <c r="L151" s="83">
        <v>44.131108462455309</v>
      </c>
      <c r="M151" s="82">
        <v>0</v>
      </c>
      <c r="N151" s="134">
        <v>0</v>
      </c>
      <c r="O151" s="83">
        <v>0</v>
      </c>
      <c r="P151" s="82">
        <v>0</v>
      </c>
      <c r="Q151" s="134">
        <v>0</v>
      </c>
      <c r="R151" s="83">
        <v>0</v>
      </c>
    </row>
    <row r="152" spans="1:18" x14ac:dyDescent="0.25">
      <c r="A152" s="79" t="s">
        <v>339</v>
      </c>
      <c r="B152" s="133" t="s">
        <v>340</v>
      </c>
      <c r="C152" s="81" t="s">
        <v>354</v>
      </c>
      <c r="D152" s="84" t="s">
        <v>219</v>
      </c>
      <c r="E152" s="82" t="s">
        <v>110</v>
      </c>
      <c r="F152" s="83" t="s">
        <v>342</v>
      </c>
      <c r="G152" s="82">
        <v>20.819699999999997</v>
      </c>
      <c r="H152" s="134">
        <v>15095.730035756853</v>
      </c>
      <c r="I152" s="83">
        <v>15095.730035756853</v>
      </c>
      <c r="J152" s="82">
        <v>8.3950403225806436E-2</v>
      </c>
      <c r="K152" s="134">
        <v>41.358164481525627</v>
      </c>
      <c r="L152" s="83">
        <v>41.358164481525627</v>
      </c>
      <c r="M152" s="82">
        <v>0</v>
      </c>
      <c r="N152" s="134">
        <v>0</v>
      </c>
      <c r="O152" s="83">
        <v>0</v>
      </c>
      <c r="P152" s="82">
        <v>0</v>
      </c>
      <c r="Q152" s="134">
        <v>0</v>
      </c>
      <c r="R152" s="83">
        <v>0</v>
      </c>
    </row>
    <row r="153" spans="1:18" x14ac:dyDescent="0.25">
      <c r="A153" s="79" t="s">
        <v>339</v>
      </c>
      <c r="B153" s="133" t="s">
        <v>340</v>
      </c>
      <c r="C153" s="81" t="s">
        <v>355</v>
      </c>
      <c r="D153" s="84" t="s">
        <v>219</v>
      </c>
      <c r="E153" s="82" t="s">
        <v>110</v>
      </c>
      <c r="F153" s="83" t="s">
        <v>342</v>
      </c>
      <c r="G153" s="82">
        <v>8.6822999999999997</v>
      </c>
      <c r="H153" s="134">
        <v>18885.813468414781</v>
      </c>
      <c r="I153" s="83">
        <v>18885.813468414781</v>
      </c>
      <c r="J153" s="82">
        <v>3.5009274193548386E-2</v>
      </c>
      <c r="K153" s="134">
        <v>51.741954707985698</v>
      </c>
      <c r="L153" s="83">
        <v>51.741954707985698</v>
      </c>
      <c r="M153" s="82">
        <v>0</v>
      </c>
      <c r="N153" s="134">
        <v>0</v>
      </c>
      <c r="O153" s="83">
        <v>0</v>
      </c>
      <c r="P153" s="82">
        <v>0</v>
      </c>
      <c r="Q153" s="134">
        <v>0</v>
      </c>
      <c r="R153" s="83">
        <v>0</v>
      </c>
    </row>
    <row r="154" spans="1:18" x14ac:dyDescent="0.25">
      <c r="A154" s="79" t="s">
        <v>339</v>
      </c>
      <c r="B154" s="133" t="s">
        <v>340</v>
      </c>
      <c r="C154" s="81" t="s">
        <v>356</v>
      </c>
      <c r="D154" s="84" t="s">
        <v>219</v>
      </c>
      <c r="E154" s="82" t="s">
        <v>110</v>
      </c>
      <c r="F154" s="83" t="s">
        <v>342</v>
      </c>
      <c r="G154" s="82">
        <v>27.165599999999998</v>
      </c>
      <c r="H154" s="134">
        <v>16883.098927294399</v>
      </c>
      <c r="I154" s="83">
        <v>16883.098927294399</v>
      </c>
      <c r="J154" s="82">
        <v>0.10953870967741934</v>
      </c>
      <c r="K154" s="134">
        <v>46.25506555423123</v>
      </c>
      <c r="L154" s="83">
        <v>46.25506555423123</v>
      </c>
      <c r="M154" s="82">
        <v>0</v>
      </c>
      <c r="N154" s="134">
        <v>0</v>
      </c>
      <c r="O154" s="83">
        <v>0</v>
      </c>
      <c r="P154" s="82">
        <v>0</v>
      </c>
      <c r="Q154" s="134">
        <v>0</v>
      </c>
      <c r="R154" s="83">
        <v>0</v>
      </c>
    </row>
    <row r="155" spans="1:18" x14ac:dyDescent="0.25">
      <c r="A155" s="79" t="s">
        <v>339</v>
      </c>
      <c r="B155" s="133" t="s">
        <v>340</v>
      </c>
      <c r="C155" s="81" t="s">
        <v>357</v>
      </c>
      <c r="D155" s="84" t="s">
        <v>219</v>
      </c>
      <c r="E155" s="82" t="s">
        <v>110</v>
      </c>
      <c r="F155" s="83" t="s">
        <v>342</v>
      </c>
      <c r="G155" s="82">
        <v>7.9298999999999999</v>
      </c>
      <c r="H155" s="134">
        <v>17249.186531585219</v>
      </c>
      <c r="I155" s="83">
        <v>17249.186531585219</v>
      </c>
      <c r="J155" s="82">
        <v>3.1975403225806449E-2</v>
      </c>
      <c r="K155" s="134">
        <v>47.258045292014302</v>
      </c>
      <c r="L155" s="83">
        <v>47.258045292014302</v>
      </c>
      <c r="M155" s="82">
        <v>0</v>
      </c>
      <c r="N155" s="134">
        <v>0</v>
      </c>
      <c r="O155" s="83">
        <v>0</v>
      </c>
      <c r="P155" s="82">
        <v>0</v>
      </c>
      <c r="Q155" s="134">
        <v>0</v>
      </c>
      <c r="R155" s="83">
        <v>0</v>
      </c>
    </row>
    <row r="156" spans="1:18" x14ac:dyDescent="0.25">
      <c r="A156" s="79" t="s">
        <v>339</v>
      </c>
      <c r="B156" s="133" t="s">
        <v>340</v>
      </c>
      <c r="C156" s="81" t="s">
        <v>358</v>
      </c>
      <c r="D156" s="84" t="s">
        <v>219</v>
      </c>
      <c r="E156" s="82" t="s">
        <v>110</v>
      </c>
      <c r="F156" s="83" t="s">
        <v>342</v>
      </c>
      <c r="G156" s="82">
        <v>37.719000000000001</v>
      </c>
      <c r="H156" s="134">
        <v>16409.338498212157</v>
      </c>
      <c r="I156" s="83">
        <v>16409.338498212157</v>
      </c>
      <c r="J156" s="82">
        <v>0.15209274193548389</v>
      </c>
      <c r="K156" s="134">
        <v>44.957091775923715</v>
      </c>
      <c r="L156" s="83">
        <v>44.957091775923715</v>
      </c>
      <c r="M156" s="82">
        <v>0</v>
      </c>
      <c r="N156" s="134">
        <v>0</v>
      </c>
      <c r="O156" s="83">
        <v>0</v>
      </c>
      <c r="P156" s="82">
        <v>0</v>
      </c>
      <c r="Q156" s="134">
        <v>0</v>
      </c>
      <c r="R156" s="83">
        <v>0</v>
      </c>
    </row>
    <row r="157" spans="1:18" x14ac:dyDescent="0.25">
      <c r="A157" s="79" t="s">
        <v>339</v>
      </c>
      <c r="B157" s="133" t="s">
        <v>340</v>
      </c>
      <c r="C157" s="81" t="s">
        <v>229</v>
      </c>
      <c r="D157" s="84" t="s">
        <v>230</v>
      </c>
      <c r="E157" s="82" t="s">
        <v>110</v>
      </c>
      <c r="F157" s="83" t="s">
        <v>342</v>
      </c>
      <c r="G157" s="82">
        <v>15.4308</v>
      </c>
      <c r="H157" s="134">
        <v>61913.424743742544</v>
      </c>
      <c r="I157" s="83">
        <v>61913.424743742544</v>
      </c>
      <c r="J157" s="82">
        <v>6.222096774193548E-2</v>
      </c>
      <c r="K157" s="134">
        <v>169.625821215733</v>
      </c>
      <c r="L157" s="83">
        <v>169.625821215733</v>
      </c>
      <c r="M157" s="82">
        <v>0</v>
      </c>
      <c r="N157" s="134">
        <v>0</v>
      </c>
      <c r="O157" s="83">
        <v>0</v>
      </c>
      <c r="P157" s="82">
        <v>0</v>
      </c>
      <c r="Q157" s="134">
        <v>0</v>
      </c>
      <c r="R157" s="83">
        <v>0</v>
      </c>
    </row>
    <row r="158" spans="1:18" x14ac:dyDescent="0.25">
      <c r="A158" s="79" t="s">
        <v>339</v>
      </c>
      <c r="B158" s="133" t="s">
        <v>340</v>
      </c>
      <c r="C158" s="81" t="s">
        <v>231</v>
      </c>
      <c r="D158" s="84" t="s">
        <v>219</v>
      </c>
      <c r="E158" s="82" t="s">
        <v>110</v>
      </c>
      <c r="F158" s="83" t="s">
        <v>342</v>
      </c>
      <c r="G158" s="82">
        <v>293.58450000000005</v>
      </c>
      <c r="H158" s="134">
        <v>61079.261835518468</v>
      </c>
      <c r="I158" s="83">
        <v>61079.261835518468</v>
      </c>
      <c r="J158" s="82">
        <v>1.1838084677419356</v>
      </c>
      <c r="K158" s="134">
        <v>167.34044338498211</v>
      </c>
      <c r="L158" s="83">
        <v>167.34044338498211</v>
      </c>
      <c r="M158" s="82">
        <v>0</v>
      </c>
      <c r="N158" s="134">
        <v>0</v>
      </c>
      <c r="O158" s="83">
        <v>0</v>
      </c>
      <c r="P158" s="82">
        <v>0</v>
      </c>
      <c r="Q158" s="134">
        <v>0</v>
      </c>
      <c r="R158" s="83">
        <v>0</v>
      </c>
    </row>
    <row r="159" spans="1:18" x14ac:dyDescent="0.25">
      <c r="A159" s="79" t="s">
        <v>339</v>
      </c>
      <c r="B159" s="133" t="s">
        <v>340</v>
      </c>
      <c r="C159" s="81" t="s">
        <v>232</v>
      </c>
      <c r="D159" s="84" t="s">
        <v>219</v>
      </c>
      <c r="E159" s="82" t="s">
        <v>110</v>
      </c>
      <c r="F159" s="83" t="s">
        <v>342</v>
      </c>
      <c r="G159" s="82">
        <v>5516.7789599999996</v>
      </c>
      <c r="H159" s="134">
        <v>61079.261835518468</v>
      </c>
      <c r="I159" s="83">
        <v>61079.261835518468</v>
      </c>
      <c r="J159" s="82">
        <v>22.245076451612903</v>
      </c>
      <c r="K159" s="134">
        <v>167.34044338498211</v>
      </c>
      <c r="L159" s="83">
        <v>167.34044338498211</v>
      </c>
      <c r="M159" s="82">
        <v>0</v>
      </c>
      <c r="N159" s="134">
        <v>0</v>
      </c>
      <c r="O159" s="83">
        <v>0</v>
      </c>
      <c r="P159" s="82">
        <v>0</v>
      </c>
      <c r="Q159" s="134">
        <v>0</v>
      </c>
      <c r="R159" s="83">
        <v>0</v>
      </c>
    </row>
    <row r="160" spans="1:18" x14ac:dyDescent="0.25">
      <c r="A160" s="79" t="s">
        <v>339</v>
      </c>
      <c r="B160" s="133" t="s">
        <v>340</v>
      </c>
      <c r="C160" s="81" t="s">
        <v>233</v>
      </c>
      <c r="D160" s="84" t="s">
        <v>219</v>
      </c>
      <c r="E160" s="82" t="s">
        <v>110</v>
      </c>
      <c r="F160" s="83" t="s">
        <v>342</v>
      </c>
      <c r="G160" s="82">
        <v>6.7715999999999994</v>
      </c>
      <c r="H160" s="134">
        <v>63396.381025029797</v>
      </c>
      <c r="I160" s="83">
        <v>63396.381025029797</v>
      </c>
      <c r="J160" s="82">
        <v>2.7304838709677415E-2</v>
      </c>
      <c r="K160" s="134">
        <v>173.68871513706793</v>
      </c>
      <c r="L160" s="83">
        <v>173.68871513706793</v>
      </c>
      <c r="M160" s="82">
        <v>0</v>
      </c>
      <c r="N160" s="134">
        <v>0</v>
      </c>
      <c r="O160" s="83">
        <v>0</v>
      </c>
      <c r="P160" s="82">
        <v>0</v>
      </c>
      <c r="Q160" s="134">
        <v>0</v>
      </c>
      <c r="R160" s="83">
        <v>0</v>
      </c>
    </row>
    <row r="161" spans="1:18" x14ac:dyDescent="0.25">
      <c r="A161" s="79" t="s">
        <v>339</v>
      </c>
      <c r="B161" s="133" t="s">
        <v>1653</v>
      </c>
      <c r="C161" s="81" t="s">
        <v>235</v>
      </c>
      <c r="D161" s="84" t="s">
        <v>235</v>
      </c>
      <c r="E161" s="82" t="s">
        <v>110</v>
      </c>
      <c r="F161" s="83" t="s">
        <v>342</v>
      </c>
      <c r="G161" s="82" t="s">
        <v>214</v>
      </c>
      <c r="H161" s="134">
        <v>63396.381025029797</v>
      </c>
      <c r="I161" s="83">
        <v>63396.381025029797</v>
      </c>
      <c r="J161" s="82" t="s">
        <v>214</v>
      </c>
      <c r="K161" s="134">
        <v>173.68871513706793</v>
      </c>
      <c r="L161" s="83">
        <v>173.68871513706793</v>
      </c>
      <c r="M161" s="82">
        <v>0</v>
      </c>
      <c r="N161" s="134">
        <v>0</v>
      </c>
      <c r="O161" s="83">
        <v>0</v>
      </c>
      <c r="P161" s="82">
        <v>0</v>
      </c>
      <c r="Q161" s="134">
        <v>0</v>
      </c>
      <c r="R161" s="83">
        <v>0</v>
      </c>
    </row>
    <row r="162" spans="1:18" x14ac:dyDescent="0.25">
      <c r="A162" s="79" t="s">
        <v>360</v>
      </c>
      <c r="B162" s="133" t="s">
        <v>361</v>
      </c>
      <c r="C162" s="81" t="s">
        <v>362</v>
      </c>
      <c r="D162" s="84" t="s">
        <v>219</v>
      </c>
      <c r="E162" s="82" t="s">
        <v>110</v>
      </c>
      <c r="F162" s="83" t="s">
        <v>363</v>
      </c>
      <c r="G162" s="82">
        <v>32642.068800000001</v>
      </c>
      <c r="H162" s="134">
        <v>283836.46235921758</v>
      </c>
      <c r="I162" s="83">
        <v>283836.46235921758</v>
      </c>
      <c r="J162" s="82">
        <v>131.62124516129032</v>
      </c>
      <c r="K162" s="134">
        <v>777.63414344991122</v>
      </c>
      <c r="L162" s="83">
        <v>777.63414344991122</v>
      </c>
      <c r="M162" s="82">
        <v>0</v>
      </c>
      <c r="N162" s="134">
        <v>0</v>
      </c>
      <c r="O162" s="83">
        <v>0</v>
      </c>
      <c r="P162" s="82">
        <v>0</v>
      </c>
      <c r="Q162" s="134">
        <v>0</v>
      </c>
      <c r="R162" s="83">
        <v>0</v>
      </c>
    </row>
    <row r="163" spans="1:18" x14ac:dyDescent="0.25">
      <c r="A163" s="79" t="s">
        <v>360</v>
      </c>
      <c r="B163" s="133" t="s">
        <v>361</v>
      </c>
      <c r="C163" s="81" t="s">
        <v>364</v>
      </c>
      <c r="D163" s="84" t="s">
        <v>213</v>
      </c>
      <c r="E163" s="82" t="s">
        <v>110</v>
      </c>
      <c r="F163" s="83" t="s">
        <v>363</v>
      </c>
      <c r="G163" s="82">
        <v>37.644750000000002</v>
      </c>
      <c r="H163" s="134">
        <v>406654.41775923717</v>
      </c>
      <c r="I163" s="83">
        <v>406654.41775923717</v>
      </c>
      <c r="J163" s="82">
        <v>0.15179334677419357</v>
      </c>
      <c r="K163" s="134">
        <v>1114.1216924910607</v>
      </c>
      <c r="L163" s="83">
        <v>1114.1216924910607</v>
      </c>
      <c r="M163" s="82">
        <v>0</v>
      </c>
      <c r="N163" s="134">
        <v>0</v>
      </c>
      <c r="O163" s="83">
        <v>0</v>
      </c>
      <c r="P163" s="82">
        <v>0</v>
      </c>
      <c r="Q163" s="134">
        <v>0</v>
      </c>
      <c r="R163" s="83">
        <v>0</v>
      </c>
    </row>
    <row r="164" spans="1:18" x14ac:dyDescent="0.25">
      <c r="A164" s="79" t="s">
        <v>360</v>
      </c>
      <c r="B164" s="133" t="s">
        <v>361</v>
      </c>
      <c r="C164" s="81" t="s">
        <v>289</v>
      </c>
      <c r="D164" s="84" t="s">
        <v>219</v>
      </c>
      <c r="E164" s="82" t="s">
        <v>110</v>
      </c>
      <c r="F164" s="83" t="s">
        <v>363</v>
      </c>
      <c r="G164" s="82">
        <v>4931.6850000000004</v>
      </c>
      <c r="H164" s="134">
        <v>56197.152000000002</v>
      </c>
      <c r="I164" s="83">
        <v>56197.152000000002</v>
      </c>
      <c r="J164" s="82">
        <v>19.885826612903227</v>
      </c>
      <c r="K164" s="134">
        <v>153.9648</v>
      </c>
      <c r="L164" s="83">
        <v>153.9648</v>
      </c>
      <c r="M164" s="82">
        <v>0</v>
      </c>
      <c r="N164" s="134">
        <v>0</v>
      </c>
      <c r="O164" s="83">
        <v>0</v>
      </c>
      <c r="P164" s="82">
        <v>0</v>
      </c>
      <c r="Q164" s="134">
        <v>0</v>
      </c>
      <c r="R164" s="83">
        <v>0</v>
      </c>
    </row>
    <row r="165" spans="1:18" x14ac:dyDescent="0.25">
      <c r="A165" s="79" t="s">
        <v>360</v>
      </c>
      <c r="B165" s="133" t="s">
        <v>361</v>
      </c>
      <c r="C165" s="81" t="s">
        <v>229</v>
      </c>
      <c r="D165" s="84" t="s">
        <v>230</v>
      </c>
      <c r="E165" s="82" t="s">
        <v>110</v>
      </c>
      <c r="F165" s="83" t="s">
        <v>363</v>
      </c>
      <c r="G165" s="82">
        <v>15.4308</v>
      </c>
      <c r="H165" s="134">
        <v>61913.424743742544</v>
      </c>
      <c r="I165" s="83">
        <v>61913.424743742544</v>
      </c>
      <c r="J165" s="82">
        <v>6.222096774193548E-2</v>
      </c>
      <c r="K165" s="134">
        <v>169.625821215733</v>
      </c>
      <c r="L165" s="83">
        <v>169.625821215733</v>
      </c>
      <c r="M165" s="82">
        <v>0</v>
      </c>
      <c r="N165" s="134">
        <v>0</v>
      </c>
      <c r="O165" s="83">
        <v>0</v>
      </c>
      <c r="P165" s="82">
        <v>0</v>
      </c>
      <c r="Q165" s="134">
        <v>0</v>
      </c>
      <c r="R165" s="83">
        <v>0</v>
      </c>
    </row>
    <row r="166" spans="1:18" x14ac:dyDescent="0.25">
      <c r="A166" s="79" t="s">
        <v>360</v>
      </c>
      <c r="B166" s="133" t="s">
        <v>361</v>
      </c>
      <c r="C166" s="81" t="s">
        <v>231</v>
      </c>
      <c r="D166" s="84" t="s">
        <v>219</v>
      </c>
      <c r="E166" s="82" t="s">
        <v>110</v>
      </c>
      <c r="F166" s="83" t="s">
        <v>363</v>
      </c>
      <c r="G166" s="82">
        <v>293.58450000000005</v>
      </c>
      <c r="H166" s="134">
        <v>61079.261835518468</v>
      </c>
      <c r="I166" s="83">
        <v>61079.261835518468</v>
      </c>
      <c r="J166" s="82">
        <v>1.1838084677419356</v>
      </c>
      <c r="K166" s="134">
        <v>167.34044338498211</v>
      </c>
      <c r="L166" s="83">
        <v>167.34044338498211</v>
      </c>
      <c r="M166" s="82">
        <v>0</v>
      </c>
      <c r="N166" s="134">
        <v>0</v>
      </c>
      <c r="O166" s="83">
        <v>0</v>
      </c>
      <c r="P166" s="82">
        <v>0</v>
      </c>
      <c r="Q166" s="134">
        <v>0</v>
      </c>
      <c r="R166" s="83">
        <v>0</v>
      </c>
    </row>
    <row r="167" spans="1:18" x14ac:dyDescent="0.25">
      <c r="A167" s="79" t="s">
        <v>360</v>
      </c>
      <c r="B167" s="133" t="s">
        <v>361</v>
      </c>
      <c r="C167" s="81" t="s">
        <v>232</v>
      </c>
      <c r="D167" s="84" t="s">
        <v>219</v>
      </c>
      <c r="E167" s="82" t="s">
        <v>110</v>
      </c>
      <c r="F167" s="83" t="s">
        <v>363</v>
      </c>
      <c r="G167" s="82">
        <v>5516.7789599999996</v>
      </c>
      <c r="H167" s="134">
        <v>61079.261835518468</v>
      </c>
      <c r="I167" s="83">
        <v>61079.261835518468</v>
      </c>
      <c r="J167" s="82">
        <v>22.245076451612903</v>
      </c>
      <c r="K167" s="134">
        <v>167.34044338498211</v>
      </c>
      <c r="L167" s="83">
        <v>167.34044338498211</v>
      </c>
      <c r="M167" s="82">
        <v>0</v>
      </c>
      <c r="N167" s="134">
        <v>0</v>
      </c>
      <c r="O167" s="83">
        <v>0</v>
      </c>
      <c r="P167" s="82">
        <v>0</v>
      </c>
      <c r="Q167" s="134">
        <v>0</v>
      </c>
      <c r="R167" s="83">
        <v>0</v>
      </c>
    </row>
    <row r="168" spans="1:18" x14ac:dyDescent="0.25">
      <c r="A168" s="79" t="s">
        <v>360</v>
      </c>
      <c r="B168" s="133" t="s">
        <v>361</v>
      </c>
      <c r="C168" s="81" t="s">
        <v>233</v>
      </c>
      <c r="D168" s="84" t="s">
        <v>219</v>
      </c>
      <c r="E168" s="82" t="s">
        <v>110</v>
      </c>
      <c r="F168" s="83" t="s">
        <v>363</v>
      </c>
      <c r="G168" s="82">
        <v>6.7715999999999994</v>
      </c>
      <c r="H168" s="134">
        <v>63396.381025029797</v>
      </c>
      <c r="I168" s="83">
        <v>63396.381025029797</v>
      </c>
      <c r="J168" s="82">
        <v>2.7304838709677415E-2</v>
      </c>
      <c r="K168" s="134">
        <v>173.68871513706793</v>
      </c>
      <c r="L168" s="83">
        <v>173.68871513706793</v>
      </c>
      <c r="M168" s="82">
        <v>0</v>
      </c>
      <c r="N168" s="134">
        <v>0</v>
      </c>
      <c r="O168" s="83">
        <v>0</v>
      </c>
      <c r="P168" s="82">
        <v>0</v>
      </c>
      <c r="Q168" s="134">
        <v>0</v>
      </c>
      <c r="R168" s="83">
        <v>0</v>
      </c>
    </row>
    <row r="169" spans="1:18" x14ac:dyDescent="0.25">
      <c r="A169" s="79" t="s">
        <v>360</v>
      </c>
      <c r="B169" s="133" t="s">
        <v>1654</v>
      </c>
      <c r="C169" s="81" t="s">
        <v>235</v>
      </c>
      <c r="D169" s="84" t="s">
        <v>235</v>
      </c>
      <c r="E169" s="82" t="s">
        <v>110</v>
      </c>
      <c r="F169" s="83" t="s">
        <v>363</v>
      </c>
      <c r="G169" s="82" t="s">
        <v>214</v>
      </c>
      <c r="H169" s="134">
        <v>406654.41775923717</v>
      </c>
      <c r="I169" s="83">
        <v>406654.41775923717</v>
      </c>
      <c r="J169" s="82" t="s">
        <v>214</v>
      </c>
      <c r="K169" s="134">
        <v>1114.1216924910607</v>
      </c>
      <c r="L169" s="83">
        <v>1114.1216924910607</v>
      </c>
      <c r="M169" s="82">
        <v>0</v>
      </c>
      <c r="N169" s="134">
        <v>0</v>
      </c>
      <c r="O169" s="83">
        <v>0</v>
      </c>
      <c r="P169" s="82">
        <v>0</v>
      </c>
      <c r="Q169" s="134">
        <v>0</v>
      </c>
      <c r="R169" s="83">
        <v>0</v>
      </c>
    </row>
    <row r="170" spans="1:18" x14ac:dyDescent="0.25">
      <c r="A170" s="79" t="s">
        <v>366</v>
      </c>
      <c r="B170" s="133" t="s">
        <v>367</v>
      </c>
      <c r="C170" s="81" t="s">
        <v>212</v>
      </c>
      <c r="D170" s="84" t="s">
        <v>213</v>
      </c>
      <c r="E170" s="82" t="s">
        <v>110</v>
      </c>
      <c r="F170" s="83" t="s">
        <v>368</v>
      </c>
      <c r="G170" s="82">
        <v>127.93176000000001</v>
      </c>
      <c r="H170" s="134">
        <v>433269.60598871991</v>
      </c>
      <c r="I170" s="83">
        <v>433269.60598871991</v>
      </c>
      <c r="J170" s="82">
        <v>0.51585387096774193</v>
      </c>
      <c r="K170" s="134">
        <v>1187.0400164074517</v>
      </c>
      <c r="L170" s="83">
        <v>1187.0400164074517</v>
      </c>
      <c r="M170" s="82">
        <v>0</v>
      </c>
      <c r="N170" s="134">
        <v>0</v>
      </c>
      <c r="O170" s="83">
        <v>0</v>
      </c>
      <c r="P170" s="82">
        <v>0</v>
      </c>
      <c r="Q170" s="134">
        <v>0</v>
      </c>
      <c r="R170" s="83">
        <v>0</v>
      </c>
    </row>
    <row r="171" spans="1:18" x14ac:dyDescent="0.25">
      <c r="A171" s="79" t="s">
        <v>366</v>
      </c>
      <c r="B171" s="133" t="s">
        <v>367</v>
      </c>
      <c r="C171" s="81" t="s">
        <v>215</v>
      </c>
      <c r="D171" s="84" t="s">
        <v>213</v>
      </c>
      <c r="E171" s="82" t="s">
        <v>110</v>
      </c>
      <c r="F171" s="83" t="s">
        <v>368</v>
      </c>
      <c r="G171" s="82">
        <v>124.68456</v>
      </c>
      <c r="H171" s="134">
        <v>437353.38593744661</v>
      </c>
      <c r="I171" s="83">
        <v>437353.38593744661</v>
      </c>
      <c r="J171" s="82">
        <v>0.50276032258064518</v>
      </c>
      <c r="K171" s="134">
        <v>1198.2284546231415</v>
      </c>
      <c r="L171" s="83">
        <v>1198.2284546231415</v>
      </c>
      <c r="M171" s="82">
        <v>0</v>
      </c>
      <c r="N171" s="134">
        <v>0</v>
      </c>
      <c r="O171" s="83">
        <v>0</v>
      </c>
      <c r="P171" s="82">
        <v>0</v>
      </c>
      <c r="Q171" s="134">
        <v>0</v>
      </c>
      <c r="R171" s="83">
        <v>0</v>
      </c>
    </row>
    <row r="172" spans="1:18" x14ac:dyDescent="0.25">
      <c r="A172" s="79" t="s">
        <v>366</v>
      </c>
      <c r="B172" s="133" t="s">
        <v>367</v>
      </c>
      <c r="C172" s="81" t="s">
        <v>216</v>
      </c>
      <c r="D172" s="84" t="s">
        <v>213</v>
      </c>
      <c r="E172" s="82" t="s">
        <v>110</v>
      </c>
      <c r="F172" s="83" t="s">
        <v>368</v>
      </c>
      <c r="G172" s="82">
        <v>109.7415</v>
      </c>
      <c r="H172" s="134">
        <v>431130.48315843445</v>
      </c>
      <c r="I172" s="83">
        <v>431130.48315843445</v>
      </c>
      <c r="J172" s="82">
        <v>0.44250604838709678</v>
      </c>
      <c r="K172" s="134">
        <v>1181.1794059135191</v>
      </c>
      <c r="L172" s="83">
        <v>1181.1794059135191</v>
      </c>
      <c r="M172" s="82">
        <v>0</v>
      </c>
      <c r="N172" s="134">
        <v>0</v>
      </c>
      <c r="O172" s="83">
        <v>0</v>
      </c>
      <c r="P172" s="82">
        <v>0</v>
      </c>
      <c r="Q172" s="134">
        <v>0</v>
      </c>
      <c r="R172" s="83">
        <v>0</v>
      </c>
    </row>
    <row r="173" spans="1:18" x14ac:dyDescent="0.25">
      <c r="A173" s="79" t="s">
        <v>366</v>
      </c>
      <c r="B173" s="133" t="s">
        <v>367</v>
      </c>
      <c r="C173" s="81" t="s">
        <v>217</v>
      </c>
      <c r="D173" s="84" t="s">
        <v>213</v>
      </c>
      <c r="E173" s="82" t="s">
        <v>110</v>
      </c>
      <c r="F173" s="83" t="s">
        <v>368</v>
      </c>
      <c r="G173" s="82">
        <v>224.84880000000001</v>
      </c>
      <c r="H173" s="134">
        <v>433010.31837292772</v>
      </c>
      <c r="I173" s="83">
        <v>433010.31837292772</v>
      </c>
      <c r="J173" s="82">
        <v>0.9066483870967742</v>
      </c>
      <c r="K173" s="134">
        <v>1186.3296393778842</v>
      </c>
      <c r="L173" s="83">
        <v>1186.3296393778842</v>
      </c>
      <c r="M173" s="82">
        <v>0</v>
      </c>
      <c r="N173" s="134">
        <v>0</v>
      </c>
      <c r="O173" s="83">
        <v>0</v>
      </c>
      <c r="P173" s="82">
        <v>0</v>
      </c>
      <c r="Q173" s="134">
        <v>0</v>
      </c>
      <c r="R173" s="83">
        <v>0</v>
      </c>
    </row>
    <row r="174" spans="1:18" x14ac:dyDescent="0.25">
      <c r="A174" s="79" t="s">
        <v>366</v>
      </c>
      <c r="B174" s="133" t="s">
        <v>367</v>
      </c>
      <c r="C174" s="81" t="s">
        <v>218</v>
      </c>
      <c r="D174" s="84" t="s">
        <v>219</v>
      </c>
      <c r="E174" s="82" t="s">
        <v>110</v>
      </c>
      <c r="F174" s="83" t="s">
        <v>368</v>
      </c>
      <c r="G174" s="82">
        <v>389.71680000000003</v>
      </c>
      <c r="H174" s="134">
        <v>434954.97549136903</v>
      </c>
      <c r="I174" s="83">
        <v>434954.97549136903</v>
      </c>
      <c r="J174" s="82">
        <v>1.5714387096774194</v>
      </c>
      <c r="K174" s="134">
        <v>1191.6574670996413</v>
      </c>
      <c r="L174" s="83">
        <v>1191.6574670996413</v>
      </c>
      <c r="M174" s="82">
        <v>0</v>
      </c>
      <c r="N174" s="134">
        <v>0</v>
      </c>
      <c r="O174" s="83">
        <v>0</v>
      </c>
      <c r="P174" s="82">
        <v>0</v>
      </c>
      <c r="Q174" s="134">
        <v>0</v>
      </c>
      <c r="R174" s="83">
        <v>0</v>
      </c>
    </row>
    <row r="175" spans="1:18" x14ac:dyDescent="0.25">
      <c r="A175" s="79" t="s">
        <v>366</v>
      </c>
      <c r="B175" s="133" t="s">
        <v>367</v>
      </c>
      <c r="C175" s="81" t="s">
        <v>220</v>
      </c>
      <c r="D175" s="84" t="s">
        <v>219</v>
      </c>
      <c r="E175" s="82" t="s">
        <v>110</v>
      </c>
      <c r="F175" s="83" t="s">
        <v>368</v>
      </c>
      <c r="G175" s="82">
        <v>1403.9850000000001</v>
      </c>
      <c r="H175" s="134">
        <v>434306.75645188859</v>
      </c>
      <c r="I175" s="83">
        <v>434306.75645188859</v>
      </c>
      <c r="J175" s="82">
        <v>5.6612298387096782</v>
      </c>
      <c r="K175" s="134">
        <v>1189.8815245257222</v>
      </c>
      <c r="L175" s="83">
        <v>1189.8815245257222</v>
      </c>
      <c r="M175" s="82">
        <v>0</v>
      </c>
      <c r="N175" s="134">
        <v>0</v>
      </c>
      <c r="O175" s="83">
        <v>0</v>
      </c>
      <c r="P175" s="82">
        <v>0</v>
      </c>
      <c r="Q175" s="134">
        <v>0</v>
      </c>
      <c r="R175" s="83">
        <v>0</v>
      </c>
    </row>
    <row r="176" spans="1:18" x14ac:dyDescent="0.25">
      <c r="A176" s="79" t="s">
        <v>366</v>
      </c>
      <c r="B176" s="133" t="s">
        <v>367</v>
      </c>
      <c r="C176" s="81" t="s">
        <v>221</v>
      </c>
      <c r="D176" s="84" t="s">
        <v>219</v>
      </c>
      <c r="E176" s="82" t="s">
        <v>110</v>
      </c>
      <c r="F176" s="83" t="s">
        <v>368</v>
      </c>
      <c r="G176" s="82">
        <v>184.70430000000002</v>
      </c>
      <c r="H176" s="134">
        <v>447919.35628097766</v>
      </c>
      <c r="I176" s="83">
        <v>447919.35628097766</v>
      </c>
      <c r="J176" s="82">
        <v>0.74477540322580649</v>
      </c>
      <c r="K176" s="134">
        <v>1227.176318578021</v>
      </c>
      <c r="L176" s="83">
        <v>1227.176318578021</v>
      </c>
      <c r="M176" s="82">
        <v>0</v>
      </c>
      <c r="N176" s="134">
        <v>0</v>
      </c>
      <c r="O176" s="83">
        <v>0</v>
      </c>
      <c r="P176" s="82">
        <v>0</v>
      </c>
      <c r="Q176" s="134">
        <v>0</v>
      </c>
      <c r="R176" s="83">
        <v>0</v>
      </c>
    </row>
    <row r="177" spans="1:18" x14ac:dyDescent="0.25">
      <c r="A177" s="79" t="s">
        <v>366</v>
      </c>
      <c r="B177" s="133" t="s">
        <v>367</v>
      </c>
      <c r="C177" s="81" t="s">
        <v>222</v>
      </c>
      <c r="D177" s="84" t="s">
        <v>219</v>
      </c>
      <c r="E177" s="82" t="s">
        <v>110</v>
      </c>
      <c r="F177" s="83" t="s">
        <v>368</v>
      </c>
      <c r="G177" s="82">
        <v>733.9860000000001</v>
      </c>
      <c r="H177" s="134">
        <v>436899.63260981033</v>
      </c>
      <c r="I177" s="83">
        <v>436899.63260981033</v>
      </c>
      <c r="J177" s="82">
        <v>2.9596209677419361</v>
      </c>
      <c r="K177" s="134">
        <v>1196.9852948213982</v>
      </c>
      <c r="L177" s="83">
        <v>1196.9852948213982</v>
      </c>
      <c r="M177" s="82">
        <v>0</v>
      </c>
      <c r="N177" s="134">
        <v>0</v>
      </c>
      <c r="O177" s="83">
        <v>0</v>
      </c>
      <c r="P177" s="82">
        <v>0</v>
      </c>
      <c r="Q177" s="134">
        <v>0</v>
      </c>
      <c r="R177" s="83">
        <v>0</v>
      </c>
    </row>
    <row r="178" spans="1:18" x14ac:dyDescent="0.25">
      <c r="A178" s="79" t="s">
        <v>366</v>
      </c>
      <c r="B178" s="133" t="s">
        <v>367</v>
      </c>
      <c r="C178" s="81" t="s">
        <v>223</v>
      </c>
      <c r="D178" s="84" t="s">
        <v>219</v>
      </c>
      <c r="E178" s="82" t="s">
        <v>110</v>
      </c>
      <c r="F178" s="83" t="s">
        <v>368</v>
      </c>
      <c r="G178" s="82">
        <v>255.06360000000004</v>
      </c>
      <c r="H178" s="134">
        <v>439492.50876773207</v>
      </c>
      <c r="I178" s="83">
        <v>439492.50876773207</v>
      </c>
      <c r="J178" s="82">
        <v>1.0284822580645163</v>
      </c>
      <c r="K178" s="134">
        <v>1204.0890651170741</v>
      </c>
      <c r="L178" s="83">
        <v>1204.0890651170741</v>
      </c>
      <c r="M178" s="82">
        <v>0</v>
      </c>
      <c r="N178" s="134">
        <v>0</v>
      </c>
      <c r="O178" s="83">
        <v>0</v>
      </c>
      <c r="P178" s="82">
        <v>0</v>
      </c>
      <c r="Q178" s="134">
        <v>0</v>
      </c>
      <c r="R178" s="83">
        <v>0</v>
      </c>
    </row>
    <row r="179" spans="1:18" x14ac:dyDescent="0.25">
      <c r="A179" s="79" t="s">
        <v>366</v>
      </c>
      <c r="B179" s="133" t="s">
        <v>367</v>
      </c>
      <c r="C179" s="81" t="s">
        <v>224</v>
      </c>
      <c r="D179" s="84" t="s">
        <v>219</v>
      </c>
      <c r="E179" s="82" t="s">
        <v>110</v>
      </c>
      <c r="F179" s="83" t="s">
        <v>368</v>
      </c>
      <c r="G179" s="82">
        <v>100.53450000000001</v>
      </c>
      <c r="H179" s="134">
        <v>438844.28972825158</v>
      </c>
      <c r="I179" s="83">
        <v>438844.28972825158</v>
      </c>
      <c r="J179" s="82">
        <v>0.40538104838709682</v>
      </c>
      <c r="K179" s="134">
        <v>1202.313122543155</v>
      </c>
      <c r="L179" s="83">
        <v>1202.313122543155</v>
      </c>
      <c r="M179" s="82">
        <v>0</v>
      </c>
      <c r="N179" s="134">
        <v>0</v>
      </c>
      <c r="O179" s="83">
        <v>0</v>
      </c>
      <c r="P179" s="82">
        <v>0</v>
      </c>
      <c r="Q179" s="134">
        <v>0</v>
      </c>
      <c r="R179" s="83">
        <v>0</v>
      </c>
    </row>
    <row r="180" spans="1:18" x14ac:dyDescent="0.25">
      <c r="A180" s="79" t="s">
        <v>366</v>
      </c>
      <c r="B180" s="133" t="s">
        <v>367</v>
      </c>
      <c r="C180" s="81" t="s">
        <v>225</v>
      </c>
      <c r="D180" s="84" t="s">
        <v>219</v>
      </c>
      <c r="E180" s="82" t="s">
        <v>110</v>
      </c>
      <c r="F180" s="83" t="s">
        <v>368</v>
      </c>
      <c r="G180" s="82">
        <v>280.5</v>
      </c>
      <c r="H180" s="134">
        <v>440788.94684669288</v>
      </c>
      <c r="I180" s="83">
        <v>440788.94684669288</v>
      </c>
      <c r="J180" s="82">
        <v>1.1310483870967742</v>
      </c>
      <c r="K180" s="134">
        <v>1207.6409502649119</v>
      </c>
      <c r="L180" s="83">
        <v>1207.6409502649119</v>
      </c>
      <c r="M180" s="82">
        <v>0</v>
      </c>
      <c r="N180" s="134">
        <v>0</v>
      </c>
      <c r="O180" s="83">
        <v>0</v>
      </c>
      <c r="P180" s="82">
        <v>0</v>
      </c>
      <c r="Q180" s="134">
        <v>0</v>
      </c>
      <c r="R180" s="83">
        <v>0</v>
      </c>
    </row>
    <row r="181" spans="1:18" x14ac:dyDescent="0.25">
      <c r="A181" s="79" t="s">
        <v>366</v>
      </c>
      <c r="B181" s="133" t="s">
        <v>367</v>
      </c>
      <c r="C181" s="81" t="s">
        <v>226</v>
      </c>
      <c r="D181" s="84" t="s">
        <v>219</v>
      </c>
      <c r="E181" s="82" t="s">
        <v>110</v>
      </c>
      <c r="F181" s="83" t="s">
        <v>368</v>
      </c>
      <c r="G181" s="82">
        <v>366.99300000000005</v>
      </c>
      <c r="H181" s="134">
        <v>436899.63260981033</v>
      </c>
      <c r="I181" s="83">
        <v>436899.63260981033</v>
      </c>
      <c r="J181" s="82">
        <v>1.479810483870968</v>
      </c>
      <c r="K181" s="134">
        <v>1196.9852948213982</v>
      </c>
      <c r="L181" s="83">
        <v>1196.9852948213982</v>
      </c>
      <c r="M181" s="82">
        <v>0</v>
      </c>
      <c r="N181" s="134">
        <v>0</v>
      </c>
      <c r="O181" s="83">
        <v>0</v>
      </c>
      <c r="P181" s="82">
        <v>0</v>
      </c>
      <c r="Q181" s="134">
        <v>0</v>
      </c>
      <c r="R181" s="83">
        <v>0</v>
      </c>
    </row>
    <row r="182" spans="1:18" x14ac:dyDescent="0.25">
      <c r="A182" s="79" t="s">
        <v>366</v>
      </c>
      <c r="B182" s="133" t="s">
        <v>367</v>
      </c>
      <c r="C182" s="81" t="s">
        <v>227</v>
      </c>
      <c r="D182" s="84" t="s">
        <v>219</v>
      </c>
      <c r="E182" s="82" t="s">
        <v>110</v>
      </c>
      <c r="F182" s="83" t="s">
        <v>368</v>
      </c>
      <c r="G182" s="82">
        <v>33.610500000000002</v>
      </c>
      <c r="H182" s="134">
        <v>440140.72780721245</v>
      </c>
      <c r="I182" s="83">
        <v>440140.72780721245</v>
      </c>
      <c r="J182" s="82">
        <v>0.13552620967741935</v>
      </c>
      <c r="K182" s="134">
        <v>1205.865007690993</v>
      </c>
      <c r="L182" s="83">
        <v>1205.865007690993</v>
      </c>
      <c r="M182" s="82">
        <v>0</v>
      </c>
      <c r="N182" s="134">
        <v>0</v>
      </c>
      <c r="O182" s="83">
        <v>0</v>
      </c>
      <c r="P182" s="82">
        <v>0</v>
      </c>
      <c r="Q182" s="134">
        <v>0</v>
      </c>
      <c r="R182" s="83">
        <v>0</v>
      </c>
    </row>
    <row r="183" spans="1:18" x14ac:dyDescent="0.25">
      <c r="A183" s="79" t="s">
        <v>366</v>
      </c>
      <c r="B183" s="133" t="s">
        <v>367</v>
      </c>
      <c r="C183" s="81" t="s">
        <v>228</v>
      </c>
      <c r="D183" s="84" t="s">
        <v>219</v>
      </c>
      <c r="E183" s="82" t="s">
        <v>110</v>
      </c>
      <c r="F183" s="83" t="s">
        <v>368</v>
      </c>
      <c r="G183" s="82">
        <v>179.78399999999999</v>
      </c>
      <c r="H183" s="134">
        <v>441437.16588617332</v>
      </c>
      <c r="I183" s="83">
        <v>441437.16588617332</v>
      </c>
      <c r="J183" s="82">
        <v>0.72493548387096773</v>
      </c>
      <c r="K183" s="134">
        <v>1209.416892838831</v>
      </c>
      <c r="L183" s="83">
        <v>1209.416892838831</v>
      </c>
      <c r="M183" s="82">
        <v>0</v>
      </c>
      <c r="N183" s="134">
        <v>0</v>
      </c>
      <c r="O183" s="83">
        <v>0</v>
      </c>
      <c r="P183" s="82">
        <v>0</v>
      </c>
      <c r="Q183" s="134">
        <v>0</v>
      </c>
      <c r="R183" s="83">
        <v>0</v>
      </c>
    </row>
    <row r="184" spans="1:18" x14ac:dyDescent="0.25">
      <c r="A184" s="79" t="s">
        <v>366</v>
      </c>
      <c r="B184" s="133" t="s">
        <v>367</v>
      </c>
      <c r="C184" s="81" t="s">
        <v>286</v>
      </c>
      <c r="D184" s="84" t="s">
        <v>219</v>
      </c>
      <c r="E184" s="82" t="s">
        <v>110</v>
      </c>
      <c r="F184" s="83" t="s">
        <v>368</v>
      </c>
      <c r="G184" s="82">
        <v>24174.450299999997</v>
      </c>
      <c r="H184" s="134">
        <v>677516.79600000009</v>
      </c>
      <c r="I184" s="83">
        <v>677516.79600000009</v>
      </c>
      <c r="J184" s="82">
        <v>97.477622177419349</v>
      </c>
      <c r="K184" s="134">
        <v>1856.2104000000002</v>
      </c>
      <c r="L184" s="83">
        <v>1856.2104000000002</v>
      </c>
      <c r="M184" s="82">
        <v>0</v>
      </c>
      <c r="N184" s="134">
        <v>0</v>
      </c>
      <c r="O184" s="83">
        <v>0</v>
      </c>
      <c r="P184" s="82">
        <v>0</v>
      </c>
      <c r="Q184" s="134">
        <v>0</v>
      </c>
      <c r="R184" s="83">
        <v>0</v>
      </c>
    </row>
    <row r="185" spans="1:18" x14ac:dyDescent="0.25">
      <c r="A185" s="79" t="s">
        <v>366</v>
      </c>
      <c r="B185" s="133" t="s">
        <v>367</v>
      </c>
      <c r="C185" s="81" t="s">
        <v>287</v>
      </c>
      <c r="D185" s="84" t="s">
        <v>219</v>
      </c>
      <c r="E185" s="82" t="s">
        <v>110</v>
      </c>
      <c r="F185" s="83" t="s">
        <v>368</v>
      </c>
      <c r="G185" s="82">
        <v>9247.4249999999993</v>
      </c>
      <c r="H185" s="134">
        <v>677516.79600000009</v>
      </c>
      <c r="I185" s="83">
        <v>677516.79600000009</v>
      </c>
      <c r="J185" s="82">
        <v>37.288004032258058</v>
      </c>
      <c r="K185" s="134">
        <v>1856.2104000000002</v>
      </c>
      <c r="L185" s="83">
        <v>1856.2104000000002</v>
      </c>
      <c r="M185" s="82">
        <v>0</v>
      </c>
      <c r="N185" s="134">
        <v>0</v>
      </c>
      <c r="O185" s="83">
        <v>0</v>
      </c>
      <c r="P185" s="82">
        <v>0</v>
      </c>
      <c r="Q185" s="134">
        <v>0</v>
      </c>
      <c r="R185" s="83">
        <v>0</v>
      </c>
    </row>
    <row r="186" spans="1:18" x14ac:dyDescent="0.25">
      <c r="A186" s="79" t="s">
        <v>366</v>
      </c>
      <c r="B186" s="133" t="s">
        <v>367</v>
      </c>
      <c r="C186" s="81" t="s">
        <v>288</v>
      </c>
      <c r="D186" s="84" t="s">
        <v>219</v>
      </c>
      <c r="E186" s="82" t="s">
        <v>110</v>
      </c>
      <c r="F186" s="83" t="s">
        <v>368</v>
      </c>
      <c r="G186" s="82">
        <v>735.6096</v>
      </c>
      <c r="H186" s="134">
        <v>686160.28800000006</v>
      </c>
      <c r="I186" s="83">
        <v>686160.28800000006</v>
      </c>
      <c r="J186" s="82">
        <v>2.9661677419354837</v>
      </c>
      <c r="K186" s="134">
        <v>1879.8912000000003</v>
      </c>
      <c r="L186" s="83">
        <v>1879.8912000000003</v>
      </c>
      <c r="M186" s="82">
        <v>0</v>
      </c>
      <c r="N186" s="134">
        <v>0</v>
      </c>
      <c r="O186" s="83">
        <v>0</v>
      </c>
      <c r="P186" s="82">
        <v>0</v>
      </c>
      <c r="Q186" s="134">
        <v>0</v>
      </c>
      <c r="R186" s="83">
        <v>0</v>
      </c>
    </row>
    <row r="187" spans="1:18" x14ac:dyDescent="0.25">
      <c r="A187" s="79" t="s">
        <v>366</v>
      </c>
      <c r="B187" s="133" t="s">
        <v>367</v>
      </c>
      <c r="C187" s="81" t="s">
        <v>289</v>
      </c>
      <c r="D187" s="84" t="s">
        <v>219</v>
      </c>
      <c r="E187" s="82" t="s">
        <v>110</v>
      </c>
      <c r="F187" s="83" t="s">
        <v>368</v>
      </c>
      <c r="G187" s="82">
        <v>4931.6850000000004</v>
      </c>
      <c r="H187" s="134">
        <v>56197.152000000002</v>
      </c>
      <c r="I187" s="83">
        <v>56197.152000000002</v>
      </c>
      <c r="J187" s="82">
        <v>19.885826612903227</v>
      </c>
      <c r="K187" s="134">
        <v>153.9648</v>
      </c>
      <c r="L187" s="83">
        <v>153.9648</v>
      </c>
      <c r="M187" s="82">
        <v>0</v>
      </c>
      <c r="N187" s="134">
        <v>0</v>
      </c>
      <c r="O187" s="83">
        <v>0</v>
      </c>
      <c r="P187" s="82">
        <v>0</v>
      </c>
      <c r="Q187" s="134">
        <v>0</v>
      </c>
      <c r="R187" s="83">
        <v>0</v>
      </c>
    </row>
    <row r="188" spans="1:18" x14ac:dyDescent="0.25">
      <c r="A188" s="79" t="s">
        <v>366</v>
      </c>
      <c r="B188" s="133" t="s">
        <v>367</v>
      </c>
      <c r="C188" s="81" t="s">
        <v>229</v>
      </c>
      <c r="D188" s="84" t="s">
        <v>230</v>
      </c>
      <c r="E188" s="82" t="s">
        <v>110</v>
      </c>
      <c r="F188" s="83" t="s">
        <v>368</v>
      </c>
      <c r="G188" s="82">
        <v>19.288499999999999</v>
      </c>
      <c r="H188" s="134">
        <v>61913.424743742544</v>
      </c>
      <c r="I188" s="83">
        <v>61913.424743742544</v>
      </c>
      <c r="J188" s="82">
        <v>7.7776209677419356E-2</v>
      </c>
      <c r="K188" s="134">
        <v>169.625821215733</v>
      </c>
      <c r="L188" s="83">
        <v>169.625821215733</v>
      </c>
      <c r="M188" s="82">
        <v>0</v>
      </c>
      <c r="N188" s="134">
        <v>0</v>
      </c>
      <c r="O188" s="83">
        <v>0</v>
      </c>
      <c r="P188" s="82">
        <v>0</v>
      </c>
      <c r="Q188" s="134">
        <v>0</v>
      </c>
      <c r="R188" s="83">
        <v>0</v>
      </c>
    </row>
    <row r="189" spans="1:18" x14ac:dyDescent="0.25">
      <c r="A189" s="79" t="s">
        <v>366</v>
      </c>
      <c r="B189" s="133" t="s">
        <v>367</v>
      </c>
      <c r="C189" s="81" t="s">
        <v>231</v>
      </c>
      <c r="D189" s="84" t="s">
        <v>219</v>
      </c>
      <c r="E189" s="82" t="s">
        <v>110</v>
      </c>
      <c r="F189" s="83" t="s">
        <v>368</v>
      </c>
      <c r="G189" s="82">
        <v>366.98062499999997</v>
      </c>
      <c r="H189" s="134">
        <v>61079.261835518468</v>
      </c>
      <c r="I189" s="83">
        <v>61079.261835518468</v>
      </c>
      <c r="J189" s="82">
        <v>1.4797605846774193</v>
      </c>
      <c r="K189" s="134">
        <v>167.34044338498211</v>
      </c>
      <c r="L189" s="83">
        <v>167.34044338498211</v>
      </c>
      <c r="M189" s="82">
        <v>0</v>
      </c>
      <c r="N189" s="134">
        <v>0</v>
      </c>
      <c r="O189" s="83">
        <v>0</v>
      </c>
      <c r="P189" s="82">
        <v>0</v>
      </c>
      <c r="Q189" s="134">
        <v>0</v>
      </c>
      <c r="R189" s="83">
        <v>0</v>
      </c>
    </row>
    <row r="190" spans="1:18" x14ac:dyDescent="0.25">
      <c r="A190" s="79" t="s">
        <v>366</v>
      </c>
      <c r="B190" s="133" t="s">
        <v>367</v>
      </c>
      <c r="C190" s="81" t="s">
        <v>232</v>
      </c>
      <c r="D190" s="84" t="s">
        <v>219</v>
      </c>
      <c r="E190" s="82" t="s">
        <v>110</v>
      </c>
      <c r="F190" s="83" t="s">
        <v>368</v>
      </c>
      <c r="G190" s="82">
        <v>6895.9737000000005</v>
      </c>
      <c r="H190" s="134">
        <v>61079.261835518468</v>
      </c>
      <c r="I190" s="83">
        <v>61079.261835518468</v>
      </c>
      <c r="J190" s="82">
        <v>27.806345564516132</v>
      </c>
      <c r="K190" s="134">
        <v>167.34044338498211</v>
      </c>
      <c r="L190" s="83">
        <v>167.34044338498211</v>
      </c>
      <c r="M190" s="82">
        <v>0</v>
      </c>
      <c r="N190" s="134">
        <v>0</v>
      </c>
      <c r="O190" s="83">
        <v>0</v>
      </c>
      <c r="P190" s="82">
        <v>0</v>
      </c>
      <c r="Q190" s="134">
        <v>0</v>
      </c>
      <c r="R190" s="83">
        <v>0</v>
      </c>
    </row>
    <row r="191" spans="1:18" x14ac:dyDescent="0.25">
      <c r="A191" s="79" t="s">
        <v>366</v>
      </c>
      <c r="B191" s="133" t="s">
        <v>367</v>
      </c>
      <c r="C191" s="81" t="s">
        <v>233</v>
      </c>
      <c r="D191" s="84" t="s">
        <v>219</v>
      </c>
      <c r="E191" s="82" t="s">
        <v>110</v>
      </c>
      <c r="F191" s="83" t="s">
        <v>368</v>
      </c>
      <c r="G191" s="82">
        <v>8.4644999999999992</v>
      </c>
      <c r="H191" s="134">
        <v>63396.381025029797</v>
      </c>
      <c r="I191" s="83">
        <v>63396.381025029797</v>
      </c>
      <c r="J191" s="82">
        <v>3.4131048387096768E-2</v>
      </c>
      <c r="K191" s="134">
        <v>173.68871513706793</v>
      </c>
      <c r="L191" s="83">
        <v>173.68871513706793</v>
      </c>
      <c r="M191" s="82">
        <v>0</v>
      </c>
      <c r="N191" s="134">
        <v>0</v>
      </c>
      <c r="O191" s="83">
        <v>0</v>
      </c>
      <c r="P191" s="82">
        <v>0</v>
      </c>
      <c r="Q191" s="134">
        <v>0</v>
      </c>
      <c r="R191" s="83">
        <v>0</v>
      </c>
    </row>
    <row r="192" spans="1:18" x14ac:dyDescent="0.25">
      <c r="A192" s="79" t="s">
        <v>366</v>
      </c>
      <c r="B192" s="133" t="s">
        <v>1655</v>
      </c>
      <c r="C192" s="81" t="s">
        <v>235</v>
      </c>
      <c r="D192" s="84" t="s">
        <v>235</v>
      </c>
      <c r="E192" s="82" t="s">
        <v>110</v>
      </c>
      <c r="F192" s="83" t="s">
        <v>368</v>
      </c>
      <c r="G192" s="82" t="s">
        <v>214</v>
      </c>
      <c r="H192" s="134">
        <v>686160.28800000006</v>
      </c>
      <c r="I192" s="83">
        <v>686160.28800000006</v>
      </c>
      <c r="J192" s="82" t="s">
        <v>214</v>
      </c>
      <c r="K192" s="134">
        <v>1879.8912000000003</v>
      </c>
      <c r="L192" s="83">
        <v>1879.8912000000003</v>
      </c>
      <c r="M192" s="82">
        <v>0</v>
      </c>
      <c r="N192" s="134">
        <v>0</v>
      </c>
      <c r="O192" s="83">
        <v>0</v>
      </c>
      <c r="P192" s="82">
        <v>0</v>
      </c>
      <c r="Q192" s="134">
        <v>0</v>
      </c>
      <c r="R192" s="83">
        <v>0</v>
      </c>
    </row>
    <row r="193" spans="1:18" x14ac:dyDescent="0.25">
      <c r="A193" s="79" t="s">
        <v>370</v>
      </c>
      <c r="B193" s="133" t="s">
        <v>371</v>
      </c>
      <c r="C193" s="81" t="s">
        <v>238</v>
      </c>
      <c r="D193" s="84" t="s">
        <v>213</v>
      </c>
      <c r="E193" s="82" t="s">
        <v>110</v>
      </c>
      <c r="F193" s="83" t="s">
        <v>372</v>
      </c>
      <c r="G193" s="82">
        <v>91.766400000000004</v>
      </c>
      <c r="H193" s="134">
        <v>60290.524799999999</v>
      </c>
      <c r="I193" s="83">
        <v>60290.524799999999</v>
      </c>
      <c r="J193" s="82">
        <v>0.37002580645161293</v>
      </c>
      <c r="K193" s="134">
        <v>165.17952</v>
      </c>
      <c r="L193" s="83">
        <v>165.17952</v>
      </c>
      <c r="M193" s="82">
        <v>0</v>
      </c>
      <c r="N193" s="134">
        <v>0</v>
      </c>
      <c r="O193" s="83">
        <v>0</v>
      </c>
      <c r="P193" s="82">
        <v>0</v>
      </c>
      <c r="Q193" s="134">
        <v>0</v>
      </c>
      <c r="R193" s="83">
        <v>0</v>
      </c>
    </row>
    <row r="194" spans="1:18" x14ac:dyDescent="0.25">
      <c r="A194" s="79" t="s">
        <v>370</v>
      </c>
      <c r="B194" s="133" t="s">
        <v>371</v>
      </c>
      <c r="C194" s="81" t="s">
        <v>240</v>
      </c>
      <c r="D194" s="84" t="s">
        <v>213</v>
      </c>
      <c r="E194" s="82" t="s">
        <v>110</v>
      </c>
      <c r="F194" s="83" t="s">
        <v>372</v>
      </c>
      <c r="G194" s="82">
        <v>256.57830000000001</v>
      </c>
      <c r="H194" s="134">
        <v>559996.42820714402</v>
      </c>
      <c r="I194" s="83">
        <v>559996.42820714402</v>
      </c>
      <c r="J194" s="82">
        <v>1.0345899193548387</v>
      </c>
      <c r="K194" s="134">
        <v>1534.2367896086137</v>
      </c>
      <c r="L194" s="83">
        <v>1534.2367896086137</v>
      </c>
      <c r="M194" s="82">
        <v>0</v>
      </c>
      <c r="N194" s="134">
        <v>0</v>
      </c>
      <c r="O194" s="83">
        <v>0</v>
      </c>
      <c r="P194" s="82">
        <v>0</v>
      </c>
      <c r="Q194" s="134">
        <v>0</v>
      </c>
      <c r="R194" s="83">
        <v>0</v>
      </c>
    </row>
    <row r="195" spans="1:18" x14ac:dyDescent="0.25">
      <c r="A195" s="79" t="s">
        <v>370</v>
      </c>
      <c r="B195" s="133" t="s">
        <v>371</v>
      </c>
      <c r="C195" s="81" t="s">
        <v>241</v>
      </c>
      <c r="D195" s="84" t="s">
        <v>213</v>
      </c>
      <c r="E195" s="82" t="s">
        <v>110</v>
      </c>
      <c r="F195" s="83" t="s">
        <v>372</v>
      </c>
      <c r="G195" s="82">
        <v>155.51249999999999</v>
      </c>
      <c r="H195" s="134">
        <v>62874.899999999994</v>
      </c>
      <c r="I195" s="83">
        <v>62874.899999999994</v>
      </c>
      <c r="J195" s="82">
        <v>0.62706653225806452</v>
      </c>
      <c r="K195" s="134">
        <v>172.26</v>
      </c>
      <c r="L195" s="83">
        <v>172.26</v>
      </c>
      <c r="M195" s="82">
        <v>0</v>
      </c>
      <c r="N195" s="134">
        <v>0</v>
      </c>
      <c r="O195" s="83">
        <v>0</v>
      </c>
      <c r="P195" s="82">
        <v>0</v>
      </c>
      <c r="Q195" s="134">
        <v>0</v>
      </c>
      <c r="R195" s="83">
        <v>0</v>
      </c>
    </row>
    <row r="196" spans="1:18" x14ac:dyDescent="0.25">
      <c r="A196" s="79" t="s">
        <v>370</v>
      </c>
      <c r="B196" s="133" t="s">
        <v>371</v>
      </c>
      <c r="C196" s="81" t="s">
        <v>242</v>
      </c>
      <c r="D196" s="84" t="s">
        <v>213</v>
      </c>
      <c r="E196" s="82" t="s">
        <v>110</v>
      </c>
      <c r="F196" s="83" t="s">
        <v>372</v>
      </c>
      <c r="G196" s="82">
        <v>102.50856000000002</v>
      </c>
      <c r="H196" s="134">
        <v>468273.43412066315</v>
      </c>
      <c r="I196" s="83">
        <v>468273.43412066315</v>
      </c>
      <c r="J196" s="82">
        <v>0.41334096774193557</v>
      </c>
      <c r="K196" s="134">
        <v>1282.9409153990771</v>
      </c>
      <c r="L196" s="83">
        <v>1282.9409153990771</v>
      </c>
      <c r="M196" s="82">
        <v>0</v>
      </c>
      <c r="N196" s="134">
        <v>0</v>
      </c>
      <c r="O196" s="83">
        <v>0</v>
      </c>
      <c r="P196" s="82">
        <v>0</v>
      </c>
      <c r="Q196" s="134">
        <v>0</v>
      </c>
      <c r="R196" s="83">
        <v>0</v>
      </c>
    </row>
    <row r="197" spans="1:18" x14ac:dyDescent="0.25">
      <c r="A197" s="79" t="s">
        <v>370</v>
      </c>
      <c r="B197" s="133" t="s">
        <v>371</v>
      </c>
      <c r="C197" s="81" t="s">
        <v>243</v>
      </c>
      <c r="D197" s="84" t="s">
        <v>213</v>
      </c>
      <c r="E197" s="82" t="s">
        <v>110</v>
      </c>
      <c r="F197" s="83" t="s">
        <v>372</v>
      </c>
      <c r="G197" s="82">
        <v>104.08365000000002</v>
      </c>
      <c r="H197" s="134">
        <v>60784.851600000002</v>
      </c>
      <c r="I197" s="83">
        <v>60784.851600000002</v>
      </c>
      <c r="J197" s="82">
        <v>0.41969213709677428</v>
      </c>
      <c r="K197" s="134">
        <v>166.53384</v>
      </c>
      <c r="L197" s="83">
        <v>166.53384</v>
      </c>
      <c r="M197" s="82">
        <v>0</v>
      </c>
      <c r="N197" s="134">
        <v>0</v>
      </c>
      <c r="O197" s="83">
        <v>0</v>
      </c>
      <c r="P197" s="82">
        <v>0</v>
      </c>
      <c r="Q197" s="134">
        <v>0</v>
      </c>
      <c r="R197" s="83">
        <v>0</v>
      </c>
    </row>
    <row r="198" spans="1:18" x14ac:dyDescent="0.25">
      <c r="A198" s="79" t="s">
        <v>370</v>
      </c>
      <c r="B198" s="133" t="s">
        <v>371</v>
      </c>
      <c r="C198" s="81" t="s">
        <v>244</v>
      </c>
      <c r="D198" s="84" t="s">
        <v>213</v>
      </c>
      <c r="E198" s="82" t="s">
        <v>110</v>
      </c>
      <c r="F198" s="83" t="s">
        <v>372</v>
      </c>
      <c r="G198" s="82">
        <v>240.88679999999999</v>
      </c>
      <c r="H198" s="134">
        <v>450641.87624679547</v>
      </c>
      <c r="I198" s="83">
        <v>450641.87624679547</v>
      </c>
      <c r="J198" s="82">
        <v>0.97131774193548381</v>
      </c>
      <c r="K198" s="134">
        <v>1234.6352773884807</v>
      </c>
      <c r="L198" s="83">
        <v>1234.6352773884807</v>
      </c>
      <c r="M198" s="82">
        <v>0</v>
      </c>
      <c r="N198" s="134">
        <v>0</v>
      </c>
      <c r="O198" s="83">
        <v>0</v>
      </c>
      <c r="P198" s="82">
        <v>0</v>
      </c>
      <c r="Q198" s="134">
        <v>0</v>
      </c>
      <c r="R198" s="83">
        <v>0</v>
      </c>
    </row>
    <row r="199" spans="1:18" x14ac:dyDescent="0.25">
      <c r="A199" s="79" t="s">
        <v>370</v>
      </c>
      <c r="B199" s="133" t="s">
        <v>371</v>
      </c>
      <c r="C199" s="81" t="s">
        <v>245</v>
      </c>
      <c r="D199" s="84" t="s">
        <v>219</v>
      </c>
      <c r="E199" s="82" t="s">
        <v>110</v>
      </c>
      <c r="F199" s="83" t="s">
        <v>372</v>
      </c>
      <c r="G199" s="82">
        <v>313.3152</v>
      </c>
      <c r="H199" s="134">
        <v>445974.69916253636</v>
      </c>
      <c r="I199" s="83">
        <v>445974.69916253636</v>
      </c>
      <c r="J199" s="82">
        <v>1.2633677419354838</v>
      </c>
      <c r="K199" s="134">
        <v>1221.8484908562641</v>
      </c>
      <c r="L199" s="83">
        <v>1221.8484908562641</v>
      </c>
      <c r="M199" s="82">
        <v>0</v>
      </c>
      <c r="N199" s="134">
        <v>0</v>
      </c>
      <c r="O199" s="83">
        <v>0</v>
      </c>
      <c r="P199" s="82">
        <v>0</v>
      </c>
      <c r="Q199" s="134">
        <v>0</v>
      </c>
      <c r="R199" s="83">
        <v>0</v>
      </c>
    </row>
    <row r="200" spans="1:18" x14ac:dyDescent="0.25">
      <c r="A200" s="79" t="s">
        <v>370</v>
      </c>
      <c r="B200" s="133" t="s">
        <v>371</v>
      </c>
      <c r="C200" s="81" t="s">
        <v>246</v>
      </c>
      <c r="D200" s="84" t="s">
        <v>219</v>
      </c>
      <c r="E200" s="82" t="s">
        <v>110</v>
      </c>
      <c r="F200" s="83" t="s">
        <v>372</v>
      </c>
      <c r="G200" s="82">
        <v>1698.8235000000002</v>
      </c>
      <c r="H200" s="134">
        <v>447919.35628097766</v>
      </c>
      <c r="I200" s="83">
        <v>447919.35628097766</v>
      </c>
      <c r="J200" s="82">
        <v>6.8500947580645173</v>
      </c>
      <c r="K200" s="134">
        <v>1227.176318578021</v>
      </c>
      <c r="L200" s="83">
        <v>1227.176318578021</v>
      </c>
      <c r="M200" s="82">
        <v>0</v>
      </c>
      <c r="N200" s="134">
        <v>0</v>
      </c>
      <c r="O200" s="83">
        <v>0</v>
      </c>
      <c r="P200" s="82">
        <v>0</v>
      </c>
      <c r="Q200" s="134">
        <v>0</v>
      </c>
      <c r="R200" s="83">
        <v>0</v>
      </c>
    </row>
    <row r="201" spans="1:18" x14ac:dyDescent="0.25">
      <c r="A201" s="79" t="s">
        <v>370</v>
      </c>
      <c r="B201" s="133" t="s">
        <v>371</v>
      </c>
      <c r="C201" s="81" t="s">
        <v>247</v>
      </c>
      <c r="D201" s="84" t="s">
        <v>219</v>
      </c>
      <c r="E201" s="82" t="s">
        <v>110</v>
      </c>
      <c r="F201" s="83" t="s">
        <v>372</v>
      </c>
      <c r="G201" s="82">
        <v>693.47850000000005</v>
      </c>
      <c r="H201" s="134">
        <v>446622.91820201674</v>
      </c>
      <c r="I201" s="83">
        <v>446622.91820201674</v>
      </c>
      <c r="J201" s="82">
        <v>2.7962842741935487</v>
      </c>
      <c r="K201" s="134">
        <v>1223.6244334301828</v>
      </c>
      <c r="L201" s="83">
        <v>1223.6244334301828</v>
      </c>
      <c r="M201" s="82">
        <v>0</v>
      </c>
      <c r="N201" s="134">
        <v>0</v>
      </c>
      <c r="O201" s="83">
        <v>0</v>
      </c>
      <c r="P201" s="82">
        <v>0</v>
      </c>
      <c r="Q201" s="134">
        <v>0</v>
      </c>
      <c r="R201" s="83">
        <v>0</v>
      </c>
    </row>
    <row r="202" spans="1:18" x14ac:dyDescent="0.25">
      <c r="A202" s="79" t="s">
        <v>370</v>
      </c>
      <c r="B202" s="133" t="s">
        <v>371</v>
      </c>
      <c r="C202" s="81" t="s">
        <v>248</v>
      </c>
      <c r="D202" s="84" t="s">
        <v>219</v>
      </c>
      <c r="E202" s="82" t="s">
        <v>110</v>
      </c>
      <c r="F202" s="83" t="s">
        <v>372</v>
      </c>
      <c r="G202" s="82">
        <v>262.61400000000003</v>
      </c>
      <c r="H202" s="134">
        <v>448567.57532045804</v>
      </c>
      <c r="I202" s="83">
        <v>448567.57532045804</v>
      </c>
      <c r="J202" s="82">
        <v>1.0589274193548388</v>
      </c>
      <c r="K202" s="134">
        <v>1228.9522611519399</v>
      </c>
      <c r="L202" s="83">
        <v>1228.9522611519399</v>
      </c>
      <c r="M202" s="82">
        <v>0</v>
      </c>
      <c r="N202" s="134">
        <v>0</v>
      </c>
      <c r="O202" s="83">
        <v>0</v>
      </c>
      <c r="P202" s="82">
        <v>0</v>
      </c>
      <c r="Q202" s="134">
        <v>0</v>
      </c>
      <c r="R202" s="83">
        <v>0</v>
      </c>
    </row>
    <row r="203" spans="1:18" x14ac:dyDescent="0.25">
      <c r="A203" s="79" t="s">
        <v>370</v>
      </c>
      <c r="B203" s="133" t="s">
        <v>371</v>
      </c>
      <c r="C203" s="81" t="s">
        <v>249</v>
      </c>
      <c r="D203" s="84" t="s">
        <v>219</v>
      </c>
      <c r="E203" s="82" t="s">
        <v>110</v>
      </c>
      <c r="F203" s="83" t="s">
        <v>372</v>
      </c>
      <c r="G203" s="82">
        <v>283.38749999999999</v>
      </c>
      <c r="H203" s="134">
        <v>445326.48012305592</v>
      </c>
      <c r="I203" s="83">
        <v>445326.48012305592</v>
      </c>
      <c r="J203" s="82">
        <v>1.1426915322580644</v>
      </c>
      <c r="K203" s="134">
        <v>1220.072548282345</v>
      </c>
      <c r="L203" s="83">
        <v>1220.072548282345</v>
      </c>
      <c r="M203" s="82">
        <v>0</v>
      </c>
      <c r="N203" s="134">
        <v>0</v>
      </c>
      <c r="O203" s="83">
        <v>0</v>
      </c>
      <c r="P203" s="82">
        <v>0</v>
      </c>
      <c r="Q203" s="134">
        <v>0</v>
      </c>
      <c r="R203" s="83">
        <v>0</v>
      </c>
    </row>
    <row r="204" spans="1:18" x14ac:dyDescent="0.25">
      <c r="A204" s="79" t="s">
        <v>370</v>
      </c>
      <c r="B204" s="133" t="s">
        <v>371</v>
      </c>
      <c r="C204" s="81" t="s">
        <v>250</v>
      </c>
      <c r="D204" s="84" t="s">
        <v>219</v>
      </c>
      <c r="E204" s="82" t="s">
        <v>110</v>
      </c>
      <c r="F204" s="83" t="s">
        <v>372</v>
      </c>
      <c r="G204" s="82">
        <v>370.65600000000001</v>
      </c>
      <c r="H204" s="134">
        <v>455049.76571526233</v>
      </c>
      <c r="I204" s="83">
        <v>455049.76571526233</v>
      </c>
      <c r="J204" s="82">
        <v>1.4945806451612904</v>
      </c>
      <c r="K204" s="134">
        <v>1246.7116868911296</v>
      </c>
      <c r="L204" s="83">
        <v>1246.7116868911296</v>
      </c>
      <c r="M204" s="82">
        <v>0</v>
      </c>
      <c r="N204" s="134">
        <v>0</v>
      </c>
      <c r="O204" s="83">
        <v>0</v>
      </c>
      <c r="P204" s="82">
        <v>0</v>
      </c>
      <c r="Q204" s="134">
        <v>0</v>
      </c>
      <c r="R204" s="83">
        <v>0</v>
      </c>
    </row>
    <row r="205" spans="1:18" x14ac:dyDescent="0.25">
      <c r="A205" s="79" t="s">
        <v>370</v>
      </c>
      <c r="B205" s="133" t="s">
        <v>371</v>
      </c>
      <c r="C205" s="81" t="s">
        <v>251</v>
      </c>
      <c r="D205" s="84" t="s">
        <v>219</v>
      </c>
      <c r="E205" s="82" t="s">
        <v>110</v>
      </c>
      <c r="F205" s="83" t="s">
        <v>372</v>
      </c>
      <c r="G205" s="82">
        <v>352.69080000000002</v>
      </c>
      <c r="H205" s="134">
        <v>449864.01339941897</v>
      </c>
      <c r="I205" s="83">
        <v>449864.01339941897</v>
      </c>
      <c r="J205" s="82">
        <v>1.4221403225806453</v>
      </c>
      <c r="K205" s="134">
        <v>1232.5041462997781</v>
      </c>
      <c r="L205" s="83">
        <v>1232.5041462997781</v>
      </c>
      <c r="M205" s="82">
        <v>0</v>
      </c>
      <c r="N205" s="134">
        <v>0</v>
      </c>
      <c r="O205" s="83">
        <v>0</v>
      </c>
      <c r="P205" s="82">
        <v>0</v>
      </c>
      <c r="Q205" s="134">
        <v>0</v>
      </c>
      <c r="R205" s="83">
        <v>0</v>
      </c>
    </row>
    <row r="206" spans="1:18" x14ac:dyDescent="0.25">
      <c r="A206" s="79" t="s">
        <v>370</v>
      </c>
      <c r="B206" s="133" t="s">
        <v>371</v>
      </c>
      <c r="C206" s="81" t="s">
        <v>252</v>
      </c>
      <c r="D206" s="84" t="s">
        <v>219</v>
      </c>
      <c r="E206" s="82" t="s">
        <v>110</v>
      </c>
      <c r="F206" s="83" t="s">
        <v>372</v>
      </c>
      <c r="G206" s="82">
        <v>22.671000000000003</v>
      </c>
      <c r="H206" s="134">
        <v>445326.48012305592</v>
      </c>
      <c r="I206" s="83">
        <v>445326.48012305592</v>
      </c>
      <c r="J206" s="82">
        <v>9.1415322580645178E-2</v>
      </c>
      <c r="K206" s="134">
        <v>1220.072548282345</v>
      </c>
      <c r="L206" s="83">
        <v>1220.072548282345</v>
      </c>
      <c r="M206" s="82">
        <v>0</v>
      </c>
      <c r="N206" s="134">
        <v>0</v>
      </c>
      <c r="O206" s="83">
        <v>0</v>
      </c>
      <c r="P206" s="82">
        <v>0</v>
      </c>
      <c r="Q206" s="134">
        <v>0</v>
      </c>
      <c r="R206" s="83">
        <v>0</v>
      </c>
    </row>
    <row r="207" spans="1:18" x14ac:dyDescent="0.25">
      <c r="A207" s="79" t="s">
        <v>370</v>
      </c>
      <c r="B207" s="133" t="s">
        <v>371</v>
      </c>
      <c r="C207" s="81" t="s">
        <v>253</v>
      </c>
      <c r="D207" s="84" t="s">
        <v>219</v>
      </c>
      <c r="E207" s="82" t="s">
        <v>110</v>
      </c>
      <c r="F207" s="83" t="s">
        <v>372</v>
      </c>
      <c r="G207" s="82">
        <v>412.89600000000002</v>
      </c>
      <c r="H207" s="134">
        <v>440788.94684669288</v>
      </c>
      <c r="I207" s="83">
        <v>440788.94684669288</v>
      </c>
      <c r="J207" s="82">
        <v>1.6649032258064518</v>
      </c>
      <c r="K207" s="134">
        <v>1207.6409502649119</v>
      </c>
      <c r="L207" s="83">
        <v>1207.6409502649119</v>
      </c>
      <c r="M207" s="82">
        <v>0</v>
      </c>
      <c r="N207" s="134">
        <v>0</v>
      </c>
      <c r="O207" s="83">
        <v>0</v>
      </c>
      <c r="P207" s="82">
        <v>0</v>
      </c>
      <c r="Q207" s="134">
        <v>0</v>
      </c>
      <c r="R207" s="83">
        <v>0</v>
      </c>
    </row>
    <row r="208" spans="1:18" x14ac:dyDescent="0.25">
      <c r="A208" s="79" t="s">
        <v>370</v>
      </c>
      <c r="B208" s="133" t="s">
        <v>371</v>
      </c>
      <c r="C208" s="81" t="s">
        <v>254</v>
      </c>
      <c r="D208" s="84" t="s">
        <v>219</v>
      </c>
      <c r="E208" s="82" t="s">
        <v>110</v>
      </c>
      <c r="F208" s="83" t="s">
        <v>372</v>
      </c>
      <c r="G208" s="82">
        <v>314.16000000000003</v>
      </c>
      <c r="H208" s="134">
        <v>440788.94684669288</v>
      </c>
      <c r="I208" s="83">
        <v>440788.94684669288</v>
      </c>
      <c r="J208" s="82">
        <v>1.2667741935483872</v>
      </c>
      <c r="K208" s="134">
        <v>1207.6409502649119</v>
      </c>
      <c r="L208" s="83">
        <v>1207.6409502649119</v>
      </c>
      <c r="M208" s="82">
        <v>0</v>
      </c>
      <c r="N208" s="134">
        <v>0</v>
      </c>
      <c r="O208" s="83">
        <v>0</v>
      </c>
      <c r="P208" s="82">
        <v>0</v>
      </c>
      <c r="Q208" s="134">
        <v>0</v>
      </c>
      <c r="R208" s="83">
        <v>0</v>
      </c>
    </row>
    <row r="209" spans="1:18" x14ac:dyDescent="0.25">
      <c r="A209" s="79" t="s">
        <v>370</v>
      </c>
      <c r="B209" s="133" t="s">
        <v>371</v>
      </c>
      <c r="C209" s="81" t="s">
        <v>255</v>
      </c>
      <c r="D209" s="84" t="s">
        <v>219</v>
      </c>
      <c r="E209" s="82" t="s">
        <v>110</v>
      </c>
      <c r="F209" s="83" t="s">
        <v>372</v>
      </c>
      <c r="G209" s="82">
        <v>2812.4118000000003</v>
      </c>
      <c r="H209" s="134">
        <v>439492.50876773207</v>
      </c>
      <c r="I209" s="83">
        <v>439492.50876773207</v>
      </c>
      <c r="J209" s="82">
        <v>11.340370161290323</v>
      </c>
      <c r="K209" s="134">
        <v>1204.0890651170741</v>
      </c>
      <c r="L209" s="83">
        <v>1204.0890651170741</v>
      </c>
      <c r="M209" s="82">
        <v>0</v>
      </c>
      <c r="N209" s="134">
        <v>0</v>
      </c>
      <c r="O209" s="83">
        <v>0</v>
      </c>
      <c r="P209" s="82">
        <v>0</v>
      </c>
      <c r="Q209" s="134">
        <v>0</v>
      </c>
      <c r="R209" s="83">
        <v>0</v>
      </c>
    </row>
    <row r="210" spans="1:18" x14ac:dyDescent="0.25">
      <c r="A210" s="79" t="s">
        <v>370</v>
      </c>
      <c r="B210" s="133" t="s">
        <v>371</v>
      </c>
      <c r="C210" s="81" t="s">
        <v>256</v>
      </c>
      <c r="D210" s="84" t="s">
        <v>219</v>
      </c>
      <c r="E210" s="82" t="s">
        <v>110</v>
      </c>
      <c r="F210" s="83" t="s">
        <v>372</v>
      </c>
      <c r="G210" s="82">
        <v>1267.7280000000001</v>
      </c>
      <c r="H210" s="134">
        <v>444678.26108357549</v>
      </c>
      <c r="I210" s="83">
        <v>444678.26108357549</v>
      </c>
      <c r="J210" s="82">
        <v>5.1118064516129031</v>
      </c>
      <c r="K210" s="134">
        <v>1218.2966057084259</v>
      </c>
      <c r="L210" s="83">
        <v>1218.2966057084259</v>
      </c>
      <c r="M210" s="82">
        <v>0</v>
      </c>
      <c r="N210" s="134">
        <v>0</v>
      </c>
      <c r="O210" s="83">
        <v>0</v>
      </c>
      <c r="P210" s="82">
        <v>0</v>
      </c>
      <c r="Q210" s="134">
        <v>0</v>
      </c>
      <c r="R210" s="83">
        <v>0</v>
      </c>
    </row>
    <row r="211" spans="1:18" x14ac:dyDescent="0.25">
      <c r="A211" s="79" t="s">
        <v>370</v>
      </c>
      <c r="B211" s="133" t="s">
        <v>371</v>
      </c>
      <c r="C211" s="81" t="s">
        <v>257</v>
      </c>
      <c r="D211" s="84" t="s">
        <v>219</v>
      </c>
      <c r="E211" s="82" t="s">
        <v>110</v>
      </c>
      <c r="F211" s="83" t="s">
        <v>372</v>
      </c>
      <c r="G211" s="82">
        <v>297.51480000000004</v>
      </c>
      <c r="H211" s="134">
        <v>442733.60396513419</v>
      </c>
      <c r="I211" s="83">
        <v>442733.60396513419</v>
      </c>
      <c r="J211" s="82">
        <v>1.1996564516129034</v>
      </c>
      <c r="K211" s="134">
        <v>1212.968777986669</v>
      </c>
      <c r="L211" s="83">
        <v>1212.968777986669</v>
      </c>
      <c r="M211" s="82">
        <v>0</v>
      </c>
      <c r="N211" s="134">
        <v>0</v>
      </c>
      <c r="O211" s="83">
        <v>0</v>
      </c>
      <c r="P211" s="82">
        <v>0</v>
      </c>
      <c r="Q211" s="134">
        <v>0</v>
      </c>
      <c r="R211" s="83">
        <v>0</v>
      </c>
    </row>
    <row r="212" spans="1:18" x14ac:dyDescent="0.25">
      <c r="A212" s="79" t="s">
        <v>370</v>
      </c>
      <c r="B212" s="133" t="s">
        <v>371</v>
      </c>
      <c r="C212" s="81" t="s">
        <v>258</v>
      </c>
      <c r="D212" s="84" t="s">
        <v>219</v>
      </c>
      <c r="E212" s="82" t="s">
        <v>110</v>
      </c>
      <c r="F212" s="83" t="s">
        <v>372</v>
      </c>
      <c r="G212" s="82">
        <v>511.56600000000003</v>
      </c>
      <c r="H212" s="134">
        <v>436899.63260981033</v>
      </c>
      <c r="I212" s="83">
        <v>436899.63260981033</v>
      </c>
      <c r="J212" s="82">
        <v>2.0627661290322581</v>
      </c>
      <c r="K212" s="134">
        <v>1196.9852948213982</v>
      </c>
      <c r="L212" s="83">
        <v>1196.9852948213982</v>
      </c>
      <c r="M212" s="82">
        <v>0</v>
      </c>
      <c r="N212" s="134">
        <v>0</v>
      </c>
      <c r="O212" s="83">
        <v>0</v>
      </c>
      <c r="P212" s="82">
        <v>0</v>
      </c>
      <c r="Q212" s="134">
        <v>0</v>
      </c>
      <c r="R212" s="83">
        <v>0</v>
      </c>
    </row>
    <row r="213" spans="1:18" x14ac:dyDescent="0.25">
      <c r="A213" s="79" t="s">
        <v>370</v>
      </c>
      <c r="B213" s="133" t="s">
        <v>371</v>
      </c>
      <c r="C213" s="81" t="s">
        <v>259</v>
      </c>
      <c r="D213" s="84" t="s">
        <v>219</v>
      </c>
      <c r="E213" s="82" t="s">
        <v>110</v>
      </c>
      <c r="F213" s="83" t="s">
        <v>372</v>
      </c>
      <c r="G213" s="82">
        <v>1406.9879999999998</v>
      </c>
      <c r="H213" s="134">
        <v>440788.94684669288</v>
      </c>
      <c r="I213" s="83">
        <v>440788.94684669288</v>
      </c>
      <c r="J213" s="82">
        <v>5.6733387096774184</v>
      </c>
      <c r="K213" s="134">
        <v>1207.6409502649119</v>
      </c>
      <c r="L213" s="83">
        <v>1207.6409502649119</v>
      </c>
      <c r="M213" s="82">
        <v>0</v>
      </c>
      <c r="N213" s="134">
        <v>0</v>
      </c>
      <c r="O213" s="83">
        <v>0</v>
      </c>
      <c r="P213" s="82">
        <v>0</v>
      </c>
      <c r="Q213" s="134">
        <v>0</v>
      </c>
      <c r="R213" s="83">
        <v>0</v>
      </c>
    </row>
    <row r="214" spans="1:18" x14ac:dyDescent="0.25">
      <c r="A214" s="79" t="s">
        <v>370</v>
      </c>
      <c r="B214" s="133" t="s">
        <v>371</v>
      </c>
      <c r="C214" s="81" t="s">
        <v>260</v>
      </c>
      <c r="D214" s="84" t="s">
        <v>219</v>
      </c>
      <c r="E214" s="82" t="s">
        <v>110</v>
      </c>
      <c r="F214" s="83" t="s">
        <v>372</v>
      </c>
      <c r="G214" s="82">
        <v>138.006</v>
      </c>
      <c r="H214" s="134">
        <v>451808.67051786021</v>
      </c>
      <c r="I214" s="83">
        <v>451808.67051786021</v>
      </c>
      <c r="J214" s="82">
        <v>0.55647580645161288</v>
      </c>
      <c r="K214" s="134">
        <v>1237.8319740215347</v>
      </c>
      <c r="L214" s="83">
        <v>1237.8319740215347</v>
      </c>
      <c r="M214" s="82">
        <v>0</v>
      </c>
      <c r="N214" s="134">
        <v>0</v>
      </c>
      <c r="O214" s="83">
        <v>0</v>
      </c>
      <c r="P214" s="82">
        <v>0</v>
      </c>
      <c r="Q214" s="134">
        <v>0</v>
      </c>
      <c r="R214" s="83">
        <v>0</v>
      </c>
    </row>
    <row r="215" spans="1:18" x14ac:dyDescent="0.25">
      <c r="A215" s="79" t="s">
        <v>370</v>
      </c>
      <c r="B215" s="133" t="s">
        <v>371</v>
      </c>
      <c r="C215" s="81" t="s">
        <v>261</v>
      </c>
      <c r="D215" s="84" t="s">
        <v>219</v>
      </c>
      <c r="E215" s="82" t="s">
        <v>110</v>
      </c>
      <c r="F215" s="83" t="s">
        <v>372</v>
      </c>
      <c r="G215" s="82">
        <v>145.00199999999998</v>
      </c>
      <c r="H215" s="134">
        <v>438196.07068877114</v>
      </c>
      <c r="I215" s="83">
        <v>438196.07068877114</v>
      </c>
      <c r="J215" s="82">
        <v>0.58468548387096764</v>
      </c>
      <c r="K215" s="134">
        <v>1200.5371799692359</v>
      </c>
      <c r="L215" s="83">
        <v>1200.5371799692359</v>
      </c>
      <c r="M215" s="82">
        <v>0</v>
      </c>
      <c r="N215" s="134">
        <v>0</v>
      </c>
      <c r="O215" s="83">
        <v>0</v>
      </c>
      <c r="P215" s="82">
        <v>0</v>
      </c>
      <c r="Q215" s="134">
        <v>0</v>
      </c>
      <c r="R215" s="83">
        <v>0</v>
      </c>
    </row>
    <row r="216" spans="1:18" x14ac:dyDescent="0.25">
      <c r="A216" s="79" t="s">
        <v>370</v>
      </c>
      <c r="B216" s="133" t="s">
        <v>371</v>
      </c>
      <c r="C216" s="81" t="s">
        <v>262</v>
      </c>
      <c r="D216" s="84" t="s">
        <v>213</v>
      </c>
      <c r="E216" s="82" t="s">
        <v>110</v>
      </c>
      <c r="F216" s="83" t="s">
        <v>372</v>
      </c>
      <c r="G216" s="82">
        <v>168.83856000000003</v>
      </c>
      <c r="H216" s="134">
        <v>581841.40983763465</v>
      </c>
      <c r="I216" s="83">
        <v>581841.40983763465</v>
      </c>
      <c r="J216" s="82">
        <v>0.68080064516129046</v>
      </c>
      <c r="K216" s="134">
        <v>1594.086054349684</v>
      </c>
      <c r="L216" s="83">
        <v>1594.086054349684</v>
      </c>
      <c r="M216" s="82">
        <v>0</v>
      </c>
      <c r="N216" s="134">
        <v>0</v>
      </c>
      <c r="O216" s="83">
        <v>0</v>
      </c>
      <c r="P216" s="82">
        <v>0</v>
      </c>
      <c r="Q216" s="134">
        <v>0</v>
      </c>
      <c r="R216" s="83">
        <v>0</v>
      </c>
    </row>
    <row r="217" spans="1:18" x14ac:dyDescent="0.25">
      <c r="A217" s="79" t="s">
        <v>370</v>
      </c>
      <c r="B217" s="133" t="s">
        <v>371</v>
      </c>
      <c r="C217" s="81" t="s">
        <v>263</v>
      </c>
      <c r="D217" s="84" t="s">
        <v>219</v>
      </c>
      <c r="E217" s="82" t="s">
        <v>110</v>
      </c>
      <c r="F217" s="83" t="s">
        <v>372</v>
      </c>
      <c r="G217" s="82">
        <v>176.715</v>
      </c>
      <c r="H217" s="134">
        <v>462828.39418902755</v>
      </c>
      <c r="I217" s="83">
        <v>462828.39418902755</v>
      </c>
      <c r="J217" s="82">
        <v>0.71256048387096771</v>
      </c>
      <c r="K217" s="134">
        <v>1268.0229977781576</v>
      </c>
      <c r="L217" s="83">
        <v>1268.0229977781576</v>
      </c>
      <c r="M217" s="82">
        <v>0</v>
      </c>
      <c r="N217" s="134">
        <v>0</v>
      </c>
      <c r="O217" s="83">
        <v>0</v>
      </c>
      <c r="P217" s="82">
        <v>0</v>
      </c>
      <c r="Q217" s="134">
        <v>0</v>
      </c>
      <c r="R217" s="83">
        <v>0</v>
      </c>
    </row>
    <row r="218" spans="1:18" x14ac:dyDescent="0.25">
      <c r="A218" s="79" t="s">
        <v>370</v>
      </c>
      <c r="B218" s="133" t="s">
        <v>371</v>
      </c>
      <c r="C218" s="81" t="s">
        <v>264</v>
      </c>
      <c r="D218" s="84" t="s">
        <v>219</v>
      </c>
      <c r="E218" s="82" t="s">
        <v>110</v>
      </c>
      <c r="F218" s="83" t="s">
        <v>372</v>
      </c>
      <c r="G218" s="82">
        <v>3294.06</v>
      </c>
      <c r="H218" s="134">
        <v>462180.17514954711</v>
      </c>
      <c r="I218" s="83">
        <v>462180.17514954711</v>
      </c>
      <c r="J218" s="82">
        <v>13.282500000000001</v>
      </c>
      <c r="K218" s="134">
        <v>1266.2470552042387</v>
      </c>
      <c r="L218" s="83">
        <v>1266.2470552042387</v>
      </c>
      <c r="M218" s="82">
        <v>0</v>
      </c>
      <c r="N218" s="134">
        <v>0</v>
      </c>
      <c r="O218" s="83">
        <v>0</v>
      </c>
      <c r="P218" s="82">
        <v>0</v>
      </c>
      <c r="Q218" s="134">
        <v>0</v>
      </c>
      <c r="R218" s="83">
        <v>0</v>
      </c>
    </row>
    <row r="219" spans="1:18" x14ac:dyDescent="0.25">
      <c r="A219" s="79" t="s">
        <v>370</v>
      </c>
      <c r="B219" s="133" t="s">
        <v>371</v>
      </c>
      <c r="C219" s="81" t="s">
        <v>265</v>
      </c>
      <c r="D219" s="84" t="s">
        <v>219</v>
      </c>
      <c r="E219" s="82" t="s">
        <v>110</v>
      </c>
      <c r="F219" s="83" t="s">
        <v>372</v>
      </c>
      <c r="G219" s="82">
        <v>679.83300000000008</v>
      </c>
      <c r="H219" s="134">
        <v>494591.12712356861</v>
      </c>
      <c r="I219" s="83">
        <v>494591.12712356861</v>
      </c>
      <c r="J219" s="82">
        <v>2.7412620967741939</v>
      </c>
      <c r="K219" s="134">
        <v>1355.044183900188</v>
      </c>
      <c r="L219" s="83">
        <v>1355.044183900188</v>
      </c>
      <c r="M219" s="82">
        <v>0</v>
      </c>
      <c r="N219" s="134">
        <v>0</v>
      </c>
      <c r="O219" s="83">
        <v>0</v>
      </c>
      <c r="P219" s="82">
        <v>0</v>
      </c>
      <c r="Q219" s="134">
        <v>0</v>
      </c>
      <c r="R219" s="83">
        <v>0</v>
      </c>
    </row>
    <row r="220" spans="1:18" x14ac:dyDescent="0.25">
      <c r="A220" s="79" t="s">
        <v>370</v>
      </c>
      <c r="B220" s="133" t="s">
        <v>371</v>
      </c>
      <c r="C220" s="81" t="s">
        <v>266</v>
      </c>
      <c r="D220" s="84" t="s">
        <v>219</v>
      </c>
      <c r="E220" s="82" t="s">
        <v>110</v>
      </c>
      <c r="F220" s="83" t="s">
        <v>372</v>
      </c>
      <c r="G220" s="82">
        <v>11.55</v>
      </c>
      <c r="H220" s="134">
        <v>453753.32763630152</v>
      </c>
      <c r="I220" s="83">
        <v>453753.32763630152</v>
      </c>
      <c r="J220" s="82">
        <v>4.6572580645161295E-2</v>
      </c>
      <c r="K220" s="134">
        <v>1243.1598017432918</v>
      </c>
      <c r="L220" s="83">
        <v>1243.1598017432918</v>
      </c>
      <c r="M220" s="82">
        <v>0</v>
      </c>
      <c r="N220" s="134">
        <v>0</v>
      </c>
      <c r="O220" s="83">
        <v>0</v>
      </c>
      <c r="P220" s="82">
        <v>0</v>
      </c>
      <c r="Q220" s="134">
        <v>0</v>
      </c>
      <c r="R220" s="83">
        <v>0</v>
      </c>
    </row>
    <row r="221" spans="1:18" x14ac:dyDescent="0.25">
      <c r="A221" s="79" t="s">
        <v>370</v>
      </c>
      <c r="B221" s="133" t="s">
        <v>371</v>
      </c>
      <c r="C221" s="81" t="s">
        <v>267</v>
      </c>
      <c r="D221" s="84" t="s">
        <v>219</v>
      </c>
      <c r="E221" s="82" t="s">
        <v>110</v>
      </c>
      <c r="F221" s="83" t="s">
        <v>372</v>
      </c>
      <c r="G221" s="82">
        <v>553.70699999999999</v>
      </c>
      <c r="H221" s="134">
        <v>517927.01254486415</v>
      </c>
      <c r="I221" s="83">
        <v>517927.01254486415</v>
      </c>
      <c r="J221" s="82">
        <v>2.2326895161290321</v>
      </c>
      <c r="K221" s="134">
        <v>1418.9781165612717</v>
      </c>
      <c r="L221" s="83">
        <v>1418.9781165612717</v>
      </c>
      <c r="M221" s="82">
        <v>0</v>
      </c>
      <c r="N221" s="134">
        <v>0</v>
      </c>
      <c r="O221" s="83">
        <v>0</v>
      </c>
      <c r="P221" s="82">
        <v>0</v>
      </c>
      <c r="Q221" s="134">
        <v>0</v>
      </c>
      <c r="R221" s="83">
        <v>0</v>
      </c>
    </row>
    <row r="222" spans="1:18" x14ac:dyDescent="0.25">
      <c r="A222" s="79" t="s">
        <v>370</v>
      </c>
      <c r="B222" s="133" t="s">
        <v>371</v>
      </c>
      <c r="C222" s="81" t="s">
        <v>268</v>
      </c>
      <c r="D222" s="84" t="s">
        <v>219</v>
      </c>
      <c r="E222" s="82" t="s">
        <v>110</v>
      </c>
      <c r="F222" s="83" t="s">
        <v>372</v>
      </c>
      <c r="G222" s="82">
        <v>33.164999999999999</v>
      </c>
      <c r="H222" s="134">
        <v>434306.75645188859</v>
      </c>
      <c r="I222" s="83">
        <v>434306.75645188859</v>
      </c>
      <c r="J222" s="82">
        <v>0.13372983870967742</v>
      </c>
      <c r="K222" s="134">
        <v>1189.8815245257222</v>
      </c>
      <c r="L222" s="83">
        <v>1189.8815245257222</v>
      </c>
      <c r="M222" s="82">
        <v>0</v>
      </c>
      <c r="N222" s="134">
        <v>0</v>
      </c>
      <c r="O222" s="83">
        <v>0</v>
      </c>
      <c r="P222" s="82">
        <v>0</v>
      </c>
      <c r="Q222" s="134">
        <v>0</v>
      </c>
      <c r="R222" s="83">
        <v>0</v>
      </c>
    </row>
    <row r="223" spans="1:18" x14ac:dyDescent="0.25">
      <c r="A223" s="79" t="s">
        <v>370</v>
      </c>
      <c r="B223" s="133" t="s">
        <v>371</v>
      </c>
      <c r="C223" s="81" t="s">
        <v>269</v>
      </c>
      <c r="D223" s="84" t="s">
        <v>219</v>
      </c>
      <c r="E223" s="82" t="s">
        <v>110</v>
      </c>
      <c r="F223" s="83" t="s">
        <v>372</v>
      </c>
      <c r="G223" s="82">
        <v>164.5215</v>
      </c>
      <c r="H223" s="134">
        <v>497184.00328149035</v>
      </c>
      <c r="I223" s="83">
        <v>497184.00328149035</v>
      </c>
      <c r="J223" s="82">
        <v>0.66339314516129033</v>
      </c>
      <c r="K223" s="134">
        <v>1362.147954195864</v>
      </c>
      <c r="L223" s="83">
        <v>1362.147954195864</v>
      </c>
      <c r="M223" s="82">
        <v>0</v>
      </c>
      <c r="N223" s="134">
        <v>0</v>
      </c>
      <c r="O223" s="83">
        <v>0</v>
      </c>
      <c r="P223" s="82">
        <v>0</v>
      </c>
      <c r="Q223" s="134">
        <v>0</v>
      </c>
      <c r="R223" s="83">
        <v>0</v>
      </c>
    </row>
    <row r="224" spans="1:18" x14ac:dyDescent="0.25">
      <c r="A224" s="79" t="s">
        <v>370</v>
      </c>
      <c r="B224" s="133" t="s">
        <v>371</v>
      </c>
      <c r="C224" s="81" t="s">
        <v>270</v>
      </c>
      <c r="D224" s="84" t="s">
        <v>219</v>
      </c>
      <c r="E224" s="82" t="s">
        <v>110</v>
      </c>
      <c r="F224" s="83" t="s">
        <v>372</v>
      </c>
      <c r="G224" s="82">
        <v>540.54</v>
      </c>
      <c r="H224" s="134">
        <v>505610.85079473595</v>
      </c>
      <c r="I224" s="83">
        <v>505610.85079473595</v>
      </c>
      <c r="J224" s="82">
        <v>2.179596774193548</v>
      </c>
      <c r="K224" s="134">
        <v>1385.2352076568109</v>
      </c>
      <c r="L224" s="83">
        <v>1385.2352076568109</v>
      </c>
      <c r="M224" s="82">
        <v>0</v>
      </c>
      <c r="N224" s="134">
        <v>0</v>
      </c>
      <c r="O224" s="83">
        <v>0</v>
      </c>
      <c r="P224" s="82">
        <v>0</v>
      </c>
      <c r="Q224" s="134">
        <v>0</v>
      </c>
      <c r="R224" s="83">
        <v>0</v>
      </c>
    </row>
    <row r="225" spans="1:18" x14ac:dyDescent="0.25">
      <c r="A225" s="79" t="s">
        <v>370</v>
      </c>
      <c r="B225" s="133" t="s">
        <v>371</v>
      </c>
      <c r="C225" s="81" t="s">
        <v>271</v>
      </c>
      <c r="D225" s="84" t="s">
        <v>219</v>
      </c>
      <c r="E225" s="82" t="s">
        <v>110</v>
      </c>
      <c r="F225" s="83" t="s">
        <v>372</v>
      </c>
      <c r="G225" s="82">
        <v>343.26600000000002</v>
      </c>
      <c r="H225" s="134">
        <v>481626.74633396004</v>
      </c>
      <c r="I225" s="83">
        <v>481626.74633396004</v>
      </c>
      <c r="J225" s="82">
        <v>1.3841370967741937</v>
      </c>
      <c r="K225" s="134">
        <v>1319.5253324218083</v>
      </c>
      <c r="L225" s="83">
        <v>1319.5253324218083</v>
      </c>
      <c r="M225" s="82">
        <v>0</v>
      </c>
      <c r="N225" s="134">
        <v>0</v>
      </c>
      <c r="O225" s="83">
        <v>0</v>
      </c>
      <c r="P225" s="82">
        <v>0</v>
      </c>
      <c r="Q225" s="134">
        <v>0</v>
      </c>
      <c r="R225" s="83">
        <v>0</v>
      </c>
    </row>
    <row r="226" spans="1:18" x14ac:dyDescent="0.25">
      <c r="A226" s="79" t="s">
        <v>370</v>
      </c>
      <c r="B226" s="133" t="s">
        <v>371</v>
      </c>
      <c r="C226" s="81" t="s">
        <v>272</v>
      </c>
      <c r="D226" s="84" t="s">
        <v>219</v>
      </c>
      <c r="E226" s="82" t="s">
        <v>110</v>
      </c>
      <c r="F226" s="83" t="s">
        <v>372</v>
      </c>
      <c r="G226" s="82">
        <v>694.35300000000007</v>
      </c>
      <c r="H226" s="134">
        <v>514685.91734746203</v>
      </c>
      <c r="I226" s="83">
        <v>514685.91734746203</v>
      </c>
      <c r="J226" s="82">
        <v>2.7998104838709681</v>
      </c>
      <c r="K226" s="134">
        <v>1410.0984036916768</v>
      </c>
      <c r="L226" s="83">
        <v>1410.0984036916768</v>
      </c>
      <c r="M226" s="82">
        <v>0</v>
      </c>
      <c r="N226" s="134">
        <v>0</v>
      </c>
      <c r="O226" s="83">
        <v>0</v>
      </c>
      <c r="P226" s="82">
        <v>0</v>
      </c>
      <c r="Q226" s="134">
        <v>0</v>
      </c>
      <c r="R226" s="83">
        <v>0</v>
      </c>
    </row>
    <row r="227" spans="1:18" x14ac:dyDescent="0.25">
      <c r="A227" s="79" t="s">
        <v>370</v>
      </c>
      <c r="B227" s="133" t="s">
        <v>371</v>
      </c>
      <c r="C227" s="81" t="s">
        <v>273</v>
      </c>
      <c r="D227" s="84" t="s">
        <v>274</v>
      </c>
      <c r="E227" s="82" t="s">
        <v>110</v>
      </c>
      <c r="F227" s="83" t="s">
        <v>372</v>
      </c>
      <c r="G227" s="82">
        <v>6.2304000000000004</v>
      </c>
      <c r="H227" s="134">
        <v>437472.10297973774</v>
      </c>
      <c r="I227" s="83">
        <v>437472.10297973774</v>
      </c>
      <c r="J227" s="82">
        <v>2.5122580645161291E-2</v>
      </c>
      <c r="K227" s="134">
        <v>1198.5537067938021</v>
      </c>
      <c r="L227" s="83">
        <v>1198.5537067938021</v>
      </c>
      <c r="M227" s="82">
        <v>0</v>
      </c>
      <c r="N227" s="134">
        <v>0</v>
      </c>
      <c r="O227" s="83">
        <v>0</v>
      </c>
      <c r="P227" s="82">
        <v>0</v>
      </c>
      <c r="Q227" s="134">
        <v>0</v>
      </c>
      <c r="R227" s="83">
        <v>0</v>
      </c>
    </row>
    <row r="228" spans="1:18" x14ac:dyDescent="0.25">
      <c r="A228" s="79" t="s">
        <v>370</v>
      </c>
      <c r="B228" s="133" t="s">
        <v>371</v>
      </c>
      <c r="C228" s="81" t="s">
        <v>275</v>
      </c>
      <c r="D228" s="84" t="s">
        <v>274</v>
      </c>
      <c r="E228" s="82" t="s">
        <v>110</v>
      </c>
      <c r="F228" s="83" t="s">
        <v>372</v>
      </c>
      <c r="G228" s="82">
        <v>5.9994000000000005</v>
      </c>
      <c r="H228" s="134">
        <v>421252.26865315851</v>
      </c>
      <c r="I228" s="83">
        <v>421252.26865315851</v>
      </c>
      <c r="J228" s="82">
        <v>2.4191129032258066E-2</v>
      </c>
      <c r="K228" s="134">
        <v>1154.1158045292013</v>
      </c>
      <c r="L228" s="83">
        <v>1154.1158045292013</v>
      </c>
      <c r="M228" s="82">
        <v>0</v>
      </c>
      <c r="N228" s="134">
        <v>0</v>
      </c>
      <c r="O228" s="83">
        <v>0</v>
      </c>
      <c r="P228" s="82">
        <v>0</v>
      </c>
      <c r="Q228" s="134">
        <v>0</v>
      </c>
      <c r="R228" s="83">
        <v>0</v>
      </c>
    </row>
    <row r="229" spans="1:18" x14ac:dyDescent="0.25">
      <c r="A229" s="79" t="s">
        <v>370</v>
      </c>
      <c r="B229" s="133" t="s">
        <v>371</v>
      </c>
      <c r="C229" s="81" t="s">
        <v>276</v>
      </c>
      <c r="D229" s="84" t="s">
        <v>274</v>
      </c>
      <c r="E229" s="82" t="s">
        <v>110</v>
      </c>
      <c r="F229" s="83" t="s">
        <v>372</v>
      </c>
      <c r="G229" s="82">
        <v>31.646999999999998</v>
      </c>
      <c r="H229" s="134">
        <v>634890.6579261024</v>
      </c>
      <c r="I229" s="83">
        <v>634890.6579261024</v>
      </c>
      <c r="J229" s="82">
        <v>0.12760887096774193</v>
      </c>
      <c r="K229" s="134">
        <v>1739.4264600715135</v>
      </c>
      <c r="L229" s="83">
        <v>1739.4264600715135</v>
      </c>
      <c r="M229" s="82">
        <v>0</v>
      </c>
      <c r="N229" s="134">
        <v>0</v>
      </c>
      <c r="O229" s="83">
        <v>0</v>
      </c>
      <c r="P229" s="82">
        <v>0</v>
      </c>
      <c r="Q229" s="134">
        <v>0</v>
      </c>
      <c r="R229" s="83">
        <v>0</v>
      </c>
    </row>
    <row r="230" spans="1:18" x14ac:dyDescent="0.25">
      <c r="A230" s="79" t="s">
        <v>370</v>
      </c>
      <c r="B230" s="133" t="s">
        <v>371</v>
      </c>
      <c r="C230" s="81" t="s">
        <v>277</v>
      </c>
      <c r="D230" s="84" t="s">
        <v>274</v>
      </c>
      <c r="E230" s="82" t="s">
        <v>110</v>
      </c>
      <c r="F230" s="83" t="s">
        <v>372</v>
      </c>
      <c r="G230" s="82">
        <v>27.5913</v>
      </c>
      <c r="H230" s="134">
        <v>430520.74541120377</v>
      </c>
      <c r="I230" s="83">
        <v>430520.74541120377</v>
      </c>
      <c r="J230" s="82">
        <v>0.11125524193548388</v>
      </c>
      <c r="K230" s="134">
        <v>1179.5088915375445</v>
      </c>
      <c r="L230" s="83">
        <v>1179.5088915375445</v>
      </c>
      <c r="M230" s="82">
        <v>0</v>
      </c>
      <c r="N230" s="134">
        <v>0</v>
      </c>
      <c r="O230" s="83">
        <v>0</v>
      </c>
      <c r="P230" s="82">
        <v>0</v>
      </c>
      <c r="Q230" s="134">
        <v>0</v>
      </c>
      <c r="R230" s="83">
        <v>0</v>
      </c>
    </row>
    <row r="231" spans="1:18" x14ac:dyDescent="0.25">
      <c r="A231" s="79" t="s">
        <v>370</v>
      </c>
      <c r="B231" s="133" t="s">
        <v>371</v>
      </c>
      <c r="C231" s="81" t="s">
        <v>278</v>
      </c>
      <c r="D231" s="84" t="s">
        <v>274</v>
      </c>
      <c r="E231" s="82" t="s">
        <v>110</v>
      </c>
      <c r="F231" s="83" t="s">
        <v>372</v>
      </c>
      <c r="G231" s="82">
        <v>48.737700000000004</v>
      </c>
      <c r="H231" s="134">
        <v>760478.5179976162</v>
      </c>
      <c r="I231" s="83">
        <v>760478.5179976162</v>
      </c>
      <c r="J231" s="82">
        <v>0.19652298387096775</v>
      </c>
      <c r="K231" s="134">
        <v>2083.502789034565</v>
      </c>
      <c r="L231" s="83">
        <v>2083.502789034565</v>
      </c>
      <c r="M231" s="82">
        <v>0</v>
      </c>
      <c r="N231" s="134">
        <v>0</v>
      </c>
      <c r="O231" s="83">
        <v>0</v>
      </c>
      <c r="P231" s="82">
        <v>0</v>
      </c>
      <c r="Q231" s="134">
        <v>0</v>
      </c>
      <c r="R231" s="83">
        <v>0</v>
      </c>
    </row>
    <row r="232" spans="1:18" x14ac:dyDescent="0.25">
      <c r="A232" s="79" t="s">
        <v>370</v>
      </c>
      <c r="B232" s="133" t="s">
        <v>371</v>
      </c>
      <c r="C232" s="81" t="s">
        <v>279</v>
      </c>
      <c r="D232" s="84" t="s">
        <v>274</v>
      </c>
      <c r="E232" s="82" t="s">
        <v>110</v>
      </c>
      <c r="F232" s="83" t="s">
        <v>372</v>
      </c>
      <c r="G232" s="82">
        <v>2.9601000000000002</v>
      </c>
      <c r="H232" s="134">
        <v>415691.18259833136</v>
      </c>
      <c r="I232" s="83">
        <v>415691.18259833136</v>
      </c>
      <c r="J232" s="82">
        <v>1.1935887096774194E-2</v>
      </c>
      <c r="K232" s="134">
        <v>1138.8799523241955</v>
      </c>
      <c r="L232" s="83">
        <v>1138.8799523241955</v>
      </c>
      <c r="M232" s="82">
        <v>0</v>
      </c>
      <c r="N232" s="134">
        <v>0</v>
      </c>
      <c r="O232" s="83">
        <v>0</v>
      </c>
      <c r="P232" s="82">
        <v>0</v>
      </c>
      <c r="Q232" s="134">
        <v>0</v>
      </c>
      <c r="R232" s="83">
        <v>0</v>
      </c>
    </row>
    <row r="233" spans="1:18" x14ac:dyDescent="0.25">
      <c r="A233" s="79" t="s">
        <v>370</v>
      </c>
      <c r="B233" s="133" t="s">
        <v>371</v>
      </c>
      <c r="C233" s="81" t="s">
        <v>280</v>
      </c>
      <c r="D233" s="84" t="s">
        <v>274</v>
      </c>
      <c r="E233" s="82" t="s">
        <v>110</v>
      </c>
      <c r="F233" s="83" t="s">
        <v>372</v>
      </c>
      <c r="G233" s="82">
        <v>12.3453</v>
      </c>
      <c r="H233" s="134">
        <v>577889.52586412395</v>
      </c>
      <c r="I233" s="83">
        <v>577889.52586412395</v>
      </c>
      <c r="J233" s="82">
        <v>4.9779435483870968E-2</v>
      </c>
      <c r="K233" s="134">
        <v>1583.2589749702026</v>
      </c>
      <c r="L233" s="83">
        <v>1583.2589749702026</v>
      </c>
      <c r="M233" s="82">
        <v>0</v>
      </c>
      <c r="N233" s="134">
        <v>0</v>
      </c>
      <c r="O233" s="83">
        <v>0</v>
      </c>
      <c r="P233" s="82">
        <v>0</v>
      </c>
      <c r="Q233" s="134">
        <v>0</v>
      </c>
      <c r="R233" s="83">
        <v>0</v>
      </c>
    </row>
    <row r="234" spans="1:18" x14ac:dyDescent="0.25">
      <c r="A234" s="79" t="s">
        <v>370</v>
      </c>
      <c r="B234" s="133" t="s">
        <v>371</v>
      </c>
      <c r="C234" s="81" t="s">
        <v>281</v>
      </c>
      <c r="D234" s="84" t="s">
        <v>219</v>
      </c>
      <c r="E234" s="82" t="s">
        <v>110</v>
      </c>
      <c r="F234" s="83" t="s">
        <v>372</v>
      </c>
      <c r="G234" s="82">
        <v>14.256000000000002</v>
      </c>
      <c r="H234" s="134">
        <v>400398.19594755664</v>
      </c>
      <c r="I234" s="83">
        <v>400398.19594755664</v>
      </c>
      <c r="J234" s="82">
        <v>5.7483870967741942E-2</v>
      </c>
      <c r="K234" s="134">
        <v>1096.9813587604292</v>
      </c>
      <c r="L234" s="83">
        <v>1096.9813587604292</v>
      </c>
      <c r="M234" s="82">
        <v>0</v>
      </c>
      <c r="N234" s="134">
        <v>0</v>
      </c>
      <c r="O234" s="83">
        <v>0</v>
      </c>
      <c r="P234" s="82">
        <v>0</v>
      </c>
      <c r="Q234" s="134">
        <v>0</v>
      </c>
      <c r="R234" s="83">
        <v>0</v>
      </c>
    </row>
    <row r="235" spans="1:18" x14ac:dyDescent="0.25">
      <c r="A235" s="79" t="s">
        <v>370</v>
      </c>
      <c r="B235" s="133" t="s">
        <v>371</v>
      </c>
      <c r="C235" s="81" t="s">
        <v>282</v>
      </c>
      <c r="D235" s="84" t="s">
        <v>219</v>
      </c>
      <c r="E235" s="82" t="s">
        <v>110</v>
      </c>
      <c r="F235" s="83" t="s">
        <v>372</v>
      </c>
      <c r="G235" s="82">
        <v>11.7744</v>
      </c>
      <c r="H235" s="134">
        <v>413374.06340882002</v>
      </c>
      <c r="I235" s="83">
        <v>413374.06340882002</v>
      </c>
      <c r="J235" s="82">
        <v>4.7477419354838707E-2</v>
      </c>
      <c r="K235" s="134">
        <v>1132.5316805721097</v>
      </c>
      <c r="L235" s="83">
        <v>1132.5316805721097</v>
      </c>
      <c r="M235" s="82">
        <v>0</v>
      </c>
      <c r="N235" s="134">
        <v>0</v>
      </c>
      <c r="O235" s="83">
        <v>0</v>
      </c>
      <c r="P235" s="82">
        <v>0</v>
      </c>
      <c r="Q235" s="134">
        <v>0</v>
      </c>
      <c r="R235" s="83">
        <v>0</v>
      </c>
    </row>
    <row r="236" spans="1:18" x14ac:dyDescent="0.25">
      <c r="A236" s="79" t="s">
        <v>370</v>
      </c>
      <c r="B236" s="133" t="s">
        <v>371</v>
      </c>
      <c r="C236" s="81" t="s">
        <v>283</v>
      </c>
      <c r="D236" s="84" t="s">
        <v>219</v>
      </c>
      <c r="E236" s="82" t="s">
        <v>110</v>
      </c>
      <c r="F236" s="83" t="s">
        <v>372</v>
      </c>
      <c r="G236" s="82">
        <v>2.97</v>
      </c>
      <c r="H236" s="134">
        <v>417081.45411203813</v>
      </c>
      <c r="I236" s="83">
        <v>417081.45411203813</v>
      </c>
      <c r="J236" s="82">
        <v>1.1975806451612904E-2</v>
      </c>
      <c r="K236" s="134">
        <v>1142.6889153754469</v>
      </c>
      <c r="L236" s="83">
        <v>1142.6889153754469</v>
      </c>
      <c r="M236" s="82">
        <v>0</v>
      </c>
      <c r="N236" s="134">
        <v>0</v>
      </c>
      <c r="O236" s="83">
        <v>0</v>
      </c>
      <c r="P236" s="82">
        <v>0</v>
      </c>
      <c r="Q236" s="134">
        <v>0</v>
      </c>
      <c r="R236" s="83">
        <v>0</v>
      </c>
    </row>
    <row r="237" spans="1:18" x14ac:dyDescent="0.25">
      <c r="A237" s="79" t="s">
        <v>370</v>
      </c>
      <c r="B237" s="133" t="s">
        <v>371</v>
      </c>
      <c r="C237" s="81" t="s">
        <v>284</v>
      </c>
      <c r="D237" s="84" t="s">
        <v>219</v>
      </c>
      <c r="E237" s="82" t="s">
        <v>110</v>
      </c>
      <c r="F237" s="83" t="s">
        <v>372</v>
      </c>
      <c r="G237" s="82">
        <v>2.9040000000000004</v>
      </c>
      <c r="H237" s="134">
        <v>407812.97735399287</v>
      </c>
      <c r="I237" s="83">
        <v>407812.97735399287</v>
      </c>
      <c r="J237" s="82">
        <v>1.1709677419354841E-2</v>
      </c>
      <c r="K237" s="134">
        <v>1117.2958283671037</v>
      </c>
      <c r="L237" s="83">
        <v>1117.2958283671037</v>
      </c>
      <c r="M237" s="82">
        <v>0</v>
      </c>
      <c r="N237" s="134">
        <v>0</v>
      </c>
      <c r="O237" s="83">
        <v>0</v>
      </c>
      <c r="P237" s="82">
        <v>0</v>
      </c>
      <c r="Q237" s="134">
        <v>0</v>
      </c>
      <c r="R237" s="83">
        <v>0</v>
      </c>
    </row>
    <row r="238" spans="1:18" x14ac:dyDescent="0.25">
      <c r="A238" s="79" t="s">
        <v>370</v>
      </c>
      <c r="B238" s="133" t="s">
        <v>371</v>
      </c>
      <c r="C238" s="81" t="s">
        <v>285</v>
      </c>
      <c r="D238" s="84" t="s">
        <v>219</v>
      </c>
      <c r="E238" s="82" t="s">
        <v>110</v>
      </c>
      <c r="F238" s="83" t="s">
        <v>372</v>
      </c>
      <c r="G238" s="82">
        <v>2.7555000000000001</v>
      </c>
      <c r="H238" s="134">
        <v>386958.90464839089</v>
      </c>
      <c r="I238" s="83">
        <v>386958.90464839089</v>
      </c>
      <c r="J238" s="82">
        <v>1.1110887096774194E-2</v>
      </c>
      <c r="K238" s="134">
        <v>1060.1613825983311</v>
      </c>
      <c r="L238" s="83">
        <v>1060.1613825983311</v>
      </c>
      <c r="M238" s="82">
        <v>0</v>
      </c>
      <c r="N238" s="134">
        <v>0</v>
      </c>
      <c r="O238" s="83">
        <v>0</v>
      </c>
      <c r="P238" s="82">
        <v>0</v>
      </c>
      <c r="Q238" s="134">
        <v>0</v>
      </c>
      <c r="R238" s="83">
        <v>0</v>
      </c>
    </row>
    <row r="239" spans="1:18" x14ac:dyDescent="0.25">
      <c r="A239" s="79" t="s">
        <v>370</v>
      </c>
      <c r="B239" s="133" t="s">
        <v>371</v>
      </c>
      <c r="C239" s="81" t="s">
        <v>229</v>
      </c>
      <c r="D239" s="84" t="s">
        <v>230</v>
      </c>
      <c r="E239" s="82" t="s">
        <v>110</v>
      </c>
      <c r="F239" s="83" t="s">
        <v>372</v>
      </c>
      <c r="G239" s="82">
        <v>19.288499999999999</v>
      </c>
      <c r="H239" s="134">
        <v>61913.424743742544</v>
      </c>
      <c r="I239" s="83">
        <v>61913.424743742544</v>
      </c>
      <c r="J239" s="82">
        <v>7.7776209677419356E-2</v>
      </c>
      <c r="K239" s="134">
        <v>169.625821215733</v>
      </c>
      <c r="L239" s="83">
        <v>169.625821215733</v>
      </c>
      <c r="M239" s="82">
        <v>0</v>
      </c>
      <c r="N239" s="134">
        <v>0</v>
      </c>
      <c r="O239" s="83">
        <v>0</v>
      </c>
      <c r="P239" s="82">
        <v>0</v>
      </c>
      <c r="Q239" s="134">
        <v>0</v>
      </c>
      <c r="R239" s="83">
        <v>0</v>
      </c>
    </row>
    <row r="240" spans="1:18" x14ac:dyDescent="0.25">
      <c r="A240" s="79" t="s">
        <v>370</v>
      </c>
      <c r="B240" s="133" t="s">
        <v>371</v>
      </c>
      <c r="C240" s="81" t="s">
        <v>231</v>
      </c>
      <c r="D240" s="84" t="s">
        <v>219</v>
      </c>
      <c r="E240" s="82" t="s">
        <v>110</v>
      </c>
      <c r="F240" s="83" t="s">
        <v>372</v>
      </c>
      <c r="G240" s="82">
        <v>366.98062499999997</v>
      </c>
      <c r="H240" s="134">
        <v>61079.261835518468</v>
      </c>
      <c r="I240" s="83">
        <v>61079.261835518468</v>
      </c>
      <c r="J240" s="82">
        <v>1.4797605846774193</v>
      </c>
      <c r="K240" s="134">
        <v>167.34044338498211</v>
      </c>
      <c r="L240" s="83">
        <v>167.34044338498211</v>
      </c>
      <c r="M240" s="82">
        <v>0</v>
      </c>
      <c r="N240" s="134">
        <v>0</v>
      </c>
      <c r="O240" s="83">
        <v>0</v>
      </c>
      <c r="P240" s="82">
        <v>0</v>
      </c>
      <c r="Q240" s="134">
        <v>0</v>
      </c>
      <c r="R240" s="83">
        <v>0</v>
      </c>
    </row>
    <row r="241" spans="1:18" x14ac:dyDescent="0.25">
      <c r="A241" s="79" t="s">
        <v>370</v>
      </c>
      <c r="B241" s="133" t="s">
        <v>371</v>
      </c>
      <c r="C241" s="81" t="s">
        <v>232</v>
      </c>
      <c r="D241" s="84" t="s">
        <v>219</v>
      </c>
      <c r="E241" s="82" t="s">
        <v>110</v>
      </c>
      <c r="F241" s="83" t="s">
        <v>372</v>
      </c>
      <c r="G241" s="82">
        <v>6895.9737000000005</v>
      </c>
      <c r="H241" s="134">
        <v>61079.261835518468</v>
      </c>
      <c r="I241" s="83">
        <v>61079.261835518468</v>
      </c>
      <c r="J241" s="82">
        <v>27.806345564516132</v>
      </c>
      <c r="K241" s="134">
        <v>167.34044338498211</v>
      </c>
      <c r="L241" s="83">
        <v>167.34044338498211</v>
      </c>
      <c r="M241" s="82">
        <v>0</v>
      </c>
      <c r="N241" s="134">
        <v>0</v>
      </c>
      <c r="O241" s="83">
        <v>0</v>
      </c>
      <c r="P241" s="82">
        <v>0</v>
      </c>
      <c r="Q241" s="134">
        <v>0</v>
      </c>
      <c r="R241" s="83">
        <v>0</v>
      </c>
    </row>
    <row r="242" spans="1:18" x14ac:dyDescent="0.25">
      <c r="A242" s="79" t="s">
        <v>370</v>
      </c>
      <c r="B242" s="133" t="s">
        <v>371</v>
      </c>
      <c r="C242" s="81" t="s">
        <v>233</v>
      </c>
      <c r="D242" s="84" t="s">
        <v>219</v>
      </c>
      <c r="E242" s="82" t="s">
        <v>110</v>
      </c>
      <c r="F242" s="83" t="s">
        <v>372</v>
      </c>
      <c r="G242" s="82">
        <v>8.4644999999999992</v>
      </c>
      <c r="H242" s="134">
        <v>63396.381025029797</v>
      </c>
      <c r="I242" s="83">
        <v>63396.381025029797</v>
      </c>
      <c r="J242" s="82">
        <v>3.4131048387096768E-2</v>
      </c>
      <c r="K242" s="134">
        <v>173.68871513706793</v>
      </c>
      <c r="L242" s="83">
        <v>173.68871513706793</v>
      </c>
      <c r="M242" s="82">
        <v>0</v>
      </c>
      <c r="N242" s="134">
        <v>0</v>
      </c>
      <c r="O242" s="83">
        <v>0</v>
      </c>
      <c r="P242" s="82">
        <v>0</v>
      </c>
      <c r="Q242" s="134">
        <v>0</v>
      </c>
      <c r="R242" s="83">
        <v>0</v>
      </c>
    </row>
    <row r="243" spans="1:18" x14ac:dyDescent="0.25">
      <c r="A243" s="79" t="s">
        <v>370</v>
      </c>
      <c r="B243" s="133" t="s">
        <v>1656</v>
      </c>
      <c r="C243" s="81" t="s">
        <v>235</v>
      </c>
      <c r="D243" s="84" t="s">
        <v>235</v>
      </c>
      <c r="E243" s="82" t="s">
        <v>110</v>
      </c>
      <c r="F243" s="83" t="s">
        <v>372</v>
      </c>
      <c r="G243" s="82" t="s">
        <v>214</v>
      </c>
      <c r="H243" s="134">
        <v>760478.5179976162</v>
      </c>
      <c r="I243" s="83">
        <v>760478.5179976162</v>
      </c>
      <c r="J243" s="82" t="s">
        <v>214</v>
      </c>
      <c r="K243" s="134">
        <v>2083.502789034565</v>
      </c>
      <c r="L243" s="83">
        <v>2083.502789034565</v>
      </c>
      <c r="M243" s="197">
        <v>0</v>
      </c>
      <c r="N243" s="134">
        <v>0</v>
      </c>
      <c r="O243" s="83">
        <v>0</v>
      </c>
      <c r="P243" s="82">
        <v>0</v>
      </c>
      <c r="Q243" s="134">
        <v>0</v>
      </c>
      <c r="R243" s="83">
        <v>0</v>
      </c>
    </row>
    <row r="244" spans="1:18" x14ac:dyDescent="0.25">
      <c r="A244" s="79" t="s">
        <v>374</v>
      </c>
      <c r="B244" s="133" t="s">
        <v>375</v>
      </c>
      <c r="C244" s="81" t="s">
        <v>293</v>
      </c>
      <c r="D244" s="84" t="s">
        <v>219</v>
      </c>
      <c r="E244" s="82" t="s">
        <v>110</v>
      </c>
      <c r="F244" s="83" t="s">
        <v>376</v>
      </c>
      <c r="G244" s="82">
        <v>590.13240000000008</v>
      </c>
      <c r="H244" s="134">
        <v>1060778.7290765711</v>
      </c>
      <c r="I244" s="83">
        <v>1060778.7290765711</v>
      </c>
      <c r="J244" s="82">
        <v>2.3795661290322583</v>
      </c>
      <c r="K244" s="134">
        <v>2906.2430933604687</v>
      </c>
      <c r="L244" s="83">
        <v>2906.2430933604687</v>
      </c>
      <c r="M244" s="82">
        <v>0</v>
      </c>
      <c r="N244" s="134">
        <v>0</v>
      </c>
      <c r="O244" s="83">
        <v>0</v>
      </c>
      <c r="P244" s="82">
        <v>0</v>
      </c>
      <c r="Q244" s="134">
        <v>0</v>
      </c>
      <c r="R244" s="83">
        <v>0</v>
      </c>
    </row>
    <row r="245" spans="1:18" x14ac:dyDescent="0.25">
      <c r="A245" s="79" t="s">
        <v>374</v>
      </c>
      <c r="B245" s="133" t="s">
        <v>375</v>
      </c>
      <c r="C245" s="81" t="s">
        <v>295</v>
      </c>
      <c r="D245" s="84" t="s">
        <v>219</v>
      </c>
      <c r="E245" s="82" t="s">
        <v>110</v>
      </c>
      <c r="F245" s="83" t="s">
        <v>376</v>
      </c>
      <c r="G245" s="82">
        <v>684.68400000000008</v>
      </c>
      <c r="H245" s="134">
        <v>1060778.7290765711</v>
      </c>
      <c r="I245" s="83">
        <v>1060778.7290765711</v>
      </c>
      <c r="J245" s="82">
        <v>2.7608225806451618</v>
      </c>
      <c r="K245" s="134">
        <v>2906.2430933604687</v>
      </c>
      <c r="L245" s="83">
        <v>2906.2430933604687</v>
      </c>
      <c r="M245" s="82">
        <v>0</v>
      </c>
      <c r="N245" s="134">
        <v>0</v>
      </c>
      <c r="O245" s="83">
        <v>0</v>
      </c>
      <c r="P245" s="82">
        <v>0</v>
      </c>
      <c r="Q245" s="134">
        <v>0</v>
      </c>
      <c r="R245" s="83">
        <v>0</v>
      </c>
    </row>
    <row r="246" spans="1:18" x14ac:dyDescent="0.25">
      <c r="A246" s="79" t="s">
        <v>374</v>
      </c>
      <c r="B246" s="133" t="s">
        <v>375</v>
      </c>
      <c r="C246" s="81" t="s">
        <v>296</v>
      </c>
      <c r="D246" s="84" t="s">
        <v>219</v>
      </c>
      <c r="E246" s="82" t="s">
        <v>110</v>
      </c>
      <c r="F246" s="83" t="s">
        <v>376</v>
      </c>
      <c r="G246" s="82">
        <v>343.01520000000005</v>
      </c>
      <c r="H246" s="134">
        <v>914760.60442635464</v>
      </c>
      <c r="I246" s="83">
        <v>914760.60442635464</v>
      </c>
      <c r="J246" s="82">
        <v>1.3831258064516132</v>
      </c>
      <c r="K246" s="134">
        <v>2506.1934367845333</v>
      </c>
      <c r="L246" s="83">
        <v>2506.1934367845333</v>
      </c>
      <c r="M246" s="82">
        <v>0</v>
      </c>
      <c r="N246" s="134">
        <v>0</v>
      </c>
      <c r="O246" s="83">
        <v>0</v>
      </c>
      <c r="P246" s="82">
        <v>0</v>
      </c>
      <c r="Q246" s="134">
        <v>0</v>
      </c>
      <c r="R246" s="83">
        <v>0</v>
      </c>
    </row>
    <row r="247" spans="1:18" x14ac:dyDescent="0.25">
      <c r="A247" s="79" t="s">
        <v>374</v>
      </c>
      <c r="B247" s="133" t="s">
        <v>375</v>
      </c>
      <c r="C247" s="81" t="s">
        <v>297</v>
      </c>
      <c r="D247" s="84" t="s">
        <v>219</v>
      </c>
      <c r="E247" s="82" t="s">
        <v>110</v>
      </c>
      <c r="F247" s="83" t="s">
        <v>376</v>
      </c>
      <c r="G247" s="82">
        <v>84.347999999999999</v>
      </c>
      <c r="H247" s="134">
        <v>914760.60442635464</v>
      </c>
      <c r="I247" s="83">
        <v>914760.60442635464</v>
      </c>
      <c r="J247" s="82">
        <v>0.34011290322580645</v>
      </c>
      <c r="K247" s="134">
        <v>2506.1934367845333</v>
      </c>
      <c r="L247" s="83">
        <v>2506.1934367845333</v>
      </c>
      <c r="M247" s="82">
        <v>0</v>
      </c>
      <c r="N247" s="134">
        <v>0</v>
      </c>
      <c r="O247" s="83">
        <v>0</v>
      </c>
      <c r="P247" s="82">
        <v>0</v>
      </c>
      <c r="Q247" s="134">
        <v>0</v>
      </c>
      <c r="R247" s="83">
        <v>0</v>
      </c>
    </row>
    <row r="248" spans="1:18" x14ac:dyDescent="0.25">
      <c r="A248" s="79" t="s">
        <v>374</v>
      </c>
      <c r="B248" s="133" t="s">
        <v>375</v>
      </c>
      <c r="C248" s="81" t="s">
        <v>298</v>
      </c>
      <c r="D248" s="84" t="s">
        <v>213</v>
      </c>
      <c r="E248" s="82" t="s">
        <v>110</v>
      </c>
      <c r="F248" s="83" t="s">
        <v>376</v>
      </c>
      <c r="G248" s="82">
        <v>6.0587999999999997</v>
      </c>
      <c r="H248" s="134">
        <v>985622.34138895955</v>
      </c>
      <c r="I248" s="83">
        <v>985622.34138895955</v>
      </c>
      <c r="J248" s="82">
        <v>2.4430645161290322E-2</v>
      </c>
      <c r="K248" s="134">
        <v>2700.3351818875603</v>
      </c>
      <c r="L248" s="83">
        <v>2700.3351818875603</v>
      </c>
      <c r="M248" s="82">
        <v>0</v>
      </c>
      <c r="N248" s="134">
        <v>0</v>
      </c>
      <c r="O248" s="83">
        <v>0</v>
      </c>
      <c r="P248" s="82">
        <v>0</v>
      </c>
      <c r="Q248" s="134">
        <v>0</v>
      </c>
      <c r="R248" s="83">
        <v>0</v>
      </c>
    </row>
    <row r="249" spans="1:18" x14ac:dyDescent="0.25">
      <c r="A249" s="79" t="s">
        <v>374</v>
      </c>
      <c r="B249" s="133" t="s">
        <v>375</v>
      </c>
      <c r="C249" s="81" t="s">
        <v>299</v>
      </c>
      <c r="D249" s="84" t="s">
        <v>219</v>
      </c>
      <c r="E249" s="82" t="s">
        <v>110</v>
      </c>
      <c r="F249" s="83" t="s">
        <v>376</v>
      </c>
      <c r="G249" s="82">
        <v>6474.7188000000006</v>
      </c>
      <c r="H249" s="134">
        <v>1054336.7529890614</v>
      </c>
      <c r="I249" s="83">
        <v>1054336.7529890614</v>
      </c>
      <c r="J249" s="82">
        <v>26.107737096774194</v>
      </c>
      <c r="K249" s="134">
        <v>2888.5938438056478</v>
      </c>
      <c r="L249" s="83">
        <v>2888.5938438056478</v>
      </c>
      <c r="M249" s="82">
        <v>0</v>
      </c>
      <c r="N249" s="134">
        <v>0</v>
      </c>
      <c r="O249" s="83">
        <v>0</v>
      </c>
      <c r="P249" s="82">
        <v>0</v>
      </c>
      <c r="Q249" s="134">
        <v>0</v>
      </c>
      <c r="R249" s="83">
        <v>0</v>
      </c>
    </row>
    <row r="250" spans="1:18" x14ac:dyDescent="0.25">
      <c r="A250" s="79" t="s">
        <v>374</v>
      </c>
      <c r="B250" s="133" t="s">
        <v>375</v>
      </c>
      <c r="C250" s="81" t="s">
        <v>300</v>
      </c>
      <c r="D250" s="84" t="s">
        <v>219</v>
      </c>
      <c r="E250" s="82" t="s">
        <v>110</v>
      </c>
      <c r="F250" s="83" t="s">
        <v>376</v>
      </c>
      <c r="G250" s="82">
        <v>6315.3948000000009</v>
      </c>
      <c r="H250" s="134">
        <v>1060778.7290765711</v>
      </c>
      <c r="I250" s="83">
        <v>1060778.7290765711</v>
      </c>
      <c r="J250" s="82">
        <v>25.465301612903229</v>
      </c>
      <c r="K250" s="134">
        <v>2906.2430933604687</v>
      </c>
      <c r="L250" s="83">
        <v>2906.2430933604687</v>
      </c>
      <c r="M250" s="82">
        <v>0</v>
      </c>
      <c r="N250" s="134">
        <v>0</v>
      </c>
      <c r="O250" s="83">
        <v>0</v>
      </c>
      <c r="P250" s="82">
        <v>0</v>
      </c>
      <c r="Q250" s="134">
        <v>0</v>
      </c>
      <c r="R250" s="83">
        <v>0</v>
      </c>
    </row>
    <row r="251" spans="1:18" x14ac:dyDescent="0.25">
      <c r="A251" s="79" t="s">
        <v>374</v>
      </c>
      <c r="B251" s="133" t="s">
        <v>375</v>
      </c>
      <c r="C251" s="81" t="s">
        <v>301</v>
      </c>
      <c r="D251" s="84" t="s">
        <v>219</v>
      </c>
      <c r="E251" s="82" t="s">
        <v>110</v>
      </c>
      <c r="F251" s="83" t="s">
        <v>376</v>
      </c>
      <c r="G251" s="82">
        <v>3702.3195000000001</v>
      </c>
      <c r="H251" s="134">
        <v>1057557.741032816</v>
      </c>
      <c r="I251" s="83">
        <v>1057557.741032816</v>
      </c>
      <c r="J251" s="82">
        <v>14.928707661290323</v>
      </c>
      <c r="K251" s="134">
        <v>2897.4184685830573</v>
      </c>
      <c r="L251" s="83">
        <v>2897.4184685830573</v>
      </c>
      <c r="M251" s="82">
        <v>0</v>
      </c>
      <c r="N251" s="134">
        <v>0</v>
      </c>
      <c r="O251" s="83">
        <v>0</v>
      </c>
      <c r="P251" s="82">
        <v>0</v>
      </c>
      <c r="Q251" s="134">
        <v>0</v>
      </c>
      <c r="R251" s="83">
        <v>0</v>
      </c>
    </row>
    <row r="252" spans="1:18" x14ac:dyDescent="0.25">
      <c r="A252" s="79" t="s">
        <v>374</v>
      </c>
      <c r="B252" s="133" t="s">
        <v>375</v>
      </c>
      <c r="C252" s="81" t="s">
        <v>302</v>
      </c>
      <c r="D252" s="84" t="s">
        <v>219</v>
      </c>
      <c r="E252" s="82" t="s">
        <v>110</v>
      </c>
      <c r="F252" s="83" t="s">
        <v>376</v>
      </c>
      <c r="G252" s="82">
        <v>1379.6112000000001</v>
      </c>
      <c r="H252" s="134">
        <v>1058631.4037140675</v>
      </c>
      <c r="I252" s="83">
        <v>1058631.4037140675</v>
      </c>
      <c r="J252" s="82">
        <v>5.5629483870967746</v>
      </c>
      <c r="K252" s="134">
        <v>2900.3600101755273</v>
      </c>
      <c r="L252" s="83">
        <v>2900.3600101755273</v>
      </c>
      <c r="M252" s="82">
        <v>0</v>
      </c>
      <c r="N252" s="134">
        <v>0</v>
      </c>
      <c r="O252" s="83">
        <v>0</v>
      </c>
      <c r="P252" s="82">
        <v>0</v>
      </c>
      <c r="Q252" s="134">
        <v>0</v>
      </c>
      <c r="R252" s="83">
        <v>0</v>
      </c>
    </row>
    <row r="253" spans="1:18" x14ac:dyDescent="0.25">
      <c r="A253" s="79" t="s">
        <v>374</v>
      </c>
      <c r="B253" s="133" t="s">
        <v>375</v>
      </c>
      <c r="C253" s="81" t="s">
        <v>303</v>
      </c>
      <c r="D253" s="84" t="s">
        <v>219</v>
      </c>
      <c r="E253" s="82" t="s">
        <v>110</v>
      </c>
      <c r="F253" s="83" t="s">
        <v>376</v>
      </c>
      <c r="G253" s="82">
        <v>1825.3125</v>
      </c>
      <c r="H253" s="134">
        <v>950191.47290765704</v>
      </c>
      <c r="I253" s="83">
        <v>950191.47290765704</v>
      </c>
      <c r="J253" s="82">
        <v>7.360131048387097</v>
      </c>
      <c r="K253" s="134">
        <v>2603.2643093360466</v>
      </c>
      <c r="L253" s="83">
        <v>2603.2643093360466</v>
      </c>
      <c r="M253" s="82">
        <v>0</v>
      </c>
      <c r="N253" s="134">
        <v>0</v>
      </c>
      <c r="O253" s="83">
        <v>0</v>
      </c>
      <c r="P253" s="82">
        <v>0</v>
      </c>
      <c r="Q253" s="134">
        <v>0</v>
      </c>
      <c r="R253" s="83">
        <v>0</v>
      </c>
    </row>
    <row r="254" spans="1:18" x14ac:dyDescent="0.25">
      <c r="A254" s="79" t="s">
        <v>374</v>
      </c>
      <c r="B254" s="133" t="s">
        <v>375</v>
      </c>
      <c r="C254" s="81" t="s">
        <v>304</v>
      </c>
      <c r="D254" s="84" t="s">
        <v>219</v>
      </c>
      <c r="E254" s="82" t="s">
        <v>110</v>
      </c>
      <c r="F254" s="83" t="s">
        <v>376</v>
      </c>
      <c r="G254" s="82">
        <v>1353.0858000000001</v>
      </c>
      <c r="H254" s="134">
        <v>942675.83413889597</v>
      </c>
      <c r="I254" s="83">
        <v>942675.83413889597</v>
      </c>
      <c r="J254" s="82">
        <v>5.4559911290322587</v>
      </c>
      <c r="K254" s="134">
        <v>2582.6735181887561</v>
      </c>
      <c r="L254" s="83">
        <v>2582.6735181887561</v>
      </c>
      <c r="M254" s="82">
        <v>0</v>
      </c>
      <c r="N254" s="134">
        <v>0</v>
      </c>
      <c r="O254" s="83">
        <v>0</v>
      </c>
      <c r="P254" s="82">
        <v>0</v>
      </c>
      <c r="Q254" s="134">
        <v>0</v>
      </c>
      <c r="R254" s="83">
        <v>0</v>
      </c>
    </row>
    <row r="255" spans="1:18" x14ac:dyDescent="0.25">
      <c r="A255" s="79" t="s">
        <v>374</v>
      </c>
      <c r="B255" s="133" t="s">
        <v>375</v>
      </c>
      <c r="C255" s="81" t="s">
        <v>305</v>
      </c>
      <c r="D255" s="84" t="s">
        <v>219</v>
      </c>
      <c r="E255" s="82" t="s">
        <v>110</v>
      </c>
      <c r="F255" s="83" t="s">
        <v>376</v>
      </c>
      <c r="G255" s="82">
        <v>1696.2627000000002</v>
      </c>
      <c r="H255" s="134">
        <v>980254.02798270178</v>
      </c>
      <c r="I255" s="83">
        <v>980254.02798270178</v>
      </c>
      <c r="J255" s="82">
        <v>6.8397689516129043</v>
      </c>
      <c r="K255" s="134">
        <v>2685.6274739252103</v>
      </c>
      <c r="L255" s="83">
        <v>2685.6274739252103</v>
      </c>
      <c r="M255" s="82">
        <v>0</v>
      </c>
      <c r="N255" s="134">
        <v>0</v>
      </c>
      <c r="O255" s="83">
        <v>0</v>
      </c>
      <c r="P255" s="82">
        <v>0</v>
      </c>
      <c r="Q255" s="134">
        <v>0</v>
      </c>
      <c r="R255" s="83">
        <v>0</v>
      </c>
    </row>
    <row r="256" spans="1:18" x14ac:dyDescent="0.25">
      <c r="A256" s="79" t="s">
        <v>374</v>
      </c>
      <c r="B256" s="133" t="s">
        <v>375</v>
      </c>
      <c r="C256" s="81" t="s">
        <v>306</v>
      </c>
      <c r="D256" s="84" t="s">
        <v>219</v>
      </c>
      <c r="E256" s="82" t="s">
        <v>110</v>
      </c>
      <c r="F256" s="83" t="s">
        <v>376</v>
      </c>
      <c r="G256" s="82">
        <v>305.613</v>
      </c>
      <c r="H256" s="134">
        <v>1104798.8990078859</v>
      </c>
      <c r="I256" s="83">
        <v>1104798.8990078859</v>
      </c>
      <c r="J256" s="82">
        <v>1.2323104838709678</v>
      </c>
      <c r="K256" s="134">
        <v>3026.8462986517425</v>
      </c>
      <c r="L256" s="83">
        <v>3026.8462986517425</v>
      </c>
      <c r="M256" s="82">
        <v>0</v>
      </c>
      <c r="N256" s="134">
        <v>0</v>
      </c>
      <c r="O256" s="83">
        <v>0</v>
      </c>
      <c r="P256" s="82">
        <v>0</v>
      </c>
      <c r="Q256" s="134">
        <v>0</v>
      </c>
      <c r="R256" s="83">
        <v>0</v>
      </c>
    </row>
    <row r="257" spans="1:18" x14ac:dyDescent="0.25">
      <c r="A257" s="79" t="s">
        <v>374</v>
      </c>
      <c r="B257" s="133" t="s">
        <v>375</v>
      </c>
      <c r="C257" s="81" t="s">
        <v>307</v>
      </c>
      <c r="D257" s="84" t="s">
        <v>219</v>
      </c>
      <c r="E257" s="82" t="s">
        <v>110</v>
      </c>
      <c r="F257" s="83" t="s">
        <v>376</v>
      </c>
      <c r="G257" s="82">
        <v>918.45600000000002</v>
      </c>
      <c r="H257" s="134">
        <v>1067220.7051640805</v>
      </c>
      <c r="I257" s="83">
        <v>1067220.7051640805</v>
      </c>
      <c r="J257" s="82">
        <v>3.7034516129032258</v>
      </c>
      <c r="K257" s="134">
        <v>2923.8923429152892</v>
      </c>
      <c r="L257" s="83">
        <v>2923.8923429152892</v>
      </c>
      <c r="M257" s="82">
        <v>0</v>
      </c>
      <c r="N257" s="134">
        <v>0</v>
      </c>
      <c r="O257" s="83">
        <v>0</v>
      </c>
      <c r="P257" s="82">
        <v>0</v>
      </c>
      <c r="Q257" s="134">
        <v>0</v>
      </c>
      <c r="R257" s="83">
        <v>0</v>
      </c>
    </row>
    <row r="258" spans="1:18" x14ac:dyDescent="0.25">
      <c r="A258" s="79" t="s">
        <v>374</v>
      </c>
      <c r="B258" s="133" t="s">
        <v>375</v>
      </c>
      <c r="C258" s="81" t="s">
        <v>308</v>
      </c>
      <c r="D258" s="84" t="s">
        <v>219</v>
      </c>
      <c r="E258" s="82" t="s">
        <v>110</v>
      </c>
      <c r="F258" s="83" t="s">
        <v>376</v>
      </c>
      <c r="G258" s="82">
        <v>1884.1977000000002</v>
      </c>
      <c r="H258" s="134">
        <v>1081178.3200203511</v>
      </c>
      <c r="I258" s="83">
        <v>1081178.3200203511</v>
      </c>
      <c r="J258" s="82">
        <v>7.597571370967743</v>
      </c>
      <c r="K258" s="134">
        <v>2962.1323836174001</v>
      </c>
      <c r="L258" s="83">
        <v>2962.1323836174001</v>
      </c>
      <c r="M258" s="82">
        <v>0</v>
      </c>
      <c r="N258" s="134">
        <v>0</v>
      </c>
      <c r="O258" s="83">
        <v>0</v>
      </c>
      <c r="P258" s="82">
        <v>0</v>
      </c>
      <c r="Q258" s="134">
        <v>0</v>
      </c>
      <c r="R258" s="83">
        <v>0</v>
      </c>
    </row>
    <row r="259" spans="1:18" x14ac:dyDescent="0.25">
      <c r="A259" s="79" t="s">
        <v>374</v>
      </c>
      <c r="B259" s="133" t="s">
        <v>375</v>
      </c>
      <c r="C259" s="81" t="s">
        <v>309</v>
      </c>
      <c r="D259" s="84" t="s">
        <v>219</v>
      </c>
      <c r="E259" s="82" t="s">
        <v>110</v>
      </c>
      <c r="F259" s="83" t="s">
        <v>376</v>
      </c>
      <c r="G259" s="82">
        <v>1266.1011000000001</v>
      </c>
      <c r="H259" s="134">
        <v>1081178.3200203511</v>
      </c>
      <c r="I259" s="83">
        <v>1081178.3200203511</v>
      </c>
      <c r="J259" s="82">
        <v>5.105246370967742</v>
      </c>
      <c r="K259" s="134">
        <v>2962.1323836174001</v>
      </c>
      <c r="L259" s="83">
        <v>2962.1323836174001</v>
      </c>
      <c r="M259" s="82">
        <v>0</v>
      </c>
      <c r="N259" s="134">
        <v>0</v>
      </c>
      <c r="O259" s="83">
        <v>0</v>
      </c>
      <c r="P259" s="82">
        <v>0</v>
      </c>
      <c r="Q259" s="134">
        <v>0</v>
      </c>
      <c r="R259" s="83">
        <v>0</v>
      </c>
    </row>
    <row r="260" spans="1:18" x14ac:dyDescent="0.25">
      <c r="A260" s="79" t="s">
        <v>374</v>
      </c>
      <c r="B260" s="133" t="s">
        <v>375</v>
      </c>
      <c r="C260" s="81" t="s">
        <v>310</v>
      </c>
      <c r="D260" s="84" t="s">
        <v>219</v>
      </c>
      <c r="E260" s="82" t="s">
        <v>110</v>
      </c>
      <c r="F260" s="83" t="s">
        <v>376</v>
      </c>
      <c r="G260" s="82">
        <v>1884.5111999999999</v>
      </c>
      <c r="H260" s="134">
        <v>949117.81022640551</v>
      </c>
      <c r="I260" s="83">
        <v>949117.81022640551</v>
      </c>
      <c r="J260" s="82">
        <v>7.5988354838709675</v>
      </c>
      <c r="K260" s="134">
        <v>2600.3227677435766</v>
      </c>
      <c r="L260" s="83">
        <v>2600.3227677435766</v>
      </c>
      <c r="M260" s="82">
        <v>0</v>
      </c>
      <c r="N260" s="134">
        <v>0</v>
      </c>
      <c r="O260" s="83">
        <v>0</v>
      </c>
      <c r="P260" s="82">
        <v>0</v>
      </c>
      <c r="Q260" s="134">
        <v>0</v>
      </c>
      <c r="R260" s="83">
        <v>0</v>
      </c>
    </row>
    <row r="261" spans="1:18" x14ac:dyDescent="0.25">
      <c r="A261" s="79" t="s">
        <v>374</v>
      </c>
      <c r="B261" s="133" t="s">
        <v>375</v>
      </c>
      <c r="C261" s="81" t="s">
        <v>311</v>
      </c>
      <c r="D261" s="84" t="s">
        <v>219</v>
      </c>
      <c r="E261" s="82" t="s">
        <v>110</v>
      </c>
      <c r="F261" s="83" t="s">
        <v>376</v>
      </c>
      <c r="G261" s="82">
        <v>827.47499999999991</v>
      </c>
      <c r="H261" s="134">
        <v>1076883.6692953447</v>
      </c>
      <c r="I261" s="83">
        <v>1076883.6692953447</v>
      </c>
      <c r="J261" s="82">
        <v>3.3365927419354837</v>
      </c>
      <c r="K261" s="134">
        <v>2950.3662172475197</v>
      </c>
      <c r="L261" s="83">
        <v>2950.3662172475197</v>
      </c>
      <c r="M261" s="82">
        <v>0</v>
      </c>
      <c r="N261" s="134">
        <v>0</v>
      </c>
      <c r="O261" s="83">
        <v>0</v>
      </c>
      <c r="P261" s="82">
        <v>0</v>
      </c>
      <c r="Q261" s="134">
        <v>0</v>
      </c>
      <c r="R261" s="83">
        <v>0</v>
      </c>
    </row>
    <row r="262" spans="1:18" x14ac:dyDescent="0.25">
      <c r="A262" s="79" t="s">
        <v>374</v>
      </c>
      <c r="B262" s="133" t="s">
        <v>375</v>
      </c>
      <c r="C262" s="81" t="s">
        <v>312</v>
      </c>
      <c r="D262" s="84" t="s">
        <v>219</v>
      </c>
      <c r="E262" s="82" t="s">
        <v>110</v>
      </c>
      <c r="F262" s="83" t="s">
        <v>376</v>
      </c>
      <c r="G262" s="82">
        <v>1161.4185</v>
      </c>
      <c r="H262" s="134">
        <v>933012.8700076316</v>
      </c>
      <c r="I262" s="83">
        <v>933012.8700076316</v>
      </c>
      <c r="J262" s="82">
        <v>4.683139112903226</v>
      </c>
      <c r="K262" s="134">
        <v>2556.1996438565247</v>
      </c>
      <c r="L262" s="83">
        <v>2556.1996438565247</v>
      </c>
      <c r="M262" s="82">
        <v>0</v>
      </c>
      <c r="N262" s="134">
        <v>0</v>
      </c>
      <c r="O262" s="83">
        <v>0</v>
      </c>
      <c r="P262" s="82">
        <v>0</v>
      </c>
      <c r="Q262" s="134">
        <v>0</v>
      </c>
      <c r="R262" s="83">
        <v>0</v>
      </c>
    </row>
    <row r="263" spans="1:18" x14ac:dyDescent="0.25">
      <c r="A263" s="79" t="s">
        <v>374</v>
      </c>
      <c r="B263" s="133" t="s">
        <v>375</v>
      </c>
      <c r="C263" s="81" t="s">
        <v>313</v>
      </c>
      <c r="D263" s="84" t="s">
        <v>219</v>
      </c>
      <c r="E263" s="82" t="s">
        <v>110</v>
      </c>
      <c r="F263" s="83" t="s">
        <v>376</v>
      </c>
      <c r="G263" s="82">
        <v>1600.2360000000003</v>
      </c>
      <c r="H263" s="134">
        <v>964149.08776392788</v>
      </c>
      <c r="I263" s="83">
        <v>964149.08776392788</v>
      </c>
      <c r="J263" s="82">
        <v>6.4525645161290335</v>
      </c>
      <c r="K263" s="134">
        <v>2641.5043500381585</v>
      </c>
      <c r="L263" s="83">
        <v>2641.5043500381585</v>
      </c>
      <c r="M263" s="82">
        <v>0</v>
      </c>
      <c r="N263" s="134">
        <v>0</v>
      </c>
      <c r="O263" s="83">
        <v>0</v>
      </c>
      <c r="P263" s="82">
        <v>0</v>
      </c>
      <c r="Q263" s="134">
        <v>0</v>
      </c>
      <c r="R263" s="83">
        <v>0</v>
      </c>
    </row>
    <row r="264" spans="1:18" x14ac:dyDescent="0.25">
      <c r="A264" s="79" t="s">
        <v>374</v>
      </c>
      <c r="B264" s="133" t="s">
        <v>375</v>
      </c>
      <c r="C264" s="81" t="s">
        <v>314</v>
      </c>
      <c r="D264" s="84" t="s">
        <v>219</v>
      </c>
      <c r="E264" s="82" t="s">
        <v>110</v>
      </c>
      <c r="F264" s="83" t="s">
        <v>376</v>
      </c>
      <c r="G264" s="82">
        <v>987.03000000000009</v>
      </c>
      <c r="H264" s="134">
        <v>1070441.6932078353</v>
      </c>
      <c r="I264" s="83">
        <v>1070441.6932078353</v>
      </c>
      <c r="J264" s="82">
        <v>3.9799596774193553</v>
      </c>
      <c r="K264" s="134">
        <v>2932.7169676926997</v>
      </c>
      <c r="L264" s="83">
        <v>2932.7169676926997</v>
      </c>
      <c r="M264" s="82">
        <v>0</v>
      </c>
      <c r="N264" s="134">
        <v>0</v>
      </c>
      <c r="O264" s="83">
        <v>0</v>
      </c>
      <c r="P264" s="82">
        <v>0</v>
      </c>
      <c r="Q264" s="134">
        <v>0</v>
      </c>
      <c r="R264" s="83">
        <v>0</v>
      </c>
    </row>
    <row r="265" spans="1:18" x14ac:dyDescent="0.25">
      <c r="A265" s="79" t="s">
        <v>374</v>
      </c>
      <c r="B265" s="133" t="s">
        <v>375</v>
      </c>
      <c r="C265" s="81" t="s">
        <v>315</v>
      </c>
      <c r="D265" s="84" t="s">
        <v>219</v>
      </c>
      <c r="E265" s="82" t="s">
        <v>110</v>
      </c>
      <c r="F265" s="83" t="s">
        <v>376</v>
      </c>
      <c r="G265" s="82">
        <v>899.01900000000012</v>
      </c>
      <c r="H265" s="134">
        <v>1083325.6453828542</v>
      </c>
      <c r="I265" s="83">
        <v>1083325.6453828542</v>
      </c>
      <c r="J265" s="82">
        <v>3.6250766129032264</v>
      </c>
      <c r="K265" s="134">
        <v>2968.0154668023401</v>
      </c>
      <c r="L265" s="83">
        <v>2968.0154668023401</v>
      </c>
      <c r="M265" s="82">
        <v>0</v>
      </c>
      <c r="N265" s="134">
        <v>0</v>
      </c>
      <c r="O265" s="83">
        <v>0</v>
      </c>
      <c r="P265" s="82">
        <v>0</v>
      </c>
      <c r="Q265" s="134">
        <v>0</v>
      </c>
      <c r="R265" s="83">
        <v>0</v>
      </c>
    </row>
    <row r="266" spans="1:18" x14ac:dyDescent="0.25">
      <c r="A266" s="79" t="s">
        <v>374</v>
      </c>
      <c r="B266" s="133" t="s">
        <v>375</v>
      </c>
      <c r="C266" s="81" t="s">
        <v>316</v>
      </c>
      <c r="D266" s="84" t="s">
        <v>219</v>
      </c>
      <c r="E266" s="82" t="s">
        <v>110</v>
      </c>
      <c r="F266" s="83" t="s">
        <v>376</v>
      </c>
      <c r="G266" s="82">
        <v>1806.2352000000001</v>
      </c>
      <c r="H266" s="134">
        <v>1082251.9827016026</v>
      </c>
      <c r="I266" s="83">
        <v>1082251.9827016026</v>
      </c>
      <c r="J266" s="82">
        <v>7.2832064516129034</v>
      </c>
      <c r="K266" s="134">
        <v>2965.0739252098701</v>
      </c>
      <c r="L266" s="83">
        <v>2965.0739252098701</v>
      </c>
      <c r="M266" s="82">
        <v>0</v>
      </c>
      <c r="N266" s="134">
        <v>0</v>
      </c>
      <c r="O266" s="83">
        <v>0</v>
      </c>
      <c r="P266" s="82">
        <v>0</v>
      </c>
      <c r="Q266" s="134">
        <v>0</v>
      </c>
      <c r="R266" s="83">
        <v>0</v>
      </c>
    </row>
    <row r="267" spans="1:18" x14ac:dyDescent="0.25">
      <c r="A267" s="79" t="s">
        <v>374</v>
      </c>
      <c r="B267" s="133" t="s">
        <v>375</v>
      </c>
      <c r="C267" s="81" t="s">
        <v>317</v>
      </c>
      <c r="D267" s="84" t="s">
        <v>219</v>
      </c>
      <c r="E267" s="82" t="s">
        <v>110</v>
      </c>
      <c r="F267" s="83" t="s">
        <v>376</v>
      </c>
      <c r="G267" s="82">
        <v>2582.0553000000004</v>
      </c>
      <c r="H267" s="134">
        <v>920128.91783261264</v>
      </c>
      <c r="I267" s="83">
        <v>920128.91783261264</v>
      </c>
      <c r="J267" s="82">
        <v>10.411513306451615</v>
      </c>
      <c r="K267" s="134">
        <v>2520.9011447468838</v>
      </c>
      <c r="L267" s="83">
        <v>2520.9011447468838</v>
      </c>
      <c r="M267" s="82">
        <v>0</v>
      </c>
      <c r="N267" s="134">
        <v>0</v>
      </c>
      <c r="O267" s="83">
        <v>0</v>
      </c>
      <c r="P267" s="82">
        <v>0</v>
      </c>
      <c r="Q267" s="134">
        <v>0</v>
      </c>
      <c r="R267" s="83">
        <v>0</v>
      </c>
    </row>
    <row r="268" spans="1:18" x14ac:dyDescent="0.25">
      <c r="A268" s="79" t="s">
        <v>374</v>
      </c>
      <c r="B268" s="133" t="s">
        <v>375</v>
      </c>
      <c r="C268" s="81" t="s">
        <v>318</v>
      </c>
      <c r="D268" s="84" t="s">
        <v>219</v>
      </c>
      <c r="E268" s="82" t="s">
        <v>110</v>
      </c>
      <c r="F268" s="83" t="s">
        <v>376</v>
      </c>
      <c r="G268" s="82">
        <v>445.50000000000006</v>
      </c>
      <c r="H268" s="134">
        <v>1073662.6812515899</v>
      </c>
      <c r="I268" s="83">
        <v>1073662.6812515899</v>
      </c>
      <c r="J268" s="82">
        <v>1.7963709677419357</v>
      </c>
      <c r="K268" s="134">
        <v>2941.5415924701092</v>
      </c>
      <c r="L268" s="83">
        <v>2941.5415924701092</v>
      </c>
      <c r="M268" s="82">
        <v>0</v>
      </c>
      <c r="N268" s="134">
        <v>0</v>
      </c>
      <c r="O268" s="83">
        <v>0</v>
      </c>
      <c r="P268" s="82">
        <v>0</v>
      </c>
      <c r="Q268" s="134">
        <v>0</v>
      </c>
      <c r="R268" s="83">
        <v>0</v>
      </c>
    </row>
    <row r="269" spans="1:18" x14ac:dyDescent="0.25">
      <c r="A269" s="79" t="s">
        <v>374</v>
      </c>
      <c r="B269" s="133" t="s">
        <v>375</v>
      </c>
      <c r="C269" s="81" t="s">
        <v>319</v>
      </c>
      <c r="D269" s="84" t="s">
        <v>219</v>
      </c>
      <c r="E269" s="82" t="s">
        <v>110</v>
      </c>
      <c r="F269" s="83" t="s">
        <v>376</v>
      </c>
      <c r="G269" s="82">
        <v>287.49600000000004</v>
      </c>
      <c r="H269" s="134">
        <v>1062926.0544390741</v>
      </c>
      <c r="I269" s="83">
        <v>1062926.0544390741</v>
      </c>
      <c r="J269" s="82">
        <v>1.1592580645161292</v>
      </c>
      <c r="K269" s="134">
        <v>2912.1261765454087</v>
      </c>
      <c r="L269" s="83">
        <v>2912.1261765454087</v>
      </c>
      <c r="M269" s="82">
        <v>0</v>
      </c>
      <c r="N269" s="134">
        <v>0</v>
      </c>
      <c r="O269" s="83">
        <v>0</v>
      </c>
      <c r="P269" s="82">
        <v>0</v>
      </c>
      <c r="Q269" s="134">
        <v>0</v>
      </c>
      <c r="R269" s="83">
        <v>0</v>
      </c>
    </row>
    <row r="270" spans="1:18" x14ac:dyDescent="0.25">
      <c r="A270" s="79" t="s">
        <v>374</v>
      </c>
      <c r="B270" s="133" t="s">
        <v>375</v>
      </c>
      <c r="C270" s="81" t="s">
        <v>320</v>
      </c>
      <c r="D270" s="84" t="s">
        <v>219</v>
      </c>
      <c r="E270" s="82" t="s">
        <v>110</v>
      </c>
      <c r="F270" s="83" t="s">
        <v>376</v>
      </c>
      <c r="G270" s="82">
        <v>437.08499999999998</v>
      </c>
      <c r="H270" s="134">
        <v>948044.14754515397</v>
      </c>
      <c r="I270" s="83">
        <v>948044.14754515397</v>
      </c>
      <c r="J270" s="82">
        <v>1.7624395161290323</v>
      </c>
      <c r="K270" s="134">
        <v>2597.3812261511066</v>
      </c>
      <c r="L270" s="83">
        <v>2597.3812261511066</v>
      </c>
      <c r="M270" s="82">
        <v>0</v>
      </c>
      <c r="N270" s="134">
        <v>0</v>
      </c>
      <c r="O270" s="83">
        <v>0</v>
      </c>
      <c r="P270" s="82">
        <v>0</v>
      </c>
      <c r="Q270" s="134">
        <v>0</v>
      </c>
      <c r="R270" s="83">
        <v>0</v>
      </c>
    </row>
    <row r="271" spans="1:18" x14ac:dyDescent="0.25">
      <c r="A271" s="79" t="s">
        <v>374</v>
      </c>
      <c r="B271" s="133" t="s">
        <v>375</v>
      </c>
      <c r="C271" s="81" t="s">
        <v>321</v>
      </c>
      <c r="D271" s="84" t="s">
        <v>219</v>
      </c>
      <c r="E271" s="82" t="s">
        <v>110</v>
      </c>
      <c r="F271" s="83" t="s">
        <v>376</v>
      </c>
      <c r="G271" s="82">
        <v>367.53750000000002</v>
      </c>
      <c r="H271" s="134">
        <v>956633.44899516669</v>
      </c>
      <c r="I271" s="83">
        <v>956633.44899516669</v>
      </c>
      <c r="J271" s="82">
        <v>1.4820060483870969</v>
      </c>
      <c r="K271" s="134">
        <v>2620.9135588908675</v>
      </c>
      <c r="L271" s="83">
        <v>2620.9135588908675</v>
      </c>
      <c r="M271" s="82">
        <v>0</v>
      </c>
      <c r="N271" s="134">
        <v>0</v>
      </c>
      <c r="O271" s="83">
        <v>0</v>
      </c>
      <c r="P271" s="82">
        <v>0</v>
      </c>
      <c r="Q271" s="134">
        <v>0</v>
      </c>
      <c r="R271" s="83">
        <v>0</v>
      </c>
    </row>
    <row r="272" spans="1:18" x14ac:dyDescent="0.25">
      <c r="A272" s="79" t="s">
        <v>374</v>
      </c>
      <c r="B272" s="133" t="s">
        <v>375</v>
      </c>
      <c r="C272" s="81" t="s">
        <v>322</v>
      </c>
      <c r="D272" s="84" t="s">
        <v>219</v>
      </c>
      <c r="E272" s="82" t="s">
        <v>110</v>
      </c>
      <c r="F272" s="83" t="s">
        <v>376</v>
      </c>
      <c r="G272" s="82">
        <v>885.654</v>
      </c>
      <c r="H272" s="134">
        <v>1067220.7051640805</v>
      </c>
      <c r="I272" s="83">
        <v>1067220.7051640805</v>
      </c>
      <c r="J272" s="82">
        <v>3.5711854838709676</v>
      </c>
      <c r="K272" s="134">
        <v>2923.8923429152892</v>
      </c>
      <c r="L272" s="83">
        <v>2923.8923429152892</v>
      </c>
      <c r="M272" s="82">
        <v>0</v>
      </c>
      <c r="N272" s="134">
        <v>0</v>
      </c>
      <c r="O272" s="83">
        <v>0</v>
      </c>
      <c r="P272" s="82">
        <v>0</v>
      </c>
      <c r="Q272" s="134">
        <v>0</v>
      </c>
      <c r="R272" s="83">
        <v>0</v>
      </c>
    </row>
    <row r="273" spans="1:18" x14ac:dyDescent="0.25">
      <c r="A273" s="79" t="s">
        <v>374</v>
      </c>
      <c r="B273" s="133" t="s">
        <v>375</v>
      </c>
      <c r="C273" s="81" t="s">
        <v>323</v>
      </c>
      <c r="D273" s="84" t="s">
        <v>219</v>
      </c>
      <c r="E273" s="82" t="s">
        <v>110</v>
      </c>
      <c r="F273" s="83" t="s">
        <v>376</v>
      </c>
      <c r="G273" s="82">
        <v>390.85199999999998</v>
      </c>
      <c r="H273" s="134">
        <v>1059705.0663953193</v>
      </c>
      <c r="I273" s="83">
        <v>1059705.0663953193</v>
      </c>
      <c r="J273" s="82">
        <v>1.5760161290322581</v>
      </c>
      <c r="K273" s="134">
        <v>2903.3015517679983</v>
      </c>
      <c r="L273" s="83">
        <v>2903.3015517679983</v>
      </c>
      <c r="M273" s="82">
        <v>0</v>
      </c>
      <c r="N273" s="134">
        <v>0</v>
      </c>
      <c r="O273" s="83">
        <v>0</v>
      </c>
      <c r="P273" s="82">
        <v>0</v>
      </c>
      <c r="Q273" s="134">
        <v>0</v>
      </c>
      <c r="R273" s="83">
        <v>0</v>
      </c>
    </row>
    <row r="274" spans="1:18" x14ac:dyDescent="0.25">
      <c r="A274" s="79" t="s">
        <v>374</v>
      </c>
      <c r="B274" s="133" t="s">
        <v>375</v>
      </c>
      <c r="C274" s="81" t="s">
        <v>324</v>
      </c>
      <c r="D274" s="84" t="s">
        <v>219</v>
      </c>
      <c r="E274" s="82" t="s">
        <v>110</v>
      </c>
      <c r="F274" s="83" t="s">
        <v>376</v>
      </c>
      <c r="G274" s="82">
        <v>439.70850000000002</v>
      </c>
      <c r="H274" s="134">
        <v>1059705.0663953193</v>
      </c>
      <c r="I274" s="83">
        <v>1059705.0663953193</v>
      </c>
      <c r="J274" s="82">
        <v>1.7730181451612903</v>
      </c>
      <c r="K274" s="134">
        <v>2903.3015517679983</v>
      </c>
      <c r="L274" s="83">
        <v>2903.3015517679983</v>
      </c>
      <c r="M274" s="82">
        <v>0</v>
      </c>
      <c r="N274" s="134">
        <v>0</v>
      </c>
      <c r="O274" s="83">
        <v>0</v>
      </c>
      <c r="P274" s="82">
        <v>0</v>
      </c>
      <c r="Q274" s="134">
        <v>0</v>
      </c>
      <c r="R274" s="83">
        <v>0</v>
      </c>
    </row>
    <row r="275" spans="1:18" x14ac:dyDescent="0.25">
      <c r="A275" s="79" t="s">
        <v>374</v>
      </c>
      <c r="B275" s="133" t="s">
        <v>375</v>
      </c>
      <c r="C275" s="81" t="s">
        <v>325</v>
      </c>
      <c r="D275" s="84" t="s">
        <v>219</v>
      </c>
      <c r="E275" s="82" t="s">
        <v>110</v>
      </c>
      <c r="F275" s="83" t="s">
        <v>376</v>
      </c>
      <c r="G275" s="82">
        <v>523.77600000000007</v>
      </c>
      <c r="H275" s="134">
        <v>1065073.3798015772</v>
      </c>
      <c r="I275" s="83">
        <v>1065073.3798015772</v>
      </c>
      <c r="J275" s="82">
        <v>2.1120000000000001</v>
      </c>
      <c r="K275" s="134">
        <v>2918.0092597303483</v>
      </c>
      <c r="L275" s="83">
        <v>2918.0092597303483</v>
      </c>
      <c r="M275" s="82">
        <v>0</v>
      </c>
      <c r="N275" s="134">
        <v>0</v>
      </c>
      <c r="O275" s="83">
        <v>0</v>
      </c>
      <c r="P275" s="82">
        <v>0</v>
      </c>
      <c r="Q275" s="134">
        <v>0</v>
      </c>
      <c r="R275" s="83">
        <v>0</v>
      </c>
    </row>
    <row r="276" spans="1:18" x14ac:dyDescent="0.25">
      <c r="A276" s="79" t="s">
        <v>374</v>
      </c>
      <c r="B276" s="133" t="s">
        <v>375</v>
      </c>
      <c r="C276" s="81" t="s">
        <v>326</v>
      </c>
      <c r="D276" s="84" t="s">
        <v>219</v>
      </c>
      <c r="E276" s="82" t="s">
        <v>110</v>
      </c>
      <c r="F276" s="83" t="s">
        <v>376</v>
      </c>
      <c r="G276" s="82">
        <v>494.80200000000002</v>
      </c>
      <c r="H276" s="134">
        <v>946970.48486390233</v>
      </c>
      <c r="I276" s="83">
        <v>946970.48486390233</v>
      </c>
      <c r="J276" s="82">
        <v>1.9951693548387097</v>
      </c>
      <c r="K276" s="134">
        <v>2594.4396845586366</v>
      </c>
      <c r="L276" s="83">
        <v>2594.4396845586366</v>
      </c>
      <c r="M276" s="82">
        <v>0</v>
      </c>
      <c r="N276" s="134">
        <v>0</v>
      </c>
      <c r="O276" s="83">
        <v>0</v>
      </c>
      <c r="P276" s="82">
        <v>0</v>
      </c>
      <c r="Q276" s="134">
        <v>0</v>
      </c>
      <c r="R276" s="83">
        <v>0</v>
      </c>
    </row>
    <row r="277" spans="1:18" x14ac:dyDescent="0.25">
      <c r="A277" s="79" t="s">
        <v>374</v>
      </c>
      <c r="B277" s="133" t="s">
        <v>375</v>
      </c>
      <c r="C277" s="81" t="s">
        <v>327</v>
      </c>
      <c r="D277" s="84" t="s">
        <v>219</v>
      </c>
      <c r="E277" s="82" t="s">
        <v>110</v>
      </c>
      <c r="F277" s="83" t="s">
        <v>376</v>
      </c>
      <c r="G277" s="82">
        <v>773.17349999999999</v>
      </c>
      <c r="H277" s="134">
        <v>1070441.6932078353</v>
      </c>
      <c r="I277" s="83">
        <v>1070441.6932078353</v>
      </c>
      <c r="J277" s="82">
        <v>3.1176350806451611</v>
      </c>
      <c r="K277" s="134">
        <v>2932.7169676926997</v>
      </c>
      <c r="L277" s="83">
        <v>2932.7169676926997</v>
      </c>
      <c r="M277" s="82">
        <v>0</v>
      </c>
      <c r="N277" s="134">
        <v>0</v>
      </c>
      <c r="O277" s="83">
        <v>0</v>
      </c>
      <c r="P277" s="82">
        <v>0</v>
      </c>
      <c r="Q277" s="134">
        <v>0</v>
      </c>
      <c r="R277" s="83">
        <v>0</v>
      </c>
    </row>
    <row r="278" spans="1:18" x14ac:dyDescent="0.25">
      <c r="A278" s="79" t="s">
        <v>374</v>
      </c>
      <c r="B278" s="133" t="s">
        <v>375</v>
      </c>
      <c r="C278" s="81" t="s">
        <v>328</v>
      </c>
      <c r="D278" s="84" t="s">
        <v>219</v>
      </c>
      <c r="E278" s="82" t="s">
        <v>110</v>
      </c>
      <c r="F278" s="83" t="s">
        <v>376</v>
      </c>
      <c r="G278" s="82">
        <v>412.56600000000003</v>
      </c>
      <c r="H278" s="134">
        <v>958780.77435766975</v>
      </c>
      <c r="I278" s="83">
        <v>958780.77435766975</v>
      </c>
      <c r="J278" s="82">
        <v>1.6635725806451613</v>
      </c>
      <c r="K278" s="134">
        <v>2626.7966420758075</v>
      </c>
      <c r="L278" s="83">
        <v>2626.7966420758075</v>
      </c>
      <c r="M278" s="82">
        <v>0</v>
      </c>
      <c r="N278" s="134">
        <v>0</v>
      </c>
      <c r="O278" s="83">
        <v>0</v>
      </c>
      <c r="P278" s="82">
        <v>0</v>
      </c>
      <c r="Q278" s="134">
        <v>0</v>
      </c>
      <c r="R278" s="83">
        <v>0</v>
      </c>
    </row>
    <row r="279" spans="1:18" x14ac:dyDescent="0.25">
      <c r="A279" s="79" t="s">
        <v>374</v>
      </c>
      <c r="B279" s="133" t="s">
        <v>375</v>
      </c>
      <c r="C279" s="81" t="s">
        <v>329</v>
      </c>
      <c r="D279" s="84" t="s">
        <v>219</v>
      </c>
      <c r="E279" s="82" t="s">
        <v>110</v>
      </c>
      <c r="F279" s="83" t="s">
        <v>376</v>
      </c>
      <c r="G279" s="82">
        <v>156.99750000000003</v>
      </c>
      <c r="H279" s="134">
        <v>928718.21928262536</v>
      </c>
      <c r="I279" s="83">
        <v>928718.21928262536</v>
      </c>
      <c r="J279" s="82">
        <v>0.63305443548387108</v>
      </c>
      <c r="K279" s="134">
        <v>2544.4334774866447</v>
      </c>
      <c r="L279" s="83">
        <v>2544.4334774866447</v>
      </c>
      <c r="M279" s="82">
        <v>0</v>
      </c>
      <c r="N279" s="134">
        <v>0</v>
      </c>
      <c r="O279" s="83">
        <v>0</v>
      </c>
      <c r="P279" s="82">
        <v>0</v>
      </c>
      <c r="Q279" s="134">
        <v>0</v>
      </c>
      <c r="R279" s="83">
        <v>0</v>
      </c>
    </row>
    <row r="280" spans="1:18" x14ac:dyDescent="0.25">
      <c r="A280" s="79" t="s">
        <v>374</v>
      </c>
      <c r="B280" s="133" t="s">
        <v>375</v>
      </c>
      <c r="C280" s="81" t="s">
        <v>330</v>
      </c>
      <c r="D280" s="84" t="s">
        <v>219</v>
      </c>
      <c r="E280" s="82" t="s">
        <v>110</v>
      </c>
      <c r="F280" s="83" t="s">
        <v>376</v>
      </c>
      <c r="G280" s="82">
        <v>151.02450000000002</v>
      </c>
      <c r="H280" s="134">
        <v>1091914.9468328669</v>
      </c>
      <c r="I280" s="83">
        <v>1091914.9468328669</v>
      </c>
      <c r="J280" s="82">
        <v>0.60896975806451625</v>
      </c>
      <c r="K280" s="134">
        <v>2991.5477995421011</v>
      </c>
      <c r="L280" s="83">
        <v>2991.5477995421011</v>
      </c>
      <c r="M280" s="82">
        <v>0</v>
      </c>
      <c r="N280" s="134">
        <v>0</v>
      </c>
      <c r="O280" s="83">
        <v>0</v>
      </c>
      <c r="P280" s="82">
        <v>0</v>
      </c>
      <c r="Q280" s="134">
        <v>0</v>
      </c>
      <c r="R280" s="83">
        <v>0</v>
      </c>
    </row>
    <row r="281" spans="1:18" x14ac:dyDescent="0.25">
      <c r="A281" s="79" t="s">
        <v>374</v>
      </c>
      <c r="B281" s="133" t="s">
        <v>375</v>
      </c>
      <c r="C281" s="81" t="s">
        <v>331</v>
      </c>
      <c r="D281" s="84" t="s">
        <v>219</v>
      </c>
      <c r="E281" s="82" t="s">
        <v>110</v>
      </c>
      <c r="F281" s="83" t="s">
        <v>376</v>
      </c>
      <c r="G281" s="82">
        <v>376.84350000000001</v>
      </c>
      <c r="H281" s="134">
        <v>1066147.0424828287</v>
      </c>
      <c r="I281" s="83">
        <v>1066147.0424828287</v>
      </c>
      <c r="J281" s="82">
        <v>1.5195302419354839</v>
      </c>
      <c r="K281" s="134">
        <v>2920.9508013228183</v>
      </c>
      <c r="L281" s="83">
        <v>2920.9508013228183</v>
      </c>
      <c r="M281" s="82">
        <v>0</v>
      </c>
      <c r="N281" s="134">
        <v>0</v>
      </c>
      <c r="O281" s="83">
        <v>0</v>
      </c>
      <c r="P281" s="82">
        <v>0</v>
      </c>
      <c r="Q281" s="134">
        <v>0</v>
      </c>
      <c r="R281" s="83">
        <v>0</v>
      </c>
    </row>
    <row r="282" spans="1:18" x14ac:dyDescent="0.25">
      <c r="A282" s="79" t="s">
        <v>374</v>
      </c>
      <c r="B282" s="133" t="s">
        <v>375</v>
      </c>
      <c r="C282" s="81" t="s">
        <v>332</v>
      </c>
      <c r="D282" s="84" t="s">
        <v>219</v>
      </c>
      <c r="E282" s="82" t="s">
        <v>110</v>
      </c>
      <c r="F282" s="83" t="s">
        <v>376</v>
      </c>
      <c r="G282" s="82">
        <v>28.743000000000006</v>
      </c>
      <c r="H282" s="134">
        <v>935160.1953701349</v>
      </c>
      <c r="I282" s="83">
        <v>935160.1953701349</v>
      </c>
      <c r="J282" s="82">
        <v>0.11589919354838712</v>
      </c>
      <c r="K282" s="134">
        <v>2562.0827270414657</v>
      </c>
      <c r="L282" s="83">
        <v>2562.0827270414657</v>
      </c>
      <c r="M282" s="82">
        <v>0</v>
      </c>
      <c r="N282" s="134">
        <v>0</v>
      </c>
      <c r="O282" s="83">
        <v>0</v>
      </c>
      <c r="P282" s="82">
        <v>0</v>
      </c>
      <c r="Q282" s="134">
        <v>0</v>
      </c>
      <c r="R282" s="83">
        <v>0</v>
      </c>
    </row>
    <row r="283" spans="1:18" x14ac:dyDescent="0.25">
      <c r="A283" s="79" t="s">
        <v>374</v>
      </c>
      <c r="B283" s="133" t="s">
        <v>375</v>
      </c>
      <c r="C283" s="81" t="s">
        <v>333</v>
      </c>
      <c r="D283" s="84" t="s">
        <v>219</v>
      </c>
      <c r="E283" s="82" t="s">
        <v>110</v>
      </c>
      <c r="F283" s="83" t="s">
        <v>376</v>
      </c>
      <c r="G283" s="82">
        <v>401.01600000000002</v>
      </c>
      <c r="H283" s="134">
        <v>931939.20732638007</v>
      </c>
      <c r="I283" s="83">
        <v>931939.20732638007</v>
      </c>
      <c r="J283" s="82">
        <v>1.617</v>
      </c>
      <c r="K283" s="134">
        <v>2553.2581022640552</v>
      </c>
      <c r="L283" s="83">
        <v>2553.2581022640552</v>
      </c>
      <c r="M283" s="82">
        <v>0</v>
      </c>
      <c r="N283" s="134">
        <v>0</v>
      </c>
      <c r="O283" s="83">
        <v>0</v>
      </c>
      <c r="P283" s="82">
        <v>0</v>
      </c>
      <c r="Q283" s="134">
        <v>0</v>
      </c>
      <c r="R283" s="83">
        <v>0</v>
      </c>
    </row>
    <row r="284" spans="1:18" x14ac:dyDescent="0.25">
      <c r="A284" s="79" t="s">
        <v>374</v>
      </c>
      <c r="B284" s="133" t="s">
        <v>375</v>
      </c>
      <c r="C284" s="81" t="s">
        <v>334</v>
      </c>
      <c r="D284" s="84" t="s">
        <v>219</v>
      </c>
      <c r="E284" s="82" t="s">
        <v>110</v>
      </c>
      <c r="F284" s="83" t="s">
        <v>376</v>
      </c>
      <c r="G284" s="82">
        <v>85.832999999999998</v>
      </c>
      <c r="H284" s="134">
        <v>930865.54464512854</v>
      </c>
      <c r="I284" s="83">
        <v>930865.54464512854</v>
      </c>
      <c r="J284" s="82">
        <v>0.3461008064516129</v>
      </c>
      <c r="K284" s="134">
        <v>2550.3165606715852</v>
      </c>
      <c r="L284" s="83">
        <v>2550.3165606715852</v>
      </c>
      <c r="M284" s="82">
        <v>0</v>
      </c>
      <c r="N284" s="134">
        <v>0</v>
      </c>
      <c r="O284" s="83">
        <v>0</v>
      </c>
      <c r="P284" s="82">
        <v>0</v>
      </c>
      <c r="Q284" s="134">
        <v>0</v>
      </c>
      <c r="R284" s="83">
        <v>0</v>
      </c>
    </row>
    <row r="285" spans="1:18" x14ac:dyDescent="0.25">
      <c r="A285" s="79" t="s">
        <v>374</v>
      </c>
      <c r="B285" s="133" t="s">
        <v>375</v>
      </c>
      <c r="C285" s="81" t="s">
        <v>335</v>
      </c>
      <c r="D285" s="84" t="s">
        <v>219</v>
      </c>
      <c r="E285" s="82" t="s">
        <v>110</v>
      </c>
      <c r="F285" s="83" t="s">
        <v>376</v>
      </c>
      <c r="G285" s="82">
        <v>484.72050000000007</v>
      </c>
      <c r="H285" s="134">
        <v>1087620.2961078607</v>
      </c>
      <c r="I285" s="83">
        <v>1087620.2961078607</v>
      </c>
      <c r="J285" s="82">
        <v>1.9545181451612905</v>
      </c>
      <c r="K285" s="134">
        <v>2979.7816331722211</v>
      </c>
      <c r="L285" s="83">
        <v>2979.7816331722211</v>
      </c>
      <c r="M285" s="82">
        <v>0</v>
      </c>
      <c r="N285" s="134">
        <v>0</v>
      </c>
      <c r="O285" s="83">
        <v>0</v>
      </c>
      <c r="P285" s="82">
        <v>0</v>
      </c>
      <c r="Q285" s="134">
        <v>0</v>
      </c>
      <c r="R285" s="83">
        <v>0</v>
      </c>
    </row>
    <row r="286" spans="1:18" x14ac:dyDescent="0.25">
      <c r="A286" s="79" t="s">
        <v>374</v>
      </c>
      <c r="B286" s="133" t="s">
        <v>375</v>
      </c>
      <c r="C286" s="81" t="s">
        <v>336</v>
      </c>
      <c r="D286" s="84" t="s">
        <v>274</v>
      </c>
      <c r="E286" s="82" t="s">
        <v>110</v>
      </c>
      <c r="F286" s="83" t="s">
        <v>376</v>
      </c>
      <c r="G286" s="82">
        <v>3.8808000000000002</v>
      </c>
      <c r="H286" s="134">
        <v>1262627.3131518697</v>
      </c>
      <c r="I286" s="83">
        <v>1262627.3131518697</v>
      </c>
      <c r="J286" s="82">
        <v>1.5648387096774196E-2</v>
      </c>
      <c r="K286" s="134">
        <v>3459.2529127448483</v>
      </c>
      <c r="L286" s="83">
        <v>3459.2529127448483</v>
      </c>
      <c r="M286" s="82">
        <v>0</v>
      </c>
      <c r="N286" s="134">
        <v>0</v>
      </c>
      <c r="O286" s="83">
        <v>0</v>
      </c>
      <c r="P286" s="82">
        <v>0</v>
      </c>
      <c r="Q286" s="134">
        <v>0</v>
      </c>
      <c r="R286" s="83">
        <v>0</v>
      </c>
    </row>
    <row r="287" spans="1:18" x14ac:dyDescent="0.25">
      <c r="A287" s="79" t="s">
        <v>374</v>
      </c>
      <c r="B287" s="133" t="s">
        <v>375</v>
      </c>
      <c r="C287" s="81" t="s">
        <v>337</v>
      </c>
      <c r="D287" s="84" t="s">
        <v>274</v>
      </c>
      <c r="E287" s="82" t="s">
        <v>110</v>
      </c>
      <c r="F287" s="83" t="s">
        <v>376</v>
      </c>
      <c r="G287" s="82">
        <v>3.6431999999999998</v>
      </c>
      <c r="H287" s="134">
        <v>1185323.6001017552</v>
      </c>
      <c r="I287" s="83">
        <v>1185323.6001017552</v>
      </c>
      <c r="J287" s="82">
        <v>1.4690322580645161E-2</v>
      </c>
      <c r="K287" s="134">
        <v>3247.4619180870004</v>
      </c>
      <c r="L287" s="83">
        <v>3247.4619180870004</v>
      </c>
      <c r="M287" s="82">
        <v>0</v>
      </c>
      <c r="N287" s="134">
        <v>0</v>
      </c>
      <c r="O287" s="83">
        <v>0</v>
      </c>
      <c r="P287" s="82">
        <v>0</v>
      </c>
      <c r="Q287" s="134">
        <v>0</v>
      </c>
      <c r="R287" s="83">
        <v>0</v>
      </c>
    </row>
    <row r="288" spans="1:18" x14ac:dyDescent="0.25">
      <c r="A288" s="79" t="s">
        <v>374</v>
      </c>
      <c r="B288" s="133" t="s">
        <v>375</v>
      </c>
      <c r="C288" s="81" t="s">
        <v>289</v>
      </c>
      <c r="D288" s="84" t="s">
        <v>219</v>
      </c>
      <c r="E288" s="82" t="s">
        <v>110</v>
      </c>
      <c r="F288" s="83" t="s">
        <v>376</v>
      </c>
      <c r="G288" s="82">
        <v>4931.6850000000004</v>
      </c>
      <c r="H288" s="134">
        <v>56197.152000000002</v>
      </c>
      <c r="I288" s="83">
        <v>56197.152000000002</v>
      </c>
      <c r="J288" s="82">
        <v>19.885826612903227</v>
      </c>
      <c r="K288" s="134">
        <v>153.9648</v>
      </c>
      <c r="L288" s="83">
        <v>153.9648</v>
      </c>
      <c r="M288" s="82">
        <v>0</v>
      </c>
      <c r="N288" s="134">
        <v>0</v>
      </c>
      <c r="O288" s="83">
        <v>0</v>
      </c>
      <c r="P288" s="82">
        <v>0</v>
      </c>
      <c r="Q288" s="134">
        <v>0</v>
      </c>
      <c r="R288" s="83">
        <v>0</v>
      </c>
    </row>
    <row r="289" spans="1:18" x14ac:dyDescent="0.25">
      <c r="A289" s="79" t="s">
        <v>374</v>
      </c>
      <c r="B289" s="133" t="s">
        <v>375</v>
      </c>
      <c r="C289" s="81" t="s">
        <v>229</v>
      </c>
      <c r="D289" s="84" t="s">
        <v>230</v>
      </c>
      <c r="E289" s="82" t="s">
        <v>110</v>
      </c>
      <c r="F289" s="83" t="s">
        <v>376</v>
      </c>
      <c r="G289" s="82">
        <v>19.288499999999999</v>
      </c>
      <c r="H289" s="134">
        <v>61913.424743742544</v>
      </c>
      <c r="I289" s="83">
        <v>61913.424743742544</v>
      </c>
      <c r="J289" s="82">
        <v>7.7776209677419356E-2</v>
      </c>
      <c r="K289" s="134">
        <v>169.625821215733</v>
      </c>
      <c r="L289" s="83">
        <v>169.625821215733</v>
      </c>
      <c r="M289" s="82">
        <v>0</v>
      </c>
      <c r="N289" s="134">
        <v>0</v>
      </c>
      <c r="O289" s="83">
        <v>0</v>
      </c>
      <c r="P289" s="82">
        <v>0</v>
      </c>
      <c r="Q289" s="134">
        <v>0</v>
      </c>
      <c r="R289" s="83">
        <v>0</v>
      </c>
    </row>
    <row r="290" spans="1:18" x14ac:dyDescent="0.25">
      <c r="A290" s="79" t="s">
        <v>374</v>
      </c>
      <c r="B290" s="133" t="s">
        <v>375</v>
      </c>
      <c r="C290" s="81" t="s">
        <v>231</v>
      </c>
      <c r="D290" s="84" t="s">
        <v>219</v>
      </c>
      <c r="E290" s="82" t="s">
        <v>110</v>
      </c>
      <c r="F290" s="83" t="s">
        <v>376</v>
      </c>
      <c r="G290" s="82">
        <v>366.98062499999997</v>
      </c>
      <c r="H290" s="134">
        <v>61079.261835518468</v>
      </c>
      <c r="I290" s="83">
        <v>61079.261835518468</v>
      </c>
      <c r="J290" s="82">
        <v>1.4797605846774193</v>
      </c>
      <c r="K290" s="134">
        <v>167.34044338498211</v>
      </c>
      <c r="L290" s="83">
        <v>167.34044338498211</v>
      </c>
      <c r="M290" s="82">
        <v>0</v>
      </c>
      <c r="N290" s="134">
        <v>0</v>
      </c>
      <c r="O290" s="83">
        <v>0</v>
      </c>
      <c r="P290" s="82">
        <v>0</v>
      </c>
      <c r="Q290" s="134">
        <v>0</v>
      </c>
      <c r="R290" s="83">
        <v>0</v>
      </c>
    </row>
    <row r="291" spans="1:18" x14ac:dyDescent="0.25">
      <c r="A291" s="79" t="s">
        <v>374</v>
      </c>
      <c r="B291" s="196" t="s">
        <v>375</v>
      </c>
      <c r="C291" s="81" t="s">
        <v>232</v>
      </c>
      <c r="D291" s="84" t="s">
        <v>219</v>
      </c>
      <c r="E291" s="82" t="s">
        <v>110</v>
      </c>
      <c r="F291" s="83" t="s">
        <v>376</v>
      </c>
      <c r="G291" s="82">
        <v>6895.9737000000005</v>
      </c>
      <c r="H291" s="134">
        <v>61079.261835518468</v>
      </c>
      <c r="I291" s="83">
        <v>61079.261835518468</v>
      </c>
      <c r="J291" s="82">
        <v>27.806345564516132</v>
      </c>
      <c r="K291" s="134">
        <v>167.34044338498211</v>
      </c>
      <c r="L291" s="83">
        <v>167.34044338498211</v>
      </c>
      <c r="M291" s="82">
        <v>0</v>
      </c>
      <c r="N291" s="134">
        <v>0</v>
      </c>
      <c r="O291" s="83">
        <v>0</v>
      </c>
      <c r="P291" s="82">
        <v>0</v>
      </c>
      <c r="Q291" s="134">
        <v>0</v>
      </c>
      <c r="R291" s="83">
        <v>0</v>
      </c>
    </row>
    <row r="292" spans="1:18" x14ac:dyDescent="0.25">
      <c r="A292" s="79" t="s">
        <v>374</v>
      </c>
      <c r="B292" s="133" t="s">
        <v>375</v>
      </c>
      <c r="C292" s="81" t="s">
        <v>233</v>
      </c>
      <c r="D292" s="84" t="s">
        <v>219</v>
      </c>
      <c r="E292" s="82" t="s">
        <v>110</v>
      </c>
      <c r="F292" s="83" t="s">
        <v>376</v>
      </c>
      <c r="G292" s="82">
        <v>8.4644999999999992</v>
      </c>
      <c r="H292" s="134">
        <v>63396.381025029797</v>
      </c>
      <c r="I292" s="83">
        <v>63396.381025029797</v>
      </c>
      <c r="J292" s="82">
        <v>3.4131048387096768E-2</v>
      </c>
      <c r="K292" s="134">
        <v>173.68871513706793</v>
      </c>
      <c r="L292" s="83">
        <v>173.68871513706793</v>
      </c>
      <c r="M292" s="82">
        <v>0</v>
      </c>
      <c r="N292" s="134">
        <v>0</v>
      </c>
      <c r="O292" s="83">
        <v>0</v>
      </c>
      <c r="P292" s="82">
        <v>0</v>
      </c>
      <c r="Q292" s="134">
        <v>0</v>
      </c>
      <c r="R292" s="83">
        <v>0</v>
      </c>
    </row>
    <row r="293" spans="1:18" x14ac:dyDescent="0.25">
      <c r="A293" s="79" t="s">
        <v>374</v>
      </c>
      <c r="B293" s="133" t="s">
        <v>1657</v>
      </c>
      <c r="C293" s="81" t="s">
        <v>235</v>
      </c>
      <c r="D293" s="84" t="s">
        <v>235</v>
      </c>
      <c r="E293" s="82" t="s">
        <v>110</v>
      </c>
      <c r="F293" s="83" t="s">
        <v>376</v>
      </c>
      <c r="G293" s="82" t="s">
        <v>214</v>
      </c>
      <c r="H293" s="134">
        <v>1262627.3131518697</v>
      </c>
      <c r="I293" s="83">
        <v>1262627.3131518697</v>
      </c>
      <c r="J293" s="82" t="s">
        <v>214</v>
      </c>
      <c r="K293" s="134">
        <v>3459.2529127448483</v>
      </c>
      <c r="L293" s="83">
        <v>3459.2529127448483</v>
      </c>
      <c r="M293" s="82">
        <v>0</v>
      </c>
      <c r="N293" s="134">
        <v>0</v>
      </c>
      <c r="O293" s="83">
        <v>0</v>
      </c>
      <c r="P293" s="82">
        <v>0</v>
      </c>
      <c r="Q293" s="134">
        <v>0</v>
      </c>
      <c r="R293" s="83">
        <v>0</v>
      </c>
    </row>
    <row r="294" spans="1:18" x14ac:dyDescent="0.25">
      <c r="A294" s="79" t="s">
        <v>378</v>
      </c>
      <c r="B294" s="133" t="s">
        <v>379</v>
      </c>
      <c r="C294" s="198" t="s">
        <v>341</v>
      </c>
      <c r="D294" s="84" t="s">
        <v>219</v>
      </c>
      <c r="E294" s="82" t="s">
        <v>110</v>
      </c>
      <c r="F294" s="83" t="s">
        <v>380</v>
      </c>
      <c r="G294" s="197">
        <v>0</v>
      </c>
      <c r="H294" s="134">
        <v>17645.422526817641</v>
      </c>
      <c r="I294" s="83">
        <v>17645.422526817641</v>
      </c>
      <c r="J294" s="82">
        <v>0</v>
      </c>
      <c r="K294" s="134">
        <v>48.343623361144225</v>
      </c>
      <c r="L294" s="83">
        <v>48.343623361144225</v>
      </c>
      <c r="M294" s="82">
        <v>0</v>
      </c>
      <c r="N294" s="134">
        <v>0</v>
      </c>
      <c r="O294" s="83">
        <v>0</v>
      </c>
      <c r="P294" s="82">
        <v>0</v>
      </c>
      <c r="Q294" s="134">
        <v>0</v>
      </c>
      <c r="R294" s="83">
        <v>0</v>
      </c>
    </row>
    <row r="295" spans="1:18" x14ac:dyDescent="0.25">
      <c r="A295" s="79" t="s">
        <v>378</v>
      </c>
      <c r="B295" s="133" t="s">
        <v>379</v>
      </c>
      <c r="C295" s="198" t="s">
        <v>343</v>
      </c>
      <c r="D295" s="84" t="s">
        <v>213</v>
      </c>
      <c r="E295" s="82" t="s">
        <v>110</v>
      </c>
      <c r="F295" s="83" t="s">
        <v>380</v>
      </c>
      <c r="G295" s="197">
        <v>0</v>
      </c>
      <c r="H295" s="134">
        <v>17076.91001191895</v>
      </c>
      <c r="I295" s="83">
        <v>17076.91001191895</v>
      </c>
      <c r="J295" s="82">
        <v>0</v>
      </c>
      <c r="K295" s="134">
        <v>46.786054827175207</v>
      </c>
      <c r="L295" s="83">
        <v>46.786054827175207</v>
      </c>
      <c r="M295" s="82">
        <v>0</v>
      </c>
      <c r="N295" s="134">
        <v>0</v>
      </c>
      <c r="O295" s="83">
        <v>0</v>
      </c>
      <c r="P295" s="82">
        <v>0</v>
      </c>
      <c r="Q295" s="134">
        <v>0</v>
      </c>
      <c r="R295" s="83">
        <v>0</v>
      </c>
    </row>
    <row r="296" spans="1:18" x14ac:dyDescent="0.25">
      <c r="A296" s="79" t="s">
        <v>378</v>
      </c>
      <c r="B296" s="133" t="s">
        <v>379</v>
      </c>
      <c r="C296" s="198" t="s">
        <v>344</v>
      </c>
      <c r="D296" s="84" t="s">
        <v>213</v>
      </c>
      <c r="E296" s="82" t="s">
        <v>110</v>
      </c>
      <c r="F296" s="83" t="s">
        <v>380</v>
      </c>
      <c r="G296" s="197">
        <v>0</v>
      </c>
      <c r="H296" s="134">
        <v>19213.138855780693</v>
      </c>
      <c r="I296" s="83">
        <v>19213.138855780693</v>
      </c>
      <c r="J296" s="82">
        <v>0</v>
      </c>
      <c r="K296" s="134">
        <v>52.638736591179978</v>
      </c>
      <c r="L296" s="83">
        <v>52.638736591179978</v>
      </c>
      <c r="M296" s="82">
        <v>0</v>
      </c>
      <c r="N296" s="134">
        <v>0</v>
      </c>
      <c r="O296" s="83">
        <v>0</v>
      </c>
      <c r="P296" s="82">
        <v>0</v>
      </c>
      <c r="Q296" s="134">
        <v>0</v>
      </c>
      <c r="R296" s="83">
        <v>0</v>
      </c>
    </row>
    <row r="297" spans="1:18" x14ac:dyDescent="0.25">
      <c r="A297" s="79" t="s">
        <v>378</v>
      </c>
      <c r="B297" s="133" t="s">
        <v>379</v>
      </c>
      <c r="C297" s="198" t="s">
        <v>345</v>
      </c>
      <c r="D297" s="84" t="s">
        <v>213</v>
      </c>
      <c r="E297" s="82" t="s">
        <v>110</v>
      </c>
      <c r="F297" s="83" t="s">
        <v>380</v>
      </c>
      <c r="G297" s="197">
        <v>0</v>
      </c>
      <c r="H297" s="134">
        <v>16689.287842669844</v>
      </c>
      <c r="I297" s="83">
        <v>16689.287842669844</v>
      </c>
      <c r="J297" s="82">
        <v>0</v>
      </c>
      <c r="K297" s="134">
        <v>45.724076281287246</v>
      </c>
      <c r="L297" s="83">
        <v>45.724076281287246</v>
      </c>
      <c r="M297" s="82">
        <v>0</v>
      </c>
      <c r="N297" s="134">
        <v>0</v>
      </c>
      <c r="O297" s="83">
        <v>0</v>
      </c>
      <c r="P297" s="82">
        <v>0</v>
      </c>
      <c r="Q297" s="134">
        <v>0</v>
      </c>
      <c r="R297" s="83">
        <v>0</v>
      </c>
    </row>
    <row r="298" spans="1:18" x14ac:dyDescent="0.25">
      <c r="A298" s="79" t="s">
        <v>378</v>
      </c>
      <c r="B298" s="133" t="s">
        <v>379</v>
      </c>
      <c r="C298" s="198" t="s">
        <v>346</v>
      </c>
      <c r="D298" s="84" t="s">
        <v>213</v>
      </c>
      <c r="E298" s="82" t="s">
        <v>110</v>
      </c>
      <c r="F298" s="83" t="s">
        <v>380</v>
      </c>
      <c r="G298" s="197">
        <v>0</v>
      </c>
      <c r="H298" s="134">
        <v>16975.697556615018</v>
      </c>
      <c r="I298" s="83">
        <v>16975.697556615018</v>
      </c>
      <c r="J298" s="82">
        <v>0</v>
      </c>
      <c r="K298" s="134">
        <v>46.508760429082237</v>
      </c>
      <c r="L298" s="83">
        <v>46.508760429082237</v>
      </c>
      <c r="M298" s="82">
        <v>0</v>
      </c>
      <c r="N298" s="134">
        <v>0</v>
      </c>
      <c r="O298" s="83">
        <v>0</v>
      </c>
      <c r="P298" s="82">
        <v>0</v>
      </c>
      <c r="Q298" s="134">
        <v>0</v>
      </c>
      <c r="R298" s="83">
        <v>0</v>
      </c>
    </row>
    <row r="299" spans="1:18" x14ac:dyDescent="0.25">
      <c r="A299" s="79" t="s">
        <v>378</v>
      </c>
      <c r="B299" s="133" t="s">
        <v>379</v>
      </c>
      <c r="C299" s="198" t="s">
        <v>347</v>
      </c>
      <c r="D299" s="84" t="s">
        <v>213</v>
      </c>
      <c r="E299" s="82" t="s">
        <v>110</v>
      </c>
      <c r="F299" s="83" t="s">
        <v>380</v>
      </c>
      <c r="G299" s="197">
        <v>0</v>
      </c>
      <c r="H299" s="134">
        <v>19447.865613825987</v>
      </c>
      <c r="I299" s="83">
        <v>19447.865613825987</v>
      </c>
      <c r="J299" s="82">
        <v>0</v>
      </c>
      <c r="K299" s="134">
        <v>53.28182359952325</v>
      </c>
      <c r="L299" s="83">
        <v>53.28182359952325</v>
      </c>
      <c r="M299" s="82">
        <v>0</v>
      </c>
      <c r="N299" s="134">
        <v>0</v>
      </c>
      <c r="O299" s="83">
        <v>0</v>
      </c>
      <c r="P299" s="82">
        <v>0</v>
      </c>
      <c r="Q299" s="134">
        <v>0</v>
      </c>
      <c r="R299" s="83">
        <v>0</v>
      </c>
    </row>
    <row r="300" spans="1:18" x14ac:dyDescent="0.25">
      <c r="A300" s="79" t="s">
        <v>378</v>
      </c>
      <c r="B300" s="133" t="s">
        <v>379</v>
      </c>
      <c r="C300" s="198" t="s">
        <v>348</v>
      </c>
      <c r="D300" s="84" t="s">
        <v>219</v>
      </c>
      <c r="E300" s="82" t="s">
        <v>110</v>
      </c>
      <c r="F300" s="83" t="s">
        <v>380</v>
      </c>
      <c r="G300" s="197">
        <v>0</v>
      </c>
      <c r="H300" s="134">
        <v>15418.74851013111</v>
      </c>
      <c r="I300" s="83">
        <v>15418.74851013111</v>
      </c>
      <c r="J300" s="82">
        <v>0</v>
      </c>
      <c r="K300" s="134">
        <v>42.243146603098936</v>
      </c>
      <c r="L300" s="83">
        <v>42.243146603098936</v>
      </c>
      <c r="M300" s="82">
        <v>0</v>
      </c>
      <c r="N300" s="134">
        <v>0</v>
      </c>
      <c r="O300" s="83">
        <v>0</v>
      </c>
      <c r="P300" s="82">
        <v>0</v>
      </c>
      <c r="Q300" s="134">
        <v>0</v>
      </c>
      <c r="R300" s="83">
        <v>0</v>
      </c>
    </row>
    <row r="301" spans="1:18" x14ac:dyDescent="0.25">
      <c r="A301" s="79" t="s">
        <v>378</v>
      </c>
      <c r="B301" s="133" t="s">
        <v>379</v>
      </c>
      <c r="C301" s="198" t="s">
        <v>349</v>
      </c>
      <c r="D301" s="84" t="s">
        <v>219</v>
      </c>
      <c r="E301" s="82" t="s">
        <v>110</v>
      </c>
      <c r="F301" s="83" t="s">
        <v>380</v>
      </c>
      <c r="G301" s="197">
        <v>0</v>
      </c>
      <c r="H301" s="134">
        <v>15397.213945172827</v>
      </c>
      <c r="I301" s="83">
        <v>15397.213945172827</v>
      </c>
      <c r="J301" s="82">
        <v>0</v>
      </c>
      <c r="K301" s="134">
        <v>42.184147794994047</v>
      </c>
      <c r="L301" s="83">
        <v>42.184147794994047</v>
      </c>
      <c r="M301" s="82">
        <v>0</v>
      </c>
      <c r="N301" s="134">
        <v>0</v>
      </c>
      <c r="O301" s="83">
        <v>0</v>
      </c>
      <c r="P301" s="82">
        <v>0</v>
      </c>
      <c r="Q301" s="134">
        <v>0</v>
      </c>
      <c r="R301" s="83">
        <v>0</v>
      </c>
    </row>
    <row r="302" spans="1:18" x14ac:dyDescent="0.25">
      <c r="A302" s="79" t="s">
        <v>378</v>
      </c>
      <c r="B302" s="133" t="s">
        <v>379</v>
      </c>
      <c r="C302" s="198" t="s">
        <v>350</v>
      </c>
      <c r="D302" s="84" t="s">
        <v>219</v>
      </c>
      <c r="E302" s="82" t="s">
        <v>110</v>
      </c>
      <c r="F302" s="83" t="s">
        <v>380</v>
      </c>
      <c r="G302" s="197">
        <v>0</v>
      </c>
      <c r="H302" s="134">
        <v>15806.370679380216</v>
      </c>
      <c r="I302" s="83">
        <v>15806.370679380216</v>
      </c>
      <c r="J302" s="82">
        <v>0</v>
      </c>
      <c r="K302" s="134">
        <v>43.305125148986889</v>
      </c>
      <c r="L302" s="83">
        <v>43.305125148986889</v>
      </c>
      <c r="M302" s="82">
        <v>0</v>
      </c>
      <c r="N302" s="134">
        <v>0</v>
      </c>
      <c r="O302" s="83">
        <v>0</v>
      </c>
      <c r="P302" s="82">
        <v>0</v>
      </c>
      <c r="Q302" s="134">
        <v>0</v>
      </c>
      <c r="R302" s="83">
        <v>0</v>
      </c>
    </row>
    <row r="303" spans="1:18" x14ac:dyDescent="0.25">
      <c r="A303" s="79" t="s">
        <v>378</v>
      </c>
      <c r="B303" s="133" t="s">
        <v>379</v>
      </c>
      <c r="C303" s="198" t="s">
        <v>351</v>
      </c>
      <c r="D303" s="84" t="s">
        <v>219</v>
      </c>
      <c r="E303" s="82" t="s">
        <v>110</v>
      </c>
      <c r="F303" s="83" t="s">
        <v>380</v>
      </c>
      <c r="G303" s="197">
        <v>0</v>
      </c>
      <c r="H303" s="134">
        <v>16193.992848629321</v>
      </c>
      <c r="I303" s="83">
        <v>16193.992848629321</v>
      </c>
      <c r="J303" s="82">
        <v>0</v>
      </c>
      <c r="K303" s="134">
        <v>44.367103694874849</v>
      </c>
      <c r="L303" s="83">
        <v>44.367103694874849</v>
      </c>
      <c r="M303" s="82">
        <v>0</v>
      </c>
      <c r="N303" s="134">
        <v>0</v>
      </c>
      <c r="O303" s="83">
        <v>0</v>
      </c>
      <c r="P303" s="82">
        <v>0</v>
      </c>
      <c r="Q303" s="134">
        <v>0</v>
      </c>
      <c r="R303" s="83">
        <v>0</v>
      </c>
    </row>
    <row r="304" spans="1:18" x14ac:dyDescent="0.25">
      <c r="A304" s="79" t="s">
        <v>378</v>
      </c>
      <c r="B304" s="133" t="s">
        <v>379</v>
      </c>
      <c r="C304" s="198" t="s">
        <v>352</v>
      </c>
      <c r="D304" s="84" t="s">
        <v>219</v>
      </c>
      <c r="E304" s="82" t="s">
        <v>110</v>
      </c>
      <c r="F304" s="83" t="s">
        <v>380</v>
      </c>
      <c r="G304" s="197">
        <v>0</v>
      </c>
      <c r="H304" s="134">
        <v>14772.711561382599</v>
      </c>
      <c r="I304" s="83">
        <v>14772.711561382599</v>
      </c>
      <c r="J304" s="82">
        <v>0</v>
      </c>
      <c r="K304" s="134">
        <v>40.473182359952325</v>
      </c>
      <c r="L304" s="83">
        <v>40.473182359952325</v>
      </c>
      <c r="M304" s="82">
        <v>0</v>
      </c>
      <c r="N304" s="134">
        <v>0</v>
      </c>
      <c r="O304" s="83">
        <v>0</v>
      </c>
      <c r="P304" s="82">
        <v>0</v>
      </c>
      <c r="Q304" s="134">
        <v>0</v>
      </c>
      <c r="R304" s="83">
        <v>0</v>
      </c>
    </row>
    <row r="305" spans="1:18" x14ac:dyDescent="0.25">
      <c r="A305" s="79" t="s">
        <v>378</v>
      </c>
      <c r="B305" s="133" t="s">
        <v>379</v>
      </c>
      <c r="C305" s="198" t="s">
        <v>353</v>
      </c>
      <c r="D305" s="84" t="s">
        <v>219</v>
      </c>
      <c r="E305" s="82" t="s">
        <v>110</v>
      </c>
      <c r="F305" s="83" t="s">
        <v>380</v>
      </c>
      <c r="G305" s="197">
        <v>0</v>
      </c>
      <c r="H305" s="134">
        <v>16107.854588796188</v>
      </c>
      <c r="I305" s="83">
        <v>16107.854588796188</v>
      </c>
      <c r="J305" s="82">
        <v>0</v>
      </c>
      <c r="K305" s="134">
        <v>44.131108462455309</v>
      </c>
      <c r="L305" s="83">
        <v>44.131108462455309</v>
      </c>
      <c r="M305" s="82">
        <v>0</v>
      </c>
      <c r="N305" s="134">
        <v>0</v>
      </c>
      <c r="O305" s="83">
        <v>0</v>
      </c>
      <c r="P305" s="82">
        <v>0</v>
      </c>
      <c r="Q305" s="134">
        <v>0</v>
      </c>
      <c r="R305" s="83">
        <v>0</v>
      </c>
    </row>
    <row r="306" spans="1:18" x14ac:dyDescent="0.25">
      <c r="A306" s="79" t="s">
        <v>378</v>
      </c>
      <c r="B306" s="133" t="s">
        <v>379</v>
      </c>
      <c r="C306" s="198" t="s">
        <v>354</v>
      </c>
      <c r="D306" s="84" t="s">
        <v>219</v>
      </c>
      <c r="E306" s="82" t="s">
        <v>110</v>
      </c>
      <c r="F306" s="83" t="s">
        <v>380</v>
      </c>
      <c r="G306" s="197">
        <v>0</v>
      </c>
      <c r="H306" s="134">
        <v>15095.730035756853</v>
      </c>
      <c r="I306" s="83">
        <v>15095.730035756853</v>
      </c>
      <c r="J306" s="82">
        <v>0</v>
      </c>
      <c r="K306" s="134">
        <v>41.358164481525627</v>
      </c>
      <c r="L306" s="83">
        <v>41.358164481525627</v>
      </c>
      <c r="M306" s="82">
        <v>0</v>
      </c>
      <c r="N306" s="134">
        <v>0</v>
      </c>
      <c r="O306" s="83">
        <v>0</v>
      </c>
      <c r="P306" s="82">
        <v>0</v>
      </c>
      <c r="Q306" s="134">
        <v>0</v>
      </c>
      <c r="R306" s="83">
        <v>0</v>
      </c>
    </row>
    <row r="307" spans="1:18" x14ac:dyDescent="0.25">
      <c r="A307" s="79" t="s">
        <v>378</v>
      </c>
      <c r="B307" s="133" t="s">
        <v>379</v>
      </c>
      <c r="C307" s="198" t="s">
        <v>355</v>
      </c>
      <c r="D307" s="84" t="s">
        <v>219</v>
      </c>
      <c r="E307" s="82" t="s">
        <v>110</v>
      </c>
      <c r="F307" s="83" t="s">
        <v>380</v>
      </c>
      <c r="G307" s="197">
        <v>0</v>
      </c>
      <c r="H307" s="134">
        <v>18885.813468414781</v>
      </c>
      <c r="I307" s="83">
        <v>18885.813468414781</v>
      </c>
      <c r="J307" s="82">
        <v>0</v>
      </c>
      <c r="K307" s="134">
        <v>51.741954707985698</v>
      </c>
      <c r="L307" s="83">
        <v>51.741954707985698</v>
      </c>
      <c r="M307" s="82">
        <v>0</v>
      </c>
      <c r="N307" s="134">
        <v>0</v>
      </c>
      <c r="O307" s="83">
        <v>0</v>
      </c>
      <c r="P307" s="82">
        <v>0</v>
      </c>
      <c r="Q307" s="134">
        <v>0</v>
      </c>
      <c r="R307" s="83">
        <v>0</v>
      </c>
    </row>
    <row r="308" spans="1:18" x14ac:dyDescent="0.25">
      <c r="A308" s="79" t="s">
        <v>378</v>
      </c>
      <c r="B308" s="133" t="s">
        <v>379</v>
      </c>
      <c r="C308" s="198" t="s">
        <v>356</v>
      </c>
      <c r="D308" s="84" t="s">
        <v>219</v>
      </c>
      <c r="E308" s="82" t="s">
        <v>110</v>
      </c>
      <c r="F308" s="83" t="s">
        <v>380</v>
      </c>
      <c r="G308" s="197">
        <v>0</v>
      </c>
      <c r="H308" s="134">
        <v>16883.098927294399</v>
      </c>
      <c r="I308" s="83">
        <v>16883.098927294399</v>
      </c>
      <c r="J308" s="82">
        <v>0</v>
      </c>
      <c r="K308" s="134">
        <v>46.25506555423123</v>
      </c>
      <c r="L308" s="83">
        <v>46.25506555423123</v>
      </c>
      <c r="M308" s="82">
        <v>0</v>
      </c>
      <c r="N308" s="134">
        <v>0</v>
      </c>
      <c r="O308" s="83">
        <v>0</v>
      </c>
      <c r="P308" s="82">
        <v>0</v>
      </c>
      <c r="Q308" s="134">
        <v>0</v>
      </c>
      <c r="R308" s="83">
        <v>0</v>
      </c>
    </row>
    <row r="309" spans="1:18" x14ac:dyDescent="0.25">
      <c r="A309" s="79" t="s">
        <v>378</v>
      </c>
      <c r="B309" s="133" t="s">
        <v>379</v>
      </c>
      <c r="C309" s="198" t="s">
        <v>357</v>
      </c>
      <c r="D309" s="84" t="s">
        <v>219</v>
      </c>
      <c r="E309" s="82" t="s">
        <v>110</v>
      </c>
      <c r="F309" s="83" t="s">
        <v>380</v>
      </c>
      <c r="G309" s="197">
        <v>0</v>
      </c>
      <c r="H309" s="134">
        <v>17249.186531585219</v>
      </c>
      <c r="I309" s="83">
        <v>17249.186531585219</v>
      </c>
      <c r="J309" s="82">
        <v>0</v>
      </c>
      <c r="K309" s="134">
        <v>47.258045292014302</v>
      </c>
      <c r="L309" s="83">
        <v>47.258045292014302</v>
      </c>
      <c r="M309" s="82">
        <v>0</v>
      </c>
      <c r="N309" s="134">
        <v>0</v>
      </c>
      <c r="O309" s="83">
        <v>0</v>
      </c>
      <c r="P309" s="82">
        <v>0</v>
      </c>
      <c r="Q309" s="134">
        <v>0</v>
      </c>
      <c r="R309" s="83">
        <v>0</v>
      </c>
    </row>
    <row r="310" spans="1:18" x14ac:dyDescent="0.25">
      <c r="A310" s="79" t="s">
        <v>378</v>
      </c>
      <c r="B310" s="133" t="s">
        <v>379</v>
      </c>
      <c r="C310" s="198" t="s">
        <v>358</v>
      </c>
      <c r="D310" s="84" t="s">
        <v>219</v>
      </c>
      <c r="E310" s="82" t="s">
        <v>110</v>
      </c>
      <c r="F310" s="83" t="s">
        <v>380</v>
      </c>
      <c r="G310" s="197">
        <v>0</v>
      </c>
      <c r="H310" s="134">
        <v>16409.338498212157</v>
      </c>
      <c r="I310" s="83">
        <v>16409.338498212157</v>
      </c>
      <c r="J310" s="82">
        <v>0</v>
      </c>
      <c r="K310" s="134">
        <v>44.957091775923715</v>
      </c>
      <c r="L310" s="83">
        <v>44.957091775923715</v>
      </c>
      <c r="M310" s="82">
        <v>0</v>
      </c>
      <c r="N310" s="134">
        <v>0</v>
      </c>
      <c r="O310" s="83">
        <v>0</v>
      </c>
      <c r="P310" s="82">
        <v>0</v>
      </c>
      <c r="Q310" s="134">
        <v>0</v>
      </c>
      <c r="R310" s="83">
        <v>0</v>
      </c>
    </row>
    <row r="311" spans="1:18" x14ac:dyDescent="0.25">
      <c r="A311" s="79" t="s">
        <v>378</v>
      </c>
      <c r="B311" s="133" t="s">
        <v>379</v>
      </c>
      <c r="C311" s="198" t="s">
        <v>229</v>
      </c>
      <c r="D311" s="84" t="s">
        <v>230</v>
      </c>
      <c r="E311" s="82" t="s">
        <v>110</v>
      </c>
      <c r="F311" s="83" t="s">
        <v>380</v>
      </c>
      <c r="G311" s="197">
        <v>0</v>
      </c>
      <c r="H311" s="134">
        <v>61913.424743742544</v>
      </c>
      <c r="I311" s="83">
        <v>61913.424743742544</v>
      </c>
      <c r="J311" s="82">
        <v>0</v>
      </c>
      <c r="K311" s="134">
        <v>169.625821215733</v>
      </c>
      <c r="L311" s="83">
        <v>169.625821215733</v>
      </c>
      <c r="M311" s="82">
        <v>0</v>
      </c>
      <c r="N311" s="134">
        <v>0</v>
      </c>
      <c r="O311" s="83">
        <v>0</v>
      </c>
      <c r="P311" s="82">
        <v>0</v>
      </c>
      <c r="Q311" s="134">
        <v>0</v>
      </c>
      <c r="R311" s="83">
        <v>0</v>
      </c>
    </row>
    <row r="312" spans="1:18" x14ac:dyDescent="0.25">
      <c r="A312" s="79" t="s">
        <v>378</v>
      </c>
      <c r="B312" s="133" t="s">
        <v>379</v>
      </c>
      <c r="C312" s="198" t="s">
        <v>231</v>
      </c>
      <c r="D312" s="84" t="s">
        <v>219</v>
      </c>
      <c r="E312" s="82" t="s">
        <v>110</v>
      </c>
      <c r="F312" s="83" t="s">
        <v>380</v>
      </c>
      <c r="G312" s="197">
        <v>0</v>
      </c>
      <c r="H312" s="134">
        <v>61079.261835518468</v>
      </c>
      <c r="I312" s="83">
        <v>61079.261835518468</v>
      </c>
      <c r="J312" s="82">
        <v>0</v>
      </c>
      <c r="K312" s="134">
        <v>167.34044338498211</v>
      </c>
      <c r="L312" s="83">
        <v>167.34044338498211</v>
      </c>
      <c r="M312" s="82">
        <v>0</v>
      </c>
      <c r="N312" s="134">
        <v>0</v>
      </c>
      <c r="O312" s="83">
        <v>0</v>
      </c>
      <c r="P312" s="82">
        <v>0</v>
      </c>
      <c r="Q312" s="134">
        <v>0</v>
      </c>
      <c r="R312" s="83">
        <v>0</v>
      </c>
    </row>
    <row r="313" spans="1:18" x14ac:dyDescent="0.25">
      <c r="A313" s="79" t="s">
        <v>378</v>
      </c>
      <c r="B313" s="133" t="s">
        <v>379</v>
      </c>
      <c r="C313" s="198" t="s">
        <v>232</v>
      </c>
      <c r="D313" s="84" t="s">
        <v>219</v>
      </c>
      <c r="E313" s="82" t="s">
        <v>110</v>
      </c>
      <c r="F313" s="83" t="s">
        <v>380</v>
      </c>
      <c r="G313" s="197">
        <v>0</v>
      </c>
      <c r="H313" s="134">
        <v>61079.261835518468</v>
      </c>
      <c r="I313" s="83">
        <v>61079.261835518468</v>
      </c>
      <c r="J313" s="82">
        <v>0</v>
      </c>
      <c r="K313" s="134">
        <v>167.34044338498211</v>
      </c>
      <c r="L313" s="83">
        <v>167.34044338498211</v>
      </c>
      <c r="M313" s="82">
        <v>0</v>
      </c>
      <c r="N313" s="134">
        <v>0</v>
      </c>
      <c r="O313" s="83">
        <v>0</v>
      </c>
      <c r="P313" s="82">
        <v>0</v>
      </c>
      <c r="Q313" s="134">
        <v>0</v>
      </c>
      <c r="R313" s="83">
        <v>0</v>
      </c>
    </row>
    <row r="314" spans="1:18" x14ac:dyDescent="0.25">
      <c r="A314" s="79" t="s">
        <v>378</v>
      </c>
      <c r="B314" s="133" t="s">
        <v>379</v>
      </c>
      <c r="C314" s="198" t="s">
        <v>233</v>
      </c>
      <c r="D314" s="84" t="s">
        <v>219</v>
      </c>
      <c r="E314" s="82" t="s">
        <v>110</v>
      </c>
      <c r="F314" s="83" t="s">
        <v>380</v>
      </c>
      <c r="G314" s="197">
        <v>0</v>
      </c>
      <c r="H314" s="134">
        <v>63396.381025029797</v>
      </c>
      <c r="I314" s="83">
        <v>63396.381025029797</v>
      </c>
      <c r="J314" s="82">
        <v>0</v>
      </c>
      <c r="K314" s="134">
        <v>173.68871513706793</v>
      </c>
      <c r="L314" s="83">
        <v>173.68871513706793</v>
      </c>
      <c r="M314" s="82">
        <v>0</v>
      </c>
      <c r="N314" s="134">
        <v>0</v>
      </c>
      <c r="O314" s="83">
        <v>0</v>
      </c>
      <c r="P314" s="82">
        <v>0</v>
      </c>
      <c r="Q314" s="134">
        <v>0</v>
      </c>
      <c r="R314" s="83">
        <v>0</v>
      </c>
    </row>
    <row r="315" spans="1:18" x14ac:dyDescent="0.25">
      <c r="A315" s="79" t="s">
        <v>378</v>
      </c>
      <c r="B315" s="133" t="s">
        <v>1658</v>
      </c>
      <c r="C315" s="198" t="s">
        <v>235</v>
      </c>
      <c r="D315" s="84" t="s">
        <v>235</v>
      </c>
      <c r="E315" s="82" t="s">
        <v>110</v>
      </c>
      <c r="F315" s="83" t="s">
        <v>380</v>
      </c>
      <c r="G315" s="197" t="s">
        <v>214</v>
      </c>
      <c r="H315" s="134">
        <v>63396.381025029797</v>
      </c>
      <c r="I315" s="83">
        <v>63396.381025029797</v>
      </c>
      <c r="J315" s="82" t="s">
        <v>214</v>
      </c>
      <c r="K315" s="134">
        <v>173.68871513706793</v>
      </c>
      <c r="L315" s="83">
        <v>173.68871513706793</v>
      </c>
      <c r="M315" s="82">
        <v>0</v>
      </c>
      <c r="N315" s="134">
        <v>0</v>
      </c>
      <c r="O315" s="83">
        <v>0</v>
      </c>
      <c r="P315" s="82">
        <v>0</v>
      </c>
      <c r="Q315" s="134">
        <v>0</v>
      </c>
      <c r="R315" s="83">
        <v>0</v>
      </c>
    </row>
    <row r="316" spans="1:18" x14ac:dyDescent="0.25">
      <c r="A316" s="79" t="s">
        <v>382</v>
      </c>
      <c r="B316" s="133" t="s">
        <v>383</v>
      </c>
      <c r="C316" s="81" t="s">
        <v>362</v>
      </c>
      <c r="D316" s="84" t="s">
        <v>219</v>
      </c>
      <c r="E316" s="82" t="s">
        <v>110</v>
      </c>
      <c r="F316" s="83" t="s">
        <v>384</v>
      </c>
      <c r="G316" s="197">
        <v>32642.068800000001</v>
      </c>
      <c r="H316" s="134">
        <v>283836.46235921758</v>
      </c>
      <c r="I316" s="83">
        <v>283836.46235921758</v>
      </c>
      <c r="J316" s="82">
        <v>131.62124516129032</v>
      </c>
      <c r="K316" s="134">
        <v>777.63414344991122</v>
      </c>
      <c r="L316" s="83">
        <v>777.63414344991122</v>
      </c>
      <c r="M316" s="82">
        <v>0</v>
      </c>
      <c r="N316" s="134">
        <v>0</v>
      </c>
      <c r="O316" s="83">
        <v>0</v>
      </c>
      <c r="P316" s="82">
        <v>0</v>
      </c>
      <c r="Q316" s="134">
        <v>0</v>
      </c>
      <c r="R316" s="83">
        <v>0</v>
      </c>
    </row>
    <row r="317" spans="1:18" x14ac:dyDescent="0.25">
      <c r="A317" s="79" t="s">
        <v>382</v>
      </c>
      <c r="B317" s="133" t="s">
        <v>383</v>
      </c>
      <c r="C317" s="81" t="s">
        <v>364</v>
      </c>
      <c r="D317" s="84" t="s">
        <v>213</v>
      </c>
      <c r="E317" s="82" t="s">
        <v>110</v>
      </c>
      <c r="F317" s="83" t="s">
        <v>384</v>
      </c>
      <c r="G317" s="82">
        <v>37.644750000000002</v>
      </c>
      <c r="H317" s="134">
        <v>406654.41775923717</v>
      </c>
      <c r="I317" s="83">
        <v>406654.41775923717</v>
      </c>
      <c r="J317" s="82">
        <v>0.15179334677419357</v>
      </c>
      <c r="K317" s="134">
        <v>1114.1216924910607</v>
      </c>
      <c r="L317" s="83">
        <v>1114.1216924910607</v>
      </c>
      <c r="M317" s="82">
        <v>0</v>
      </c>
      <c r="N317" s="134">
        <v>0</v>
      </c>
      <c r="O317" s="83">
        <v>0</v>
      </c>
      <c r="P317" s="82">
        <v>0</v>
      </c>
      <c r="Q317" s="134">
        <v>0</v>
      </c>
      <c r="R317" s="83">
        <v>0</v>
      </c>
    </row>
    <row r="318" spans="1:18" x14ac:dyDescent="0.25">
      <c r="A318" s="79" t="s">
        <v>382</v>
      </c>
      <c r="B318" s="133" t="s">
        <v>383</v>
      </c>
      <c r="C318" s="81" t="s">
        <v>289</v>
      </c>
      <c r="D318" s="84" t="s">
        <v>219</v>
      </c>
      <c r="E318" s="82" t="s">
        <v>110</v>
      </c>
      <c r="F318" s="83" t="s">
        <v>384</v>
      </c>
      <c r="G318" s="82">
        <v>4931.6850000000004</v>
      </c>
      <c r="H318" s="134">
        <v>56197.152000000002</v>
      </c>
      <c r="I318" s="83">
        <v>56197.152000000002</v>
      </c>
      <c r="J318" s="82">
        <v>19.885826612903227</v>
      </c>
      <c r="K318" s="134">
        <v>153.9648</v>
      </c>
      <c r="L318" s="83">
        <v>153.9648</v>
      </c>
      <c r="M318" s="82">
        <v>0</v>
      </c>
      <c r="N318" s="134">
        <v>0</v>
      </c>
      <c r="O318" s="83">
        <v>0</v>
      </c>
      <c r="P318" s="82">
        <v>0</v>
      </c>
      <c r="Q318" s="134">
        <v>0</v>
      </c>
      <c r="R318" s="83">
        <v>0</v>
      </c>
    </row>
    <row r="319" spans="1:18" x14ac:dyDescent="0.25">
      <c r="A319" s="79" t="s">
        <v>382</v>
      </c>
      <c r="B319" s="133" t="s">
        <v>383</v>
      </c>
      <c r="C319" s="81" t="s">
        <v>229</v>
      </c>
      <c r="D319" s="84" t="s">
        <v>230</v>
      </c>
      <c r="E319" s="82" t="s">
        <v>110</v>
      </c>
      <c r="F319" s="83" t="s">
        <v>384</v>
      </c>
      <c r="G319" s="82">
        <v>19.288499999999999</v>
      </c>
      <c r="H319" s="134">
        <v>61913.424743742544</v>
      </c>
      <c r="I319" s="83">
        <v>61913.424743742544</v>
      </c>
      <c r="J319" s="82">
        <v>7.7776209677419356E-2</v>
      </c>
      <c r="K319" s="134">
        <v>169.625821215733</v>
      </c>
      <c r="L319" s="83">
        <v>169.625821215733</v>
      </c>
      <c r="M319" s="82">
        <v>0</v>
      </c>
      <c r="N319" s="134">
        <v>0</v>
      </c>
      <c r="O319" s="83">
        <v>0</v>
      </c>
      <c r="P319" s="82">
        <v>0</v>
      </c>
      <c r="Q319" s="134">
        <v>0</v>
      </c>
      <c r="R319" s="83">
        <v>0</v>
      </c>
    </row>
    <row r="320" spans="1:18" x14ac:dyDescent="0.25">
      <c r="A320" s="79" t="s">
        <v>382</v>
      </c>
      <c r="B320" s="133" t="s">
        <v>383</v>
      </c>
      <c r="C320" s="81" t="s">
        <v>231</v>
      </c>
      <c r="D320" s="84" t="s">
        <v>219</v>
      </c>
      <c r="E320" s="82" t="s">
        <v>110</v>
      </c>
      <c r="F320" s="83" t="s">
        <v>384</v>
      </c>
      <c r="G320" s="82">
        <v>366.98062499999997</v>
      </c>
      <c r="H320" s="134">
        <v>61079.261835518468</v>
      </c>
      <c r="I320" s="83">
        <v>61079.261835518468</v>
      </c>
      <c r="J320" s="82">
        <v>1.4797605846774193</v>
      </c>
      <c r="K320" s="134">
        <v>167.34044338498211</v>
      </c>
      <c r="L320" s="83">
        <v>167.34044338498211</v>
      </c>
      <c r="M320" s="82">
        <v>0</v>
      </c>
      <c r="N320" s="134">
        <v>0</v>
      </c>
      <c r="O320" s="83">
        <v>0</v>
      </c>
      <c r="P320" s="82">
        <v>0</v>
      </c>
      <c r="Q320" s="134">
        <v>0</v>
      </c>
      <c r="R320" s="83">
        <v>0</v>
      </c>
    </row>
    <row r="321" spans="1:18" x14ac:dyDescent="0.25">
      <c r="A321" s="79" t="s">
        <v>382</v>
      </c>
      <c r="B321" s="133" t="s">
        <v>383</v>
      </c>
      <c r="C321" s="81" t="s">
        <v>232</v>
      </c>
      <c r="D321" s="84" t="s">
        <v>219</v>
      </c>
      <c r="E321" s="82" t="s">
        <v>110</v>
      </c>
      <c r="F321" s="83" t="s">
        <v>384</v>
      </c>
      <c r="G321" s="82">
        <v>6895.9737000000005</v>
      </c>
      <c r="H321" s="134">
        <v>61079.261835518468</v>
      </c>
      <c r="I321" s="83">
        <v>61079.261835518468</v>
      </c>
      <c r="J321" s="82">
        <v>27.806345564516132</v>
      </c>
      <c r="K321" s="134">
        <v>167.34044338498211</v>
      </c>
      <c r="L321" s="83">
        <v>167.34044338498211</v>
      </c>
      <c r="M321" s="82">
        <v>0</v>
      </c>
      <c r="N321" s="134">
        <v>0</v>
      </c>
      <c r="O321" s="83">
        <v>0</v>
      </c>
      <c r="P321" s="82">
        <v>0</v>
      </c>
      <c r="Q321" s="134">
        <v>0</v>
      </c>
      <c r="R321" s="83">
        <v>0</v>
      </c>
    </row>
    <row r="322" spans="1:18" x14ac:dyDescent="0.25">
      <c r="A322" s="79" t="s">
        <v>382</v>
      </c>
      <c r="B322" s="133" t="s">
        <v>383</v>
      </c>
      <c r="C322" s="81" t="s">
        <v>233</v>
      </c>
      <c r="D322" s="84" t="s">
        <v>219</v>
      </c>
      <c r="E322" s="82" t="s">
        <v>110</v>
      </c>
      <c r="F322" s="83" t="s">
        <v>384</v>
      </c>
      <c r="G322" s="82">
        <v>8.4644999999999992</v>
      </c>
      <c r="H322" s="134">
        <v>63396.381025029797</v>
      </c>
      <c r="I322" s="83">
        <v>63396.381025029797</v>
      </c>
      <c r="J322" s="82">
        <v>3.4131048387096768E-2</v>
      </c>
      <c r="K322" s="134">
        <v>173.68871513706793</v>
      </c>
      <c r="L322" s="83">
        <v>173.68871513706793</v>
      </c>
      <c r="M322" s="82">
        <v>0</v>
      </c>
      <c r="N322" s="134">
        <v>0</v>
      </c>
      <c r="O322" s="83">
        <v>0</v>
      </c>
      <c r="P322" s="82">
        <v>0</v>
      </c>
      <c r="Q322" s="134">
        <v>0</v>
      </c>
      <c r="R322" s="83">
        <v>0</v>
      </c>
    </row>
    <row r="323" spans="1:18" x14ac:dyDescent="0.25">
      <c r="A323" s="79" t="s">
        <v>382</v>
      </c>
      <c r="B323" s="133" t="s">
        <v>1659</v>
      </c>
      <c r="C323" s="81" t="s">
        <v>235</v>
      </c>
      <c r="D323" s="84" t="s">
        <v>235</v>
      </c>
      <c r="E323" s="82" t="s">
        <v>110</v>
      </c>
      <c r="F323" s="83" t="s">
        <v>384</v>
      </c>
      <c r="G323" s="197" t="s">
        <v>214</v>
      </c>
      <c r="H323" s="134">
        <v>406654.41775923717</v>
      </c>
      <c r="I323" s="83">
        <v>406654.41775923717</v>
      </c>
      <c r="J323" s="82" t="s">
        <v>214</v>
      </c>
      <c r="K323" s="134">
        <v>1114.1216924910607</v>
      </c>
      <c r="L323" s="83">
        <v>1114.1216924910607</v>
      </c>
      <c r="M323" s="82">
        <v>0</v>
      </c>
      <c r="N323" s="134">
        <v>0</v>
      </c>
      <c r="O323" s="83">
        <v>0</v>
      </c>
      <c r="P323" s="82">
        <v>0</v>
      </c>
      <c r="Q323" s="134">
        <v>0</v>
      </c>
      <c r="R323" s="83">
        <v>0</v>
      </c>
    </row>
    <row r="324" spans="1:18" x14ac:dyDescent="0.25">
      <c r="A324" s="79" t="s">
        <v>386</v>
      </c>
      <c r="B324" s="133" t="s">
        <v>387</v>
      </c>
      <c r="C324" s="81" t="s">
        <v>212</v>
      </c>
      <c r="D324" s="84" t="s">
        <v>213</v>
      </c>
      <c r="E324" s="82" t="s">
        <v>110</v>
      </c>
      <c r="F324" s="83" t="s">
        <v>388</v>
      </c>
      <c r="G324" s="82">
        <v>127.93176000000001</v>
      </c>
      <c r="H324" s="134">
        <v>433269.60598871991</v>
      </c>
      <c r="I324" s="83">
        <v>433269.60598871991</v>
      </c>
      <c r="J324" s="82">
        <v>0.51585387096774193</v>
      </c>
      <c r="K324" s="134">
        <v>1187.0400164074517</v>
      </c>
      <c r="L324" s="83">
        <v>1187.0400164074517</v>
      </c>
      <c r="M324" s="82">
        <v>0</v>
      </c>
      <c r="N324" s="134">
        <v>0</v>
      </c>
      <c r="O324" s="83">
        <v>0</v>
      </c>
      <c r="P324" s="82">
        <v>0</v>
      </c>
      <c r="Q324" s="134">
        <v>0</v>
      </c>
      <c r="R324" s="83">
        <v>0</v>
      </c>
    </row>
    <row r="325" spans="1:18" x14ac:dyDescent="0.25">
      <c r="A325" s="79" t="s">
        <v>386</v>
      </c>
      <c r="B325" s="133" t="s">
        <v>387</v>
      </c>
      <c r="C325" s="81" t="s">
        <v>215</v>
      </c>
      <c r="D325" s="84" t="s">
        <v>213</v>
      </c>
      <c r="E325" s="82" t="s">
        <v>110</v>
      </c>
      <c r="F325" s="83" t="s">
        <v>388</v>
      </c>
      <c r="G325" s="82">
        <v>124.68456</v>
      </c>
      <c r="H325" s="134">
        <v>437353.38593744661</v>
      </c>
      <c r="I325" s="83">
        <v>437353.38593744661</v>
      </c>
      <c r="J325" s="82">
        <v>0.50276032258064518</v>
      </c>
      <c r="K325" s="134">
        <v>1198.2284546231415</v>
      </c>
      <c r="L325" s="83">
        <v>1198.2284546231415</v>
      </c>
      <c r="M325" s="82">
        <v>0</v>
      </c>
      <c r="N325" s="134">
        <v>0</v>
      </c>
      <c r="O325" s="83">
        <v>0</v>
      </c>
      <c r="P325" s="82">
        <v>0</v>
      </c>
      <c r="Q325" s="134">
        <v>0</v>
      </c>
      <c r="R325" s="83">
        <v>0</v>
      </c>
    </row>
    <row r="326" spans="1:18" x14ac:dyDescent="0.25">
      <c r="A326" s="79" t="s">
        <v>386</v>
      </c>
      <c r="B326" s="133" t="s">
        <v>387</v>
      </c>
      <c r="C326" s="81" t="s">
        <v>216</v>
      </c>
      <c r="D326" s="84" t="s">
        <v>213</v>
      </c>
      <c r="E326" s="82" t="s">
        <v>110</v>
      </c>
      <c r="F326" s="83" t="s">
        <v>388</v>
      </c>
      <c r="G326" s="82">
        <v>109.7415</v>
      </c>
      <c r="H326" s="134">
        <v>431130.48315843445</v>
      </c>
      <c r="I326" s="83">
        <v>431130.48315843445</v>
      </c>
      <c r="J326" s="82">
        <v>0.44250604838709678</v>
      </c>
      <c r="K326" s="134">
        <v>1181.1794059135191</v>
      </c>
      <c r="L326" s="83">
        <v>1181.1794059135191</v>
      </c>
      <c r="M326" s="82">
        <v>0</v>
      </c>
      <c r="N326" s="134">
        <v>0</v>
      </c>
      <c r="O326" s="83">
        <v>0</v>
      </c>
      <c r="P326" s="82">
        <v>0</v>
      </c>
      <c r="Q326" s="134">
        <v>0</v>
      </c>
      <c r="R326" s="83">
        <v>0</v>
      </c>
    </row>
    <row r="327" spans="1:18" x14ac:dyDescent="0.25">
      <c r="A327" s="79" t="s">
        <v>386</v>
      </c>
      <c r="B327" s="133" t="s">
        <v>387</v>
      </c>
      <c r="C327" s="81" t="s">
        <v>217</v>
      </c>
      <c r="D327" s="84" t="s">
        <v>213</v>
      </c>
      <c r="E327" s="82" t="s">
        <v>110</v>
      </c>
      <c r="F327" s="83" t="s">
        <v>388</v>
      </c>
      <c r="G327" s="82">
        <v>224.84880000000001</v>
      </c>
      <c r="H327" s="134">
        <v>433010.31837292772</v>
      </c>
      <c r="I327" s="83">
        <v>433010.31837292772</v>
      </c>
      <c r="J327" s="82">
        <v>0.9066483870967742</v>
      </c>
      <c r="K327" s="134">
        <v>1186.3296393778842</v>
      </c>
      <c r="L327" s="83">
        <v>1186.3296393778842</v>
      </c>
      <c r="M327" s="82">
        <v>0</v>
      </c>
      <c r="N327" s="134">
        <v>0</v>
      </c>
      <c r="O327" s="83">
        <v>0</v>
      </c>
      <c r="P327" s="82">
        <v>0</v>
      </c>
      <c r="Q327" s="134">
        <v>0</v>
      </c>
      <c r="R327" s="83">
        <v>0</v>
      </c>
    </row>
    <row r="328" spans="1:18" x14ac:dyDescent="0.25">
      <c r="A328" s="79" t="s">
        <v>386</v>
      </c>
      <c r="B328" s="133" t="s">
        <v>387</v>
      </c>
      <c r="C328" s="81" t="s">
        <v>218</v>
      </c>
      <c r="D328" s="84" t="s">
        <v>219</v>
      </c>
      <c r="E328" s="82" t="s">
        <v>110</v>
      </c>
      <c r="F328" s="83" t="s">
        <v>388</v>
      </c>
      <c r="G328" s="82">
        <v>389.71680000000003</v>
      </c>
      <c r="H328" s="134">
        <v>434954.97549136903</v>
      </c>
      <c r="I328" s="83">
        <v>434954.97549136903</v>
      </c>
      <c r="J328" s="82">
        <v>1.5714387096774194</v>
      </c>
      <c r="K328" s="134">
        <v>1191.6574670996413</v>
      </c>
      <c r="L328" s="83">
        <v>1191.6574670996413</v>
      </c>
      <c r="M328" s="82">
        <v>0</v>
      </c>
      <c r="N328" s="134">
        <v>0</v>
      </c>
      <c r="O328" s="83">
        <v>0</v>
      </c>
      <c r="P328" s="82">
        <v>0</v>
      </c>
      <c r="Q328" s="134">
        <v>0</v>
      </c>
      <c r="R328" s="83">
        <v>0</v>
      </c>
    </row>
    <row r="329" spans="1:18" x14ac:dyDescent="0.25">
      <c r="A329" s="79" t="s">
        <v>386</v>
      </c>
      <c r="B329" s="133" t="s">
        <v>387</v>
      </c>
      <c r="C329" s="81" t="s">
        <v>220</v>
      </c>
      <c r="D329" s="84" t="s">
        <v>219</v>
      </c>
      <c r="E329" s="82" t="s">
        <v>110</v>
      </c>
      <c r="F329" s="83" t="s">
        <v>388</v>
      </c>
      <c r="G329" s="82">
        <v>1403.9850000000001</v>
      </c>
      <c r="H329" s="134">
        <v>434306.75645188859</v>
      </c>
      <c r="I329" s="83">
        <v>434306.75645188859</v>
      </c>
      <c r="J329" s="82">
        <v>5.6612298387096782</v>
      </c>
      <c r="K329" s="134">
        <v>1189.8815245257222</v>
      </c>
      <c r="L329" s="83">
        <v>1189.8815245257222</v>
      </c>
      <c r="M329" s="82">
        <v>0</v>
      </c>
      <c r="N329" s="134">
        <v>0</v>
      </c>
      <c r="O329" s="83">
        <v>0</v>
      </c>
      <c r="P329" s="82">
        <v>0</v>
      </c>
      <c r="Q329" s="134">
        <v>0</v>
      </c>
      <c r="R329" s="83">
        <v>0</v>
      </c>
    </row>
    <row r="330" spans="1:18" x14ac:dyDescent="0.25">
      <c r="A330" s="79" t="s">
        <v>386</v>
      </c>
      <c r="B330" s="133" t="s">
        <v>387</v>
      </c>
      <c r="C330" s="81" t="s">
        <v>221</v>
      </c>
      <c r="D330" s="84" t="s">
        <v>219</v>
      </c>
      <c r="E330" s="82" t="s">
        <v>110</v>
      </c>
      <c r="F330" s="83" t="s">
        <v>388</v>
      </c>
      <c r="G330" s="82">
        <v>184.70430000000002</v>
      </c>
      <c r="H330" s="134">
        <v>447919.35628097766</v>
      </c>
      <c r="I330" s="83">
        <v>447919.35628097766</v>
      </c>
      <c r="J330" s="82">
        <v>0.74477540322580649</v>
      </c>
      <c r="K330" s="134">
        <v>1227.176318578021</v>
      </c>
      <c r="L330" s="83">
        <v>1227.176318578021</v>
      </c>
      <c r="M330" s="82">
        <v>0</v>
      </c>
      <c r="N330" s="134">
        <v>0</v>
      </c>
      <c r="O330" s="83">
        <v>0</v>
      </c>
      <c r="P330" s="82">
        <v>0</v>
      </c>
      <c r="Q330" s="134">
        <v>0</v>
      </c>
      <c r="R330" s="83">
        <v>0</v>
      </c>
    </row>
    <row r="331" spans="1:18" x14ac:dyDescent="0.25">
      <c r="A331" s="79" t="s">
        <v>386</v>
      </c>
      <c r="B331" s="133" t="s">
        <v>387</v>
      </c>
      <c r="C331" s="81" t="s">
        <v>222</v>
      </c>
      <c r="D331" s="84" t="s">
        <v>219</v>
      </c>
      <c r="E331" s="82" t="s">
        <v>110</v>
      </c>
      <c r="F331" s="83" t="s">
        <v>388</v>
      </c>
      <c r="G331" s="82">
        <v>733.9860000000001</v>
      </c>
      <c r="H331" s="134">
        <v>436899.63260981033</v>
      </c>
      <c r="I331" s="83">
        <v>436899.63260981033</v>
      </c>
      <c r="J331" s="82">
        <v>2.9596209677419361</v>
      </c>
      <c r="K331" s="134">
        <v>1196.9852948213982</v>
      </c>
      <c r="L331" s="83">
        <v>1196.9852948213982</v>
      </c>
      <c r="M331" s="82">
        <v>0</v>
      </c>
      <c r="N331" s="134">
        <v>0</v>
      </c>
      <c r="O331" s="83">
        <v>0</v>
      </c>
      <c r="P331" s="82">
        <v>0</v>
      </c>
      <c r="Q331" s="134">
        <v>0</v>
      </c>
      <c r="R331" s="83">
        <v>0</v>
      </c>
    </row>
    <row r="332" spans="1:18" x14ac:dyDescent="0.25">
      <c r="A332" s="79" t="s">
        <v>386</v>
      </c>
      <c r="B332" s="133" t="s">
        <v>387</v>
      </c>
      <c r="C332" s="81" t="s">
        <v>223</v>
      </c>
      <c r="D332" s="84" t="s">
        <v>219</v>
      </c>
      <c r="E332" s="82" t="s">
        <v>110</v>
      </c>
      <c r="F332" s="83" t="s">
        <v>388</v>
      </c>
      <c r="G332" s="82">
        <v>255.06360000000004</v>
      </c>
      <c r="H332" s="134">
        <v>439492.50876773207</v>
      </c>
      <c r="I332" s="83">
        <v>439492.50876773207</v>
      </c>
      <c r="J332" s="82">
        <v>1.0284822580645163</v>
      </c>
      <c r="K332" s="134">
        <v>1204.0890651170741</v>
      </c>
      <c r="L332" s="83">
        <v>1204.0890651170741</v>
      </c>
      <c r="M332" s="82">
        <v>0</v>
      </c>
      <c r="N332" s="134">
        <v>0</v>
      </c>
      <c r="O332" s="83">
        <v>0</v>
      </c>
      <c r="P332" s="82">
        <v>0</v>
      </c>
      <c r="Q332" s="134">
        <v>0</v>
      </c>
      <c r="R332" s="83">
        <v>0</v>
      </c>
    </row>
    <row r="333" spans="1:18" x14ac:dyDescent="0.25">
      <c r="A333" s="79" t="s">
        <v>386</v>
      </c>
      <c r="B333" s="133" t="s">
        <v>387</v>
      </c>
      <c r="C333" s="81" t="s">
        <v>224</v>
      </c>
      <c r="D333" s="84" t="s">
        <v>219</v>
      </c>
      <c r="E333" s="82" t="s">
        <v>110</v>
      </c>
      <c r="F333" s="83" t="s">
        <v>388</v>
      </c>
      <c r="G333" s="82">
        <v>100.53450000000001</v>
      </c>
      <c r="H333" s="134">
        <v>438844.28972825158</v>
      </c>
      <c r="I333" s="83">
        <v>438844.28972825158</v>
      </c>
      <c r="J333" s="82">
        <v>0.40538104838709682</v>
      </c>
      <c r="K333" s="134">
        <v>1202.313122543155</v>
      </c>
      <c r="L333" s="83">
        <v>1202.313122543155</v>
      </c>
      <c r="M333" s="82">
        <v>0</v>
      </c>
      <c r="N333" s="134">
        <v>0</v>
      </c>
      <c r="O333" s="83">
        <v>0</v>
      </c>
      <c r="P333" s="82">
        <v>0</v>
      </c>
      <c r="Q333" s="134">
        <v>0</v>
      </c>
      <c r="R333" s="83">
        <v>0</v>
      </c>
    </row>
    <row r="334" spans="1:18" x14ac:dyDescent="0.25">
      <c r="A334" s="79" t="s">
        <v>386</v>
      </c>
      <c r="B334" s="133" t="s">
        <v>387</v>
      </c>
      <c r="C334" s="81" t="s">
        <v>225</v>
      </c>
      <c r="D334" s="84" t="s">
        <v>219</v>
      </c>
      <c r="E334" s="82" t="s">
        <v>110</v>
      </c>
      <c r="F334" s="83" t="s">
        <v>388</v>
      </c>
      <c r="G334" s="82">
        <v>280.5</v>
      </c>
      <c r="H334" s="134">
        <v>440788.94684669288</v>
      </c>
      <c r="I334" s="83">
        <v>440788.94684669288</v>
      </c>
      <c r="J334" s="82">
        <v>1.1310483870967742</v>
      </c>
      <c r="K334" s="134">
        <v>1207.6409502649119</v>
      </c>
      <c r="L334" s="83">
        <v>1207.6409502649119</v>
      </c>
      <c r="M334" s="82">
        <v>0</v>
      </c>
      <c r="N334" s="134">
        <v>0</v>
      </c>
      <c r="O334" s="83">
        <v>0</v>
      </c>
      <c r="P334" s="82">
        <v>0</v>
      </c>
      <c r="Q334" s="134">
        <v>0</v>
      </c>
      <c r="R334" s="83">
        <v>0</v>
      </c>
    </row>
    <row r="335" spans="1:18" x14ac:dyDescent="0.25">
      <c r="A335" s="79" t="s">
        <v>386</v>
      </c>
      <c r="B335" s="133" t="s">
        <v>387</v>
      </c>
      <c r="C335" s="81" t="s">
        <v>226</v>
      </c>
      <c r="D335" s="84" t="s">
        <v>219</v>
      </c>
      <c r="E335" s="82" t="s">
        <v>110</v>
      </c>
      <c r="F335" s="83" t="s">
        <v>388</v>
      </c>
      <c r="G335" s="82">
        <v>366.99300000000005</v>
      </c>
      <c r="H335" s="134">
        <v>436899.63260981033</v>
      </c>
      <c r="I335" s="83">
        <v>436899.63260981033</v>
      </c>
      <c r="J335" s="82">
        <v>1.479810483870968</v>
      </c>
      <c r="K335" s="134">
        <v>1196.9852948213982</v>
      </c>
      <c r="L335" s="83">
        <v>1196.9852948213982</v>
      </c>
      <c r="M335" s="82">
        <v>0</v>
      </c>
      <c r="N335" s="134">
        <v>0</v>
      </c>
      <c r="O335" s="83">
        <v>0</v>
      </c>
      <c r="P335" s="82">
        <v>0</v>
      </c>
      <c r="Q335" s="134">
        <v>0</v>
      </c>
      <c r="R335" s="83">
        <v>0</v>
      </c>
    </row>
    <row r="336" spans="1:18" x14ac:dyDescent="0.25">
      <c r="A336" s="79" t="s">
        <v>386</v>
      </c>
      <c r="B336" s="133" t="s">
        <v>387</v>
      </c>
      <c r="C336" s="81" t="s">
        <v>227</v>
      </c>
      <c r="D336" s="84" t="s">
        <v>219</v>
      </c>
      <c r="E336" s="82" t="s">
        <v>110</v>
      </c>
      <c r="F336" s="83" t="s">
        <v>388</v>
      </c>
      <c r="G336" s="82">
        <v>33.610500000000002</v>
      </c>
      <c r="H336" s="134">
        <v>440140.72780721245</v>
      </c>
      <c r="I336" s="83">
        <v>440140.72780721245</v>
      </c>
      <c r="J336" s="82">
        <v>0.13552620967741935</v>
      </c>
      <c r="K336" s="134">
        <v>1205.865007690993</v>
      </c>
      <c r="L336" s="83">
        <v>1205.865007690993</v>
      </c>
      <c r="M336" s="82">
        <v>0</v>
      </c>
      <c r="N336" s="134">
        <v>0</v>
      </c>
      <c r="O336" s="83">
        <v>0</v>
      </c>
      <c r="P336" s="82">
        <v>0</v>
      </c>
      <c r="Q336" s="134">
        <v>0</v>
      </c>
      <c r="R336" s="83">
        <v>0</v>
      </c>
    </row>
    <row r="337" spans="1:18" x14ac:dyDescent="0.25">
      <c r="A337" s="79" t="s">
        <v>386</v>
      </c>
      <c r="B337" s="133" t="s">
        <v>387</v>
      </c>
      <c r="C337" s="81" t="s">
        <v>228</v>
      </c>
      <c r="D337" s="84" t="s">
        <v>219</v>
      </c>
      <c r="E337" s="82" t="s">
        <v>110</v>
      </c>
      <c r="F337" s="83" t="s">
        <v>388</v>
      </c>
      <c r="G337" s="82">
        <v>179.78399999999999</v>
      </c>
      <c r="H337" s="134">
        <v>441437.16588617332</v>
      </c>
      <c r="I337" s="83">
        <v>441437.16588617332</v>
      </c>
      <c r="J337" s="82">
        <v>0.72493548387096773</v>
      </c>
      <c r="K337" s="134">
        <v>1209.416892838831</v>
      </c>
      <c r="L337" s="83">
        <v>1209.416892838831</v>
      </c>
      <c r="M337" s="82">
        <v>0</v>
      </c>
      <c r="N337" s="134">
        <v>0</v>
      </c>
      <c r="O337" s="83">
        <v>0</v>
      </c>
      <c r="P337" s="82">
        <v>0</v>
      </c>
      <c r="Q337" s="134">
        <v>0</v>
      </c>
      <c r="R337" s="83">
        <v>0</v>
      </c>
    </row>
    <row r="338" spans="1:18" x14ac:dyDescent="0.25">
      <c r="A338" s="79" t="s">
        <v>386</v>
      </c>
      <c r="B338" s="133" t="s">
        <v>387</v>
      </c>
      <c r="C338" s="81" t="s">
        <v>286</v>
      </c>
      <c r="D338" s="84" t="s">
        <v>219</v>
      </c>
      <c r="E338" s="82" t="s">
        <v>110</v>
      </c>
      <c r="F338" s="83" t="s">
        <v>388</v>
      </c>
      <c r="G338" s="82">
        <v>24174.450299999997</v>
      </c>
      <c r="H338" s="134">
        <v>677516.79600000009</v>
      </c>
      <c r="I338" s="83">
        <v>677516.79600000009</v>
      </c>
      <c r="J338" s="82">
        <v>97.477622177419349</v>
      </c>
      <c r="K338" s="134">
        <v>1856.2104000000002</v>
      </c>
      <c r="L338" s="83">
        <v>1856.2104000000002</v>
      </c>
      <c r="M338" s="82">
        <v>0</v>
      </c>
      <c r="N338" s="134">
        <v>0</v>
      </c>
      <c r="O338" s="83">
        <v>0</v>
      </c>
      <c r="P338" s="82">
        <v>0</v>
      </c>
      <c r="Q338" s="134">
        <v>0</v>
      </c>
      <c r="R338" s="83">
        <v>0</v>
      </c>
    </row>
    <row r="339" spans="1:18" x14ac:dyDescent="0.25">
      <c r="A339" s="79" t="s">
        <v>386</v>
      </c>
      <c r="B339" s="133" t="s">
        <v>387</v>
      </c>
      <c r="C339" s="81" t="s">
        <v>287</v>
      </c>
      <c r="D339" s="84" t="s">
        <v>219</v>
      </c>
      <c r="E339" s="82" t="s">
        <v>110</v>
      </c>
      <c r="F339" s="83" t="s">
        <v>388</v>
      </c>
      <c r="G339" s="82">
        <v>9247.4249999999993</v>
      </c>
      <c r="H339" s="134">
        <v>677516.79600000009</v>
      </c>
      <c r="I339" s="83">
        <v>677516.79600000009</v>
      </c>
      <c r="J339" s="82">
        <v>37.288004032258058</v>
      </c>
      <c r="K339" s="134">
        <v>1856.2104000000002</v>
      </c>
      <c r="L339" s="83">
        <v>1856.2104000000002</v>
      </c>
      <c r="M339" s="82">
        <v>0</v>
      </c>
      <c r="N339" s="134">
        <v>0</v>
      </c>
      <c r="O339" s="83">
        <v>0</v>
      </c>
      <c r="P339" s="82">
        <v>0</v>
      </c>
      <c r="Q339" s="134">
        <v>0</v>
      </c>
      <c r="R339" s="83">
        <v>0</v>
      </c>
    </row>
    <row r="340" spans="1:18" x14ac:dyDescent="0.25">
      <c r="A340" s="79" t="s">
        <v>386</v>
      </c>
      <c r="B340" s="133" t="s">
        <v>387</v>
      </c>
      <c r="C340" s="81" t="s">
        <v>288</v>
      </c>
      <c r="D340" s="84" t="s">
        <v>219</v>
      </c>
      <c r="E340" s="82" t="s">
        <v>110</v>
      </c>
      <c r="F340" s="83" t="s">
        <v>388</v>
      </c>
      <c r="G340" s="82">
        <v>735.6096</v>
      </c>
      <c r="H340" s="134">
        <v>686160.28800000006</v>
      </c>
      <c r="I340" s="83">
        <v>686160.28800000006</v>
      </c>
      <c r="J340" s="82">
        <v>2.9661677419354837</v>
      </c>
      <c r="K340" s="134">
        <v>1879.8912000000003</v>
      </c>
      <c r="L340" s="83">
        <v>1879.8912000000003</v>
      </c>
      <c r="M340" s="82">
        <v>0</v>
      </c>
      <c r="N340" s="134">
        <v>0</v>
      </c>
      <c r="O340" s="83">
        <v>0</v>
      </c>
      <c r="P340" s="82">
        <v>0</v>
      </c>
      <c r="Q340" s="134">
        <v>0</v>
      </c>
      <c r="R340" s="83">
        <v>0</v>
      </c>
    </row>
    <row r="341" spans="1:18" x14ac:dyDescent="0.25">
      <c r="A341" s="79" t="s">
        <v>386</v>
      </c>
      <c r="B341" s="133" t="s">
        <v>387</v>
      </c>
      <c r="C341" s="81" t="s">
        <v>289</v>
      </c>
      <c r="D341" s="84" t="s">
        <v>219</v>
      </c>
      <c r="E341" s="82" t="s">
        <v>110</v>
      </c>
      <c r="F341" s="83" t="s">
        <v>388</v>
      </c>
      <c r="G341" s="82">
        <v>4931.6850000000004</v>
      </c>
      <c r="H341" s="134">
        <v>56197.152000000002</v>
      </c>
      <c r="I341" s="83">
        <v>56197.152000000002</v>
      </c>
      <c r="J341" s="82">
        <v>19.885826612903227</v>
      </c>
      <c r="K341" s="134">
        <v>153.9648</v>
      </c>
      <c r="L341" s="83">
        <v>153.9648</v>
      </c>
      <c r="M341" s="82">
        <v>0</v>
      </c>
      <c r="N341" s="134">
        <v>0</v>
      </c>
      <c r="O341" s="83">
        <v>0</v>
      </c>
      <c r="P341" s="82">
        <v>0</v>
      </c>
      <c r="Q341" s="134">
        <v>0</v>
      </c>
      <c r="R341" s="83">
        <v>0</v>
      </c>
    </row>
    <row r="342" spans="1:18" x14ac:dyDescent="0.25">
      <c r="A342" s="79" t="s">
        <v>386</v>
      </c>
      <c r="B342" s="133" t="s">
        <v>387</v>
      </c>
      <c r="C342" s="81" t="s">
        <v>229</v>
      </c>
      <c r="D342" s="84" t="s">
        <v>230</v>
      </c>
      <c r="E342" s="82" t="s">
        <v>110</v>
      </c>
      <c r="F342" s="83" t="s">
        <v>388</v>
      </c>
      <c r="G342" s="82">
        <v>15.4308</v>
      </c>
      <c r="H342" s="134">
        <v>61913.424743742544</v>
      </c>
      <c r="I342" s="83">
        <v>61913.424743742544</v>
      </c>
      <c r="J342" s="82">
        <v>6.222096774193548E-2</v>
      </c>
      <c r="K342" s="134">
        <v>169.625821215733</v>
      </c>
      <c r="L342" s="83">
        <v>169.625821215733</v>
      </c>
      <c r="M342" s="82">
        <v>0</v>
      </c>
      <c r="N342" s="134">
        <v>0</v>
      </c>
      <c r="O342" s="83">
        <v>0</v>
      </c>
      <c r="P342" s="82">
        <v>0</v>
      </c>
      <c r="Q342" s="134">
        <v>0</v>
      </c>
      <c r="R342" s="83">
        <v>0</v>
      </c>
    </row>
    <row r="343" spans="1:18" x14ac:dyDescent="0.25">
      <c r="A343" s="79" t="s">
        <v>386</v>
      </c>
      <c r="B343" s="133" t="s">
        <v>387</v>
      </c>
      <c r="C343" s="81" t="s">
        <v>231</v>
      </c>
      <c r="D343" s="84" t="s">
        <v>219</v>
      </c>
      <c r="E343" s="82" t="s">
        <v>110</v>
      </c>
      <c r="F343" s="83" t="s">
        <v>388</v>
      </c>
      <c r="G343" s="82">
        <v>293.58450000000005</v>
      </c>
      <c r="H343" s="134">
        <v>61079.261835518468</v>
      </c>
      <c r="I343" s="83">
        <v>61079.261835518468</v>
      </c>
      <c r="J343" s="82">
        <v>1.1838084677419356</v>
      </c>
      <c r="K343" s="134">
        <v>167.34044338498211</v>
      </c>
      <c r="L343" s="83">
        <v>167.34044338498211</v>
      </c>
      <c r="M343" s="82">
        <v>0</v>
      </c>
      <c r="N343" s="134">
        <v>0</v>
      </c>
      <c r="O343" s="83">
        <v>0</v>
      </c>
      <c r="P343" s="82">
        <v>0</v>
      </c>
      <c r="Q343" s="134">
        <v>0</v>
      </c>
      <c r="R343" s="83">
        <v>0</v>
      </c>
    </row>
    <row r="344" spans="1:18" x14ac:dyDescent="0.25">
      <c r="A344" s="79" t="s">
        <v>386</v>
      </c>
      <c r="B344" s="133" t="s">
        <v>387</v>
      </c>
      <c r="C344" s="81" t="s">
        <v>232</v>
      </c>
      <c r="D344" s="84" t="s">
        <v>219</v>
      </c>
      <c r="E344" s="82" t="s">
        <v>110</v>
      </c>
      <c r="F344" s="83" t="s">
        <v>388</v>
      </c>
      <c r="G344" s="82">
        <v>5516.7789599999996</v>
      </c>
      <c r="H344" s="134">
        <v>61079.261835518468</v>
      </c>
      <c r="I344" s="83">
        <v>61079.261835518468</v>
      </c>
      <c r="J344" s="82">
        <v>22.245076451612903</v>
      </c>
      <c r="K344" s="134">
        <v>167.34044338498211</v>
      </c>
      <c r="L344" s="83">
        <v>167.34044338498211</v>
      </c>
      <c r="M344" s="82">
        <v>0</v>
      </c>
      <c r="N344" s="134">
        <v>0</v>
      </c>
      <c r="O344" s="83">
        <v>0</v>
      </c>
      <c r="P344" s="82">
        <v>0</v>
      </c>
      <c r="Q344" s="134">
        <v>0</v>
      </c>
      <c r="R344" s="83">
        <v>0</v>
      </c>
    </row>
    <row r="345" spans="1:18" x14ac:dyDescent="0.25">
      <c r="A345" s="79" t="s">
        <v>386</v>
      </c>
      <c r="B345" s="133" t="s">
        <v>387</v>
      </c>
      <c r="C345" s="81" t="s">
        <v>233</v>
      </c>
      <c r="D345" s="84" t="s">
        <v>219</v>
      </c>
      <c r="E345" s="82" t="s">
        <v>110</v>
      </c>
      <c r="F345" s="83" t="s">
        <v>388</v>
      </c>
      <c r="G345" s="82">
        <v>6.7715999999999994</v>
      </c>
      <c r="H345" s="134">
        <v>63396.381025029797</v>
      </c>
      <c r="I345" s="83">
        <v>63396.381025029797</v>
      </c>
      <c r="J345" s="82">
        <v>2.7304838709677415E-2</v>
      </c>
      <c r="K345" s="134">
        <v>173.68871513706793</v>
      </c>
      <c r="L345" s="83">
        <v>173.68871513706793</v>
      </c>
      <c r="M345" s="82">
        <v>0</v>
      </c>
      <c r="N345" s="134">
        <v>0</v>
      </c>
      <c r="O345" s="83">
        <v>0</v>
      </c>
      <c r="P345" s="82">
        <v>0</v>
      </c>
      <c r="Q345" s="134">
        <v>0</v>
      </c>
      <c r="R345" s="83">
        <v>0</v>
      </c>
    </row>
    <row r="346" spans="1:18" x14ac:dyDescent="0.25">
      <c r="A346" s="79" t="s">
        <v>386</v>
      </c>
      <c r="B346" s="133" t="s">
        <v>1660</v>
      </c>
      <c r="C346" s="81" t="s">
        <v>235</v>
      </c>
      <c r="D346" s="84" t="s">
        <v>235</v>
      </c>
      <c r="E346" s="82" t="s">
        <v>110</v>
      </c>
      <c r="F346" s="83" t="s">
        <v>388</v>
      </c>
      <c r="G346" s="82" t="s">
        <v>214</v>
      </c>
      <c r="H346" s="134">
        <v>686160.28800000006</v>
      </c>
      <c r="I346" s="83">
        <v>686160.28800000006</v>
      </c>
      <c r="J346" s="82" t="s">
        <v>214</v>
      </c>
      <c r="K346" s="134">
        <v>1879.8912000000003</v>
      </c>
      <c r="L346" s="83">
        <v>1879.8912000000003</v>
      </c>
      <c r="M346" s="82">
        <v>0</v>
      </c>
      <c r="N346" s="134">
        <v>0</v>
      </c>
      <c r="O346" s="83">
        <v>0</v>
      </c>
      <c r="P346" s="82">
        <v>0</v>
      </c>
      <c r="Q346" s="134">
        <v>0</v>
      </c>
      <c r="R346" s="83">
        <v>0</v>
      </c>
    </row>
    <row r="347" spans="1:18" x14ac:dyDescent="0.25">
      <c r="A347" s="79" t="s">
        <v>390</v>
      </c>
      <c r="B347" s="133" t="s">
        <v>391</v>
      </c>
      <c r="C347" s="81" t="s">
        <v>238</v>
      </c>
      <c r="D347" s="84" t="s">
        <v>213</v>
      </c>
      <c r="E347" s="82" t="s">
        <v>110</v>
      </c>
      <c r="F347" s="83" t="s">
        <v>392</v>
      </c>
      <c r="G347" s="82">
        <v>91.766400000000004</v>
      </c>
      <c r="H347" s="134">
        <v>60290.524799999999</v>
      </c>
      <c r="I347" s="83">
        <v>60290.524799999999</v>
      </c>
      <c r="J347" s="82">
        <v>0.37002580645161293</v>
      </c>
      <c r="K347" s="134">
        <v>165.17952</v>
      </c>
      <c r="L347" s="83">
        <v>165.17952</v>
      </c>
      <c r="M347" s="82">
        <v>0</v>
      </c>
      <c r="N347" s="134">
        <v>0</v>
      </c>
      <c r="O347" s="83">
        <v>0</v>
      </c>
      <c r="P347" s="82">
        <v>0</v>
      </c>
      <c r="Q347" s="134">
        <v>0</v>
      </c>
      <c r="R347" s="83">
        <v>0</v>
      </c>
    </row>
    <row r="348" spans="1:18" x14ac:dyDescent="0.25">
      <c r="A348" s="79" t="s">
        <v>390</v>
      </c>
      <c r="B348" s="133" t="s">
        <v>391</v>
      </c>
      <c r="C348" s="81" t="s">
        <v>240</v>
      </c>
      <c r="D348" s="84" t="s">
        <v>213</v>
      </c>
      <c r="E348" s="82" t="s">
        <v>110</v>
      </c>
      <c r="F348" s="83" t="s">
        <v>392</v>
      </c>
      <c r="G348" s="82">
        <v>256.57830000000001</v>
      </c>
      <c r="H348" s="134">
        <v>559996.42820714402</v>
      </c>
      <c r="I348" s="83">
        <v>559996.42820714402</v>
      </c>
      <c r="J348" s="82">
        <v>1.0345899193548387</v>
      </c>
      <c r="K348" s="134">
        <v>1534.2367896086137</v>
      </c>
      <c r="L348" s="83">
        <v>1534.2367896086137</v>
      </c>
      <c r="M348" s="82">
        <v>0</v>
      </c>
      <c r="N348" s="134">
        <v>0</v>
      </c>
      <c r="O348" s="83">
        <v>0</v>
      </c>
      <c r="P348" s="82">
        <v>0</v>
      </c>
      <c r="Q348" s="134">
        <v>0</v>
      </c>
      <c r="R348" s="83">
        <v>0</v>
      </c>
    </row>
    <row r="349" spans="1:18" x14ac:dyDescent="0.25">
      <c r="A349" s="79" t="s">
        <v>390</v>
      </c>
      <c r="B349" s="133" t="s">
        <v>391</v>
      </c>
      <c r="C349" s="81" t="s">
        <v>241</v>
      </c>
      <c r="D349" s="84" t="s">
        <v>213</v>
      </c>
      <c r="E349" s="82" t="s">
        <v>110</v>
      </c>
      <c r="F349" s="83" t="s">
        <v>392</v>
      </c>
      <c r="G349" s="82">
        <v>155.51249999999999</v>
      </c>
      <c r="H349" s="134">
        <v>62874.899999999994</v>
      </c>
      <c r="I349" s="83">
        <v>62874.899999999994</v>
      </c>
      <c r="J349" s="82">
        <v>0.62706653225806452</v>
      </c>
      <c r="K349" s="134">
        <v>172.26</v>
      </c>
      <c r="L349" s="83">
        <v>172.26</v>
      </c>
      <c r="M349" s="82">
        <v>0</v>
      </c>
      <c r="N349" s="134">
        <v>0</v>
      </c>
      <c r="O349" s="83">
        <v>0</v>
      </c>
      <c r="P349" s="82">
        <v>0</v>
      </c>
      <c r="Q349" s="134">
        <v>0</v>
      </c>
      <c r="R349" s="83">
        <v>0</v>
      </c>
    </row>
    <row r="350" spans="1:18" x14ac:dyDescent="0.25">
      <c r="A350" s="79" t="s">
        <v>390</v>
      </c>
      <c r="B350" s="133" t="s">
        <v>391</v>
      </c>
      <c r="C350" s="81" t="s">
        <v>242</v>
      </c>
      <c r="D350" s="84" t="s">
        <v>213</v>
      </c>
      <c r="E350" s="82" t="s">
        <v>110</v>
      </c>
      <c r="F350" s="83" t="s">
        <v>392</v>
      </c>
      <c r="G350" s="82">
        <v>102.50856000000002</v>
      </c>
      <c r="H350" s="134">
        <v>468273.43412066315</v>
      </c>
      <c r="I350" s="83">
        <v>468273.43412066315</v>
      </c>
      <c r="J350" s="82">
        <v>0.41334096774193557</v>
      </c>
      <c r="K350" s="134">
        <v>1282.9409153990771</v>
      </c>
      <c r="L350" s="83">
        <v>1282.9409153990771</v>
      </c>
      <c r="M350" s="82">
        <v>0</v>
      </c>
      <c r="N350" s="134">
        <v>0</v>
      </c>
      <c r="O350" s="83">
        <v>0</v>
      </c>
      <c r="P350" s="82">
        <v>0</v>
      </c>
      <c r="Q350" s="134">
        <v>0</v>
      </c>
      <c r="R350" s="83">
        <v>0</v>
      </c>
    </row>
    <row r="351" spans="1:18" x14ac:dyDescent="0.25">
      <c r="A351" s="79" t="s">
        <v>390</v>
      </c>
      <c r="B351" s="133" t="s">
        <v>391</v>
      </c>
      <c r="C351" s="81" t="s">
        <v>243</v>
      </c>
      <c r="D351" s="84" t="s">
        <v>213</v>
      </c>
      <c r="E351" s="82" t="s">
        <v>110</v>
      </c>
      <c r="F351" s="83" t="s">
        <v>392</v>
      </c>
      <c r="G351" s="82">
        <v>104.08365000000002</v>
      </c>
      <c r="H351" s="134">
        <v>60784.851600000002</v>
      </c>
      <c r="I351" s="83">
        <v>60784.851600000002</v>
      </c>
      <c r="J351" s="82">
        <v>0.41969213709677428</v>
      </c>
      <c r="K351" s="134">
        <v>166.53384</v>
      </c>
      <c r="L351" s="83">
        <v>166.53384</v>
      </c>
      <c r="M351" s="82">
        <v>0</v>
      </c>
      <c r="N351" s="134">
        <v>0</v>
      </c>
      <c r="O351" s="83">
        <v>0</v>
      </c>
      <c r="P351" s="82">
        <v>0</v>
      </c>
      <c r="Q351" s="134">
        <v>0</v>
      </c>
      <c r="R351" s="83">
        <v>0</v>
      </c>
    </row>
    <row r="352" spans="1:18" x14ac:dyDescent="0.25">
      <c r="A352" s="79" t="s">
        <v>390</v>
      </c>
      <c r="B352" s="133" t="s">
        <v>391</v>
      </c>
      <c r="C352" s="81" t="s">
        <v>244</v>
      </c>
      <c r="D352" s="84" t="s">
        <v>213</v>
      </c>
      <c r="E352" s="82" t="s">
        <v>110</v>
      </c>
      <c r="F352" s="83" t="s">
        <v>392</v>
      </c>
      <c r="G352" s="82">
        <v>240.88679999999999</v>
      </c>
      <c r="H352" s="134">
        <v>450641.87624679547</v>
      </c>
      <c r="I352" s="83">
        <v>450641.87624679547</v>
      </c>
      <c r="J352" s="82">
        <v>0.97131774193548381</v>
      </c>
      <c r="K352" s="134">
        <v>1234.6352773884807</v>
      </c>
      <c r="L352" s="83">
        <v>1234.6352773884807</v>
      </c>
      <c r="M352" s="82">
        <v>0</v>
      </c>
      <c r="N352" s="134">
        <v>0</v>
      </c>
      <c r="O352" s="83">
        <v>0</v>
      </c>
      <c r="P352" s="82">
        <v>0</v>
      </c>
      <c r="Q352" s="134">
        <v>0</v>
      </c>
      <c r="R352" s="83">
        <v>0</v>
      </c>
    </row>
    <row r="353" spans="1:18" x14ac:dyDescent="0.25">
      <c r="A353" s="79" t="s">
        <v>390</v>
      </c>
      <c r="B353" s="133" t="s">
        <v>391</v>
      </c>
      <c r="C353" s="81" t="s">
        <v>245</v>
      </c>
      <c r="D353" s="84" t="s">
        <v>219</v>
      </c>
      <c r="E353" s="82" t="s">
        <v>110</v>
      </c>
      <c r="F353" s="83" t="s">
        <v>392</v>
      </c>
      <c r="G353" s="82">
        <v>313.3152</v>
      </c>
      <c r="H353" s="134">
        <v>445974.69916253636</v>
      </c>
      <c r="I353" s="83">
        <v>445974.69916253636</v>
      </c>
      <c r="J353" s="82">
        <v>1.2633677419354838</v>
      </c>
      <c r="K353" s="134">
        <v>1221.8484908562641</v>
      </c>
      <c r="L353" s="83">
        <v>1221.8484908562641</v>
      </c>
      <c r="M353" s="82">
        <v>0</v>
      </c>
      <c r="N353" s="134">
        <v>0</v>
      </c>
      <c r="O353" s="83">
        <v>0</v>
      </c>
      <c r="P353" s="82">
        <v>0</v>
      </c>
      <c r="Q353" s="134">
        <v>0</v>
      </c>
      <c r="R353" s="83">
        <v>0</v>
      </c>
    </row>
    <row r="354" spans="1:18" x14ac:dyDescent="0.25">
      <c r="A354" s="79" t="s">
        <v>390</v>
      </c>
      <c r="B354" s="133" t="s">
        <v>391</v>
      </c>
      <c r="C354" s="81" t="s">
        <v>246</v>
      </c>
      <c r="D354" s="84" t="s">
        <v>219</v>
      </c>
      <c r="E354" s="82" t="s">
        <v>110</v>
      </c>
      <c r="F354" s="83" t="s">
        <v>392</v>
      </c>
      <c r="G354" s="82">
        <v>1698.8235000000002</v>
      </c>
      <c r="H354" s="134">
        <v>447919.35628097766</v>
      </c>
      <c r="I354" s="83">
        <v>447919.35628097766</v>
      </c>
      <c r="J354" s="82">
        <v>6.8500947580645173</v>
      </c>
      <c r="K354" s="134">
        <v>1227.176318578021</v>
      </c>
      <c r="L354" s="83">
        <v>1227.176318578021</v>
      </c>
      <c r="M354" s="82">
        <v>0</v>
      </c>
      <c r="N354" s="134">
        <v>0</v>
      </c>
      <c r="O354" s="83">
        <v>0</v>
      </c>
      <c r="P354" s="82">
        <v>0</v>
      </c>
      <c r="Q354" s="134">
        <v>0</v>
      </c>
      <c r="R354" s="83">
        <v>0</v>
      </c>
    </row>
    <row r="355" spans="1:18" x14ac:dyDescent="0.25">
      <c r="A355" s="79" t="s">
        <v>390</v>
      </c>
      <c r="B355" s="133" t="s">
        <v>391</v>
      </c>
      <c r="C355" s="81" t="s">
        <v>247</v>
      </c>
      <c r="D355" s="84" t="s">
        <v>219</v>
      </c>
      <c r="E355" s="82" t="s">
        <v>110</v>
      </c>
      <c r="F355" s="83" t="s">
        <v>392</v>
      </c>
      <c r="G355" s="82">
        <v>693.47850000000005</v>
      </c>
      <c r="H355" s="134">
        <v>446622.91820201674</v>
      </c>
      <c r="I355" s="83">
        <v>446622.91820201674</v>
      </c>
      <c r="J355" s="82">
        <v>2.7962842741935487</v>
      </c>
      <c r="K355" s="134">
        <v>1223.6244334301828</v>
      </c>
      <c r="L355" s="83">
        <v>1223.6244334301828</v>
      </c>
      <c r="M355" s="82">
        <v>0</v>
      </c>
      <c r="N355" s="134">
        <v>0</v>
      </c>
      <c r="O355" s="83">
        <v>0</v>
      </c>
      <c r="P355" s="82">
        <v>0</v>
      </c>
      <c r="Q355" s="134">
        <v>0</v>
      </c>
      <c r="R355" s="83">
        <v>0</v>
      </c>
    </row>
    <row r="356" spans="1:18" x14ac:dyDescent="0.25">
      <c r="A356" s="79" t="s">
        <v>390</v>
      </c>
      <c r="B356" s="133" t="s">
        <v>391</v>
      </c>
      <c r="C356" s="81" t="s">
        <v>248</v>
      </c>
      <c r="D356" s="84" t="s">
        <v>219</v>
      </c>
      <c r="E356" s="82" t="s">
        <v>110</v>
      </c>
      <c r="F356" s="83" t="s">
        <v>392</v>
      </c>
      <c r="G356" s="82">
        <v>262.61400000000003</v>
      </c>
      <c r="H356" s="134">
        <v>448567.57532045804</v>
      </c>
      <c r="I356" s="83">
        <v>448567.57532045804</v>
      </c>
      <c r="J356" s="82">
        <v>1.0589274193548388</v>
      </c>
      <c r="K356" s="134">
        <v>1228.9522611519399</v>
      </c>
      <c r="L356" s="83">
        <v>1228.9522611519399</v>
      </c>
      <c r="M356" s="82">
        <v>0</v>
      </c>
      <c r="N356" s="134">
        <v>0</v>
      </c>
      <c r="O356" s="83">
        <v>0</v>
      </c>
      <c r="P356" s="82">
        <v>0</v>
      </c>
      <c r="Q356" s="134">
        <v>0</v>
      </c>
      <c r="R356" s="83">
        <v>0</v>
      </c>
    </row>
    <row r="357" spans="1:18" x14ac:dyDescent="0.25">
      <c r="A357" s="79" t="s">
        <v>390</v>
      </c>
      <c r="B357" s="133" t="s">
        <v>391</v>
      </c>
      <c r="C357" s="81" t="s">
        <v>249</v>
      </c>
      <c r="D357" s="84" t="s">
        <v>219</v>
      </c>
      <c r="E357" s="82" t="s">
        <v>110</v>
      </c>
      <c r="F357" s="83" t="s">
        <v>392</v>
      </c>
      <c r="G357" s="82">
        <v>283.38749999999999</v>
      </c>
      <c r="H357" s="134">
        <v>445326.48012305592</v>
      </c>
      <c r="I357" s="83">
        <v>445326.48012305592</v>
      </c>
      <c r="J357" s="82">
        <v>1.1426915322580644</v>
      </c>
      <c r="K357" s="134">
        <v>1220.072548282345</v>
      </c>
      <c r="L357" s="83">
        <v>1220.072548282345</v>
      </c>
      <c r="M357" s="82">
        <v>0</v>
      </c>
      <c r="N357" s="134">
        <v>0</v>
      </c>
      <c r="O357" s="83">
        <v>0</v>
      </c>
      <c r="P357" s="82">
        <v>0</v>
      </c>
      <c r="Q357" s="134">
        <v>0</v>
      </c>
      <c r="R357" s="83">
        <v>0</v>
      </c>
    </row>
    <row r="358" spans="1:18" x14ac:dyDescent="0.25">
      <c r="A358" s="79" t="s">
        <v>390</v>
      </c>
      <c r="B358" s="133" t="s">
        <v>391</v>
      </c>
      <c r="C358" s="81" t="s">
        <v>250</v>
      </c>
      <c r="D358" s="84" t="s">
        <v>219</v>
      </c>
      <c r="E358" s="82" t="s">
        <v>110</v>
      </c>
      <c r="F358" s="83" t="s">
        <v>392</v>
      </c>
      <c r="G358" s="82">
        <v>370.65600000000001</v>
      </c>
      <c r="H358" s="134">
        <v>455049.76571526233</v>
      </c>
      <c r="I358" s="83">
        <v>455049.76571526233</v>
      </c>
      <c r="J358" s="82">
        <v>1.4945806451612904</v>
      </c>
      <c r="K358" s="134">
        <v>1246.7116868911296</v>
      </c>
      <c r="L358" s="83">
        <v>1246.7116868911296</v>
      </c>
      <c r="M358" s="82">
        <v>0</v>
      </c>
      <c r="N358" s="134">
        <v>0</v>
      </c>
      <c r="O358" s="83">
        <v>0</v>
      </c>
      <c r="P358" s="82">
        <v>0</v>
      </c>
      <c r="Q358" s="134">
        <v>0</v>
      </c>
      <c r="R358" s="83">
        <v>0</v>
      </c>
    </row>
    <row r="359" spans="1:18" x14ac:dyDescent="0.25">
      <c r="A359" s="79" t="s">
        <v>390</v>
      </c>
      <c r="B359" s="133" t="s">
        <v>391</v>
      </c>
      <c r="C359" s="81" t="s">
        <v>251</v>
      </c>
      <c r="D359" s="84" t="s">
        <v>219</v>
      </c>
      <c r="E359" s="82" t="s">
        <v>110</v>
      </c>
      <c r="F359" s="83" t="s">
        <v>392</v>
      </c>
      <c r="G359" s="82">
        <v>352.69080000000002</v>
      </c>
      <c r="H359" s="134">
        <v>449864.01339941897</v>
      </c>
      <c r="I359" s="83">
        <v>449864.01339941897</v>
      </c>
      <c r="J359" s="82">
        <v>1.4221403225806453</v>
      </c>
      <c r="K359" s="134">
        <v>1232.5041462997781</v>
      </c>
      <c r="L359" s="83">
        <v>1232.5041462997781</v>
      </c>
      <c r="M359" s="82">
        <v>0</v>
      </c>
      <c r="N359" s="134">
        <v>0</v>
      </c>
      <c r="O359" s="83">
        <v>0</v>
      </c>
      <c r="P359" s="82">
        <v>0</v>
      </c>
      <c r="Q359" s="134">
        <v>0</v>
      </c>
      <c r="R359" s="83">
        <v>0</v>
      </c>
    </row>
    <row r="360" spans="1:18" x14ac:dyDescent="0.25">
      <c r="A360" s="79" t="s">
        <v>390</v>
      </c>
      <c r="B360" s="133" t="s">
        <v>391</v>
      </c>
      <c r="C360" s="81" t="s">
        <v>252</v>
      </c>
      <c r="D360" s="84" t="s">
        <v>219</v>
      </c>
      <c r="E360" s="82" t="s">
        <v>110</v>
      </c>
      <c r="F360" s="83" t="s">
        <v>392</v>
      </c>
      <c r="G360" s="82">
        <v>22.671000000000003</v>
      </c>
      <c r="H360" s="134">
        <v>445326.48012305592</v>
      </c>
      <c r="I360" s="83">
        <v>445326.48012305592</v>
      </c>
      <c r="J360" s="82">
        <v>9.1415322580645178E-2</v>
      </c>
      <c r="K360" s="134">
        <v>1220.072548282345</v>
      </c>
      <c r="L360" s="83">
        <v>1220.072548282345</v>
      </c>
      <c r="M360" s="82">
        <v>0</v>
      </c>
      <c r="N360" s="134">
        <v>0</v>
      </c>
      <c r="O360" s="83">
        <v>0</v>
      </c>
      <c r="P360" s="82">
        <v>0</v>
      </c>
      <c r="Q360" s="134">
        <v>0</v>
      </c>
      <c r="R360" s="83">
        <v>0</v>
      </c>
    </row>
    <row r="361" spans="1:18" x14ac:dyDescent="0.25">
      <c r="A361" s="79" t="s">
        <v>390</v>
      </c>
      <c r="B361" s="133" t="s">
        <v>391</v>
      </c>
      <c r="C361" s="81" t="s">
        <v>253</v>
      </c>
      <c r="D361" s="84" t="s">
        <v>219</v>
      </c>
      <c r="E361" s="82" t="s">
        <v>110</v>
      </c>
      <c r="F361" s="83" t="s">
        <v>392</v>
      </c>
      <c r="G361" s="82">
        <v>412.89600000000002</v>
      </c>
      <c r="H361" s="134">
        <v>440788.94684669288</v>
      </c>
      <c r="I361" s="83">
        <v>440788.94684669288</v>
      </c>
      <c r="J361" s="82">
        <v>1.6649032258064518</v>
      </c>
      <c r="K361" s="134">
        <v>1207.6409502649119</v>
      </c>
      <c r="L361" s="83">
        <v>1207.6409502649119</v>
      </c>
      <c r="M361" s="82">
        <v>0</v>
      </c>
      <c r="N361" s="134">
        <v>0</v>
      </c>
      <c r="O361" s="83">
        <v>0</v>
      </c>
      <c r="P361" s="82">
        <v>0</v>
      </c>
      <c r="Q361" s="134">
        <v>0</v>
      </c>
      <c r="R361" s="83">
        <v>0</v>
      </c>
    </row>
    <row r="362" spans="1:18" x14ac:dyDescent="0.25">
      <c r="A362" s="79" t="s">
        <v>390</v>
      </c>
      <c r="B362" s="133" t="s">
        <v>391</v>
      </c>
      <c r="C362" s="81" t="s">
        <v>254</v>
      </c>
      <c r="D362" s="84" t="s">
        <v>219</v>
      </c>
      <c r="E362" s="82" t="s">
        <v>110</v>
      </c>
      <c r="F362" s="83" t="s">
        <v>392</v>
      </c>
      <c r="G362" s="82">
        <v>314.16000000000003</v>
      </c>
      <c r="H362" s="134">
        <v>440788.94684669288</v>
      </c>
      <c r="I362" s="83">
        <v>440788.94684669288</v>
      </c>
      <c r="J362" s="82">
        <v>1.2667741935483872</v>
      </c>
      <c r="K362" s="134">
        <v>1207.6409502649119</v>
      </c>
      <c r="L362" s="83">
        <v>1207.6409502649119</v>
      </c>
      <c r="M362" s="82">
        <v>0</v>
      </c>
      <c r="N362" s="134">
        <v>0</v>
      </c>
      <c r="O362" s="83">
        <v>0</v>
      </c>
      <c r="P362" s="82">
        <v>0</v>
      </c>
      <c r="Q362" s="134">
        <v>0</v>
      </c>
      <c r="R362" s="83">
        <v>0</v>
      </c>
    </row>
    <row r="363" spans="1:18" x14ac:dyDescent="0.25">
      <c r="A363" s="79" t="s">
        <v>390</v>
      </c>
      <c r="B363" s="133" t="s">
        <v>391</v>
      </c>
      <c r="C363" s="81" t="s">
        <v>255</v>
      </c>
      <c r="D363" s="84" t="s">
        <v>219</v>
      </c>
      <c r="E363" s="82" t="s">
        <v>110</v>
      </c>
      <c r="F363" s="83" t="s">
        <v>392</v>
      </c>
      <c r="G363" s="82">
        <v>2812.4118000000003</v>
      </c>
      <c r="H363" s="134">
        <v>439492.50876773207</v>
      </c>
      <c r="I363" s="83">
        <v>439492.50876773207</v>
      </c>
      <c r="J363" s="82">
        <v>11.340370161290323</v>
      </c>
      <c r="K363" s="134">
        <v>1204.0890651170741</v>
      </c>
      <c r="L363" s="83">
        <v>1204.0890651170741</v>
      </c>
      <c r="M363" s="82">
        <v>0</v>
      </c>
      <c r="N363" s="134">
        <v>0</v>
      </c>
      <c r="O363" s="83">
        <v>0</v>
      </c>
      <c r="P363" s="82">
        <v>0</v>
      </c>
      <c r="Q363" s="134">
        <v>0</v>
      </c>
      <c r="R363" s="83">
        <v>0</v>
      </c>
    </row>
    <row r="364" spans="1:18" x14ac:dyDescent="0.25">
      <c r="A364" s="79" t="s">
        <v>390</v>
      </c>
      <c r="B364" s="133" t="s">
        <v>391</v>
      </c>
      <c r="C364" s="81" t="s">
        <v>256</v>
      </c>
      <c r="D364" s="84" t="s">
        <v>219</v>
      </c>
      <c r="E364" s="82" t="s">
        <v>110</v>
      </c>
      <c r="F364" s="83" t="s">
        <v>392</v>
      </c>
      <c r="G364" s="82">
        <v>1267.7280000000001</v>
      </c>
      <c r="H364" s="134">
        <v>444678.26108357549</v>
      </c>
      <c r="I364" s="83">
        <v>444678.26108357549</v>
      </c>
      <c r="J364" s="82">
        <v>5.1118064516129031</v>
      </c>
      <c r="K364" s="134">
        <v>1218.2966057084259</v>
      </c>
      <c r="L364" s="83">
        <v>1218.2966057084259</v>
      </c>
      <c r="M364" s="82">
        <v>0</v>
      </c>
      <c r="N364" s="134">
        <v>0</v>
      </c>
      <c r="O364" s="83">
        <v>0</v>
      </c>
      <c r="P364" s="82">
        <v>0</v>
      </c>
      <c r="Q364" s="134">
        <v>0</v>
      </c>
      <c r="R364" s="83">
        <v>0</v>
      </c>
    </row>
    <row r="365" spans="1:18" x14ac:dyDescent="0.25">
      <c r="A365" s="79" t="s">
        <v>390</v>
      </c>
      <c r="B365" s="133" t="s">
        <v>391</v>
      </c>
      <c r="C365" s="81" t="s">
        <v>257</v>
      </c>
      <c r="D365" s="84" t="s">
        <v>219</v>
      </c>
      <c r="E365" s="82" t="s">
        <v>110</v>
      </c>
      <c r="F365" s="83" t="s">
        <v>392</v>
      </c>
      <c r="G365" s="82">
        <v>297.51480000000004</v>
      </c>
      <c r="H365" s="134">
        <v>442733.60396513419</v>
      </c>
      <c r="I365" s="83">
        <v>442733.60396513419</v>
      </c>
      <c r="J365" s="82">
        <v>1.1996564516129034</v>
      </c>
      <c r="K365" s="134">
        <v>1212.968777986669</v>
      </c>
      <c r="L365" s="83">
        <v>1212.968777986669</v>
      </c>
      <c r="M365" s="82">
        <v>0</v>
      </c>
      <c r="N365" s="134">
        <v>0</v>
      </c>
      <c r="O365" s="83">
        <v>0</v>
      </c>
      <c r="P365" s="82">
        <v>0</v>
      </c>
      <c r="Q365" s="134">
        <v>0</v>
      </c>
      <c r="R365" s="83">
        <v>0</v>
      </c>
    </row>
    <row r="366" spans="1:18" x14ac:dyDescent="0.25">
      <c r="A366" s="79" t="s">
        <v>390</v>
      </c>
      <c r="B366" s="133" t="s">
        <v>391</v>
      </c>
      <c r="C366" s="81" t="s">
        <v>258</v>
      </c>
      <c r="D366" s="84" t="s">
        <v>219</v>
      </c>
      <c r="E366" s="82" t="s">
        <v>110</v>
      </c>
      <c r="F366" s="83" t="s">
        <v>392</v>
      </c>
      <c r="G366" s="82">
        <v>511.56600000000003</v>
      </c>
      <c r="H366" s="134">
        <v>436899.63260981033</v>
      </c>
      <c r="I366" s="83">
        <v>436899.63260981033</v>
      </c>
      <c r="J366" s="82">
        <v>2.0627661290322581</v>
      </c>
      <c r="K366" s="134">
        <v>1196.9852948213982</v>
      </c>
      <c r="L366" s="83">
        <v>1196.9852948213982</v>
      </c>
      <c r="M366" s="82">
        <v>0</v>
      </c>
      <c r="N366" s="134">
        <v>0</v>
      </c>
      <c r="O366" s="83">
        <v>0</v>
      </c>
      <c r="P366" s="82">
        <v>0</v>
      </c>
      <c r="Q366" s="134">
        <v>0</v>
      </c>
      <c r="R366" s="83">
        <v>0</v>
      </c>
    </row>
    <row r="367" spans="1:18" x14ac:dyDescent="0.25">
      <c r="A367" s="79" t="s">
        <v>390</v>
      </c>
      <c r="B367" s="133" t="s">
        <v>391</v>
      </c>
      <c r="C367" s="81" t="s">
        <v>259</v>
      </c>
      <c r="D367" s="84" t="s">
        <v>219</v>
      </c>
      <c r="E367" s="82" t="s">
        <v>110</v>
      </c>
      <c r="F367" s="83" t="s">
        <v>392</v>
      </c>
      <c r="G367" s="82">
        <v>1406.9879999999998</v>
      </c>
      <c r="H367" s="134">
        <v>440788.94684669288</v>
      </c>
      <c r="I367" s="83">
        <v>440788.94684669288</v>
      </c>
      <c r="J367" s="82">
        <v>5.6733387096774184</v>
      </c>
      <c r="K367" s="134">
        <v>1207.6409502649119</v>
      </c>
      <c r="L367" s="83">
        <v>1207.6409502649119</v>
      </c>
      <c r="M367" s="82">
        <v>0</v>
      </c>
      <c r="N367" s="134">
        <v>0</v>
      </c>
      <c r="O367" s="83">
        <v>0</v>
      </c>
      <c r="P367" s="82">
        <v>0</v>
      </c>
      <c r="Q367" s="134">
        <v>0</v>
      </c>
      <c r="R367" s="83">
        <v>0</v>
      </c>
    </row>
    <row r="368" spans="1:18" x14ac:dyDescent="0.25">
      <c r="A368" s="79" t="s">
        <v>390</v>
      </c>
      <c r="B368" s="133" t="s">
        <v>391</v>
      </c>
      <c r="C368" s="81" t="s">
        <v>260</v>
      </c>
      <c r="D368" s="84" t="s">
        <v>219</v>
      </c>
      <c r="E368" s="82" t="s">
        <v>110</v>
      </c>
      <c r="F368" s="83" t="s">
        <v>392</v>
      </c>
      <c r="G368" s="82">
        <v>138.006</v>
      </c>
      <c r="H368" s="134">
        <v>451808.67051786021</v>
      </c>
      <c r="I368" s="83">
        <v>451808.67051786021</v>
      </c>
      <c r="J368" s="82">
        <v>0.55647580645161288</v>
      </c>
      <c r="K368" s="134">
        <v>1237.8319740215347</v>
      </c>
      <c r="L368" s="83">
        <v>1237.8319740215347</v>
      </c>
      <c r="M368" s="82">
        <v>0</v>
      </c>
      <c r="N368" s="134">
        <v>0</v>
      </c>
      <c r="O368" s="83">
        <v>0</v>
      </c>
      <c r="P368" s="82">
        <v>0</v>
      </c>
      <c r="Q368" s="134">
        <v>0</v>
      </c>
      <c r="R368" s="83">
        <v>0</v>
      </c>
    </row>
    <row r="369" spans="1:18" x14ac:dyDescent="0.25">
      <c r="A369" s="79" t="s">
        <v>390</v>
      </c>
      <c r="B369" s="133" t="s">
        <v>391</v>
      </c>
      <c r="C369" s="81" t="s">
        <v>261</v>
      </c>
      <c r="D369" s="84" t="s">
        <v>219</v>
      </c>
      <c r="E369" s="82" t="s">
        <v>110</v>
      </c>
      <c r="F369" s="83" t="s">
        <v>392</v>
      </c>
      <c r="G369" s="82">
        <v>145.00199999999998</v>
      </c>
      <c r="H369" s="134">
        <v>438196.07068877114</v>
      </c>
      <c r="I369" s="83">
        <v>438196.07068877114</v>
      </c>
      <c r="J369" s="82">
        <v>0.58468548387096764</v>
      </c>
      <c r="K369" s="134">
        <v>1200.5371799692359</v>
      </c>
      <c r="L369" s="83">
        <v>1200.5371799692359</v>
      </c>
      <c r="M369" s="82">
        <v>0</v>
      </c>
      <c r="N369" s="134">
        <v>0</v>
      </c>
      <c r="O369" s="83">
        <v>0</v>
      </c>
      <c r="P369" s="82">
        <v>0</v>
      </c>
      <c r="Q369" s="134">
        <v>0</v>
      </c>
      <c r="R369" s="83">
        <v>0</v>
      </c>
    </row>
    <row r="370" spans="1:18" x14ac:dyDescent="0.25">
      <c r="A370" s="79" t="s">
        <v>390</v>
      </c>
      <c r="B370" s="133" t="s">
        <v>391</v>
      </c>
      <c r="C370" s="81" t="s">
        <v>262</v>
      </c>
      <c r="D370" s="84" t="s">
        <v>213</v>
      </c>
      <c r="E370" s="82" t="s">
        <v>110</v>
      </c>
      <c r="F370" s="83" t="s">
        <v>392</v>
      </c>
      <c r="G370" s="82">
        <v>168.83856000000003</v>
      </c>
      <c r="H370" s="134">
        <v>581841.40983763465</v>
      </c>
      <c r="I370" s="83">
        <v>581841.40983763465</v>
      </c>
      <c r="J370" s="82">
        <v>0.68080064516129046</v>
      </c>
      <c r="K370" s="134">
        <v>1594.086054349684</v>
      </c>
      <c r="L370" s="83">
        <v>1594.086054349684</v>
      </c>
      <c r="M370" s="82">
        <v>0</v>
      </c>
      <c r="N370" s="134">
        <v>0</v>
      </c>
      <c r="O370" s="83">
        <v>0</v>
      </c>
      <c r="P370" s="82">
        <v>0</v>
      </c>
      <c r="Q370" s="134">
        <v>0</v>
      </c>
      <c r="R370" s="83">
        <v>0</v>
      </c>
    </row>
    <row r="371" spans="1:18" x14ac:dyDescent="0.25">
      <c r="A371" s="79" t="s">
        <v>390</v>
      </c>
      <c r="B371" s="133" t="s">
        <v>391</v>
      </c>
      <c r="C371" s="81" t="s">
        <v>263</v>
      </c>
      <c r="D371" s="84" t="s">
        <v>219</v>
      </c>
      <c r="E371" s="82" t="s">
        <v>110</v>
      </c>
      <c r="F371" s="83" t="s">
        <v>392</v>
      </c>
      <c r="G371" s="82">
        <v>176.715</v>
      </c>
      <c r="H371" s="134">
        <v>462828.39418902755</v>
      </c>
      <c r="I371" s="83">
        <v>462828.39418902755</v>
      </c>
      <c r="J371" s="82">
        <v>0.71256048387096771</v>
      </c>
      <c r="K371" s="134">
        <v>1268.0229977781576</v>
      </c>
      <c r="L371" s="83">
        <v>1268.0229977781576</v>
      </c>
      <c r="M371" s="82">
        <v>0</v>
      </c>
      <c r="N371" s="134">
        <v>0</v>
      </c>
      <c r="O371" s="83">
        <v>0</v>
      </c>
      <c r="P371" s="82">
        <v>0</v>
      </c>
      <c r="Q371" s="134">
        <v>0</v>
      </c>
      <c r="R371" s="83">
        <v>0</v>
      </c>
    </row>
    <row r="372" spans="1:18" x14ac:dyDescent="0.25">
      <c r="A372" s="79" t="s">
        <v>390</v>
      </c>
      <c r="B372" s="133" t="s">
        <v>391</v>
      </c>
      <c r="C372" s="81" t="s">
        <v>264</v>
      </c>
      <c r="D372" s="84" t="s">
        <v>219</v>
      </c>
      <c r="E372" s="82" t="s">
        <v>110</v>
      </c>
      <c r="F372" s="83" t="s">
        <v>392</v>
      </c>
      <c r="G372" s="82">
        <v>3294.06</v>
      </c>
      <c r="H372" s="134">
        <v>462180.17514954711</v>
      </c>
      <c r="I372" s="83">
        <v>462180.17514954711</v>
      </c>
      <c r="J372" s="82">
        <v>13.282500000000001</v>
      </c>
      <c r="K372" s="134">
        <v>1266.2470552042387</v>
      </c>
      <c r="L372" s="83">
        <v>1266.2470552042387</v>
      </c>
      <c r="M372" s="82">
        <v>0</v>
      </c>
      <c r="N372" s="134">
        <v>0</v>
      </c>
      <c r="O372" s="83">
        <v>0</v>
      </c>
      <c r="P372" s="82">
        <v>0</v>
      </c>
      <c r="Q372" s="134">
        <v>0</v>
      </c>
      <c r="R372" s="83">
        <v>0</v>
      </c>
    </row>
    <row r="373" spans="1:18" x14ac:dyDescent="0.25">
      <c r="A373" s="79" t="s">
        <v>390</v>
      </c>
      <c r="B373" s="133" t="s">
        <v>391</v>
      </c>
      <c r="C373" s="81" t="s">
        <v>265</v>
      </c>
      <c r="D373" s="84" t="s">
        <v>219</v>
      </c>
      <c r="E373" s="82" t="s">
        <v>110</v>
      </c>
      <c r="F373" s="83" t="s">
        <v>392</v>
      </c>
      <c r="G373" s="82">
        <v>679.83300000000008</v>
      </c>
      <c r="H373" s="134">
        <v>494591.12712356861</v>
      </c>
      <c r="I373" s="83">
        <v>494591.12712356861</v>
      </c>
      <c r="J373" s="82">
        <v>2.7412620967741939</v>
      </c>
      <c r="K373" s="134">
        <v>1355.044183900188</v>
      </c>
      <c r="L373" s="83">
        <v>1355.044183900188</v>
      </c>
      <c r="M373" s="82">
        <v>0</v>
      </c>
      <c r="N373" s="134">
        <v>0</v>
      </c>
      <c r="O373" s="83">
        <v>0</v>
      </c>
      <c r="P373" s="82">
        <v>0</v>
      </c>
      <c r="Q373" s="134">
        <v>0</v>
      </c>
      <c r="R373" s="83">
        <v>0</v>
      </c>
    </row>
    <row r="374" spans="1:18" x14ac:dyDescent="0.25">
      <c r="A374" s="79" t="s">
        <v>390</v>
      </c>
      <c r="B374" s="133" t="s">
        <v>391</v>
      </c>
      <c r="C374" s="81" t="s">
        <v>266</v>
      </c>
      <c r="D374" s="84" t="s">
        <v>219</v>
      </c>
      <c r="E374" s="82" t="s">
        <v>110</v>
      </c>
      <c r="F374" s="83" t="s">
        <v>392</v>
      </c>
      <c r="G374" s="82">
        <v>11.55</v>
      </c>
      <c r="H374" s="134">
        <v>453753.32763630152</v>
      </c>
      <c r="I374" s="83">
        <v>453753.32763630152</v>
      </c>
      <c r="J374" s="82">
        <v>4.6572580645161295E-2</v>
      </c>
      <c r="K374" s="134">
        <v>1243.1598017432918</v>
      </c>
      <c r="L374" s="83">
        <v>1243.1598017432918</v>
      </c>
      <c r="M374" s="82">
        <v>0</v>
      </c>
      <c r="N374" s="134">
        <v>0</v>
      </c>
      <c r="O374" s="83">
        <v>0</v>
      </c>
      <c r="P374" s="82">
        <v>0</v>
      </c>
      <c r="Q374" s="134">
        <v>0</v>
      </c>
      <c r="R374" s="83">
        <v>0</v>
      </c>
    </row>
    <row r="375" spans="1:18" x14ac:dyDescent="0.25">
      <c r="A375" s="79" t="s">
        <v>390</v>
      </c>
      <c r="B375" s="133" t="s">
        <v>391</v>
      </c>
      <c r="C375" s="81" t="s">
        <v>267</v>
      </c>
      <c r="D375" s="84" t="s">
        <v>219</v>
      </c>
      <c r="E375" s="82" t="s">
        <v>110</v>
      </c>
      <c r="F375" s="83" t="s">
        <v>392</v>
      </c>
      <c r="G375" s="82">
        <v>553.70699999999999</v>
      </c>
      <c r="H375" s="134">
        <v>517927.01254486415</v>
      </c>
      <c r="I375" s="83">
        <v>517927.01254486415</v>
      </c>
      <c r="J375" s="82">
        <v>2.2326895161290321</v>
      </c>
      <c r="K375" s="134">
        <v>1418.9781165612717</v>
      </c>
      <c r="L375" s="83">
        <v>1418.9781165612717</v>
      </c>
      <c r="M375" s="82">
        <v>0</v>
      </c>
      <c r="N375" s="134">
        <v>0</v>
      </c>
      <c r="O375" s="83">
        <v>0</v>
      </c>
      <c r="P375" s="82">
        <v>0</v>
      </c>
      <c r="Q375" s="134">
        <v>0</v>
      </c>
      <c r="R375" s="83">
        <v>0</v>
      </c>
    </row>
    <row r="376" spans="1:18" x14ac:dyDescent="0.25">
      <c r="A376" s="79" t="s">
        <v>390</v>
      </c>
      <c r="B376" s="133" t="s">
        <v>391</v>
      </c>
      <c r="C376" s="81" t="s">
        <v>268</v>
      </c>
      <c r="D376" s="84" t="s">
        <v>219</v>
      </c>
      <c r="E376" s="82" t="s">
        <v>110</v>
      </c>
      <c r="F376" s="83" t="s">
        <v>392</v>
      </c>
      <c r="G376" s="82">
        <v>33.164999999999999</v>
      </c>
      <c r="H376" s="134">
        <v>434306.75645188859</v>
      </c>
      <c r="I376" s="83">
        <v>434306.75645188859</v>
      </c>
      <c r="J376" s="82">
        <v>0.13372983870967742</v>
      </c>
      <c r="K376" s="134">
        <v>1189.8815245257222</v>
      </c>
      <c r="L376" s="83">
        <v>1189.8815245257222</v>
      </c>
      <c r="M376" s="82">
        <v>0</v>
      </c>
      <c r="N376" s="134">
        <v>0</v>
      </c>
      <c r="O376" s="83">
        <v>0</v>
      </c>
      <c r="P376" s="82">
        <v>0</v>
      </c>
      <c r="Q376" s="134">
        <v>0</v>
      </c>
      <c r="R376" s="83">
        <v>0</v>
      </c>
    </row>
    <row r="377" spans="1:18" x14ac:dyDescent="0.25">
      <c r="A377" s="79" t="s">
        <v>390</v>
      </c>
      <c r="B377" s="133" t="s">
        <v>391</v>
      </c>
      <c r="C377" s="81" t="s">
        <v>269</v>
      </c>
      <c r="D377" s="84" t="s">
        <v>219</v>
      </c>
      <c r="E377" s="82" t="s">
        <v>110</v>
      </c>
      <c r="F377" s="83" t="s">
        <v>392</v>
      </c>
      <c r="G377" s="82">
        <v>164.5215</v>
      </c>
      <c r="H377" s="134">
        <v>497184.00328149035</v>
      </c>
      <c r="I377" s="83">
        <v>497184.00328149035</v>
      </c>
      <c r="J377" s="82">
        <v>0.66339314516129033</v>
      </c>
      <c r="K377" s="134">
        <v>1362.147954195864</v>
      </c>
      <c r="L377" s="83">
        <v>1362.147954195864</v>
      </c>
      <c r="M377" s="82">
        <v>0</v>
      </c>
      <c r="N377" s="134">
        <v>0</v>
      </c>
      <c r="O377" s="83">
        <v>0</v>
      </c>
      <c r="P377" s="82">
        <v>0</v>
      </c>
      <c r="Q377" s="134">
        <v>0</v>
      </c>
      <c r="R377" s="83">
        <v>0</v>
      </c>
    </row>
    <row r="378" spans="1:18" x14ac:dyDescent="0.25">
      <c r="A378" s="79" t="s">
        <v>390</v>
      </c>
      <c r="B378" s="133" t="s">
        <v>391</v>
      </c>
      <c r="C378" s="81" t="s">
        <v>270</v>
      </c>
      <c r="D378" s="84" t="s">
        <v>219</v>
      </c>
      <c r="E378" s="82" t="s">
        <v>110</v>
      </c>
      <c r="F378" s="83" t="s">
        <v>392</v>
      </c>
      <c r="G378" s="82">
        <v>540.54</v>
      </c>
      <c r="H378" s="134">
        <v>505610.85079473595</v>
      </c>
      <c r="I378" s="83">
        <v>505610.85079473595</v>
      </c>
      <c r="J378" s="82">
        <v>2.179596774193548</v>
      </c>
      <c r="K378" s="134">
        <v>1385.2352076568109</v>
      </c>
      <c r="L378" s="83">
        <v>1385.2352076568109</v>
      </c>
      <c r="M378" s="82">
        <v>0</v>
      </c>
      <c r="N378" s="134">
        <v>0</v>
      </c>
      <c r="O378" s="83">
        <v>0</v>
      </c>
      <c r="P378" s="82">
        <v>0</v>
      </c>
      <c r="Q378" s="134">
        <v>0</v>
      </c>
      <c r="R378" s="83">
        <v>0</v>
      </c>
    </row>
    <row r="379" spans="1:18" x14ac:dyDescent="0.25">
      <c r="A379" s="79" t="s">
        <v>390</v>
      </c>
      <c r="B379" s="133" t="s">
        <v>391</v>
      </c>
      <c r="C379" s="81" t="s">
        <v>271</v>
      </c>
      <c r="D379" s="84" t="s">
        <v>219</v>
      </c>
      <c r="E379" s="82" t="s">
        <v>110</v>
      </c>
      <c r="F379" s="83" t="s">
        <v>392</v>
      </c>
      <c r="G379" s="82">
        <v>343.26600000000002</v>
      </c>
      <c r="H379" s="134">
        <v>481626.74633396004</v>
      </c>
      <c r="I379" s="83">
        <v>481626.74633396004</v>
      </c>
      <c r="J379" s="82">
        <v>1.3841370967741937</v>
      </c>
      <c r="K379" s="134">
        <v>1319.5253324218083</v>
      </c>
      <c r="L379" s="83">
        <v>1319.5253324218083</v>
      </c>
      <c r="M379" s="82">
        <v>0</v>
      </c>
      <c r="N379" s="134">
        <v>0</v>
      </c>
      <c r="O379" s="83">
        <v>0</v>
      </c>
      <c r="P379" s="82">
        <v>0</v>
      </c>
      <c r="Q379" s="134">
        <v>0</v>
      </c>
      <c r="R379" s="83">
        <v>0</v>
      </c>
    </row>
    <row r="380" spans="1:18" x14ac:dyDescent="0.25">
      <c r="A380" s="79" t="s">
        <v>390</v>
      </c>
      <c r="B380" s="133" t="s">
        <v>391</v>
      </c>
      <c r="C380" s="81" t="s">
        <v>272</v>
      </c>
      <c r="D380" s="84" t="s">
        <v>219</v>
      </c>
      <c r="E380" s="82" t="s">
        <v>110</v>
      </c>
      <c r="F380" s="83" t="s">
        <v>392</v>
      </c>
      <c r="G380" s="82">
        <v>694.35300000000007</v>
      </c>
      <c r="H380" s="134">
        <v>514685.91734746203</v>
      </c>
      <c r="I380" s="83">
        <v>514685.91734746203</v>
      </c>
      <c r="J380" s="82">
        <v>2.7998104838709681</v>
      </c>
      <c r="K380" s="134">
        <v>1410.0984036916768</v>
      </c>
      <c r="L380" s="83">
        <v>1410.0984036916768</v>
      </c>
      <c r="M380" s="82">
        <v>0</v>
      </c>
      <c r="N380" s="134">
        <v>0</v>
      </c>
      <c r="O380" s="83">
        <v>0</v>
      </c>
      <c r="P380" s="82">
        <v>0</v>
      </c>
      <c r="Q380" s="134">
        <v>0</v>
      </c>
      <c r="R380" s="83">
        <v>0</v>
      </c>
    </row>
    <row r="381" spans="1:18" x14ac:dyDescent="0.25">
      <c r="A381" s="79" t="s">
        <v>390</v>
      </c>
      <c r="B381" s="133" t="s">
        <v>391</v>
      </c>
      <c r="C381" s="81" t="s">
        <v>273</v>
      </c>
      <c r="D381" s="84" t="s">
        <v>274</v>
      </c>
      <c r="E381" s="82" t="s">
        <v>110</v>
      </c>
      <c r="F381" s="83" t="s">
        <v>392</v>
      </c>
      <c r="G381" s="82">
        <v>6.2304000000000004</v>
      </c>
      <c r="H381" s="134">
        <v>437472.10297973774</v>
      </c>
      <c r="I381" s="83">
        <v>437472.10297973774</v>
      </c>
      <c r="J381" s="82">
        <v>2.5122580645161291E-2</v>
      </c>
      <c r="K381" s="134">
        <v>1198.5537067938021</v>
      </c>
      <c r="L381" s="83">
        <v>1198.5537067938021</v>
      </c>
      <c r="M381" s="82">
        <v>0</v>
      </c>
      <c r="N381" s="134">
        <v>0</v>
      </c>
      <c r="O381" s="83">
        <v>0</v>
      </c>
      <c r="P381" s="82">
        <v>0</v>
      </c>
      <c r="Q381" s="134">
        <v>0</v>
      </c>
      <c r="R381" s="83">
        <v>0</v>
      </c>
    </row>
    <row r="382" spans="1:18" x14ac:dyDescent="0.25">
      <c r="A382" s="79" t="s">
        <v>390</v>
      </c>
      <c r="B382" s="133" t="s">
        <v>391</v>
      </c>
      <c r="C382" s="81" t="s">
        <v>275</v>
      </c>
      <c r="D382" s="84" t="s">
        <v>274</v>
      </c>
      <c r="E382" s="82" t="s">
        <v>110</v>
      </c>
      <c r="F382" s="83" t="s">
        <v>392</v>
      </c>
      <c r="G382" s="82">
        <v>5.9994000000000005</v>
      </c>
      <c r="H382" s="134">
        <v>421252.26865315851</v>
      </c>
      <c r="I382" s="83">
        <v>421252.26865315851</v>
      </c>
      <c r="J382" s="82">
        <v>2.4191129032258066E-2</v>
      </c>
      <c r="K382" s="134">
        <v>1154.1158045292013</v>
      </c>
      <c r="L382" s="83">
        <v>1154.1158045292013</v>
      </c>
      <c r="M382" s="82">
        <v>0</v>
      </c>
      <c r="N382" s="134">
        <v>0</v>
      </c>
      <c r="O382" s="83">
        <v>0</v>
      </c>
      <c r="P382" s="82">
        <v>0</v>
      </c>
      <c r="Q382" s="134">
        <v>0</v>
      </c>
      <c r="R382" s="83">
        <v>0</v>
      </c>
    </row>
    <row r="383" spans="1:18" x14ac:dyDescent="0.25">
      <c r="A383" s="79" t="s">
        <v>390</v>
      </c>
      <c r="B383" s="133" t="s">
        <v>391</v>
      </c>
      <c r="C383" s="81" t="s">
        <v>276</v>
      </c>
      <c r="D383" s="84" t="s">
        <v>274</v>
      </c>
      <c r="E383" s="82" t="s">
        <v>110</v>
      </c>
      <c r="F383" s="83" t="s">
        <v>392</v>
      </c>
      <c r="G383" s="82">
        <v>31.646999999999998</v>
      </c>
      <c r="H383" s="134">
        <v>634890.6579261024</v>
      </c>
      <c r="I383" s="83">
        <v>634890.6579261024</v>
      </c>
      <c r="J383" s="82">
        <v>0.12760887096774193</v>
      </c>
      <c r="K383" s="134">
        <v>1739.4264600715135</v>
      </c>
      <c r="L383" s="83">
        <v>1739.4264600715135</v>
      </c>
      <c r="M383" s="82">
        <v>0</v>
      </c>
      <c r="N383" s="134">
        <v>0</v>
      </c>
      <c r="O383" s="83">
        <v>0</v>
      </c>
      <c r="P383" s="82">
        <v>0</v>
      </c>
      <c r="Q383" s="134">
        <v>0</v>
      </c>
      <c r="R383" s="83">
        <v>0</v>
      </c>
    </row>
    <row r="384" spans="1:18" x14ac:dyDescent="0.25">
      <c r="A384" s="79" t="s">
        <v>390</v>
      </c>
      <c r="B384" s="133" t="s">
        <v>391</v>
      </c>
      <c r="C384" s="81" t="s">
        <v>277</v>
      </c>
      <c r="D384" s="84" t="s">
        <v>274</v>
      </c>
      <c r="E384" s="82" t="s">
        <v>110</v>
      </c>
      <c r="F384" s="83" t="s">
        <v>392</v>
      </c>
      <c r="G384" s="82">
        <v>27.5913</v>
      </c>
      <c r="H384" s="134">
        <v>430520.74541120377</v>
      </c>
      <c r="I384" s="83">
        <v>430520.74541120377</v>
      </c>
      <c r="J384" s="82">
        <v>0.11125524193548388</v>
      </c>
      <c r="K384" s="134">
        <v>1179.5088915375445</v>
      </c>
      <c r="L384" s="83">
        <v>1179.5088915375445</v>
      </c>
      <c r="M384" s="82">
        <v>0</v>
      </c>
      <c r="N384" s="134">
        <v>0</v>
      </c>
      <c r="O384" s="83">
        <v>0</v>
      </c>
      <c r="P384" s="82">
        <v>0</v>
      </c>
      <c r="Q384" s="134">
        <v>0</v>
      </c>
      <c r="R384" s="83">
        <v>0</v>
      </c>
    </row>
    <row r="385" spans="1:18" x14ac:dyDescent="0.25">
      <c r="A385" s="79" t="s">
        <v>390</v>
      </c>
      <c r="B385" s="133" t="s">
        <v>391</v>
      </c>
      <c r="C385" s="81" t="s">
        <v>278</v>
      </c>
      <c r="D385" s="84" t="s">
        <v>274</v>
      </c>
      <c r="E385" s="82" t="s">
        <v>110</v>
      </c>
      <c r="F385" s="83" t="s">
        <v>392</v>
      </c>
      <c r="G385" s="82">
        <v>48.737700000000004</v>
      </c>
      <c r="H385" s="134">
        <v>760478.5179976162</v>
      </c>
      <c r="I385" s="83">
        <v>760478.5179976162</v>
      </c>
      <c r="J385" s="82">
        <v>0.19652298387096775</v>
      </c>
      <c r="K385" s="134">
        <v>2083.502789034565</v>
      </c>
      <c r="L385" s="83">
        <v>2083.502789034565</v>
      </c>
      <c r="M385" s="82">
        <v>0</v>
      </c>
      <c r="N385" s="134">
        <v>0</v>
      </c>
      <c r="O385" s="83">
        <v>0</v>
      </c>
      <c r="P385" s="82">
        <v>0</v>
      </c>
      <c r="Q385" s="134">
        <v>0</v>
      </c>
      <c r="R385" s="83">
        <v>0</v>
      </c>
    </row>
    <row r="386" spans="1:18" x14ac:dyDescent="0.25">
      <c r="A386" s="79" t="s">
        <v>390</v>
      </c>
      <c r="B386" s="133" t="s">
        <v>391</v>
      </c>
      <c r="C386" s="81" t="s">
        <v>279</v>
      </c>
      <c r="D386" s="84" t="s">
        <v>274</v>
      </c>
      <c r="E386" s="82" t="s">
        <v>110</v>
      </c>
      <c r="F386" s="83" t="s">
        <v>392</v>
      </c>
      <c r="G386" s="82">
        <v>2.9601000000000002</v>
      </c>
      <c r="H386" s="134">
        <v>415691.18259833136</v>
      </c>
      <c r="I386" s="83">
        <v>415691.18259833136</v>
      </c>
      <c r="J386" s="82">
        <v>1.1935887096774194E-2</v>
      </c>
      <c r="K386" s="134">
        <v>1138.8799523241955</v>
      </c>
      <c r="L386" s="83">
        <v>1138.8799523241955</v>
      </c>
      <c r="M386" s="82">
        <v>0</v>
      </c>
      <c r="N386" s="134">
        <v>0</v>
      </c>
      <c r="O386" s="83">
        <v>0</v>
      </c>
      <c r="P386" s="82">
        <v>0</v>
      </c>
      <c r="Q386" s="134">
        <v>0</v>
      </c>
      <c r="R386" s="83">
        <v>0</v>
      </c>
    </row>
    <row r="387" spans="1:18" x14ac:dyDescent="0.25">
      <c r="A387" s="79" t="s">
        <v>390</v>
      </c>
      <c r="B387" s="133" t="s">
        <v>391</v>
      </c>
      <c r="C387" s="81" t="s">
        <v>280</v>
      </c>
      <c r="D387" s="84" t="s">
        <v>274</v>
      </c>
      <c r="E387" s="82" t="s">
        <v>110</v>
      </c>
      <c r="F387" s="83" t="s">
        <v>392</v>
      </c>
      <c r="G387" s="82">
        <v>12.3453</v>
      </c>
      <c r="H387" s="134">
        <v>577889.52586412395</v>
      </c>
      <c r="I387" s="83">
        <v>577889.52586412395</v>
      </c>
      <c r="J387" s="82">
        <v>4.9779435483870968E-2</v>
      </c>
      <c r="K387" s="134">
        <v>1583.2589749702026</v>
      </c>
      <c r="L387" s="83">
        <v>1583.2589749702026</v>
      </c>
      <c r="M387" s="82">
        <v>0</v>
      </c>
      <c r="N387" s="134">
        <v>0</v>
      </c>
      <c r="O387" s="83">
        <v>0</v>
      </c>
      <c r="P387" s="82">
        <v>0</v>
      </c>
      <c r="Q387" s="134">
        <v>0</v>
      </c>
      <c r="R387" s="83">
        <v>0</v>
      </c>
    </row>
    <row r="388" spans="1:18" x14ac:dyDescent="0.25">
      <c r="A388" s="79" t="s">
        <v>390</v>
      </c>
      <c r="B388" s="133" t="s">
        <v>391</v>
      </c>
      <c r="C388" s="81" t="s">
        <v>281</v>
      </c>
      <c r="D388" s="84" t="s">
        <v>219</v>
      </c>
      <c r="E388" s="82" t="s">
        <v>110</v>
      </c>
      <c r="F388" s="83" t="s">
        <v>392</v>
      </c>
      <c r="G388" s="82">
        <v>14.256000000000002</v>
      </c>
      <c r="H388" s="134">
        <v>400398.19594755664</v>
      </c>
      <c r="I388" s="83">
        <v>400398.19594755664</v>
      </c>
      <c r="J388" s="82">
        <v>5.7483870967741942E-2</v>
      </c>
      <c r="K388" s="134">
        <v>1096.9813587604292</v>
      </c>
      <c r="L388" s="83">
        <v>1096.9813587604292</v>
      </c>
      <c r="M388" s="82">
        <v>0</v>
      </c>
      <c r="N388" s="134">
        <v>0</v>
      </c>
      <c r="O388" s="83">
        <v>0</v>
      </c>
      <c r="P388" s="82">
        <v>0</v>
      </c>
      <c r="Q388" s="134">
        <v>0</v>
      </c>
      <c r="R388" s="83">
        <v>0</v>
      </c>
    </row>
    <row r="389" spans="1:18" x14ac:dyDescent="0.25">
      <c r="A389" s="79" t="s">
        <v>390</v>
      </c>
      <c r="B389" s="133" t="s">
        <v>391</v>
      </c>
      <c r="C389" s="81" t="s">
        <v>282</v>
      </c>
      <c r="D389" s="84" t="s">
        <v>219</v>
      </c>
      <c r="E389" s="82" t="s">
        <v>110</v>
      </c>
      <c r="F389" s="83" t="s">
        <v>392</v>
      </c>
      <c r="G389" s="82">
        <v>11.7744</v>
      </c>
      <c r="H389" s="134">
        <v>413374.06340882002</v>
      </c>
      <c r="I389" s="83">
        <v>413374.06340882002</v>
      </c>
      <c r="J389" s="82">
        <v>4.7477419354838707E-2</v>
      </c>
      <c r="K389" s="134">
        <v>1132.5316805721097</v>
      </c>
      <c r="L389" s="83">
        <v>1132.5316805721097</v>
      </c>
      <c r="M389" s="82">
        <v>0</v>
      </c>
      <c r="N389" s="134">
        <v>0</v>
      </c>
      <c r="O389" s="83">
        <v>0</v>
      </c>
      <c r="P389" s="82">
        <v>0</v>
      </c>
      <c r="Q389" s="134">
        <v>0</v>
      </c>
      <c r="R389" s="83">
        <v>0</v>
      </c>
    </row>
    <row r="390" spans="1:18" x14ac:dyDescent="0.25">
      <c r="A390" s="79" t="s">
        <v>390</v>
      </c>
      <c r="B390" s="133" t="s">
        <v>391</v>
      </c>
      <c r="C390" s="81" t="s">
        <v>283</v>
      </c>
      <c r="D390" s="84" t="s">
        <v>219</v>
      </c>
      <c r="E390" s="82" t="s">
        <v>110</v>
      </c>
      <c r="F390" s="83" t="s">
        <v>392</v>
      </c>
      <c r="G390" s="82">
        <v>2.97</v>
      </c>
      <c r="H390" s="134">
        <v>417081.45411203813</v>
      </c>
      <c r="I390" s="83">
        <v>417081.45411203813</v>
      </c>
      <c r="J390" s="82">
        <v>1.1975806451612904E-2</v>
      </c>
      <c r="K390" s="134">
        <v>1142.6889153754469</v>
      </c>
      <c r="L390" s="83">
        <v>1142.6889153754469</v>
      </c>
      <c r="M390" s="82">
        <v>0</v>
      </c>
      <c r="N390" s="134">
        <v>0</v>
      </c>
      <c r="O390" s="83">
        <v>0</v>
      </c>
      <c r="P390" s="82">
        <v>0</v>
      </c>
      <c r="Q390" s="134">
        <v>0</v>
      </c>
      <c r="R390" s="83">
        <v>0</v>
      </c>
    </row>
    <row r="391" spans="1:18" x14ac:dyDescent="0.25">
      <c r="A391" s="79" t="s">
        <v>390</v>
      </c>
      <c r="B391" s="133" t="s">
        <v>391</v>
      </c>
      <c r="C391" s="81" t="s">
        <v>284</v>
      </c>
      <c r="D391" s="84" t="s">
        <v>219</v>
      </c>
      <c r="E391" s="82" t="s">
        <v>110</v>
      </c>
      <c r="F391" s="83" t="s">
        <v>392</v>
      </c>
      <c r="G391" s="82">
        <v>2.9040000000000004</v>
      </c>
      <c r="H391" s="134">
        <v>407812.97735399287</v>
      </c>
      <c r="I391" s="83">
        <v>407812.97735399287</v>
      </c>
      <c r="J391" s="82">
        <v>1.1709677419354841E-2</v>
      </c>
      <c r="K391" s="134">
        <v>1117.2958283671037</v>
      </c>
      <c r="L391" s="83">
        <v>1117.2958283671037</v>
      </c>
      <c r="M391" s="82">
        <v>0</v>
      </c>
      <c r="N391" s="134">
        <v>0</v>
      </c>
      <c r="O391" s="83">
        <v>0</v>
      </c>
      <c r="P391" s="82">
        <v>0</v>
      </c>
      <c r="Q391" s="134">
        <v>0</v>
      </c>
      <c r="R391" s="83">
        <v>0</v>
      </c>
    </row>
    <row r="392" spans="1:18" x14ac:dyDescent="0.25">
      <c r="A392" s="79" t="s">
        <v>390</v>
      </c>
      <c r="B392" s="133" t="s">
        <v>391</v>
      </c>
      <c r="C392" s="81" t="s">
        <v>285</v>
      </c>
      <c r="D392" s="84" t="s">
        <v>219</v>
      </c>
      <c r="E392" s="82" t="s">
        <v>110</v>
      </c>
      <c r="F392" s="83" t="s">
        <v>392</v>
      </c>
      <c r="G392" s="82">
        <v>2.7555000000000001</v>
      </c>
      <c r="H392" s="134">
        <v>386958.90464839089</v>
      </c>
      <c r="I392" s="83">
        <v>386958.90464839089</v>
      </c>
      <c r="J392" s="82">
        <v>1.1110887096774194E-2</v>
      </c>
      <c r="K392" s="134">
        <v>1060.1613825983311</v>
      </c>
      <c r="L392" s="83">
        <v>1060.1613825983311</v>
      </c>
      <c r="M392" s="82">
        <v>0</v>
      </c>
      <c r="N392" s="134">
        <v>0</v>
      </c>
      <c r="O392" s="83">
        <v>0</v>
      </c>
      <c r="P392" s="82">
        <v>0</v>
      </c>
      <c r="Q392" s="134">
        <v>0</v>
      </c>
      <c r="R392" s="83">
        <v>0</v>
      </c>
    </row>
    <row r="393" spans="1:18" x14ac:dyDescent="0.25">
      <c r="A393" s="79" t="s">
        <v>390</v>
      </c>
      <c r="B393" s="133" t="s">
        <v>391</v>
      </c>
      <c r="C393" s="81" t="s">
        <v>229</v>
      </c>
      <c r="D393" s="84" t="s">
        <v>230</v>
      </c>
      <c r="E393" s="82" t="s">
        <v>110</v>
      </c>
      <c r="F393" s="83" t="s">
        <v>392</v>
      </c>
      <c r="G393" s="82">
        <v>15.4308</v>
      </c>
      <c r="H393" s="134">
        <v>61913.424743742544</v>
      </c>
      <c r="I393" s="83">
        <v>61913.424743742544</v>
      </c>
      <c r="J393" s="82">
        <v>6.222096774193548E-2</v>
      </c>
      <c r="K393" s="134">
        <v>169.625821215733</v>
      </c>
      <c r="L393" s="83">
        <v>169.625821215733</v>
      </c>
      <c r="M393" s="82">
        <v>0</v>
      </c>
      <c r="N393" s="134">
        <v>0</v>
      </c>
      <c r="O393" s="83">
        <v>0</v>
      </c>
      <c r="P393" s="82">
        <v>0</v>
      </c>
      <c r="Q393" s="134">
        <v>0</v>
      </c>
      <c r="R393" s="83">
        <v>0</v>
      </c>
    </row>
    <row r="394" spans="1:18" x14ac:dyDescent="0.25">
      <c r="A394" s="79" t="s">
        <v>390</v>
      </c>
      <c r="B394" s="133" t="s">
        <v>391</v>
      </c>
      <c r="C394" s="81" t="s">
        <v>231</v>
      </c>
      <c r="D394" s="84" t="s">
        <v>219</v>
      </c>
      <c r="E394" s="82" t="s">
        <v>110</v>
      </c>
      <c r="F394" s="83" t="s">
        <v>392</v>
      </c>
      <c r="G394" s="82">
        <v>293.58450000000005</v>
      </c>
      <c r="H394" s="134">
        <v>61079.261835518468</v>
      </c>
      <c r="I394" s="83">
        <v>61079.261835518468</v>
      </c>
      <c r="J394" s="82">
        <v>1.1838084677419356</v>
      </c>
      <c r="K394" s="134">
        <v>167.34044338498211</v>
      </c>
      <c r="L394" s="83">
        <v>167.34044338498211</v>
      </c>
      <c r="M394" s="82">
        <v>0</v>
      </c>
      <c r="N394" s="134">
        <v>0</v>
      </c>
      <c r="O394" s="83">
        <v>0</v>
      </c>
      <c r="P394" s="82">
        <v>0</v>
      </c>
      <c r="Q394" s="134">
        <v>0</v>
      </c>
      <c r="R394" s="83">
        <v>0</v>
      </c>
    </row>
    <row r="395" spans="1:18" x14ac:dyDescent="0.25">
      <c r="A395" s="79" t="s">
        <v>390</v>
      </c>
      <c r="B395" s="133" t="s">
        <v>391</v>
      </c>
      <c r="C395" s="81" t="s">
        <v>232</v>
      </c>
      <c r="D395" s="84" t="s">
        <v>219</v>
      </c>
      <c r="E395" s="82" t="s">
        <v>110</v>
      </c>
      <c r="F395" s="83" t="s">
        <v>392</v>
      </c>
      <c r="G395" s="82">
        <v>5516.7789599999996</v>
      </c>
      <c r="H395" s="134">
        <v>61079.261835518468</v>
      </c>
      <c r="I395" s="83">
        <v>61079.261835518468</v>
      </c>
      <c r="J395" s="82">
        <v>22.245076451612903</v>
      </c>
      <c r="K395" s="134">
        <v>167.34044338498211</v>
      </c>
      <c r="L395" s="83">
        <v>167.34044338498211</v>
      </c>
      <c r="M395" s="82">
        <v>0</v>
      </c>
      <c r="N395" s="134">
        <v>0</v>
      </c>
      <c r="O395" s="83">
        <v>0</v>
      </c>
      <c r="P395" s="82">
        <v>0</v>
      </c>
      <c r="Q395" s="134">
        <v>0</v>
      </c>
      <c r="R395" s="83">
        <v>0</v>
      </c>
    </row>
    <row r="396" spans="1:18" x14ac:dyDescent="0.25">
      <c r="A396" s="79" t="s">
        <v>390</v>
      </c>
      <c r="B396" s="133" t="s">
        <v>391</v>
      </c>
      <c r="C396" s="81" t="s">
        <v>233</v>
      </c>
      <c r="D396" s="84" t="s">
        <v>219</v>
      </c>
      <c r="E396" s="82" t="s">
        <v>110</v>
      </c>
      <c r="F396" s="83" t="s">
        <v>392</v>
      </c>
      <c r="G396" s="82">
        <v>6.7715999999999994</v>
      </c>
      <c r="H396" s="134">
        <v>63396.381025029797</v>
      </c>
      <c r="I396" s="83">
        <v>63396.381025029797</v>
      </c>
      <c r="J396" s="82">
        <v>2.7304838709677415E-2</v>
      </c>
      <c r="K396" s="134">
        <v>173.68871513706793</v>
      </c>
      <c r="L396" s="83">
        <v>173.68871513706793</v>
      </c>
      <c r="M396" s="82">
        <v>0</v>
      </c>
      <c r="N396" s="134">
        <v>0</v>
      </c>
      <c r="O396" s="83">
        <v>0</v>
      </c>
      <c r="P396" s="82">
        <v>0</v>
      </c>
      <c r="Q396" s="134">
        <v>0</v>
      </c>
      <c r="R396" s="83">
        <v>0</v>
      </c>
    </row>
    <row r="397" spans="1:18" x14ac:dyDescent="0.25">
      <c r="A397" s="79" t="s">
        <v>390</v>
      </c>
      <c r="B397" s="133" t="s">
        <v>1661</v>
      </c>
      <c r="C397" s="81" t="s">
        <v>235</v>
      </c>
      <c r="D397" s="84" t="s">
        <v>235</v>
      </c>
      <c r="E397" s="82" t="s">
        <v>110</v>
      </c>
      <c r="F397" s="83" t="s">
        <v>392</v>
      </c>
      <c r="G397" s="82" t="s">
        <v>214</v>
      </c>
      <c r="H397" s="134">
        <v>760478.5179976162</v>
      </c>
      <c r="I397" s="83">
        <v>760478.5179976162</v>
      </c>
      <c r="J397" s="82" t="s">
        <v>214</v>
      </c>
      <c r="K397" s="134">
        <v>2083.502789034565</v>
      </c>
      <c r="L397" s="83">
        <v>2083.502789034565</v>
      </c>
      <c r="M397" s="82">
        <v>0</v>
      </c>
      <c r="N397" s="134">
        <v>0</v>
      </c>
      <c r="O397" s="83">
        <v>0</v>
      </c>
      <c r="P397" s="82">
        <v>0</v>
      </c>
      <c r="Q397" s="134">
        <v>0</v>
      </c>
      <c r="R397" s="83">
        <v>0</v>
      </c>
    </row>
    <row r="398" spans="1:18" x14ac:dyDescent="0.25">
      <c r="A398" s="79" t="s">
        <v>394</v>
      </c>
      <c r="B398" s="133" t="s">
        <v>395</v>
      </c>
      <c r="C398" s="81" t="s">
        <v>293</v>
      </c>
      <c r="D398" s="84" t="s">
        <v>219</v>
      </c>
      <c r="E398" s="82" t="s">
        <v>110</v>
      </c>
      <c r="F398" s="83" t="s">
        <v>396</v>
      </c>
      <c r="G398" s="82">
        <v>590.13240000000008</v>
      </c>
      <c r="H398" s="134">
        <v>1060778.7290765711</v>
      </c>
      <c r="I398" s="83">
        <v>1060778.7290765711</v>
      </c>
      <c r="J398" s="82">
        <v>2.3795661290322583</v>
      </c>
      <c r="K398" s="134">
        <v>2906.2430933604687</v>
      </c>
      <c r="L398" s="83">
        <v>2906.2430933604687</v>
      </c>
      <c r="M398" s="82">
        <v>0</v>
      </c>
      <c r="N398" s="134">
        <v>0</v>
      </c>
      <c r="O398" s="83">
        <v>0</v>
      </c>
      <c r="P398" s="82">
        <v>0</v>
      </c>
      <c r="Q398" s="134">
        <v>0</v>
      </c>
      <c r="R398" s="83">
        <v>0</v>
      </c>
    </row>
    <row r="399" spans="1:18" x14ac:dyDescent="0.25">
      <c r="A399" s="79" t="s">
        <v>394</v>
      </c>
      <c r="B399" s="133" t="s">
        <v>395</v>
      </c>
      <c r="C399" s="81" t="s">
        <v>295</v>
      </c>
      <c r="D399" s="84" t="s">
        <v>219</v>
      </c>
      <c r="E399" s="82" t="s">
        <v>110</v>
      </c>
      <c r="F399" s="83" t="s">
        <v>396</v>
      </c>
      <c r="G399" s="82">
        <v>684.68400000000008</v>
      </c>
      <c r="H399" s="134">
        <v>1060778.7290765711</v>
      </c>
      <c r="I399" s="83">
        <v>1060778.7290765711</v>
      </c>
      <c r="J399" s="82">
        <v>2.7608225806451618</v>
      </c>
      <c r="K399" s="134">
        <v>2906.2430933604687</v>
      </c>
      <c r="L399" s="83">
        <v>2906.2430933604687</v>
      </c>
      <c r="M399" s="82">
        <v>0</v>
      </c>
      <c r="N399" s="134">
        <v>0</v>
      </c>
      <c r="O399" s="83">
        <v>0</v>
      </c>
      <c r="P399" s="82">
        <v>0</v>
      </c>
      <c r="Q399" s="134">
        <v>0</v>
      </c>
      <c r="R399" s="83">
        <v>0</v>
      </c>
    </row>
    <row r="400" spans="1:18" x14ac:dyDescent="0.25">
      <c r="A400" s="79" t="s">
        <v>394</v>
      </c>
      <c r="B400" s="133" t="s">
        <v>395</v>
      </c>
      <c r="C400" s="81" t="s">
        <v>296</v>
      </c>
      <c r="D400" s="84" t="s">
        <v>219</v>
      </c>
      <c r="E400" s="82" t="s">
        <v>110</v>
      </c>
      <c r="F400" s="83" t="s">
        <v>396</v>
      </c>
      <c r="G400" s="82">
        <v>343.01520000000005</v>
      </c>
      <c r="H400" s="134">
        <v>914760.60442635464</v>
      </c>
      <c r="I400" s="83">
        <v>914760.60442635464</v>
      </c>
      <c r="J400" s="82">
        <v>1.3831258064516132</v>
      </c>
      <c r="K400" s="134">
        <v>2506.1934367845333</v>
      </c>
      <c r="L400" s="83">
        <v>2506.1934367845333</v>
      </c>
      <c r="M400" s="82">
        <v>0</v>
      </c>
      <c r="N400" s="134">
        <v>0</v>
      </c>
      <c r="O400" s="83">
        <v>0</v>
      </c>
      <c r="P400" s="82">
        <v>0</v>
      </c>
      <c r="Q400" s="134">
        <v>0</v>
      </c>
      <c r="R400" s="83">
        <v>0</v>
      </c>
    </row>
    <row r="401" spans="1:18" x14ac:dyDescent="0.25">
      <c r="A401" s="79" t="s">
        <v>394</v>
      </c>
      <c r="B401" s="133" t="s">
        <v>395</v>
      </c>
      <c r="C401" s="81" t="s">
        <v>297</v>
      </c>
      <c r="D401" s="84" t="s">
        <v>219</v>
      </c>
      <c r="E401" s="82" t="s">
        <v>110</v>
      </c>
      <c r="F401" s="83" t="s">
        <v>396</v>
      </c>
      <c r="G401" s="82">
        <v>84.347999999999999</v>
      </c>
      <c r="H401" s="134">
        <v>914760.60442635464</v>
      </c>
      <c r="I401" s="83">
        <v>914760.60442635464</v>
      </c>
      <c r="J401" s="82">
        <v>0.34011290322580645</v>
      </c>
      <c r="K401" s="134">
        <v>2506.1934367845333</v>
      </c>
      <c r="L401" s="83">
        <v>2506.1934367845333</v>
      </c>
      <c r="M401" s="82">
        <v>0</v>
      </c>
      <c r="N401" s="134">
        <v>0</v>
      </c>
      <c r="O401" s="83">
        <v>0</v>
      </c>
      <c r="P401" s="82">
        <v>0</v>
      </c>
      <c r="Q401" s="134">
        <v>0</v>
      </c>
      <c r="R401" s="83">
        <v>0</v>
      </c>
    </row>
    <row r="402" spans="1:18" x14ac:dyDescent="0.25">
      <c r="A402" s="79" t="s">
        <v>394</v>
      </c>
      <c r="B402" s="133" t="s">
        <v>395</v>
      </c>
      <c r="C402" s="81" t="s">
        <v>298</v>
      </c>
      <c r="D402" s="84" t="s">
        <v>213</v>
      </c>
      <c r="E402" s="82" t="s">
        <v>110</v>
      </c>
      <c r="F402" s="83" t="s">
        <v>396</v>
      </c>
      <c r="G402" s="82">
        <v>6.0587999999999997</v>
      </c>
      <c r="H402" s="134">
        <v>985622.34138895955</v>
      </c>
      <c r="I402" s="83">
        <v>985622.34138895955</v>
      </c>
      <c r="J402" s="82">
        <v>2.4430645161290322E-2</v>
      </c>
      <c r="K402" s="134">
        <v>2700.3351818875603</v>
      </c>
      <c r="L402" s="83">
        <v>2700.3351818875603</v>
      </c>
      <c r="M402" s="82">
        <v>0</v>
      </c>
      <c r="N402" s="134">
        <v>0</v>
      </c>
      <c r="O402" s="83">
        <v>0</v>
      </c>
      <c r="P402" s="82">
        <v>0</v>
      </c>
      <c r="Q402" s="134">
        <v>0</v>
      </c>
      <c r="R402" s="83">
        <v>0</v>
      </c>
    </row>
    <row r="403" spans="1:18" x14ac:dyDescent="0.25">
      <c r="A403" s="79" t="s">
        <v>394</v>
      </c>
      <c r="B403" s="133" t="s">
        <v>395</v>
      </c>
      <c r="C403" s="81" t="s">
        <v>299</v>
      </c>
      <c r="D403" s="84" t="s">
        <v>219</v>
      </c>
      <c r="E403" s="82" t="s">
        <v>110</v>
      </c>
      <c r="F403" s="83" t="s">
        <v>396</v>
      </c>
      <c r="G403" s="82">
        <v>6474.7188000000006</v>
      </c>
      <c r="H403" s="134">
        <v>1054336.7529890614</v>
      </c>
      <c r="I403" s="83">
        <v>1054336.7529890614</v>
      </c>
      <c r="J403" s="82">
        <v>26.107737096774194</v>
      </c>
      <c r="K403" s="134">
        <v>2888.5938438056478</v>
      </c>
      <c r="L403" s="83">
        <v>2888.5938438056478</v>
      </c>
      <c r="M403" s="82">
        <v>0</v>
      </c>
      <c r="N403" s="134">
        <v>0</v>
      </c>
      <c r="O403" s="83">
        <v>0</v>
      </c>
      <c r="P403" s="82">
        <v>0</v>
      </c>
      <c r="Q403" s="134">
        <v>0</v>
      </c>
      <c r="R403" s="83">
        <v>0</v>
      </c>
    </row>
    <row r="404" spans="1:18" x14ac:dyDescent="0.25">
      <c r="A404" s="79" t="s">
        <v>394</v>
      </c>
      <c r="B404" s="133" t="s">
        <v>395</v>
      </c>
      <c r="C404" s="81" t="s">
        <v>300</v>
      </c>
      <c r="D404" s="84" t="s">
        <v>219</v>
      </c>
      <c r="E404" s="82" t="s">
        <v>110</v>
      </c>
      <c r="F404" s="83" t="s">
        <v>396</v>
      </c>
      <c r="G404" s="82">
        <v>6315.3948000000009</v>
      </c>
      <c r="H404" s="134">
        <v>1060778.7290765711</v>
      </c>
      <c r="I404" s="83">
        <v>1060778.7290765711</v>
      </c>
      <c r="J404" s="82">
        <v>25.465301612903229</v>
      </c>
      <c r="K404" s="134">
        <v>2906.2430933604687</v>
      </c>
      <c r="L404" s="83">
        <v>2906.2430933604687</v>
      </c>
      <c r="M404" s="82">
        <v>0</v>
      </c>
      <c r="N404" s="134">
        <v>0</v>
      </c>
      <c r="O404" s="83">
        <v>0</v>
      </c>
      <c r="P404" s="82">
        <v>0</v>
      </c>
      <c r="Q404" s="134">
        <v>0</v>
      </c>
      <c r="R404" s="83">
        <v>0</v>
      </c>
    </row>
    <row r="405" spans="1:18" x14ac:dyDescent="0.25">
      <c r="A405" s="79" t="s">
        <v>394</v>
      </c>
      <c r="B405" s="133" t="s">
        <v>395</v>
      </c>
      <c r="C405" s="81" t="s">
        <v>301</v>
      </c>
      <c r="D405" s="84" t="s">
        <v>219</v>
      </c>
      <c r="E405" s="82" t="s">
        <v>110</v>
      </c>
      <c r="F405" s="83" t="s">
        <v>396</v>
      </c>
      <c r="G405" s="82">
        <v>3702.3195000000001</v>
      </c>
      <c r="H405" s="134">
        <v>1057557.741032816</v>
      </c>
      <c r="I405" s="83">
        <v>1057557.741032816</v>
      </c>
      <c r="J405" s="82">
        <v>14.928707661290323</v>
      </c>
      <c r="K405" s="134">
        <v>2897.4184685830573</v>
      </c>
      <c r="L405" s="83">
        <v>2897.4184685830573</v>
      </c>
      <c r="M405" s="82">
        <v>0</v>
      </c>
      <c r="N405" s="134">
        <v>0</v>
      </c>
      <c r="O405" s="83">
        <v>0</v>
      </c>
      <c r="P405" s="82">
        <v>0</v>
      </c>
      <c r="Q405" s="134">
        <v>0</v>
      </c>
      <c r="R405" s="83">
        <v>0</v>
      </c>
    </row>
    <row r="406" spans="1:18" x14ac:dyDescent="0.25">
      <c r="A406" s="79" t="s">
        <v>394</v>
      </c>
      <c r="B406" s="133" t="s">
        <v>395</v>
      </c>
      <c r="C406" s="81" t="s">
        <v>302</v>
      </c>
      <c r="D406" s="84" t="s">
        <v>219</v>
      </c>
      <c r="E406" s="82" t="s">
        <v>110</v>
      </c>
      <c r="F406" s="83" t="s">
        <v>396</v>
      </c>
      <c r="G406" s="82">
        <v>1379.6112000000001</v>
      </c>
      <c r="H406" s="134">
        <v>1058631.4037140675</v>
      </c>
      <c r="I406" s="83">
        <v>1058631.4037140675</v>
      </c>
      <c r="J406" s="82">
        <v>5.5629483870967746</v>
      </c>
      <c r="K406" s="134">
        <v>2900.3600101755273</v>
      </c>
      <c r="L406" s="83">
        <v>2900.3600101755273</v>
      </c>
      <c r="M406" s="82">
        <v>0</v>
      </c>
      <c r="N406" s="134">
        <v>0</v>
      </c>
      <c r="O406" s="83">
        <v>0</v>
      </c>
      <c r="P406" s="82">
        <v>0</v>
      </c>
      <c r="Q406" s="134">
        <v>0</v>
      </c>
      <c r="R406" s="83">
        <v>0</v>
      </c>
    </row>
    <row r="407" spans="1:18" x14ac:dyDescent="0.25">
      <c r="A407" s="79" t="s">
        <v>394</v>
      </c>
      <c r="B407" s="133" t="s">
        <v>395</v>
      </c>
      <c r="C407" s="81" t="s">
        <v>303</v>
      </c>
      <c r="D407" s="84" t="s">
        <v>219</v>
      </c>
      <c r="E407" s="82" t="s">
        <v>110</v>
      </c>
      <c r="F407" s="83" t="s">
        <v>396</v>
      </c>
      <c r="G407" s="82">
        <v>1825.3125</v>
      </c>
      <c r="H407" s="134">
        <v>950191.47290765704</v>
      </c>
      <c r="I407" s="83">
        <v>950191.47290765704</v>
      </c>
      <c r="J407" s="82">
        <v>7.360131048387097</v>
      </c>
      <c r="K407" s="134">
        <v>2603.2643093360466</v>
      </c>
      <c r="L407" s="83">
        <v>2603.2643093360466</v>
      </c>
      <c r="M407" s="82">
        <v>0</v>
      </c>
      <c r="N407" s="134">
        <v>0</v>
      </c>
      <c r="O407" s="83">
        <v>0</v>
      </c>
      <c r="P407" s="82">
        <v>0</v>
      </c>
      <c r="Q407" s="134">
        <v>0</v>
      </c>
      <c r="R407" s="83">
        <v>0</v>
      </c>
    </row>
    <row r="408" spans="1:18" x14ac:dyDescent="0.25">
      <c r="A408" s="79" t="s">
        <v>394</v>
      </c>
      <c r="B408" s="133" t="s">
        <v>395</v>
      </c>
      <c r="C408" s="81" t="s">
        <v>304</v>
      </c>
      <c r="D408" s="84" t="s">
        <v>219</v>
      </c>
      <c r="E408" s="82" t="s">
        <v>110</v>
      </c>
      <c r="F408" s="83" t="s">
        <v>396</v>
      </c>
      <c r="G408" s="82">
        <v>1353.0858000000001</v>
      </c>
      <c r="H408" s="134">
        <v>942675.83413889597</v>
      </c>
      <c r="I408" s="83">
        <v>942675.83413889597</v>
      </c>
      <c r="J408" s="82">
        <v>5.4559911290322587</v>
      </c>
      <c r="K408" s="134">
        <v>2582.6735181887561</v>
      </c>
      <c r="L408" s="83">
        <v>2582.6735181887561</v>
      </c>
      <c r="M408" s="82">
        <v>0</v>
      </c>
      <c r="N408" s="134">
        <v>0</v>
      </c>
      <c r="O408" s="83">
        <v>0</v>
      </c>
      <c r="P408" s="82">
        <v>0</v>
      </c>
      <c r="Q408" s="134">
        <v>0</v>
      </c>
      <c r="R408" s="83">
        <v>0</v>
      </c>
    </row>
    <row r="409" spans="1:18" x14ac:dyDescent="0.25">
      <c r="A409" s="79" t="s">
        <v>394</v>
      </c>
      <c r="B409" s="133" t="s">
        <v>395</v>
      </c>
      <c r="C409" s="81" t="s">
        <v>305</v>
      </c>
      <c r="D409" s="84" t="s">
        <v>219</v>
      </c>
      <c r="E409" s="82" t="s">
        <v>110</v>
      </c>
      <c r="F409" s="83" t="s">
        <v>396</v>
      </c>
      <c r="G409" s="82">
        <v>1696.2627000000002</v>
      </c>
      <c r="H409" s="134">
        <v>980254.02798270178</v>
      </c>
      <c r="I409" s="83">
        <v>980254.02798270178</v>
      </c>
      <c r="J409" s="82">
        <v>6.8397689516129043</v>
      </c>
      <c r="K409" s="134">
        <v>2685.6274739252103</v>
      </c>
      <c r="L409" s="83">
        <v>2685.6274739252103</v>
      </c>
      <c r="M409" s="82">
        <v>0</v>
      </c>
      <c r="N409" s="134">
        <v>0</v>
      </c>
      <c r="O409" s="83">
        <v>0</v>
      </c>
      <c r="P409" s="82">
        <v>0</v>
      </c>
      <c r="Q409" s="134">
        <v>0</v>
      </c>
      <c r="R409" s="83">
        <v>0</v>
      </c>
    </row>
    <row r="410" spans="1:18" x14ac:dyDescent="0.25">
      <c r="A410" s="79" t="s">
        <v>394</v>
      </c>
      <c r="B410" s="133" t="s">
        <v>395</v>
      </c>
      <c r="C410" s="81" t="s">
        <v>306</v>
      </c>
      <c r="D410" s="84" t="s">
        <v>219</v>
      </c>
      <c r="E410" s="82" t="s">
        <v>110</v>
      </c>
      <c r="F410" s="83" t="s">
        <v>396</v>
      </c>
      <c r="G410" s="82">
        <v>305.613</v>
      </c>
      <c r="H410" s="134">
        <v>1104798.8990078859</v>
      </c>
      <c r="I410" s="83">
        <v>1104798.8990078859</v>
      </c>
      <c r="J410" s="82">
        <v>1.2323104838709678</v>
      </c>
      <c r="K410" s="134">
        <v>3026.8462986517425</v>
      </c>
      <c r="L410" s="83">
        <v>3026.8462986517425</v>
      </c>
      <c r="M410" s="82">
        <v>0</v>
      </c>
      <c r="N410" s="134">
        <v>0</v>
      </c>
      <c r="O410" s="83">
        <v>0</v>
      </c>
      <c r="P410" s="82">
        <v>0</v>
      </c>
      <c r="Q410" s="134">
        <v>0</v>
      </c>
      <c r="R410" s="83">
        <v>0</v>
      </c>
    </row>
    <row r="411" spans="1:18" x14ac:dyDescent="0.25">
      <c r="A411" s="79" t="s">
        <v>394</v>
      </c>
      <c r="B411" s="133" t="s">
        <v>395</v>
      </c>
      <c r="C411" s="81" t="s">
        <v>307</v>
      </c>
      <c r="D411" s="84" t="s">
        <v>219</v>
      </c>
      <c r="E411" s="82" t="s">
        <v>110</v>
      </c>
      <c r="F411" s="83" t="s">
        <v>396</v>
      </c>
      <c r="G411" s="82">
        <v>918.45600000000002</v>
      </c>
      <c r="H411" s="134">
        <v>1067220.7051640805</v>
      </c>
      <c r="I411" s="83">
        <v>1067220.7051640805</v>
      </c>
      <c r="J411" s="82">
        <v>3.7034516129032258</v>
      </c>
      <c r="K411" s="134">
        <v>2923.8923429152892</v>
      </c>
      <c r="L411" s="83">
        <v>2923.8923429152892</v>
      </c>
      <c r="M411" s="82">
        <v>0</v>
      </c>
      <c r="N411" s="134">
        <v>0</v>
      </c>
      <c r="O411" s="83">
        <v>0</v>
      </c>
      <c r="P411" s="82">
        <v>0</v>
      </c>
      <c r="Q411" s="134">
        <v>0</v>
      </c>
      <c r="R411" s="83">
        <v>0</v>
      </c>
    </row>
    <row r="412" spans="1:18" x14ac:dyDescent="0.25">
      <c r="A412" s="79" t="s">
        <v>394</v>
      </c>
      <c r="B412" s="133" t="s">
        <v>395</v>
      </c>
      <c r="C412" s="81" t="s">
        <v>308</v>
      </c>
      <c r="D412" s="84" t="s">
        <v>219</v>
      </c>
      <c r="E412" s="82" t="s">
        <v>110</v>
      </c>
      <c r="F412" s="83" t="s">
        <v>396</v>
      </c>
      <c r="G412" s="82">
        <v>1884.1977000000002</v>
      </c>
      <c r="H412" s="134">
        <v>1081178.3200203511</v>
      </c>
      <c r="I412" s="83">
        <v>1081178.3200203511</v>
      </c>
      <c r="J412" s="82">
        <v>7.597571370967743</v>
      </c>
      <c r="K412" s="134">
        <v>2962.1323836174001</v>
      </c>
      <c r="L412" s="83">
        <v>2962.1323836174001</v>
      </c>
      <c r="M412" s="82">
        <v>0</v>
      </c>
      <c r="N412" s="134">
        <v>0</v>
      </c>
      <c r="O412" s="83">
        <v>0</v>
      </c>
      <c r="P412" s="82">
        <v>0</v>
      </c>
      <c r="Q412" s="134">
        <v>0</v>
      </c>
      <c r="R412" s="83">
        <v>0</v>
      </c>
    </row>
    <row r="413" spans="1:18" x14ac:dyDescent="0.25">
      <c r="A413" s="79" t="s">
        <v>394</v>
      </c>
      <c r="B413" s="133" t="s">
        <v>395</v>
      </c>
      <c r="C413" s="81" t="s">
        <v>309</v>
      </c>
      <c r="D413" s="84" t="s">
        <v>219</v>
      </c>
      <c r="E413" s="82" t="s">
        <v>110</v>
      </c>
      <c r="F413" s="83" t="s">
        <v>396</v>
      </c>
      <c r="G413" s="82">
        <v>1266.1011000000001</v>
      </c>
      <c r="H413" s="134">
        <v>1081178.3200203511</v>
      </c>
      <c r="I413" s="83">
        <v>1081178.3200203511</v>
      </c>
      <c r="J413" s="82">
        <v>5.105246370967742</v>
      </c>
      <c r="K413" s="134">
        <v>2962.1323836174001</v>
      </c>
      <c r="L413" s="83">
        <v>2962.1323836174001</v>
      </c>
      <c r="M413" s="82">
        <v>0</v>
      </c>
      <c r="N413" s="134">
        <v>0</v>
      </c>
      <c r="O413" s="83">
        <v>0</v>
      </c>
      <c r="P413" s="82">
        <v>0</v>
      </c>
      <c r="Q413" s="134">
        <v>0</v>
      </c>
      <c r="R413" s="83">
        <v>0</v>
      </c>
    </row>
    <row r="414" spans="1:18" x14ac:dyDescent="0.25">
      <c r="A414" s="79" t="s">
        <v>394</v>
      </c>
      <c r="B414" s="133" t="s">
        <v>395</v>
      </c>
      <c r="C414" s="81" t="s">
        <v>310</v>
      </c>
      <c r="D414" s="84" t="s">
        <v>219</v>
      </c>
      <c r="E414" s="82" t="s">
        <v>110</v>
      </c>
      <c r="F414" s="83" t="s">
        <v>396</v>
      </c>
      <c r="G414" s="82">
        <v>1884.5111999999999</v>
      </c>
      <c r="H414" s="134">
        <v>949117.81022640551</v>
      </c>
      <c r="I414" s="83">
        <v>949117.81022640551</v>
      </c>
      <c r="J414" s="82">
        <v>7.5988354838709675</v>
      </c>
      <c r="K414" s="134">
        <v>2600.3227677435766</v>
      </c>
      <c r="L414" s="83">
        <v>2600.3227677435766</v>
      </c>
      <c r="M414" s="82">
        <v>0</v>
      </c>
      <c r="N414" s="134">
        <v>0</v>
      </c>
      <c r="O414" s="83">
        <v>0</v>
      </c>
      <c r="P414" s="82">
        <v>0</v>
      </c>
      <c r="Q414" s="134">
        <v>0</v>
      </c>
      <c r="R414" s="83">
        <v>0</v>
      </c>
    </row>
    <row r="415" spans="1:18" x14ac:dyDescent="0.25">
      <c r="A415" s="79" t="s">
        <v>394</v>
      </c>
      <c r="B415" s="133" t="s">
        <v>395</v>
      </c>
      <c r="C415" s="81" t="s">
        <v>311</v>
      </c>
      <c r="D415" s="84" t="s">
        <v>219</v>
      </c>
      <c r="E415" s="82" t="s">
        <v>110</v>
      </c>
      <c r="F415" s="83" t="s">
        <v>396</v>
      </c>
      <c r="G415" s="82">
        <v>827.47499999999991</v>
      </c>
      <c r="H415" s="134">
        <v>1076883.6692953447</v>
      </c>
      <c r="I415" s="83">
        <v>1076883.6692953447</v>
      </c>
      <c r="J415" s="82">
        <v>3.3365927419354837</v>
      </c>
      <c r="K415" s="134">
        <v>2950.3662172475197</v>
      </c>
      <c r="L415" s="83">
        <v>2950.3662172475197</v>
      </c>
      <c r="M415" s="82">
        <v>0</v>
      </c>
      <c r="N415" s="134">
        <v>0</v>
      </c>
      <c r="O415" s="83">
        <v>0</v>
      </c>
      <c r="P415" s="82">
        <v>0</v>
      </c>
      <c r="Q415" s="134">
        <v>0</v>
      </c>
      <c r="R415" s="83">
        <v>0</v>
      </c>
    </row>
    <row r="416" spans="1:18" x14ac:dyDescent="0.25">
      <c r="A416" s="79" t="s">
        <v>394</v>
      </c>
      <c r="B416" s="133" t="s">
        <v>395</v>
      </c>
      <c r="C416" s="81" t="s">
        <v>312</v>
      </c>
      <c r="D416" s="84" t="s">
        <v>219</v>
      </c>
      <c r="E416" s="82" t="s">
        <v>110</v>
      </c>
      <c r="F416" s="83" t="s">
        <v>396</v>
      </c>
      <c r="G416" s="82">
        <v>1161.4185</v>
      </c>
      <c r="H416" s="134">
        <v>933012.8700076316</v>
      </c>
      <c r="I416" s="83">
        <v>933012.8700076316</v>
      </c>
      <c r="J416" s="82">
        <v>4.683139112903226</v>
      </c>
      <c r="K416" s="134">
        <v>2556.1996438565247</v>
      </c>
      <c r="L416" s="83">
        <v>2556.1996438565247</v>
      </c>
      <c r="M416" s="82">
        <v>0</v>
      </c>
      <c r="N416" s="134">
        <v>0</v>
      </c>
      <c r="O416" s="83">
        <v>0</v>
      </c>
      <c r="P416" s="82">
        <v>0</v>
      </c>
      <c r="Q416" s="134">
        <v>0</v>
      </c>
      <c r="R416" s="83">
        <v>0</v>
      </c>
    </row>
    <row r="417" spans="1:18" x14ac:dyDescent="0.25">
      <c r="A417" s="79" t="s">
        <v>394</v>
      </c>
      <c r="B417" s="133" t="s">
        <v>395</v>
      </c>
      <c r="C417" s="81" t="s">
        <v>313</v>
      </c>
      <c r="D417" s="84" t="s">
        <v>219</v>
      </c>
      <c r="E417" s="82" t="s">
        <v>110</v>
      </c>
      <c r="F417" s="83" t="s">
        <v>396</v>
      </c>
      <c r="G417" s="82">
        <v>1600.2360000000003</v>
      </c>
      <c r="H417" s="134">
        <v>964149.08776392788</v>
      </c>
      <c r="I417" s="83">
        <v>964149.08776392788</v>
      </c>
      <c r="J417" s="82">
        <v>6.4525645161290335</v>
      </c>
      <c r="K417" s="134">
        <v>2641.5043500381585</v>
      </c>
      <c r="L417" s="83">
        <v>2641.5043500381585</v>
      </c>
      <c r="M417" s="82">
        <v>0</v>
      </c>
      <c r="N417" s="134">
        <v>0</v>
      </c>
      <c r="O417" s="83">
        <v>0</v>
      </c>
      <c r="P417" s="82">
        <v>0</v>
      </c>
      <c r="Q417" s="134">
        <v>0</v>
      </c>
      <c r="R417" s="83">
        <v>0</v>
      </c>
    </row>
    <row r="418" spans="1:18" x14ac:dyDescent="0.25">
      <c r="A418" s="79" t="s">
        <v>394</v>
      </c>
      <c r="B418" s="133" t="s">
        <v>395</v>
      </c>
      <c r="C418" s="81" t="s">
        <v>314</v>
      </c>
      <c r="D418" s="84" t="s">
        <v>219</v>
      </c>
      <c r="E418" s="82" t="s">
        <v>110</v>
      </c>
      <c r="F418" s="83" t="s">
        <v>396</v>
      </c>
      <c r="G418" s="82">
        <v>987.03000000000009</v>
      </c>
      <c r="H418" s="134">
        <v>1070441.6932078353</v>
      </c>
      <c r="I418" s="83">
        <v>1070441.6932078353</v>
      </c>
      <c r="J418" s="82">
        <v>3.9799596774193553</v>
      </c>
      <c r="K418" s="134">
        <v>2932.7169676926997</v>
      </c>
      <c r="L418" s="83">
        <v>2932.7169676926997</v>
      </c>
      <c r="M418" s="82">
        <v>0</v>
      </c>
      <c r="N418" s="134">
        <v>0</v>
      </c>
      <c r="O418" s="83">
        <v>0</v>
      </c>
      <c r="P418" s="82">
        <v>0</v>
      </c>
      <c r="Q418" s="134">
        <v>0</v>
      </c>
      <c r="R418" s="83">
        <v>0</v>
      </c>
    </row>
    <row r="419" spans="1:18" x14ac:dyDescent="0.25">
      <c r="A419" s="79" t="s">
        <v>394</v>
      </c>
      <c r="B419" s="133" t="s">
        <v>395</v>
      </c>
      <c r="C419" s="81" t="s">
        <v>315</v>
      </c>
      <c r="D419" s="84" t="s">
        <v>219</v>
      </c>
      <c r="E419" s="82" t="s">
        <v>110</v>
      </c>
      <c r="F419" s="83" t="s">
        <v>396</v>
      </c>
      <c r="G419" s="82">
        <v>899.01900000000012</v>
      </c>
      <c r="H419" s="134">
        <v>1083325.6453828542</v>
      </c>
      <c r="I419" s="83">
        <v>1083325.6453828542</v>
      </c>
      <c r="J419" s="82">
        <v>3.6250766129032264</v>
      </c>
      <c r="K419" s="134">
        <v>2968.0154668023401</v>
      </c>
      <c r="L419" s="83">
        <v>2968.0154668023401</v>
      </c>
      <c r="M419" s="82">
        <v>0</v>
      </c>
      <c r="N419" s="134">
        <v>0</v>
      </c>
      <c r="O419" s="83">
        <v>0</v>
      </c>
      <c r="P419" s="82">
        <v>0</v>
      </c>
      <c r="Q419" s="134">
        <v>0</v>
      </c>
      <c r="R419" s="83">
        <v>0</v>
      </c>
    </row>
    <row r="420" spans="1:18" x14ac:dyDescent="0.25">
      <c r="A420" s="79" t="s">
        <v>394</v>
      </c>
      <c r="B420" s="133" t="s">
        <v>395</v>
      </c>
      <c r="C420" s="81" t="s">
        <v>316</v>
      </c>
      <c r="D420" s="84" t="s">
        <v>219</v>
      </c>
      <c r="E420" s="82" t="s">
        <v>110</v>
      </c>
      <c r="F420" s="83" t="s">
        <v>396</v>
      </c>
      <c r="G420" s="82">
        <v>1806.2352000000001</v>
      </c>
      <c r="H420" s="134">
        <v>1082251.9827016026</v>
      </c>
      <c r="I420" s="83">
        <v>1082251.9827016026</v>
      </c>
      <c r="J420" s="82">
        <v>7.2832064516129034</v>
      </c>
      <c r="K420" s="134">
        <v>2965.0739252098701</v>
      </c>
      <c r="L420" s="83">
        <v>2965.0739252098701</v>
      </c>
      <c r="M420" s="82">
        <v>0</v>
      </c>
      <c r="N420" s="134">
        <v>0</v>
      </c>
      <c r="O420" s="83">
        <v>0</v>
      </c>
      <c r="P420" s="82">
        <v>0</v>
      </c>
      <c r="Q420" s="134">
        <v>0</v>
      </c>
      <c r="R420" s="83">
        <v>0</v>
      </c>
    </row>
    <row r="421" spans="1:18" x14ac:dyDescent="0.25">
      <c r="A421" s="79" t="s">
        <v>394</v>
      </c>
      <c r="B421" s="133" t="s">
        <v>395</v>
      </c>
      <c r="C421" s="81" t="s">
        <v>317</v>
      </c>
      <c r="D421" s="84" t="s">
        <v>219</v>
      </c>
      <c r="E421" s="82" t="s">
        <v>110</v>
      </c>
      <c r="F421" s="83" t="s">
        <v>396</v>
      </c>
      <c r="G421" s="82">
        <v>2582.0553000000004</v>
      </c>
      <c r="H421" s="134">
        <v>920128.91783261264</v>
      </c>
      <c r="I421" s="83">
        <v>920128.91783261264</v>
      </c>
      <c r="J421" s="82">
        <v>10.411513306451615</v>
      </c>
      <c r="K421" s="134">
        <v>2520.9011447468838</v>
      </c>
      <c r="L421" s="83">
        <v>2520.9011447468838</v>
      </c>
      <c r="M421" s="82">
        <v>0</v>
      </c>
      <c r="N421" s="134">
        <v>0</v>
      </c>
      <c r="O421" s="83">
        <v>0</v>
      </c>
      <c r="P421" s="82">
        <v>0</v>
      </c>
      <c r="Q421" s="134">
        <v>0</v>
      </c>
      <c r="R421" s="83">
        <v>0</v>
      </c>
    </row>
    <row r="422" spans="1:18" x14ac:dyDescent="0.25">
      <c r="A422" s="79" t="s">
        <v>394</v>
      </c>
      <c r="B422" s="133" t="s">
        <v>395</v>
      </c>
      <c r="C422" s="81" t="s">
        <v>318</v>
      </c>
      <c r="D422" s="84" t="s">
        <v>219</v>
      </c>
      <c r="E422" s="82" t="s">
        <v>110</v>
      </c>
      <c r="F422" s="83" t="s">
        <v>396</v>
      </c>
      <c r="G422" s="82">
        <v>445.50000000000006</v>
      </c>
      <c r="H422" s="134">
        <v>1073662.6812515899</v>
      </c>
      <c r="I422" s="83">
        <v>1073662.6812515899</v>
      </c>
      <c r="J422" s="82">
        <v>1.7963709677419357</v>
      </c>
      <c r="K422" s="134">
        <v>2941.5415924701092</v>
      </c>
      <c r="L422" s="83">
        <v>2941.5415924701092</v>
      </c>
      <c r="M422" s="82">
        <v>0</v>
      </c>
      <c r="N422" s="134">
        <v>0</v>
      </c>
      <c r="O422" s="83">
        <v>0</v>
      </c>
      <c r="P422" s="82">
        <v>0</v>
      </c>
      <c r="Q422" s="134">
        <v>0</v>
      </c>
      <c r="R422" s="83">
        <v>0</v>
      </c>
    </row>
    <row r="423" spans="1:18" x14ac:dyDescent="0.25">
      <c r="A423" s="79" t="s">
        <v>394</v>
      </c>
      <c r="B423" s="133" t="s">
        <v>395</v>
      </c>
      <c r="C423" s="81" t="s">
        <v>319</v>
      </c>
      <c r="D423" s="84" t="s">
        <v>219</v>
      </c>
      <c r="E423" s="82" t="s">
        <v>110</v>
      </c>
      <c r="F423" s="83" t="s">
        <v>396</v>
      </c>
      <c r="G423" s="82">
        <v>287.49600000000004</v>
      </c>
      <c r="H423" s="134">
        <v>1062926.0544390741</v>
      </c>
      <c r="I423" s="83">
        <v>1062926.0544390741</v>
      </c>
      <c r="J423" s="82">
        <v>1.1592580645161292</v>
      </c>
      <c r="K423" s="134">
        <v>2912.1261765454087</v>
      </c>
      <c r="L423" s="83">
        <v>2912.1261765454087</v>
      </c>
      <c r="M423" s="82">
        <v>0</v>
      </c>
      <c r="N423" s="134">
        <v>0</v>
      </c>
      <c r="O423" s="83">
        <v>0</v>
      </c>
      <c r="P423" s="82">
        <v>0</v>
      </c>
      <c r="Q423" s="134">
        <v>0</v>
      </c>
      <c r="R423" s="83">
        <v>0</v>
      </c>
    </row>
    <row r="424" spans="1:18" x14ac:dyDescent="0.25">
      <c r="A424" s="79" t="s">
        <v>394</v>
      </c>
      <c r="B424" s="133" t="s">
        <v>395</v>
      </c>
      <c r="C424" s="81" t="s">
        <v>320</v>
      </c>
      <c r="D424" s="84" t="s">
        <v>219</v>
      </c>
      <c r="E424" s="82" t="s">
        <v>110</v>
      </c>
      <c r="F424" s="83" t="s">
        <v>396</v>
      </c>
      <c r="G424" s="82">
        <v>437.08499999999998</v>
      </c>
      <c r="H424" s="134">
        <v>948044.14754515397</v>
      </c>
      <c r="I424" s="83">
        <v>948044.14754515397</v>
      </c>
      <c r="J424" s="82">
        <v>1.7624395161290323</v>
      </c>
      <c r="K424" s="134">
        <v>2597.3812261511066</v>
      </c>
      <c r="L424" s="83">
        <v>2597.3812261511066</v>
      </c>
      <c r="M424" s="82">
        <v>0</v>
      </c>
      <c r="N424" s="134">
        <v>0</v>
      </c>
      <c r="O424" s="83">
        <v>0</v>
      </c>
      <c r="P424" s="82">
        <v>0</v>
      </c>
      <c r="Q424" s="134">
        <v>0</v>
      </c>
      <c r="R424" s="83">
        <v>0</v>
      </c>
    </row>
    <row r="425" spans="1:18" x14ac:dyDescent="0.25">
      <c r="A425" s="79" t="s">
        <v>394</v>
      </c>
      <c r="B425" s="133" t="s">
        <v>395</v>
      </c>
      <c r="C425" s="81" t="s">
        <v>321</v>
      </c>
      <c r="D425" s="84" t="s">
        <v>219</v>
      </c>
      <c r="E425" s="82" t="s">
        <v>110</v>
      </c>
      <c r="F425" s="83" t="s">
        <v>396</v>
      </c>
      <c r="G425" s="82">
        <v>367.53750000000002</v>
      </c>
      <c r="H425" s="134">
        <v>956633.44899516669</v>
      </c>
      <c r="I425" s="83">
        <v>956633.44899516669</v>
      </c>
      <c r="J425" s="82">
        <v>1.4820060483870969</v>
      </c>
      <c r="K425" s="134">
        <v>2620.9135588908675</v>
      </c>
      <c r="L425" s="83">
        <v>2620.9135588908675</v>
      </c>
      <c r="M425" s="82">
        <v>0</v>
      </c>
      <c r="N425" s="134">
        <v>0</v>
      </c>
      <c r="O425" s="83">
        <v>0</v>
      </c>
      <c r="P425" s="82">
        <v>0</v>
      </c>
      <c r="Q425" s="134">
        <v>0</v>
      </c>
      <c r="R425" s="83">
        <v>0</v>
      </c>
    </row>
    <row r="426" spans="1:18" x14ac:dyDescent="0.25">
      <c r="A426" s="79" t="s">
        <v>394</v>
      </c>
      <c r="B426" s="133" t="s">
        <v>395</v>
      </c>
      <c r="C426" s="81" t="s">
        <v>322</v>
      </c>
      <c r="D426" s="84" t="s">
        <v>219</v>
      </c>
      <c r="E426" s="82" t="s">
        <v>110</v>
      </c>
      <c r="F426" s="83" t="s">
        <v>396</v>
      </c>
      <c r="G426" s="82">
        <v>885.654</v>
      </c>
      <c r="H426" s="134">
        <v>1067220.7051640805</v>
      </c>
      <c r="I426" s="83">
        <v>1067220.7051640805</v>
      </c>
      <c r="J426" s="82">
        <v>3.5711854838709676</v>
      </c>
      <c r="K426" s="134">
        <v>2923.8923429152892</v>
      </c>
      <c r="L426" s="83">
        <v>2923.8923429152892</v>
      </c>
      <c r="M426" s="82">
        <v>0</v>
      </c>
      <c r="N426" s="134">
        <v>0</v>
      </c>
      <c r="O426" s="83">
        <v>0</v>
      </c>
      <c r="P426" s="82">
        <v>0</v>
      </c>
      <c r="Q426" s="134">
        <v>0</v>
      </c>
      <c r="R426" s="83">
        <v>0</v>
      </c>
    </row>
    <row r="427" spans="1:18" x14ac:dyDescent="0.25">
      <c r="A427" s="79" t="s">
        <v>394</v>
      </c>
      <c r="B427" s="133" t="s">
        <v>395</v>
      </c>
      <c r="C427" s="81" t="s">
        <v>323</v>
      </c>
      <c r="D427" s="84" t="s">
        <v>219</v>
      </c>
      <c r="E427" s="82" t="s">
        <v>110</v>
      </c>
      <c r="F427" s="83" t="s">
        <v>396</v>
      </c>
      <c r="G427" s="82">
        <v>390.85199999999998</v>
      </c>
      <c r="H427" s="134">
        <v>1059705.0663953193</v>
      </c>
      <c r="I427" s="83">
        <v>1059705.0663953193</v>
      </c>
      <c r="J427" s="82">
        <v>1.5760161290322581</v>
      </c>
      <c r="K427" s="134">
        <v>2903.3015517679983</v>
      </c>
      <c r="L427" s="83">
        <v>2903.3015517679983</v>
      </c>
      <c r="M427" s="82">
        <v>0</v>
      </c>
      <c r="N427" s="134">
        <v>0</v>
      </c>
      <c r="O427" s="83">
        <v>0</v>
      </c>
      <c r="P427" s="82">
        <v>0</v>
      </c>
      <c r="Q427" s="134">
        <v>0</v>
      </c>
      <c r="R427" s="83">
        <v>0</v>
      </c>
    </row>
    <row r="428" spans="1:18" x14ac:dyDescent="0.25">
      <c r="A428" s="79" t="s">
        <v>394</v>
      </c>
      <c r="B428" s="133" t="s">
        <v>395</v>
      </c>
      <c r="C428" s="81" t="s">
        <v>324</v>
      </c>
      <c r="D428" s="84" t="s">
        <v>219</v>
      </c>
      <c r="E428" s="82" t="s">
        <v>110</v>
      </c>
      <c r="F428" s="83" t="s">
        <v>396</v>
      </c>
      <c r="G428" s="82">
        <v>439.70850000000002</v>
      </c>
      <c r="H428" s="134">
        <v>1059705.0663953193</v>
      </c>
      <c r="I428" s="83">
        <v>1059705.0663953193</v>
      </c>
      <c r="J428" s="82">
        <v>1.7730181451612903</v>
      </c>
      <c r="K428" s="134">
        <v>2903.3015517679983</v>
      </c>
      <c r="L428" s="83">
        <v>2903.3015517679983</v>
      </c>
      <c r="M428" s="82">
        <v>0</v>
      </c>
      <c r="N428" s="134">
        <v>0</v>
      </c>
      <c r="O428" s="83">
        <v>0</v>
      </c>
      <c r="P428" s="82">
        <v>0</v>
      </c>
      <c r="Q428" s="134">
        <v>0</v>
      </c>
      <c r="R428" s="83">
        <v>0</v>
      </c>
    </row>
    <row r="429" spans="1:18" x14ac:dyDescent="0.25">
      <c r="A429" s="79" t="s">
        <v>394</v>
      </c>
      <c r="B429" s="133" t="s">
        <v>395</v>
      </c>
      <c r="C429" s="81" t="s">
        <v>325</v>
      </c>
      <c r="D429" s="84" t="s">
        <v>219</v>
      </c>
      <c r="E429" s="82" t="s">
        <v>110</v>
      </c>
      <c r="F429" s="83" t="s">
        <v>396</v>
      </c>
      <c r="G429" s="82">
        <v>523.77600000000007</v>
      </c>
      <c r="H429" s="134">
        <v>1065073.3798015772</v>
      </c>
      <c r="I429" s="83">
        <v>1065073.3798015772</v>
      </c>
      <c r="J429" s="82">
        <v>2.1120000000000001</v>
      </c>
      <c r="K429" s="134">
        <v>2918.0092597303483</v>
      </c>
      <c r="L429" s="83">
        <v>2918.0092597303483</v>
      </c>
      <c r="M429" s="82">
        <v>0</v>
      </c>
      <c r="N429" s="134">
        <v>0</v>
      </c>
      <c r="O429" s="83">
        <v>0</v>
      </c>
      <c r="P429" s="82">
        <v>0</v>
      </c>
      <c r="Q429" s="134">
        <v>0</v>
      </c>
      <c r="R429" s="83">
        <v>0</v>
      </c>
    </row>
    <row r="430" spans="1:18" x14ac:dyDescent="0.25">
      <c r="A430" s="79" t="s">
        <v>394</v>
      </c>
      <c r="B430" s="133" t="s">
        <v>395</v>
      </c>
      <c r="C430" s="81" t="s">
        <v>326</v>
      </c>
      <c r="D430" s="84" t="s">
        <v>219</v>
      </c>
      <c r="E430" s="82" t="s">
        <v>110</v>
      </c>
      <c r="F430" s="83" t="s">
        <v>396</v>
      </c>
      <c r="G430" s="82">
        <v>494.80200000000002</v>
      </c>
      <c r="H430" s="134">
        <v>946970.48486390233</v>
      </c>
      <c r="I430" s="83">
        <v>946970.48486390233</v>
      </c>
      <c r="J430" s="82">
        <v>1.9951693548387097</v>
      </c>
      <c r="K430" s="134">
        <v>2594.4396845586366</v>
      </c>
      <c r="L430" s="83">
        <v>2594.4396845586366</v>
      </c>
      <c r="M430" s="82">
        <v>0</v>
      </c>
      <c r="N430" s="134">
        <v>0</v>
      </c>
      <c r="O430" s="83">
        <v>0</v>
      </c>
      <c r="P430" s="82">
        <v>0</v>
      </c>
      <c r="Q430" s="134">
        <v>0</v>
      </c>
      <c r="R430" s="83">
        <v>0</v>
      </c>
    </row>
    <row r="431" spans="1:18" x14ac:dyDescent="0.25">
      <c r="A431" s="79" t="s">
        <v>394</v>
      </c>
      <c r="B431" s="133" t="s">
        <v>395</v>
      </c>
      <c r="C431" s="81" t="s">
        <v>327</v>
      </c>
      <c r="D431" s="84" t="s">
        <v>219</v>
      </c>
      <c r="E431" s="82" t="s">
        <v>110</v>
      </c>
      <c r="F431" s="83" t="s">
        <v>396</v>
      </c>
      <c r="G431" s="82">
        <v>773.17349999999999</v>
      </c>
      <c r="H431" s="134">
        <v>1070441.6932078353</v>
      </c>
      <c r="I431" s="83">
        <v>1070441.6932078353</v>
      </c>
      <c r="J431" s="82">
        <v>3.1176350806451611</v>
      </c>
      <c r="K431" s="134">
        <v>2932.7169676926997</v>
      </c>
      <c r="L431" s="83">
        <v>2932.7169676926997</v>
      </c>
      <c r="M431" s="82">
        <v>0</v>
      </c>
      <c r="N431" s="134">
        <v>0</v>
      </c>
      <c r="O431" s="83">
        <v>0</v>
      </c>
      <c r="P431" s="82">
        <v>0</v>
      </c>
      <c r="Q431" s="134">
        <v>0</v>
      </c>
      <c r="R431" s="83">
        <v>0</v>
      </c>
    </row>
    <row r="432" spans="1:18" x14ac:dyDescent="0.25">
      <c r="A432" s="79" t="s">
        <v>394</v>
      </c>
      <c r="B432" s="133" t="s">
        <v>395</v>
      </c>
      <c r="C432" s="81" t="s">
        <v>328</v>
      </c>
      <c r="D432" s="84" t="s">
        <v>219</v>
      </c>
      <c r="E432" s="82" t="s">
        <v>110</v>
      </c>
      <c r="F432" s="83" t="s">
        <v>396</v>
      </c>
      <c r="G432" s="82">
        <v>412.56600000000003</v>
      </c>
      <c r="H432" s="134">
        <v>958780.77435766975</v>
      </c>
      <c r="I432" s="83">
        <v>958780.77435766975</v>
      </c>
      <c r="J432" s="82">
        <v>1.6635725806451613</v>
      </c>
      <c r="K432" s="134">
        <v>2626.7966420758075</v>
      </c>
      <c r="L432" s="83">
        <v>2626.7966420758075</v>
      </c>
      <c r="M432" s="82">
        <v>0</v>
      </c>
      <c r="N432" s="134">
        <v>0</v>
      </c>
      <c r="O432" s="83">
        <v>0</v>
      </c>
      <c r="P432" s="82">
        <v>0</v>
      </c>
      <c r="Q432" s="134">
        <v>0</v>
      </c>
      <c r="R432" s="83">
        <v>0</v>
      </c>
    </row>
    <row r="433" spans="1:18" x14ac:dyDescent="0.25">
      <c r="A433" s="79" t="s">
        <v>394</v>
      </c>
      <c r="B433" s="133" t="s">
        <v>395</v>
      </c>
      <c r="C433" s="81" t="s">
        <v>329</v>
      </c>
      <c r="D433" s="84" t="s">
        <v>219</v>
      </c>
      <c r="E433" s="82" t="s">
        <v>110</v>
      </c>
      <c r="F433" s="83" t="s">
        <v>396</v>
      </c>
      <c r="G433" s="82">
        <v>156.99750000000003</v>
      </c>
      <c r="H433" s="134">
        <v>928718.21928262536</v>
      </c>
      <c r="I433" s="83">
        <v>928718.21928262536</v>
      </c>
      <c r="J433" s="82">
        <v>0.63305443548387108</v>
      </c>
      <c r="K433" s="134">
        <v>2544.4334774866447</v>
      </c>
      <c r="L433" s="83">
        <v>2544.4334774866447</v>
      </c>
      <c r="M433" s="82">
        <v>0</v>
      </c>
      <c r="N433" s="134">
        <v>0</v>
      </c>
      <c r="O433" s="83">
        <v>0</v>
      </c>
      <c r="P433" s="82">
        <v>0</v>
      </c>
      <c r="Q433" s="134">
        <v>0</v>
      </c>
      <c r="R433" s="83">
        <v>0</v>
      </c>
    </row>
    <row r="434" spans="1:18" x14ac:dyDescent="0.25">
      <c r="A434" s="79" t="s">
        <v>394</v>
      </c>
      <c r="B434" s="133" t="s">
        <v>395</v>
      </c>
      <c r="C434" s="81" t="s">
        <v>330</v>
      </c>
      <c r="D434" s="84" t="s">
        <v>219</v>
      </c>
      <c r="E434" s="82" t="s">
        <v>110</v>
      </c>
      <c r="F434" s="83" t="s">
        <v>396</v>
      </c>
      <c r="G434" s="82">
        <v>151.02450000000002</v>
      </c>
      <c r="H434" s="134">
        <v>1091914.9468328669</v>
      </c>
      <c r="I434" s="83">
        <v>1091914.9468328669</v>
      </c>
      <c r="J434" s="82">
        <v>0.60896975806451625</v>
      </c>
      <c r="K434" s="134">
        <v>2991.5477995421011</v>
      </c>
      <c r="L434" s="83">
        <v>2991.5477995421011</v>
      </c>
      <c r="M434" s="82">
        <v>0</v>
      </c>
      <c r="N434" s="134">
        <v>0</v>
      </c>
      <c r="O434" s="83">
        <v>0</v>
      </c>
      <c r="P434" s="82">
        <v>0</v>
      </c>
      <c r="Q434" s="134">
        <v>0</v>
      </c>
      <c r="R434" s="83">
        <v>0</v>
      </c>
    </row>
    <row r="435" spans="1:18" x14ac:dyDescent="0.25">
      <c r="A435" s="79" t="s">
        <v>394</v>
      </c>
      <c r="B435" s="133" t="s">
        <v>395</v>
      </c>
      <c r="C435" s="81" t="s">
        <v>331</v>
      </c>
      <c r="D435" s="84" t="s">
        <v>219</v>
      </c>
      <c r="E435" s="82" t="s">
        <v>110</v>
      </c>
      <c r="F435" s="83" t="s">
        <v>396</v>
      </c>
      <c r="G435" s="82">
        <v>376.84350000000001</v>
      </c>
      <c r="H435" s="134">
        <v>1066147.0424828287</v>
      </c>
      <c r="I435" s="83">
        <v>1066147.0424828287</v>
      </c>
      <c r="J435" s="82">
        <v>1.5195302419354839</v>
      </c>
      <c r="K435" s="134">
        <v>2920.9508013228183</v>
      </c>
      <c r="L435" s="83">
        <v>2920.9508013228183</v>
      </c>
      <c r="M435" s="82">
        <v>0</v>
      </c>
      <c r="N435" s="134">
        <v>0</v>
      </c>
      <c r="O435" s="83">
        <v>0</v>
      </c>
      <c r="P435" s="82">
        <v>0</v>
      </c>
      <c r="Q435" s="134">
        <v>0</v>
      </c>
      <c r="R435" s="83">
        <v>0</v>
      </c>
    </row>
    <row r="436" spans="1:18" x14ac:dyDescent="0.25">
      <c r="A436" s="79" t="s">
        <v>394</v>
      </c>
      <c r="B436" s="133" t="s">
        <v>395</v>
      </c>
      <c r="C436" s="81" t="s">
        <v>332</v>
      </c>
      <c r="D436" s="84" t="s">
        <v>219</v>
      </c>
      <c r="E436" s="82" t="s">
        <v>110</v>
      </c>
      <c r="F436" s="83" t="s">
        <v>396</v>
      </c>
      <c r="G436" s="82">
        <v>28.743000000000006</v>
      </c>
      <c r="H436" s="134">
        <v>935160.1953701349</v>
      </c>
      <c r="I436" s="83">
        <v>935160.1953701349</v>
      </c>
      <c r="J436" s="82">
        <v>0.11589919354838712</v>
      </c>
      <c r="K436" s="134">
        <v>2562.0827270414657</v>
      </c>
      <c r="L436" s="83">
        <v>2562.0827270414657</v>
      </c>
      <c r="M436" s="82">
        <v>0</v>
      </c>
      <c r="N436" s="134">
        <v>0</v>
      </c>
      <c r="O436" s="83">
        <v>0</v>
      </c>
      <c r="P436" s="82">
        <v>0</v>
      </c>
      <c r="Q436" s="134">
        <v>0</v>
      </c>
      <c r="R436" s="83">
        <v>0</v>
      </c>
    </row>
    <row r="437" spans="1:18" x14ac:dyDescent="0.25">
      <c r="A437" s="79" t="s">
        <v>394</v>
      </c>
      <c r="B437" s="133" t="s">
        <v>395</v>
      </c>
      <c r="C437" s="81" t="s">
        <v>333</v>
      </c>
      <c r="D437" s="84" t="s">
        <v>219</v>
      </c>
      <c r="E437" s="82" t="s">
        <v>110</v>
      </c>
      <c r="F437" s="83" t="s">
        <v>396</v>
      </c>
      <c r="G437" s="82">
        <v>401.01600000000002</v>
      </c>
      <c r="H437" s="134">
        <v>931939.20732638007</v>
      </c>
      <c r="I437" s="83">
        <v>931939.20732638007</v>
      </c>
      <c r="J437" s="82">
        <v>1.617</v>
      </c>
      <c r="K437" s="134">
        <v>2553.2581022640552</v>
      </c>
      <c r="L437" s="83">
        <v>2553.2581022640552</v>
      </c>
      <c r="M437" s="82">
        <v>0</v>
      </c>
      <c r="N437" s="134">
        <v>0</v>
      </c>
      <c r="O437" s="83">
        <v>0</v>
      </c>
      <c r="P437" s="82">
        <v>0</v>
      </c>
      <c r="Q437" s="134">
        <v>0</v>
      </c>
      <c r="R437" s="83">
        <v>0</v>
      </c>
    </row>
    <row r="438" spans="1:18" x14ac:dyDescent="0.25">
      <c r="A438" s="79" t="s">
        <v>394</v>
      </c>
      <c r="B438" s="133" t="s">
        <v>395</v>
      </c>
      <c r="C438" s="81" t="s">
        <v>334</v>
      </c>
      <c r="D438" s="84" t="s">
        <v>219</v>
      </c>
      <c r="E438" s="82" t="s">
        <v>110</v>
      </c>
      <c r="F438" s="83" t="s">
        <v>396</v>
      </c>
      <c r="G438" s="82">
        <v>85.832999999999998</v>
      </c>
      <c r="H438" s="134">
        <v>930865.54464512854</v>
      </c>
      <c r="I438" s="83">
        <v>930865.54464512854</v>
      </c>
      <c r="J438" s="82">
        <v>0.3461008064516129</v>
      </c>
      <c r="K438" s="134">
        <v>2550.3165606715852</v>
      </c>
      <c r="L438" s="83">
        <v>2550.3165606715852</v>
      </c>
      <c r="M438" s="82">
        <v>0</v>
      </c>
      <c r="N438" s="134">
        <v>0</v>
      </c>
      <c r="O438" s="83">
        <v>0</v>
      </c>
      <c r="P438" s="82">
        <v>0</v>
      </c>
      <c r="Q438" s="134">
        <v>0</v>
      </c>
      <c r="R438" s="83">
        <v>0</v>
      </c>
    </row>
    <row r="439" spans="1:18" x14ac:dyDescent="0.25">
      <c r="A439" s="79" t="s">
        <v>394</v>
      </c>
      <c r="B439" s="133" t="s">
        <v>395</v>
      </c>
      <c r="C439" s="81" t="s">
        <v>335</v>
      </c>
      <c r="D439" s="84" t="s">
        <v>219</v>
      </c>
      <c r="E439" s="82" t="s">
        <v>110</v>
      </c>
      <c r="F439" s="83" t="s">
        <v>396</v>
      </c>
      <c r="G439" s="82">
        <v>484.72050000000007</v>
      </c>
      <c r="H439" s="134">
        <v>1087620.2961078607</v>
      </c>
      <c r="I439" s="83">
        <v>1087620.2961078607</v>
      </c>
      <c r="J439" s="82">
        <v>1.9545181451612905</v>
      </c>
      <c r="K439" s="134">
        <v>2979.7816331722211</v>
      </c>
      <c r="L439" s="83">
        <v>2979.7816331722211</v>
      </c>
      <c r="M439" s="82">
        <v>0</v>
      </c>
      <c r="N439" s="134">
        <v>0</v>
      </c>
      <c r="O439" s="83">
        <v>0</v>
      </c>
      <c r="P439" s="82">
        <v>0</v>
      </c>
      <c r="Q439" s="134">
        <v>0</v>
      </c>
      <c r="R439" s="83">
        <v>0</v>
      </c>
    </row>
    <row r="440" spans="1:18" x14ac:dyDescent="0.25">
      <c r="A440" s="79" t="s">
        <v>394</v>
      </c>
      <c r="B440" s="133" t="s">
        <v>395</v>
      </c>
      <c r="C440" s="81" t="s">
        <v>336</v>
      </c>
      <c r="D440" s="84" t="s">
        <v>274</v>
      </c>
      <c r="E440" s="82" t="s">
        <v>110</v>
      </c>
      <c r="F440" s="83" t="s">
        <v>396</v>
      </c>
      <c r="G440" s="82">
        <v>3.8808000000000002</v>
      </c>
      <c r="H440" s="134">
        <v>1262627.3131518697</v>
      </c>
      <c r="I440" s="83">
        <v>1262627.3131518697</v>
      </c>
      <c r="J440" s="82">
        <v>1.5648387096774196E-2</v>
      </c>
      <c r="K440" s="134">
        <v>3459.2529127448483</v>
      </c>
      <c r="L440" s="83">
        <v>3459.2529127448483</v>
      </c>
      <c r="M440" s="82">
        <v>0</v>
      </c>
      <c r="N440" s="134">
        <v>0</v>
      </c>
      <c r="O440" s="83">
        <v>0</v>
      </c>
      <c r="P440" s="82">
        <v>0</v>
      </c>
      <c r="Q440" s="134">
        <v>0</v>
      </c>
      <c r="R440" s="83">
        <v>0</v>
      </c>
    </row>
    <row r="441" spans="1:18" x14ac:dyDescent="0.25">
      <c r="A441" s="79" t="s">
        <v>394</v>
      </c>
      <c r="B441" s="133" t="s">
        <v>395</v>
      </c>
      <c r="C441" s="81" t="s">
        <v>337</v>
      </c>
      <c r="D441" s="84" t="s">
        <v>274</v>
      </c>
      <c r="E441" s="82" t="s">
        <v>110</v>
      </c>
      <c r="F441" s="83" t="s">
        <v>396</v>
      </c>
      <c r="G441" s="82">
        <v>3.6431999999999998</v>
      </c>
      <c r="H441" s="134">
        <v>1185323.6001017552</v>
      </c>
      <c r="I441" s="83">
        <v>1185323.6001017552</v>
      </c>
      <c r="J441" s="82">
        <v>1.4690322580645161E-2</v>
      </c>
      <c r="K441" s="134">
        <v>3247.4619180870004</v>
      </c>
      <c r="L441" s="83">
        <v>3247.4619180870004</v>
      </c>
      <c r="M441" s="82">
        <v>0</v>
      </c>
      <c r="N441" s="134">
        <v>0</v>
      </c>
      <c r="O441" s="83">
        <v>0</v>
      </c>
      <c r="P441" s="82">
        <v>0</v>
      </c>
      <c r="Q441" s="134">
        <v>0</v>
      </c>
      <c r="R441" s="83">
        <v>0</v>
      </c>
    </row>
    <row r="442" spans="1:18" x14ac:dyDescent="0.25">
      <c r="A442" s="79" t="s">
        <v>394</v>
      </c>
      <c r="B442" s="133" t="s">
        <v>395</v>
      </c>
      <c r="C442" s="81" t="s">
        <v>289</v>
      </c>
      <c r="D442" s="84" t="s">
        <v>219</v>
      </c>
      <c r="E442" s="82" t="s">
        <v>110</v>
      </c>
      <c r="F442" s="83" t="s">
        <v>396</v>
      </c>
      <c r="G442" s="82">
        <v>4931.6850000000004</v>
      </c>
      <c r="H442" s="134">
        <v>56197.152000000002</v>
      </c>
      <c r="I442" s="83">
        <v>56197.152000000002</v>
      </c>
      <c r="J442" s="82">
        <v>19.885826612903227</v>
      </c>
      <c r="K442" s="134">
        <v>153.9648</v>
      </c>
      <c r="L442" s="83">
        <v>153.9648</v>
      </c>
      <c r="M442" s="82">
        <v>0</v>
      </c>
      <c r="N442" s="134">
        <v>0</v>
      </c>
      <c r="O442" s="83">
        <v>0</v>
      </c>
      <c r="P442" s="82">
        <v>0</v>
      </c>
      <c r="Q442" s="134">
        <v>0</v>
      </c>
      <c r="R442" s="83">
        <v>0</v>
      </c>
    </row>
    <row r="443" spans="1:18" x14ac:dyDescent="0.25">
      <c r="A443" s="79" t="s">
        <v>394</v>
      </c>
      <c r="B443" s="133" t="s">
        <v>395</v>
      </c>
      <c r="C443" s="81" t="s">
        <v>229</v>
      </c>
      <c r="D443" s="84" t="s">
        <v>230</v>
      </c>
      <c r="E443" s="82" t="s">
        <v>110</v>
      </c>
      <c r="F443" s="83" t="s">
        <v>396</v>
      </c>
      <c r="G443" s="82">
        <v>15.4308</v>
      </c>
      <c r="H443" s="134">
        <v>61913.424743742544</v>
      </c>
      <c r="I443" s="83">
        <v>61913.424743742544</v>
      </c>
      <c r="J443" s="82">
        <v>6.222096774193548E-2</v>
      </c>
      <c r="K443" s="134">
        <v>169.625821215733</v>
      </c>
      <c r="L443" s="83">
        <v>169.625821215733</v>
      </c>
      <c r="M443" s="82">
        <v>0</v>
      </c>
      <c r="N443" s="134">
        <v>0</v>
      </c>
      <c r="O443" s="83">
        <v>0</v>
      </c>
      <c r="P443" s="82">
        <v>0</v>
      </c>
      <c r="Q443" s="134">
        <v>0</v>
      </c>
      <c r="R443" s="83">
        <v>0</v>
      </c>
    </row>
    <row r="444" spans="1:18" x14ac:dyDescent="0.25">
      <c r="A444" s="79" t="s">
        <v>394</v>
      </c>
      <c r="B444" s="133" t="s">
        <v>395</v>
      </c>
      <c r="C444" s="81" t="s">
        <v>231</v>
      </c>
      <c r="D444" s="84" t="s">
        <v>219</v>
      </c>
      <c r="E444" s="82" t="s">
        <v>110</v>
      </c>
      <c r="F444" s="83" t="s">
        <v>396</v>
      </c>
      <c r="G444" s="82">
        <v>293.58450000000005</v>
      </c>
      <c r="H444" s="134">
        <v>61079.261835518468</v>
      </c>
      <c r="I444" s="83">
        <v>61079.261835518468</v>
      </c>
      <c r="J444" s="82">
        <v>1.1838084677419356</v>
      </c>
      <c r="K444" s="134">
        <v>167.34044338498211</v>
      </c>
      <c r="L444" s="83">
        <v>167.34044338498211</v>
      </c>
      <c r="M444" s="82">
        <v>0</v>
      </c>
      <c r="N444" s="134">
        <v>0</v>
      </c>
      <c r="O444" s="83">
        <v>0</v>
      </c>
      <c r="P444" s="82">
        <v>0</v>
      </c>
      <c r="Q444" s="134">
        <v>0</v>
      </c>
      <c r="R444" s="83">
        <v>0</v>
      </c>
    </row>
    <row r="445" spans="1:18" x14ac:dyDescent="0.25">
      <c r="A445" s="79" t="s">
        <v>394</v>
      </c>
      <c r="B445" s="133" t="s">
        <v>395</v>
      </c>
      <c r="C445" s="81" t="s">
        <v>232</v>
      </c>
      <c r="D445" s="84" t="s">
        <v>219</v>
      </c>
      <c r="E445" s="82" t="s">
        <v>110</v>
      </c>
      <c r="F445" s="83" t="s">
        <v>396</v>
      </c>
      <c r="G445" s="82">
        <v>5516.7789599999996</v>
      </c>
      <c r="H445" s="134">
        <v>61079.261835518468</v>
      </c>
      <c r="I445" s="83">
        <v>61079.261835518468</v>
      </c>
      <c r="J445" s="82">
        <v>22.245076451612903</v>
      </c>
      <c r="K445" s="134">
        <v>167.34044338498211</v>
      </c>
      <c r="L445" s="83">
        <v>167.34044338498211</v>
      </c>
      <c r="M445" s="82">
        <v>0</v>
      </c>
      <c r="N445" s="134">
        <v>0</v>
      </c>
      <c r="O445" s="83">
        <v>0</v>
      </c>
      <c r="P445" s="82">
        <v>0</v>
      </c>
      <c r="Q445" s="134">
        <v>0</v>
      </c>
      <c r="R445" s="83">
        <v>0</v>
      </c>
    </row>
    <row r="446" spans="1:18" x14ac:dyDescent="0.25">
      <c r="A446" s="79" t="s">
        <v>394</v>
      </c>
      <c r="B446" s="133" t="s">
        <v>395</v>
      </c>
      <c r="C446" s="81" t="s">
        <v>233</v>
      </c>
      <c r="D446" s="84" t="s">
        <v>219</v>
      </c>
      <c r="E446" s="82" t="s">
        <v>110</v>
      </c>
      <c r="F446" s="83" t="s">
        <v>396</v>
      </c>
      <c r="G446" s="82">
        <v>6.7715999999999994</v>
      </c>
      <c r="H446" s="134">
        <v>63396.381025029797</v>
      </c>
      <c r="I446" s="83">
        <v>63396.381025029797</v>
      </c>
      <c r="J446" s="82">
        <v>2.7304838709677415E-2</v>
      </c>
      <c r="K446" s="134">
        <v>173.68871513706793</v>
      </c>
      <c r="L446" s="83">
        <v>173.68871513706793</v>
      </c>
      <c r="M446" s="82">
        <v>0</v>
      </c>
      <c r="N446" s="134">
        <v>0</v>
      </c>
      <c r="O446" s="83">
        <v>0</v>
      </c>
      <c r="P446" s="82">
        <v>0</v>
      </c>
      <c r="Q446" s="134">
        <v>0</v>
      </c>
      <c r="R446" s="83">
        <v>0</v>
      </c>
    </row>
    <row r="447" spans="1:18" x14ac:dyDescent="0.25">
      <c r="A447" s="79" t="s">
        <v>394</v>
      </c>
      <c r="B447" s="133" t="s">
        <v>1662</v>
      </c>
      <c r="C447" s="81" t="s">
        <v>235</v>
      </c>
      <c r="D447" s="84" t="s">
        <v>235</v>
      </c>
      <c r="E447" s="82" t="s">
        <v>110</v>
      </c>
      <c r="F447" s="83" t="s">
        <v>396</v>
      </c>
      <c r="G447" s="82" t="s">
        <v>214</v>
      </c>
      <c r="H447" s="134">
        <v>1262627.3131518697</v>
      </c>
      <c r="I447" s="83">
        <v>1262627.3131518697</v>
      </c>
      <c r="J447" s="82" t="s">
        <v>214</v>
      </c>
      <c r="K447" s="134">
        <v>3459.2529127448483</v>
      </c>
      <c r="L447" s="83">
        <v>3459.2529127448483</v>
      </c>
      <c r="M447" s="82">
        <v>0</v>
      </c>
      <c r="N447" s="134">
        <v>0</v>
      </c>
      <c r="O447" s="83">
        <v>0</v>
      </c>
      <c r="P447" s="82">
        <v>0</v>
      </c>
      <c r="Q447" s="134">
        <v>0</v>
      </c>
      <c r="R447" s="83">
        <v>0</v>
      </c>
    </row>
    <row r="448" spans="1:18" x14ac:dyDescent="0.25">
      <c r="A448" s="79" t="s">
        <v>398</v>
      </c>
      <c r="B448" s="133" t="s">
        <v>399</v>
      </c>
      <c r="C448" s="81" t="s">
        <v>341</v>
      </c>
      <c r="D448" s="84" t="s">
        <v>219</v>
      </c>
      <c r="E448" s="82" t="s">
        <v>110</v>
      </c>
      <c r="F448" s="83" t="s">
        <v>400</v>
      </c>
      <c r="G448" s="82">
        <v>174.40929000000003</v>
      </c>
      <c r="H448" s="134">
        <v>17645.422526817641</v>
      </c>
      <c r="I448" s="83">
        <v>17645.422526817641</v>
      </c>
      <c r="J448" s="82">
        <v>0.70326326612903234</v>
      </c>
      <c r="K448" s="134">
        <v>48.343623361144225</v>
      </c>
      <c r="L448" s="83">
        <v>48.343623361144225</v>
      </c>
      <c r="M448" s="82">
        <v>0</v>
      </c>
      <c r="N448" s="134">
        <v>0</v>
      </c>
      <c r="O448" s="83">
        <v>0</v>
      </c>
      <c r="P448" s="82">
        <v>0</v>
      </c>
      <c r="Q448" s="134">
        <v>0</v>
      </c>
      <c r="R448" s="83">
        <v>0</v>
      </c>
    </row>
    <row r="449" spans="1:18" x14ac:dyDescent="0.25">
      <c r="A449" s="79" t="s">
        <v>398</v>
      </c>
      <c r="B449" s="133" t="s">
        <v>399</v>
      </c>
      <c r="C449" s="81" t="s">
        <v>343</v>
      </c>
      <c r="D449" s="84" t="s">
        <v>213</v>
      </c>
      <c r="E449" s="82" t="s">
        <v>110</v>
      </c>
      <c r="F449" s="83" t="s">
        <v>400</v>
      </c>
      <c r="G449" s="82">
        <v>23.552099999999996</v>
      </c>
      <c r="H449" s="134">
        <v>17076.91001191895</v>
      </c>
      <c r="I449" s="83">
        <v>17076.91001191895</v>
      </c>
      <c r="J449" s="82">
        <v>9.4968145161290304E-2</v>
      </c>
      <c r="K449" s="134">
        <v>46.786054827175207</v>
      </c>
      <c r="L449" s="83">
        <v>46.786054827175207</v>
      </c>
      <c r="M449" s="82">
        <v>0</v>
      </c>
      <c r="N449" s="134">
        <v>0</v>
      </c>
      <c r="O449" s="83">
        <v>0</v>
      </c>
      <c r="P449" s="82">
        <v>0</v>
      </c>
      <c r="Q449" s="134">
        <v>0</v>
      </c>
      <c r="R449" s="83">
        <v>0</v>
      </c>
    </row>
    <row r="450" spans="1:18" x14ac:dyDescent="0.25">
      <c r="A450" s="79" t="s">
        <v>398</v>
      </c>
      <c r="B450" s="133" t="s">
        <v>399</v>
      </c>
      <c r="C450" s="81" t="s">
        <v>344</v>
      </c>
      <c r="D450" s="84" t="s">
        <v>213</v>
      </c>
      <c r="E450" s="82" t="s">
        <v>110</v>
      </c>
      <c r="F450" s="83" t="s">
        <v>400</v>
      </c>
      <c r="G450" s="82">
        <v>17.665559999999999</v>
      </c>
      <c r="H450" s="134">
        <v>19213.138855780693</v>
      </c>
      <c r="I450" s="83">
        <v>19213.138855780693</v>
      </c>
      <c r="J450" s="82">
        <v>7.1232096774193551E-2</v>
      </c>
      <c r="K450" s="134">
        <v>52.638736591179978</v>
      </c>
      <c r="L450" s="83">
        <v>52.638736591179978</v>
      </c>
      <c r="M450" s="82">
        <v>0</v>
      </c>
      <c r="N450" s="134">
        <v>0</v>
      </c>
      <c r="O450" s="83">
        <v>0</v>
      </c>
      <c r="P450" s="82">
        <v>0</v>
      </c>
      <c r="Q450" s="134">
        <v>0</v>
      </c>
      <c r="R450" s="83">
        <v>0</v>
      </c>
    </row>
    <row r="451" spans="1:18" x14ac:dyDescent="0.25">
      <c r="A451" s="79" t="s">
        <v>398</v>
      </c>
      <c r="B451" s="133" t="s">
        <v>399</v>
      </c>
      <c r="C451" s="81" t="s">
        <v>345</v>
      </c>
      <c r="D451" s="84" t="s">
        <v>213</v>
      </c>
      <c r="E451" s="82" t="s">
        <v>110</v>
      </c>
      <c r="F451" s="83" t="s">
        <v>400</v>
      </c>
      <c r="G451" s="82">
        <v>11.508749999999999</v>
      </c>
      <c r="H451" s="134">
        <v>16689.287842669844</v>
      </c>
      <c r="I451" s="83">
        <v>16689.287842669844</v>
      </c>
      <c r="J451" s="82">
        <v>4.6406249999999996E-2</v>
      </c>
      <c r="K451" s="134">
        <v>45.724076281287246</v>
      </c>
      <c r="L451" s="83">
        <v>45.724076281287246</v>
      </c>
      <c r="M451" s="82">
        <v>0</v>
      </c>
      <c r="N451" s="134">
        <v>0</v>
      </c>
      <c r="O451" s="83">
        <v>0</v>
      </c>
      <c r="P451" s="82">
        <v>0</v>
      </c>
      <c r="Q451" s="134">
        <v>0</v>
      </c>
      <c r="R451" s="83">
        <v>0</v>
      </c>
    </row>
    <row r="452" spans="1:18" x14ac:dyDescent="0.25">
      <c r="A452" s="79" t="s">
        <v>398</v>
      </c>
      <c r="B452" s="133" t="s">
        <v>399</v>
      </c>
      <c r="C452" s="81" t="s">
        <v>346</v>
      </c>
      <c r="D452" s="84" t="s">
        <v>213</v>
      </c>
      <c r="E452" s="82" t="s">
        <v>110</v>
      </c>
      <c r="F452" s="83" t="s">
        <v>400</v>
      </c>
      <c r="G452" s="82">
        <v>11.706254999999999</v>
      </c>
      <c r="H452" s="134">
        <v>16975.697556615018</v>
      </c>
      <c r="I452" s="83">
        <v>16975.697556615018</v>
      </c>
      <c r="J452" s="82">
        <v>4.7202641129032254E-2</v>
      </c>
      <c r="K452" s="134">
        <v>46.508760429082237</v>
      </c>
      <c r="L452" s="83">
        <v>46.508760429082237</v>
      </c>
      <c r="M452" s="82">
        <v>0</v>
      </c>
      <c r="N452" s="134">
        <v>0</v>
      </c>
      <c r="O452" s="83">
        <v>0</v>
      </c>
      <c r="P452" s="82">
        <v>0</v>
      </c>
      <c r="Q452" s="134">
        <v>0</v>
      </c>
      <c r="R452" s="83">
        <v>0</v>
      </c>
    </row>
    <row r="453" spans="1:18" x14ac:dyDescent="0.25">
      <c r="A453" s="79" t="s">
        <v>398</v>
      </c>
      <c r="B453" s="133" t="s">
        <v>399</v>
      </c>
      <c r="C453" s="81" t="s">
        <v>347</v>
      </c>
      <c r="D453" s="84" t="s">
        <v>213</v>
      </c>
      <c r="E453" s="82" t="s">
        <v>110</v>
      </c>
      <c r="F453" s="83" t="s">
        <v>400</v>
      </c>
      <c r="G453" s="82">
        <v>13.411035</v>
      </c>
      <c r="H453" s="134">
        <v>19447.865613825987</v>
      </c>
      <c r="I453" s="83">
        <v>19447.865613825987</v>
      </c>
      <c r="J453" s="82">
        <v>5.4076754032258062E-2</v>
      </c>
      <c r="K453" s="134">
        <v>53.28182359952325</v>
      </c>
      <c r="L453" s="83">
        <v>53.28182359952325</v>
      </c>
      <c r="M453" s="82">
        <v>0</v>
      </c>
      <c r="N453" s="134">
        <v>0</v>
      </c>
      <c r="O453" s="83">
        <v>0</v>
      </c>
      <c r="P453" s="82">
        <v>0</v>
      </c>
      <c r="Q453" s="134">
        <v>0</v>
      </c>
      <c r="R453" s="83">
        <v>0</v>
      </c>
    </row>
    <row r="454" spans="1:18" x14ac:dyDescent="0.25">
      <c r="A454" s="79" t="s">
        <v>398</v>
      </c>
      <c r="B454" s="133" t="s">
        <v>399</v>
      </c>
      <c r="C454" s="81" t="s">
        <v>348</v>
      </c>
      <c r="D454" s="84" t="s">
        <v>219</v>
      </c>
      <c r="E454" s="82" t="s">
        <v>110</v>
      </c>
      <c r="F454" s="83" t="s">
        <v>400</v>
      </c>
      <c r="G454" s="82">
        <v>230.37299999999999</v>
      </c>
      <c r="H454" s="134">
        <v>15418.74851013111</v>
      </c>
      <c r="I454" s="83">
        <v>15418.74851013111</v>
      </c>
      <c r="J454" s="82">
        <v>0.92892338709677413</v>
      </c>
      <c r="K454" s="134">
        <v>42.243146603098936</v>
      </c>
      <c r="L454" s="83">
        <v>42.243146603098936</v>
      </c>
      <c r="M454" s="82">
        <v>0</v>
      </c>
      <c r="N454" s="134">
        <v>0</v>
      </c>
      <c r="O454" s="83">
        <v>0</v>
      </c>
      <c r="P454" s="82">
        <v>0</v>
      </c>
      <c r="Q454" s="134">
        <v>0</v>
      </c>
      <c r="R454" s="83">
        <v>0</v>
      </c>
    </row>
    <row r="455" spans="1:18" x14ac:dyDescent="0.25">
      <c r="A455" s="79" t="s">
        <v>398</v>
      </c>
      <c r="B455" s="133" t="s">
        <v>399</v>
      </c>
      <c r="C455" s="81" t="s">
        <v>349</v>
      </c>
      <c r="D455" s="84" t="s">
        <v>219</v>
      </c>
      <c r="E455" s="82" t="s">
        <v>110</v>
      </c>
      <c r="F455" s="83" t="s">
        <v>400</v>
      </c>
      <c r="G455" s="82">
        <v>467.18100000000004</v>
      </c>
      <c r="H455" s="134">
        <v>15397.213945172827</v>
      </c>
      <c r="I455" s="83">
        <v>15397.213945172827</v>
      </c>
      <c r="J455" s="82">
        <v>1.8837943548387099</v>
      </c>
      <c r="K455" s="134">
        <v>42.184147794994047</v>
      </c>
      <c r="L455" s="83">
        <v>42.184147794994047</v>
      </c>
      <c r="M455" s="82">
        <v>0</v>
      </c>
      <c r="N455" s="134">
        <v>0</v>
      </c>
      <c r="O455" s="83">
        <v>0</v>
      </c>
      <c r="P455" s="82">
        <v>0</v>
      </c>
      <c r="Q455" s="134">
        <v>0</v>
      </c>
      <c r="R455" s="83">
        <v>0</v>
      </c>
    </row>
    <row r="456" spans="1:18" x14ac:dyDescent="0.25">
      <c r="A456" s="79" t="s">
        <v>398</v>
      </c>
      <c r="B456" s="133" t="s">
        <v>399</v>
      </c>
      <c r="C456" s="81" t="s">
        <v>350</v>
      </c>
      <c r="D456" s="84" t="s">
        <v>219</v>
      </c>
      <c r="E456" s="82" t="s">
        <v>110</v>
      </c>
      <c r="F456" s="83" t="s">
        <v>400</v>
      </c>
      <c r="G456" s="82">
        <v>72.665999999999997</v>
      </c>
      <c r="H456" s="134">
        <v>15806.370679380216</v>
      </c>
      <c r="I456" s="83">
        <v>15806.370679380216</v>
      </c>
      <c r="J456" s="82">
        <v>0.29300806451612904</v>
      </c>
      <c r="K456" s="134">
        <v>43.305125148986889</v>
      </c>
      <c r="L456" s="83">
        <v>43.305125148986889</v>
      </c>
      <c r="M456" s="82">
        <v>0</v>
      </c>
      <c r="N456" s="134">
        <v>0</v>
      </c>
      <c r="O456" s="83">
        <v>0</v>
      </c>
      <c r="P456" s="82">
        <v>0</v>
      </c>
      <c r="Q456" s="134">
        <v>0</v>
      </c>
      <c r="R456" s="83">
        <v>0</v>
      </c>
    </row>
    <row r="457" spans="1:18" x14ac:dyDescent="0.25">
      <c r="A457" s="79" t="s">
        <v>398</v>
      </c>
      <c r="B457" s="133" t="s">
        <v>399</v>
      </c>
      <c r="C457" s="81" t="s">
        <v>351</v>
      </c>
      <c r="D457" s="84" t="s">
        <v>219</v>
      </c>
      <c r="E457" s="82" t="s">
        <v>110</v>
      </c>
      <c r="F457" s="83" t="s">
        <v>400</v>
      </c>
      <c r="G457" s="82">
        <v>11.167199999999998</v>
      </c>
      <c r="H457" s="134">
        <v>16193.992848629321</v>
      </c>
      <c r="I457" s="83">
        <v>16193.992848629321</v>
      </c>
      <c r="J457" s="82">
        <v>4.5029032258064504E-2</v>
      </c>
      <c r="K457" s="134">
        <v>44.367103694874849</v>
      </c>
      <c r="L457" s="83">
        <v>44.367103694874849</v>
      </c>
      <c r="M457" s="82">
        <v>0</v>
      </c>
      <c r="N457" s="134">
        <v>0</v>
      </c>
      <c r="O457" s="83">
        <v>0</v>
      </c>
      <c r="P457" s="82">
        <v>0</v>
      </c>
      <c r="Q457" s="134">
        <v>0</v>
      </c>
      <c r="R457" s="83">
        <v>0</v>
      </c>
    </row>
    <row r="458" spans="1:18" x14ac:dyDescent="0.25">
      <c r="A458" s="79" t="s">
        <v>398</v>
      </c>
      <c r="B458" s="133" t="s">
        <v>399</v>
      </c>
      <c r="C458" s="81" t="s">
        <v>352</v>
      </c>
      <c r="D458" s="84" t="s">
        <v>219</v>
      </c>
      <c r="E458" s="82" t="s">
        <v>110</v>
      </c>
      <c r="F458" s="83" t="s">
        <v>400</v>
      </c>
      <c r="G458" s="82">
        <v>152.8065</v>
      </c>
      <c r="H458" s="134">
        <v>14772.711561382599</v>
      </c>
      <c r="I458" s="83">
        <v>14772.711561382599</v>
      </c>
      <c r="J458" s="82">
        <v>0.61615524193548388</v>
      </c>
      <c r="K458" s="134">
        <v>40.473182359952325</v>
      </c>
      <c r="L458" s="83">
        <v>40.473182359952325</v>
      </c>
      <c r="M458" s="82">
        <v>0</v>
      </c>
      <c r="N458" s="134">
        <v>0</v>
      </c>
      <c r="O458" s="83">
        <v>0</v>
      </c>
      <c r="P458" s="82">
        <v>0</v>
      </c>
      <c r="Q458" s="134">
        <v>0</v>
      </c>
      <c r="R458" s="83">
        <v>0</v>
      </c>
    </row>
    <row r="459" spans="1:18" x14ac:dyDescent="0.25">
      <c r="A459" s="79" t="s">
        <v>398</v>
      </c>
      <c r="B459" s="133" t="s">
        <v>399</v>
      </c>
      <c r="C459" s="81" t="s">
        <v>353</v>
      </c>
      <c r="D459" s="84" t="s">
        <v>219</v>
      </c>
      <c r="E459" s="82" t="s">
        <v>110</v>
      </c>
      <c r="F459" s="83" t="s">
        <v>400</v>
      </c>
      <c r="G459" s="82">
        <v>29.620800000000003</v>
      </c>
      <c r="H459" s="134">
        <v>16107.854588796188</v>
      </c>
      <c r="I459" s="83">
        <v>16107.854588796188</v>
      </c>
      <c r="J459" s="82">
        <v>0.11943870967741936</v>
      </c>
      <c r="K459" s="134">
        <v>44.131108462455309</v>
      </c>
      <c r="L459" s="83">
        <v>44.131108462455309</v>
      </c>
      <c r="M459" s="82">
        <v>0</v>
      </c>
      <c r="N459" s="134">
        <v>0</v>
      </c>
      <c r="O459" s="83">
        <v>0</v>
      </c>
      <c r="P459" s="82">
        <v>0</v>
      </c>
      <c r="Q459" s="134">
        <v>0</v>
      </c>
      <c r="R459" s="83">
        <v>0</v>
      </c>
    </row>
    <row r="460" spans="1:18" x14ac:dyDescent="0.25">
      <c r="A460" s="79" t="s">
        <v>398</v>
      </c>
      <c r="B460" s="133" t="s">
        <v>399</v>
      </c>
      <c r="C460" s="81" t="s">
        <v>354</v>
      </c>
      <c r="D460" s="84" t="s">
        <v>219</v>
      </c>
      <c r="E460" s="82" t="s">
        <v>110</v>
      </c>
      <c r="F460" s="83" t="s">
        <v>400</v>
      </c>
      <c r="G460" s="82">
        <v>20.819699999999997</v>
      </c>
      <c r="H460" s="134">
        <v>15095.730035756853</v>
      </c>
      <c r="I460" s="83">
        <v>15095.730035756853</v>
      </c>
      <c r="J460" s="82">
        <v>8.3950403225806436E-2</v>
      </c>
      <c r="K460" s="134">
        <v>41.358164481525627</v>
      </c>
      <c r="L460" s="83">
        <v>41.358164481525627</v>
      </c>
      <c r="M460" s="82">
        <v>0</v>
      </c>
      <c r="N460" s="134">
        <v>0</v>
      </c>
      <c r="O460" s="83">
        <v>0</v>
      </c>
      <c r="P460" s="82">
        <v>0</v>
      </c>
      <c r="Q460" s="134">
        <v>0</v>
      </c>
      <c r="R460" s="83">
        <v>0</v>
      </c>
    </row>
    <row r="461" spans="1:18" x14ac:dyDescent="0.25">
      <c r="A461" s="79" t="s">
        <v>398</v>
      </c>
      <c r="B461" s="133" t="s">
        <v>399</v>
      </c>
      <c r="C461" s="81" t="s">
        <v>355</v>
      </c>
      <c r="D461" s="84" t="s">
        <v>219</v>
      </c>
      <c r="E461" s="82" t="s">
        <v>110</v>
      </c>
      <c r="F461" s="83" t="s">
        <v>400</v>
      </c>
      <c r="G461" s="82">
        <v>8.6822999999999997</v>
      </c>
      <c r="H461" s="134">
        <v>18885.813468414781</v>
      </c>
      <c r="I461" s="83">
        <v>18885.813468414781</v>
      </c>
      <c r="J461" s="82">
        <v>3.5009274193548386E-2</v>
      </c>
      <c r="K461" s="134">
        <v>51.741954707985698</v>
      </c>
      <c r="L461" s="83">
        <v>51.741954707985698</v>
      </c>
      <c r="M461" s="82">
        <v>0</v>
      </c>
      <c r="N461" s="134">
        <v>0</v>
      </c>
      <c r="O461" s="83">
        <v>0</v>
      </c>
      <c r="P461" s="82">
        <v>0</v>
      </c>
      <c r="Q461" s="134">
        <v>0</v>
      </c>
      <c r="R461" s="83">
        <v>0</v>
      </c>
    </row>
    <row r="462" spans="1:18" x14ac:dyDescent="0.25">
      <c r="A462" s="79" t="s">
        <v>398</v>
      </c>
      <c r="B462" s="133" t="s">
        <v>399</v>
      </c>
      <c r="C462" s="81" t="s">
        <v>356</v>
      </c>
      <c r="D462" s="84" t="s">
        <v>219</v>
      </c>
      <c r="E462" s="82" t="s">
        <v>110</v>
      </c>
      <c r="F462" s="83" t="s">
        <v>400</v>
      </c>
      <c r="G462" s="82">
        <v>27.165599999999998</v>
      </c>
      <c r="H462" s="134">
        <v>16883.098927294399</v>
      </c>
      <c r="I462" s="83">
        <v>16883.098927294399</v>
      </c>
      <c r="J462" s="82">
        <v>0.10953870967741934</v>
      </c>
      <c r="K462" s="134">
        <v>46.25506555423123</v>
      </c>
      <c r="L462" s="83">
        <v>46.25506555423123</v>
      </c>
      <c r="M462" s="82">
        <v>0</v>
      </c>
      <c r="N462" s="134">
        <v>0</v>
      </c>
      <c r="O462" s="83">
        <v>0</v>
      </c>
      <c r="P462" s="82">
        <v>0</v>
      </c>
      <c r="Q462" s="134">
        <v>0</v>
      </c>
      <c r="R462" s="83">
        <v>0</v>
      </c>
    </row>
    <row r="463" spans="1:18" x14ac:dyDescent="0.25">
      <c r="A463" s="79" t="s">
        <v>398</v>
      </c>
      <c r="B463" s="133" t="s">
        <v>399</v>
      </c>
      <c r="C463" s="81" t="s">
        <v>357</v>
      </c>
      <c r="D463" s="84" t="s">
        <v>219</v>
      </c>
      <c r="E463" s="82" t="s">
        <v>110</v>
      </c>
      <c r="F463" s="83" t="s">
        <v>400</v>
      </c>
      <c r="G463" s="82">
        <v>7.9298999999999999</v>
      </c>
      <c r="H463" s="134">
        <v>17249.186531585219</v>
      </c>
      <c r="I463" s="83">
        <v>17249.186531585219</v>
      </c>
      <c r="J463" s="82">
        <v>3.1975403225806449E-2</v>
      </c>
      <c r="K463" s="134">
        <v>47.258045292014302</v>
      </c>
      <c r="L463" s="83">
        <v>47.258045292014302</v>
      </c>
      <c r="M463" s="82">
        <v>0</v>
      </c>
      <c r="N463" s="134">
        <v>0</v>
      </c>
      <c r="O463" s="83">
        <v>0</v>
      </c>
      <c r="P463" s="82">
        <v>0</v>
      </c>
      <c r="Q463" s="134">
        <v>0</v>
      </c>
      <c r="R463" s="83">
        <v>0</v>
      </c>
    </row>
    <row r="464" spans="1:18" x14ac:dyDescent="0.25">
      <c r="A464" s="79" t="s">
        <v>398</v>
      </c>
      <c r="B464" s="133" t="s">
        <v>399</v>
      </c>
      <c r="C464" s="81" t="s">
        <v>358</v>
      </c>
      <c r="D464" s="84" t="s">
        <v>219</v>
      </c>
      <c r="E464" s="82" t="s">
        <v>110</v>
      </c>
      <c r="F464" s="83" t="s">
        <v>400</v>
      </c>
      <c r="G464" s="82">
        <v>37.719000000000001</v>
      </c>
      <c r="H464" s="134">
        <v>16409.338498212157</v>
      </c>
      <c r="I464" s="83">
        <v>16409.338498212157</v>
      </c>
      <c r="J464" s="82">
        <v>0.15209274193548389</v>
      </c>
      <c r="K464" s="134">
        <v>44.957091775923715</v>
      </c>
      <c r="L464" s="83">
        <v>44.957091775923715</v>
      </c>
      <c r="M464" s="82">
        <v>0</v>
      </c>
      <c r="N464" s="134">
        <v>0</v>
      </c>
      <c r="O464" s="83">
        <v>0</v>
      </c>
      <c r="P464" s="82">
        <v>0</v>
      </c>
      <c r="Q464" s="134">
        <v>0</v>
      </c>
      <c r="R464" s="83">
        <v>0</v>
      </c>
    </row>
    <row r="465" spans="1:18" x14ac:dyDescent="0.25">
      <c r="A465" s="79" t="s">
        <v>398</v>
      </c>
      <c r="B465" s="133" t="s">
        <v>399</v>
      </c>
      <c r="C465" s="81" t="s">
        <v>229</v>
      </c>
      <c r="D465" s="84" t="s">
        <v>230</v>
      </c>
      <c r="E465" s="82" t="s">
        <v>110</v>
      </c>
      <c r="F465" s="83" t="s">
        <v>400</v>
      </c>
      <c r="G465" s="82">
        <v>15.4308</v>
      </c>
      <c r="H465" s="134">
        <v>61913.424743742544</v>
      </c>
      <c r="I465" s="83">
        <v>61913.424743742544</v>
      </c>
      <c r="J465" s="82">
        <v>6.222096774193548E-2</v>
      </c>
      <c r="K465" s="134">
        <v>169.625821215733</v>
      </c>
      <c r="L465" s="83">
        <v>169.625821215733</v>
      </c>
      <c r="M465" s="82">
        <v>0</v>
      </c>
      <c r="N465" s="134">
        <v>0</v>
      </c>
      <c r="O465" s="83">
        <v>0</v>
      </c>
      <c r="P465" s="82">
        <v>0</v>
      </c>
      <c r="Q465" s="134">
        <v>0</v>
      </c>
      <c r="R465" s="83">
        <v>0</v>
      </c>
    </row>
    <row r="466" spans="1:18" x14ac:dyDescent="0.25">
      <c r="A466" s="79" t="s">
        <v>398</v>
      </c>
      <c r="B466" s="133" t="s">
        <v>399</v>
      </c>
      <c r="C466" s="81" t="s">
        <v>231</v>
      </c>
      <c r="D466" s="84" t="s">
        <v>219</v>
      </c>
      <c r="E466" s="82" t="s">
        <v>110</v>
      </c>
      <c r="F466" s="83" t="s">
        <v>400</v>
      </c>
      <c r="G466" s="82">
        <v>293.58450000000005</v>
      </c>
      <c r="H466" s="134">
        <v>61079.261835518468</v>
      </c>
      <c r="I466" s="83">
        <v>61079.261835518468</v>
      </c>
      <c r="J466" s="82">
        <v>1.1838084677419356</v>
      </c>
      <c r="K466" s="134">
        <v>167.34044338498211</v>
      </c>
      <c r="L466" s="83">
        <v>167.34044338498211</v>
      </c>
      <c r="M466" s="82">
        <v>0</v>
      </c>
      <c r="N466" s="134">
        <v>0</v>
      </c>
      <c r="O466" s="83">
        <v>0</v>
      </c>
      <c r="P466" s="82">
        <v>0</v>
      </c>
      <c r="Q466" s="134">
        <v>0</v>
      </c>
      <c r="R466" s="83">
        <v>0</v>
      </c>
    </row>
    <row r="467" spans="1:18" x14ac:dyDescent="0.25">
      <c r="A467" s="79" t="s">
        <v>398</v>
      </c>
      <c r="B467" s="133" t="s">
        <v>399</v>
      </c>
      <c r="C467" s="81" t="s">
        <v>232</v>
      </c>
      <c r="D467" s="84" t="s">
        <v>219</v>
      </c>
      <c r="E467" s="82" t="s">
        <v>110</v>
      </c>
      <c r="F467" s="83" t="s">
        <v>400</v>
      </c>
      <c r="G467" s="82">
        <v>5516.7789599999996</v>
      </c>
      <c r="H467" s="134">
        <v>61079.261835518468</v>
      </c>
      <c r="I467" s="83">
        <v>61079.261835518468</v>
      </c>
      <c r="J467" s="82">
        <v>22.245076451612903</v>
      </c>
      <c r="K467" s="134">
        <v>167.34044338498211</v>
      </c>
      <c r="L467" s="83">
        <v>167.34044338498211</v>
      </c>
      <c r="M467" s="82">
        <v>0</v>
      </c>
      <c r="N467" s="134">
        <v>0</v>
      </c>
      <c r="O467" s="83">
        <v>0</v>
      </c>
      <c r="P467" s="82">
        <v>0</v>
      </c>
      <c r="Q467" s="134">
        <v>0</v>
      </c>
      <c r="R467" s="83">
        <v>0</v>
      </c>
    </row>
    <row r="468" spans="1:18" x14ac:dyDescent="0.25">
      <c r="A468" s="79" t="s">
        <v>398</v>
      </c>
      <c r="B468" s="133" t="s">
        <v>399</v>
      </c>
      <c r="C468" s="81" t="s">
        <v>233</v>
      </c>
      <c r="D468" s="84" t="s">
        <v>219</v>
      </c>
      <c r="E468" s="82" t="s">
        <v>110</v>
      </c>
      <c r="F468" s="83" t="s">
        <v>400</v>
      </c>
      <c r="G468" s="82">
        <v>6.7715999999999994</v>
      </c>
      <c r="H468" s="134">
        <v>63396.381025029797</v>
      </c>
      <c r="I468" s="83">
        <v>63396.381025029797</v>
      </c>
      <c r="J468" s="82">
        <v>2.7304838709677415E-2</v>
      </c>
      <c r="K468" s="134">
        <v>173.68871513706793</v>
      </c>
      <c r="L468" s="83">
        <v>173.68871513706793</v>
      </c>
      <c r="M468" s="82">
        <v>0</v>
      </c>
      <c r="N468" s="134">
        <v>0</v>
      </c>
      <c r="O468" s="83">
        <v>0</v>
      </c>
      <c r="P468" s="82">
        <v>0</v>
      </c>
      <c r="Q468" s="134">
        <v>0</v>
      </c>
      <c r="R468" s="83">
        <v>0</v>
      </c>
    </row>
    <row r="469" spans="1:18" x14ac:dyDescent="0.25">
      <c r="A469" s="79" t="s">
        <v>398</v>
      </c>
      <c r="B469" s="133" t="s">
        <v>1663</v>
      </c>
      <c r="C469" s="81" t="s">
        <v>235</v>
      </c>
      <c r="D469" s="84" t="s">
        <v>235</v>
      </c>
      <c r="E469" s="82" t="s">
        <v>110</v>
      </c>
      <c r="F469" s="83" t="s">
        <v>400</v>
      </c>
      <c r="G469" s="82" t="s">
        <v>214</v>
      </c>
      <c r="H469" s="134">
        <v>63396.381025029797</v>
      </c>
      <c r="I469" s="83">
        <v>63396.381025029797</v>
      </c>
      <c r="J469" s="82" t="s">
        <v>214</v>
      </c>
      <c r="K469" s="134">
        <v>173.68871513706793</v>
      </c>
      <c r="L469" s="83">
        <v>173.68871513706793</v>
      </c>
      <c r="M469" s="82">
        <v>0</v>
      </c>
      <c r="N469" s="134">
        <v>0</v>
      </c>
      <c r="O469" s="83">
        <v>0</v>
      </c>
      <c r="P469" s="82">
        <v>0</v>
      </c>
      <c r="Q469" s="134">
        <v>0</v>
      </c>
      <c r="R469" s="83">
        <v>0</v>
      </c>
    </row>
    <row r="470" spans="1:18" x14ac:dyDescent="0.25">
      <c r="A470" s="79" t="s">
        <v>402</v>
      </c>
      <c r="B470" s="133" t="s">
        <v>403</v>
      </c>
      <c r="C470" s="81" t="s">
        <v>362</v>
      </c>
      <c r="D470" s="84" t="s">
        <v>219</v>
      </c>
      <c r="E470" s="82" t="s">
        <v>110</v>
      </c>
      <c r="F470" s="83" t="s">
        <v>404</v>
      </c>
      <c r="G470" s="82">
        <v>32642.068800000001</v>
      </c>
      <c r="H470" s="134">
        <v>283836.46235921758</v>
      </c>
      <c r="I470" s="83">
        <v>283836.46235921758</v>
      </c>
      <c r="J470" s="82">
        <v>131.62124516129032</v>
      </c>
      <c r="K470" s="134">
        <v>777.63414344991122</v>
      </c>
      <c r="L470" s="83">
        <v>777.63414344991122</v>
      </c>
      <c r="M470" s="82">
        <v>0</v>
      </c>
      <c r="N470" s="134">
        <v>0</v>
      </c>
      <c r="O470" s="83">
        <v>0</v>
      </c>
      <c r="P470" s="82">
        <v>0</v>
      </c>
      <c r="Q470" s="134">
        <v>0</v>
      </c>
      <c r="R470" s="83">
        <v>0</v>
      </c>
    </row>
    <row r="471" spans="1:18" x14ac:dyDescent="0.25">
      <c r="A471" s="79" t="s">
        <v>402</v>
      </c>
      <c r="B471" s="133" t="s">
        <v>403</v>
      </c>
      <c r="C471" s="81" t="s">
        <v>364</v>
      </c>
      <c r="D471" s="84" t="s">
        <v>213</v>
      </c>
      <c r="E471" s="82" t="s">
        <v>110</v>
      </c>
      <c r="F471" s="83" t="s">
        <v>404</v>
      </c>
      <c r="G471" s="82">
        <v>37.644750000000002</v>
      </c>
      <c r="H471" s="134">
        <v>406654.41775923717</v>
      </c>
      <c r="I471" s="83">
        <v>406654.41775923717</v>
      </c>
      <c r="J471" s="82">
        <v>0.15179334677419357</v>
      </c>
      <c r="K471" s="134">
        <v>1114.1216924910607</v>
      </c>
      <c r="L471" s="83">
        <v>1114.1216924910607</v>
      </c>
      <c r="M471" s="82">
        <v>0</v>
      </c>
      <c r="N471" s="134">
        <v>0</v>
      </c>
      <c r="O471" s="83">
        <v>0</v>
      </c>
      <c r="P471" s="82">
        <v>0</v>
      </c>
      <c r="Q471" s="134">
        <v>0</v>
      </c>
      <c r="R471" s="83">
        <v>0</v>
      </c>
    </row>
    <row r="472" spans="1:18" x14ac:dyDescent="0.25">
      <c r="A472" s="79" t="s">
        <v>402</v>
      </c>
      <c r="B472" s="133" t="s">
        <v>403</v>
      </c>
      <c r="C472" s="81" t="s">
        <v>289</v>
      </c>
      <c r="D472" s="84" t="s">
        <v>219</v>
      </c>
      <c r="E472" s="82" t="s">
        <v>110</v>
      </c>
      <c r="F472" s="83" t="s">
        <v>404</v>
      </c>
      <c r="G472" s="82">
        <v>4931.6850000000004</v>
      </c>
      <c r="H472" s="134">
        <v>56197.152000000002</v>
      </c>
      <c r="I472" s="83">
        <v>56197.152000000002</v>
      </c>
      <c r="J472" s="82">
        <v>19.885826612903227</v>
      </c>
      <c r="K472" s="134">
        <v>153.9648</v>
      </c>
      <c r="L472" s="83">
        <v>153.9648</v>
      </c>
      <c r="M472" s="82">
        <v>0</v>
      </c>
      <c r="N472" s="134">
        <v>0</v>
      </c>
      <c r="O472" s="83">
        <v>0</v>
      </c>
      <c r="P472" s="82">
        <v>0</v>
      </c>
      <c r="Q472" s="134">
        <v>0</v>
      </c>
      <c r="R472" s="83">
        <v>0</v>
      </c>
    </row>
    <row r="473" spans="1:18" x14ac:dyDescent="0.25">
      <c r="A473" s="79" t="s">
        <v>402</v>
      </c>
      <c r="B473" s="133" t="s">
        <v>403</v>
      </c>
      <c r="C473" s="81" t="s">
        <v>229</v>
      </c>
      <c r="D473" s="84" t="s">
        <v>230</v>
      </c>
      <c r="E473" s="82" t="s">
        <v>110</v>
      </c>
      <c r="F473" s="83" t="s">
        <v>404</v>
      </c>
      <c r="G473" s="82">
        <v>15.4308</v>
      </c>
      <c r="H473" s="134">
        <v>61913.424743742544</v>
      </c>
      <c r="I473" s="83">
        <v>61913.424743742544</v>
      </c>
      <c r="J473" s="82">
        <v>6.222096774193548E-2</v>
      </c>
      <c r="K473" s="134">
        <v>169.625821215733</v>
      </c>
      <c r="L473" s="83">
        <v>169.625821215733</v>
      </c>
      <c r="M473" s="82">
        <v>0</v>
      </c>
      <c r="N473" s="134">
        <v>0</v>
      </c>
      <c r="O473" s="83">
        <v>0</v>
      </c>
      <c r="P473" s="82">
        <v>0</v>
      </c>
      <c r="Q473" s="134">
        <v>0</v>
      </c>
      <c r="R473" s="83">
        <v>0</v>
      </c>
    </row>
    <row r="474" spans="1:18" x14ac:dyDescent="0.25">
      <c r="A474" s="79" t="s">
        <v>402</v>
      </c>
      <c r="B474" s="133" t="s">
        <v>403</v>
      </c>
      <c r="C474" s="81" t="s">
        <v>231</v>
      </c>
      <c r="D474" s="84" t="s">
        <v>219</v>
      </c>
      <c r="E474" s="82" t="s">
        <v>110</v>
      </c>
      <c r="F474" s="83" t="s">
        <v>404</v>
      </c>
      <c r="G474" s="82">
        <v>293.58450000000005</v>
      </c>
      <c r="H474" s="134">
        <v>61079.261835518468</v>
      </c>
      <c r="I474" s="83">
        <v>61079.261835518468</v>
      </c>
      <c r="J474" s="82">
        <v>1.1838084677419356</v>
      </c>
      <c r="K474" s="134">
        <v>167.34044338498211</v>
      </c>
      <c r="L474" s="83">
        <v>167.34044338498211</v>
      </c>
      <c r="M474" s="82">
        <v>0</v>
      </c>
      <c r="N474" s="134">
        <v>0</v>
      </c>
      <c r="O474" s="83">
        <v>0</v>
      </c>
      <c r="P474" s="82">
        <v>0</v>
      </c>
      <c r="Q474" s="134">
        <v>0</v>
      </c>
      <c r="R474" s="83">
        <v>0</v>
      </c>
    </row>
    <row r="475" spans="1:18" x14ac:dyDescent="0.25">
      <c r="A475" s="79" t="s">
        <v>402</v>
      </c>
      <c r="B475" s="133" t="s">
        <v>403</v>
      </c>
      <c r="C475" s="81" t="s">
        <v>232</v>
      </c>
      <c r="D475" s="84" t="s">
        <v>219</v>
      </c>
      <c r="E475" s="82" t="s">
        <v>110</v>
      </c>
      <c r="F475" s="83" t="s">
        <v>404</v>
      </c>
      <c r="G475" s="82">
        <v>5516.7789599999996</v>
      </c>
      <c r="H475" s="134">
        <v>61079.261835518468</v>
      </c>
      <c r="I475" s="83">
        <v>61079.261835518468</v>
      </c>
      <c r="J475" s="82">
        <v>22.245076451612903</v>
      </c>
      <c r="K475" s="134">
        <v>167.34044338498211</v>
      </c>
      <c r="L475" s="83">
        <v>167.34044338498211</v>
      </c>
      <c r="M475" s="82">
        <v>0</v>
      </c>
      <c r="N475" s="134">
        <v>0</v>
      </c>
      <c r="O475" s="83">
        <v>0</v>
      </c>
      <c r="P475" s="82">
        <v>0</v>
      </c>
      <c r="Q475" s="134">
        <v>0</v>
      </c>
      <c r="R475" s="83">
        <v>0</v>
      </c>
    </row>
    <row r="476" spans="1:18" x14ac:dyDescent="0.25">
      <c r="A476" s="79" t="s">
        <v>402</v>
      </c>
      <c r="B476" s="133" t="s">
        <v>403</v>
      </c>
      <c r="C476" s="81" t="s">
        <v>233</v>
      </c>
      <c r="D476" s="84" t="s">
        <v>219</v>
      </c>
      <c r="E476" s="82" t="s">
        <v>110</v>
      </c>
      <c r="F476" s="83" t="s">
        <v>404</v>
      </c>
      <c r="G476" s="82">
        <v>6.7715999999999994</v>
      </c>
      <c r="H476" s="134">
        <v>63396.381025029797</v>
      </c>
      <c r="I476" s="83">
        <v>63396.381025029797</v>
      </c>
      <c r="J476" s="82">
        <v>2.7304838709677415E-2</v>
      </c>
      <c r="K476" s="134">
        <v>173.68871513706793</v>
      </c>
      <c r="L476" s="83">
        <v>173.68871513706793</v>
      </c>
      <c r="M476" s="82">
        <v>0</v>
      </c>
      <c r="N476" s="134">
        <v>0</v>
      </c>
      <c r="O476" s="83">
        <v>0</v>
      </c>
      <c r="P476" s="82">
        <v>0</v>
      </c>
      <c r="Q476" s="134">
        <v>0</v>
      </c>
      <c r="R476" s="83">
        <v>0</v>
      </c>
    </row>
    <row r="477" spans="1:18" x14ac:dyDescent="0.25">
      <c r="A477" s="79" t="s">
        <v>402</v>
      </c>
      <c r="B477" s="133" t="s">
        <v>1664</v>
      </c>
      <c r="C477" s="81" t="s">
        <v>235</v>
      </c>
      <c r="D477" s="84" t="s">
        <v>235</v>
      </c>
      <c r="E477" s="82" t="s">
        <v>110</v>
      </c>
      <c r="F477" s="83" t="s">
        <v>404</v>
      </c>
      <c r="G477" s="82" t="s">
        <v>214</v>
      </c>
      <c r="H477" s="134">
        <v>406654.41775923717</v>
      </c>
      <c r="I477" s="83">
        <v>406654.41775923717</v>
      </c>
      <c r="J477" s="82" t="s">
        <v>214</v>
      </c>
      <c r="K477" s="134">
        <v>1114.1216924910607</v>
      </c>
      <c r="L477" s="83">
        <v>1114.1216924910607</v>
      </c>
      <c r="M477" s="82">
        <v>0</v>
      </c>
      <c r="N477" s="134">
        <v>0</v>
      </c>
      <c r="O477" s="83">
        <v>0</v>
      </c>
      <c r="P477" s="82">
        <v>0</v>
      </c>
      <c r="Q477" s="134">
        <v>0</v>
      </c>
      <c r="R477" s="83">
        <v>0</v>
      </c>
    </row>
    <row r="478" spans="1:18" x14ac:dyDescent="0.25">
      <c r="A478" s="79" t="s">
        <v>406</v>
      </c>
      <c r="B478" s="133" t="s">
        <v>407</v>
      </c>
      <c r="C478" s="81" t="s">
        <v>212</v>
      </c>
      <c r="D478" s="84" t="s">
        <v>213</v>
      </c>
      <c r="E478" s="82" t="s">
        <v>110</v>
      </c>
      <c r="F478" s="83" t="s">
        <v>408</v>
      </c>
      <c r="G478" s="82">
        <v>3.8767199999999997</v>
      </c>
      <c r="H478" s="134">
        <v>13129.381999658179</v>
      </c>
      <c r="I478" s="83">
        <v>13129.381999658179</v>
      </c>
      <c r="J478" s="82">
        <v>1.5631935483870967E-2</v>
      </c>
      <c r="K478" s="134">
        <v>35.970909588104597</v>
      </c>
      <c r="L478" s="83">
        <v>35.970909588104597</v>
      </c>
      <c r="M478" s="82">
        <v>0</v>
      </c>
      <c r="N478" s="134">
        <v>0</v>
      </c>
      <c r="O478" s="83">
        <v>0</v>
      </c>
      <c r="P478" s="82">
        <v>0</v>
      </c>
      <c r="Q478" s="134">
        <v>0</v>
      </c>
      <c r="R478" s="83">
        <v>0</v>
      </c>
    </row>
    <row r="479" spans="1:18" x14ac:dyDescent="0.25">
      <c r="A479" s="79" t="s">
        <v>406</v>
      </c>
      <c r="B479" s="133" t="s">
        <v>407</v>
      </c>
      <c r="C479" s="81" t="s">
        <v>215</v>
      </c>
      <c r="D479" s="84" t="s">
        <v>213</v>
      </c>
      <c r="E479" s="82" t="s">
        <v>110</v>
      </c>
      <c r="F479" s="83" t="s">
        <v>408</v>
      </c>
      <c r="G479" s="82">
        <v>3.7783200000000003</v>
      </c>
      <c r="H479" s="134">
        <v>13253.132907195351</v>
      </c>
      <c r="I479" s="83">
        <v>13253.132907195351</v>
      </c>
      <c r="J479" s="82">
        <v>1.5235161290322582E-2</v>
      </c>
      <c r="K479" s="134">
        <v>36.309953170398224</v>
      </c>
      <c r="L479" s="83">
        <v>36.309953170398224</v>
      </c>
      <c r="M479" s="82">
        <v>0</v>
      </c>
      <c r="N479" s="134">
        <v>0</v>
      </c>
      <c r="O479" s="83">
        <v>0</v>
      </c>
      <c r="P479" s="82">
        <v>0</v>
      </c>
      <c r="Q479" s="134">
        <v>0</v>
      </c>
      <c r="R479" s="83">
        <v>0</v>
      </c>
    </row>
    <row r="480" spans="1:18" x14ac:dyDescent="0.25">
      <c r="A480" s="79" t="s">
        <v>406</v>
      </c>
      <c r="B480" s="133" t="s">
        <v>407</v>
      </c>
      <c r="C480" s="81" t="s">
        <v>216</v>
      </c>
      <c r="D480" s="84" t="s">
        <v>213</v>
      </c>
      <c r="E480" s="82" t="s">
        <v>110</v>
      </c>
      <c r="F480" s="83" t="s">
        <v>408</v>
      </c>
      <c r="G480" s="82">
        <v>3.3254999999999999</v>
      </c>
      <c r="H480" s="134">
        <v>13064.560095710134</v>
      </c>
      <c r="I480" s="83">
        <v>13064.560095710134</v>
      </c>
      <c r="J480" s="82">
        <v>1.3409274193548386E-2</v>
      </c>
      <c r="K480" s="134">
        <v>35.793315330712694</v>
      </c>
      <c r="L480" s="83">
        <v>35.793315330712694</v>
      </c>
      <c r="M480" s="82">
        <v>0</v>
      </c>
      <c r="N480" s="134">
        <v>0</v>
      </c>
      <c r="O480" s="83">
        <v>0</v>
      </c>
      <c r="P480" s="82">
        <v>0</v>
      </c>
      <c r="Q480" s="134">
        <v>0</v>
      </c>
      <c r="R480" s="83">
        <v>0</v>
      </c>
    </row>
    <row r="481" spans="1:18" x14ac:dyDescent="0.25">
      <c r="A481" s="79" t="s">
        <v>406</v>
      </c>
      <c r="B481" s="133" t="s">
        <v>407</v>
      </c>
      <c r="C481" s="81" t="s">
        <v>217</v>
      </c>
      <c r="D481" s="84" t="s">
        <v>213</v>
      </c>
      <c r="E481" s="82" t="s">
        <v>110</v>
      </c>
      <c r="F481" s="83" t="s">
        <v>408</v>
      </c>
      <c r="G481" s="82">
        <v>6.8136000000000001</v>
      </c>
      <c r="H481" s="134">
        <v>13121.524799179628</v>
      </c>
      <c r="I481" s="83">
        <v>13121.524799179628</v>
      </c>
      <c r="J481" s="82">
        <v>2.7474193548387097E-2</v>
      </c>
      <c r="K481" s="134">
        <v>35.949383011451033</v>
      </c>
      <c r="L481" s="83">
        <v>35.949383011451033</v>
      </c>
      <c r="M481" s="82">
        <v>0</v>
      </c>
      <c r="N481" s="134">
        <v>0</v>
      </c>
      <c r="O481" s="83">
        <v>0</v>
      </c>
      <c r="P481" s="82">
        <v>0</v>
      </c>
      <c r="Q481" s="134">
        <v>0</v>
      </c>
      <c r="R481" s="83">
        <v>0</v>
      </c>
    </row>
    <row r="482" spans="1:18" x14ac:dyDescent="0.25">
      <c r="A482" s="79" t="s">
        <v>406</v>
      </c>
      <c r="B482" s="133" t="s">
        <v>407</v>
      </c>
      <c r="C482" s="81" t="s">
        <v>218</v>
      </c>
      <c r="D482" s="84" t="s">
        <v>219</v>
      </c>
      <c r="E482" s="82" t="s">
        <v>110</v>
      </c>
      <c r="F482" s="83" t="s">
        <v>408</v>
      </c>
      <c r="G482" s="82">
        <v>11.8096</v>
      </c>
      <c r="H482" s="134">
        <v>13180.453802768758</v>
      </c>
      <c r="I482" s="83">
        <v>13180.453802768758</v>
      </c>
      <c r="J482" s="82">
        <v>4.7619354838709674E-2</v>
      </c>
      <c r="K482" s="134">
        <v>36.110832336352757</v>
      </c>
      <c r="L482" s="83">
        <v>36.110832336352757</v>
      </c>
      <c r="M482" s="82">
        <v>0</v>
      </c>
      <c r="N482" s="134">
        <v>0</v>
      </c>
      <c r="O482" s="83">
        <v>0</v>
      </c>
      <c r="P482" s="82">
        <v>0</v>
      </c>
      <c r="Q482" s="134">
        <v>0</v>
      </c>
      <c r="R482" s="83">
        <v>0</v>
      </c>
    </row>
    <row r="483" spans="1:18" x14ac:dyDescent="0.25">
      <c r="A483" s="79" t="s">
        <v>406</v>
      </c>
      <c r="B483" s="133" t="s">
        <v>407</v>
      </c>
      <c r="C483" s="81" t="s">
        <v>220</v>
      </c>
      <c r="D483" s="84" t="s">
        <v>219</v>
      </c>
      <c r="E483" s="82" t="s">
        <v>110</v>
      </c>
      <c r="F483" s="83" t="s">
        <v>408</v>
      </c>
      <c r="G483" s="82">
        <v>42.545000000000002</v>
      </c>
      <c r="H483" s="134">
        <v>13160.810801572381</v>
      </c>
      <c r="I483" s="83">
        <v>13160.810801572381</v>
      </c>
      <c r="J483" s="82">
        <v>0.17155241935483873</v>
      </c>
      <c r="K483" s="134">
        <v>36.057015894718852</v>
      </c>
      <c r="L483" s="83">
        <v>36.057015894718852</v>
      </c>
      <c r="M483" s="82">
        <v>0</v>
      </c>
      <c r="N483" s="134">
        <v>0</v>
      </c>
      <c r="O483" s="83">
        <v>0</v>
      </c>
      <c r="P483" s="82">
        <v>0</v>
      </c>
      <c r="Q483" s="134">
        <v>0</v>
      </c>
      <c r="R483" s="83">
        <v>0</v>
      </c>
    </row>
    <row r="484" spans="1:18" x14ac:dyDescent="0.25">
      <c r="A484" s="79" t="s">
        <v>406</v>
      </c>
      <c r="B484" s="133" t="s">
        <v>407</v>
      </c>
      <c r="C484" s="81" t="s">
        <v>221</v>
      </c>
      <c r="D484" s="84" t="s">
        <v>219</v>
      </c>
      <c r="E484" s="82" t="s">
        <v>110</v>
      </c>
      <c r="F484" s="83" t="s">
        <v>408</v>
      </c>
      <c r="G484" s="82">
        <v>5.5971000000000002</v>
      </c>
      <c r="H484" s="134">
        <v>13573.313826696292</v>
      </c>
      <c r="I484" s="83">
        <v>13573.313826696292</v>
      </c>
      <c r="J484" s="82">
        <v>2.2568951612903225E-2</v>
      </c>
      <c r="K484" s="134">
        <v>37.187161169030936</v>
      </c>
      <c r="L484" s="83">
        <v>37.187161169030936</v>
      </c>
      <c r="M484" s="82">
        <v>0</v>
      </c>
      <c r="N484" s="134">
        <v>0</v>
      </c>
      <c r="O484" s="83">
        <v>0</v>
      </c>
      <c r="P484" s="82">
        <v>0</v>
      </c>
      <c r="Q484" s="134">
        <v>0</v>
      </c>
      <c r="R484" s="83">
        <v>0</v>
      </c>
    </row>
    <row r="485" spans="1:18" x14ac:dyDescent="0.25">
      <c r="A485" s="79" t="s">
        <v>406</v>
      </c>
      <c r="B485" s="133" t="s">
        <v>407</v>
      </c>
      <c r="C485" s="81" t="s">
        <v>222</v>
      </c>
      <c r="D485" s="84" t="s">
        <v>219</v>
      </c>
      <c r="E485" s="82" t="s">
        <v>110</v>
      </c>
      <c r="F485" s="83" t="s">
        <v>408</v>
      </c>
      <c r="G485" s="82">
        <v>22.242000000000001</v>
      </c>
      <c r="H485" s="134">
        <v>13239.382806357888</v>
      </c>
      <c r="I485" s="83">
        <v>13239.382806357888</v>
      </c>
      <c r="J485" s="82">
        <v>8.9685483870967739E-2</v>
      </c>
      <c r="K485" s="134">
        <v>36.272281661254489</v>
      </c>
      <c r="L485" s="83">
        <v>36.272281661254489</v>
      </c>
      <c r="M485" s="82">
        <v>0</v>
      </c>
      <c r="N485" s="134">
        <v>0</v>
      </c>
      <c r="O485" s="83">
        <v>0</v>
      </c>
      <c r="P485" s="82">
        <v>0</v>
      </c>
      <c r="Q485" s="134">
        <v>0</v>
      </c>
      <c r="R485" s="83">
        <v>0</v>
      </c>
    </row>
    <row r="486" spans="1:18" x14ac:dyDescent="0.25">
      <c r="A486" s="79" t="s">
        <v>406</v>
      </c>
      <c r="B486" s="133" t="s">
        <v>407</v>
      </c>
      <c r="C486" s="81" t="s">
        <v>223</v>
      </c>
      <c r="D486" s="84" t="s">
        <v>219</v>
      </c>
      <c r="E486" s="82" t="s">
        <v>110</v>
      </c>
      <c r="F486" s="83" t="s">
        <v>408</v>
      </c>
      <c r="G486" s="82">
        <v>7.7292000000000014</v>
      </c>
      <c r="H486" s="134">
        <v>13317.954811143394</v>
      </c>
      <c r="I486" s="83">
        <v>13317.954811143394</v>
      </c>
      <c r="J486" s="82">
        <v>3.1166129032258068E-2</v>
      </c>
      <c r="K486" s="134">
        <v>36.487547427790119</v>
      </c>
      <c r="L486" s="83">
        <v>36.487547427790119</v>
      </c>
      <c r="M486" s="82">
        <v>0</v>
      </c>
      <c r="N486" s="134">
        <v>0</v>
      </c>
      <c r="O486" s="83">
        <v>0</v>
      </c>
      <c r="P486" s="82">
        <v>0</v>
      </c>
      <c r="Q486" s="134">
        <v>0</v>
      </c>
      <c r="R486" s="83">
        <v>0</v>
      </c>
    </row>
    <row r="487" spans="1:18" x14ac:dyDescent="0.25">
      <c r="A487" s="79" t="s">
        <v>406</v>
      </c>
      <c r="B487" s="133" t="s">
        <v>407</v>
      </c>
      <c r="C487" s="81" t="s">
        <v>224</v>
      </c>
      <c r="D487" s="84" t="s">
        <v>219</v>
      </c>
      <c r="E487" s="82" t="s">
        <v>110</v>
      </c>
      <c r="F487" s="83" t="s">
        <v>408</v>
      </c>
      <c r="G487" s="82">
        <v>3.0465</v>
      </c>
      <c r="H487" s="134">
        <v>13298.311809947018</v>
      </c>
      <c r="I487" s="83">
        <v>13298.311809947018</v>
      </c>
      <c r="J487" s="82">
        <v>1.2284274193548387E-2</v>
      </c>
      <c r="K487" s="134">
        <v>36.433730986156213</v>
      </c>
      <c r="L487" s="83">
        <v>36.433730986156213</v>
      </c>
      <c r="M487" s="82">
        <v>0</v>
      </c>
      <c r="N487" s="134">
        <v>0</v>
      </c>
      <c r="O487" s="83">
        <v>0</v>
      </c>
      <c r="P487" s="82">
        <v>0</v>
      </c>
      <c r="Q487" s="134">
        <v>0</v>
      </c>
      <c r="R487" s="83">
        <v>0</v>
      </c>
    </row>
    <row r="488" spans="1:18" x14ac:dyDescent="0.25">
      <c r="A488" s="79" t="s">
        <v>406</v>
      </c>
      <c r="B488" s="133" t="s">
        <v>407</v>
      </c>
      <c r="C488" s="81" t="s">
        <v>225</v>
      </c>
      <c r="D488" s="84" t="s">
        <v>219</v>
      </c>
      <c r="E488" s="82" t="s">
        <v>110</v>
      </c>
      <c r="F488" s="83" t="s">
        <v>408</v>
      </c>
      <c r="G488" s="82">
        <v>8.5</v>
      </c>
      <c r="H488" s="134">
        <v>13357.240813536147</v>
      </c>
      <c r="I488" s="83">
        <v>13357.240813536147</v>
      </c>
      <c r="J488" s="82">
        <v>3.4274193548387094E-2</v>
      </c>
      <c r="K488" s="134">
        <v>36.595180311057938</v>
      </c>
      <c r="L488" s="83">
        <v>36.595180311057938</v>
      </c>
      <c r="M488" s="82">
        <v>0</v>
      </c>
      <c r="N488" s="134">
        <v>0</v>
      </c>
      <c r="O488" s="83">
        <v>0</v>
      </c>
      <c r="P488" s="82">
        <v>0</v>
      </c>
      <c r="Q488" s="134">
        <v>0</v>
      </c>
      <c r="R488" s="83">
        <v>0</v>
      </c>
    </row>
    <row r="489" spans="1:18" x14ac:dyDescent="0.25">
      <c r="A489" s="79" t="s">
        <v>406</v>
      </c>
      <c r="B489" s="133" t="s">
        <v>407</v>
      </c>
      <c r="C489" s="81" t="s">
        <v>226</v>
      </c>
      <c r="D489" s="84" t="s">
        <v>219</v>
      </c>
      <c r="E489" s="82" t="s">
        <v>110</v>
      </c>
      <c r="F489" s="83" t="s">
        <v>408</v>
      </c>
      <c r="G489" s="82">
        <v>11.121</v>
      </c>
      <c r="H489" s="134">
        <v>13239.382806357888</v>
      </c>
      <c r="I489" s="83">
        <v>13239.382806357888</v>
      </c>
      <c r="J489" s="82">
        <v>4.4842741935483869E-2</v>
      </c>
      <c r="K489" s="134">
        <v>36.272281661254489</v>
      </c>
      <c r="L489" s="83">
        <v>36.272281661254489</v>
      </c>
      <c r="M489" s="82">
        <v>0</v>
      </c>
      <c r="N489" s="134">
        <v>0</v>
      </c>
      <c r="O489" s="83">
        <v>0</v>
      </c>
      <c r="P489" s="82">
        <v>0</v>
      </c>
      <c r="Q489" s="134">
        <v>0</v>
      </c>
      <c r="R489" s="83">
        <v>0</v>
      </c>
    </row>
    <row r="490" spans="1:18" x14ac:dyDescent="0.25">
      <c r="A490" s="79" t="s">
        <v>406</v>
      </c>
      <c r="B490" s="133" t="s">
        <v>407</v>
      </c>
      <c r="C490" s="81" t="s">
        <v>227</v>
      </c>
      <c r="D490" s="84" t="s">
        <v>219</v>
      </c>
      <c r="E490" s="82" t="s">
        <v>110</v>
      </c>
      <c r="F490" s="83" t="s">
        <v>408</v>
      </c>
      <c r="G490" s="82">
        <v>1.0185</v>
      </c>
      <c r="H490" s="134">
        <v>13337.597812339771</v>
      </c>
      <c r="I490" s="83">
        <v>13337.597812339771</v>
      </c>
      <c r="J490" s="82">
        <v>4.1068548387096773E-3</v>
      </c>
      <c r="K490" s="134">
        <v>36.541363869424032</v>
      </c>
      <c r="L490" s="83">
        <v>36.541363869424032</v>
      </c>
      <c r="M490" s="82">
        <v>0</v>
      </c>
      <c r="N490" s="134">
        <v>0</v>
      </c>
      <c r="O490" s="83">
        <v>0</v>
      </c>
      <c r="P490" s="82">
        <v>0</v>
      </c>
      <c r="Q490" s="134">
        <v>0</v>
      </c>
      <c r="R490" s="83">
        <v>0</v>
      </c>
    </row>
    <row r="491" spans="1:18" x14ac:dyDescent="0.25">
      <c r="A491" s="79" t="s">
        <v>406</v>
      </c>
      <c r="B491" s="133" t="s">
        <v>407</v>
      </c>
      <c r="C491" s="81" t="s">
        <v>228</v>
      </c>
      <c r="D491" s="84" t="s">
        <v>219</v>
      </c>
      <c r="E491" s="82" t="s">
        <v>110</v>
      </c>
      <c r="F491" s="83" t="s">
        <v>408</v>
      </c>
      <c r="G491" s="82">
        <v>5.4480000000000004</v>
      </c>
      <c r="H491" s="134">
        <v>13376.883814732524</v>
      </c>
      <c r="I491" s="83">
        <v>13376.883814732524</v>
      </c>
      <c r="J491" s="82">
        <v>2.1967741935483873E-2</v>
      </c>
      <c r="K491" s="134">
        <v>36.648996752691843</v>
      </c>
      <c r="L491" s="83">
        <v>36.648996752691843</v>
      </c>
      <c r="M491" s="82">
        <v>0</v>
      </c>
      <c r="N491" s="134">
        <v>0</v>
      </c>
      <c r="O491" s="83">
        <v>0</v>
      </c>
      <c r="P491" s="82">
        <v>0</v>
      </c>
      <c r="Q491" s="134">
        <v>0</v>
      </c>
      <c r="R491" s="83">
        <v>0</v>
      </c>
    </row>
    <row r="492" spans="1:18" x14ac:dyDescent="0.25">
      <c r="A492" s="79" t="s">
        <v>406</v>
      </c>
      <c r="B492" s="133" t="s">
        <v>407</v>
      </c>
      <c r="C492" s="81" t="s">
        <v>286</v>
      </c>
      <c r="D492" s="84" t="s">
        <v>219</v>
      </c>
      <c r="E492" s="82" t="s">
        <v>110</v>
      </c>
      <c r="F492" s="83" t="s">
        <v>408</v>
      </c>
      <c r="G492" s="82">
        <v>732.55909999999994</v>
      </c>
      <c r="H492" s="134">
        <v>20530.811999999998</v>
      </c>
      <c r="I492" s="83">
        <v>20530.811999999998</v>
      </c>
      <c r="J492" s="82">
        <v>2.953867338709677</v>
      </c>
      <c r="K492" s="134">
        <v>56.248799999999996</v>
      </c>
      <c r="L492" s="83">
        <v>56.248799999999996</v>
      </c>
      <c r="M492" s="82">
        <v>0</v>
      </c>
      <c r="N492" s="134">
        <v>0</v>
      </c>
      <c r="O492" s="83">
        <v>0</v>
      </c>
      <c r="P492" s="82">
        <v>0</v>
      </c>
      <c r="Q492" s="134">
        <v>0</v>
      </c>
      <c r="R492" s="83">
        <v>0</v>
      </c>
    </row>
    <row r="493" spans="1:18" x14ac:dyDescent="0.25">
      <c r="A493" s="79" t="s">
        <v>406</v>
      </c>
      <c r="B493" s="133" t="s">
        <v>407</v>
      </c>
      <c r="C493" s="81" t="s">
        <v>287</v>
      </c>
      <c r="D493" s="84" t="s">
        <v>219</v>
      </c>
      <c r="E493" s="82" t="s">
        <v>110</v>
      </c>
      <c r="F493" s="83" t="s">
        <v>408</v>
      </c>
      <c r="G493" s="82">
        <v>280.22499999999997</v>
      </c>
      <c r="H493" s="134">
        <v>20530.811999999998</v>
      </c>
      <c r="I493" s="83">
        <v>20530.811999999998</v>
      </c>
      <c r="J493" s="82">
        <v>1.1299395161290322</v>
      </c>
      <c r="K493" s="134">
        <v>56.248799999999996</v>
      </c>
      <c r="L493" s="83">
        <v>56.248799999999996</v>
      </c>
      <c r="M493" s="82">
        <v>0</v>
      </c>
      <c r="N493" s="134">
        <v>0</v>
      </c>
      <c r="O493" s="83">
        <v>0</v>
      </c>
      <c r="P493" s="82">
        <v>0</v>
      </c>
      <c r="Q493" s="134">
        <v>0</v>
      </c>
      <c r="R493" s="83">
        <v>0</v>
      </c>
    </row>
    <row r="494" spans="1:18" x14ac:dyDescent="0.25">
      <c r="A494" s="79" t="s">
        <v>406</v>
      </c>
      <c r="B494" s="133" t="s">
        <v>407</v>
      </c>
      <c r="C494" s="81" t="s">
        <v>288</v>
      </c>
      <c r="D494" s="84" t="s">
        <v>219</v>
      </c>
      <c r="E494" s="82" t="s">
        <v>110</v>
      </c>
      <c r="F494" s="83" t="s">
        <v>408</v>
      </c>
      <c r="G494" s="82">
        <v>22.291200000000003</v>
      </c>
      <c r="H494" s="134">
        <v>20792.736000000001</v>
      </c>
      <c r="I494" s="83">
        <v>20792.736000000001</v>
      </c>
      <c r="J494" s="82">
        <v>8.9883870967741947E-2</v>
      </c>
      <c r="K494" s="134">
        <v>56.9664</v>
      </c>
      <c r="L494" s="83">
        <v>56.9664</v>
      </c>
      <c r="M494" s="82">
        <v>0</v>
      </c>
      <c r="N494" s="134">
        <v>0</v>
      </c>
      <c r="O494" s="83">
        <v>0</v>
      </c>
      <c r="P494" s="82">
        <v>0</v>
      </c>
      <c r="Q494" s="134">
        <v>0</v>
      </c>
      <c r="R494" s="83">
        <v>0</v>
      </c>
    </row>
    <row r="495" spans="1:18" x14ac:dyDescent="0.25">
      <c r="A495" s="79" t="s">
        <v>406</v>
      </c>
      <c r="B495" s="133" t="s">
        <v>407</v>
      </c>
      <c r="C495" s="81" t="s">
        <v>238</v>
      </c>
      <c r="D495" s="84" t="s">
        <v>213</v>
      </c>
      <c r="E495" s="82" t="s">
        <v>110</v>
      </c>
      <c r="F495" s="83" t="s">
        <v>408</v>
      </c>
      <c r="G495" s="82">
        <v>2.7808000000000002</v>
      </c>
      <c r="H495" s="134">
        <v>1826.9856</v>
      </c>
      <c r="I495" s="83">
        <v>1826.9856</v>
      </c>
      <c r="J495" s="82">
        <v>1.1212903225806451E-2</v>
      </c>
      <c r="K495" s="134">
        <v>5.0054400000000001</v>
      </c>
      <c r="L495" s="83">
        <v>5.0054400000000001</v>
      </c>
      <c r="M495" s="82">
        <v>0</v>
      </c>
      <c r="N495" s="134">
        <v>0</v>
      </c>
      <c r="O495" s="83">
        <v>0</v>
      </c>
      <c r="P495" s="82">
        <v>0</v>
      </c>
      <c r="Q495" s="134">
        <v>0</v>
      </c>
      <c r="R495" s="83">
        <v>0</v>
      </c>
    </row>
    <row r="496" spans="1:18" x14ac:dyDescent="0.25">
      <c r="A496" s="79" t="s">
        <v>406</v>
      </c>
      <c r="B496" s="133" t="s">
        <v>407</v>
      </c>
      <c r="C496" s="81" t="s">
        <v>240</v>
      </c>
      <c r="D496" s="84" t="s">
        <v>213</v>
      </c>
      <c r="E496" s="82" t="s">
        <v>110</v>
      </c>
      <c r="F496" s="83" t="s">
        <v>408</v>
      </c>
      <c r="G496" s="82">
        <v>7.7750999999999992</v>
      </c>
      <c r="H496" s="134">
        <v>16969.588733549819</v>
      </c>
      <c r="I496" s="83">
        <v>16969.588733549819</v>
      </c>
      <c r="J496" s="82">
        <v>3.1351209677419355E-2</v>
      </c>
      <c r="K496" s="134">
        <v>46.492023927533751</v>
      </c>
      <c r="L496" s="83">
        <v>46.492023927533751</v>
      </c>
      <c r="M496" s="82">
        <v>0</v>
      </c>
      <c r="N496" s="134">
        <v>0</v>
      </c>
      <c r="O496" s="83">
        <v>0</v>
      </c>
      <c r="P496" s="82">
        <v>0</v>
      </c>
      <c r="Q496" s="134">
        <v>0</v>
      </c>
      <c r="R496" s="83">
        <v>0</v>
      </c>
    </row>
    <row r="497" spans="1:18" x14ac:dyDescent="0.25">
      <c r="A497" s="79" t="s">
        <v>406</v>
      </c>
      <c r="B497" s="133" t="s">
        <v>407</v>
      </c>
      <c r="C497" s="81" t="s">
        <v>241</v>
      </c>
      <c r="D497" s="84" t="s">
        <v>213</v>
      </c>
      <c r="E497" s="82" t="s">
        <v>110</v>
      </c>
      <c r="F497" s="83" t="s">
        <v>408</v>
      </c>
      <c r="G497" s="82">
        <v>4.7125000000000004</v>
      </c>
      <c r="H497" s="134">
        <v>1905.3000000000002</v>
      </c>
      <c r="I497" s="83">
        <v>1905.3000000000002</v>
      </c>
      <c r="J497" s="82">
        <v>1.9002016129032261E-2</v>
      </c>
      <c r="K497" s="134">
        <v>5.2200000000000006</v>
      </c>
      <c r="L497" s="83">
        <v>5.2200000000000006</v>
      </c>
      <c r="M497" s="82">
        <v>0</v>
      </c>
      <c r="N497" s="134">
        <v>0</v>
      </c>
      <c r="O497" s="83">
        <v>0</v>
      </c>
      <c r="P497" s="82">
        <v>0</v>
      </c>
      <c r="Q497" s="134">
        <v>0</v>
      </c>
      <c r="R497" s="83">
        <v>0</v>
      </c>
    </row>
    <row r="498" spans="1:18" x14ac:dyDescent="0.25">
      <c r="A498" s="79" t="s">
        <v>406</v>
      </c>
      <c r="B498" s="133" t="s">
        <v>407</v>
      </c>
      <c r="C498" s="81" t="s">
        <v>242</v>
      </c>
      <c r="D498" s="84" t="s">
        <v>213</v>
      </c>
      <c r="E498" s="82" t="s">
        <v>110</v>
      </c>
      <c r="F498" s="83" t="s">
        <v>408</v>
      </c>
      <c r="G498" s="82">
        <v>3.1063200000000002</v>
      </c>
      <c r="H498" s="134">
        <v>14190.104064262519</v>
      </c>
      <c r="I498" s="83">
        <v>14190.104064262519</v>
      </c>
      <c r="J498" s="82">
        <v>1.2525483870967743E-2</v>
      </c>
      <c r="K498" s="134">
        <v>38.876997436335671</v>
      </c>
      <c r="L498" s="83">
        <v>38.876997436335671</v>
      </c>
      <c r="M498" s="82">
        <v>0</v>
      </c>
      <c r="N498" s="134">
        <v>0</v>
      </c>
      <c r="O498" s="83">
        <v>0</v>
      </c>
      <c r="P498" s="82">
        <v>0</v>
      </c>
      <c r="Q498" s="134">
        <v>0</v>
      </c>
      <c r="R498" s="83">
        <v>0</v>
      </c>
    </row>
    <row r="499" spans="1:18" x14ac:dyDescent="0.25">
      <c r="A499" s="79" t="s">
        <v>406</v>
      </c>
      <c r="B499" s="133" t="s">
        <v>407</v>
      </c>
      <c r="C499" s="81" t="s">
        <v>243</v>
      </c>
      <c r="D499" s="84" t="s">
        <v>213</v>
      </c>
      <c r="E499" s="82" t="s">
        <v>110</v>
      </c>
      <c r="F499" s="83" t="s">
        <v>408</v>
      </c>
      <c r="G499" s="82">
        <v>3.1540500000000002</v>
      </c>
      <c r="H499" s="134">
        <v>1841.9652000000001</v>
      </c>
      <c r="I499" s="83">
        <v>1841.9652000000001</v>
      </c>
      <c r="J499" s="82">
        <v>1.2717943548387099E-2</v>
      </c>
      <c r="K499" s="134">
        <v>5.0464799999999999</v>
      </c>
      <c r="L499" s="83">
        <v>5.0464799999999999</v>
      </c>
      <c r="M499" s="82">
        <v>0</v>
      </c>
      <c r="N499" s="134">
        <v>0</v>
      </c>
      <c r="O499" s="83">
        <v>0</v>
      </c>
      <c r="P499" s="82">
        <v>0</v>
      </c>
      <c r="Q499" s="134">
        <v>0</v>
      </c>
      <c r="R499" s="83">
        <v>0</v>
      </c>
    </row>
    <row r="500" spans="1:18" x14ac:dyDescent="0.25">
      <c r="A500" s="79" t="s">
        <v>406</v>
      </c>
      <c r="B500" s="133" t="s">
        <v>407</v>
      </c>
      <c r="C500" s="81" t="s">
        <v>244</v>
      </c>
      <c r="D500" s="84" t="s">
        <v>213</v>
      </c>
      <c r="E500" s="82" t="s">
        <v>110</v>
      </c>
      <c r="F500" s="83" t="s">
        <v>408</v>
      </c>
      <c r="G500" s="82">
        <v>7.2995999999999999</v>
      </c>
      <c r="H500" s="134">
        <v>13655.814431721074</v>
      </c>
      <c r="I500" s="83">
        <v>13655.814431721074</v>
      </c>
      <c r="J500" s="82">
        <v>2.9433870967741936E-2</v>
      </c>
      <c r="K500" s="134">
        <v>37.413190223893352</v>
      </c>
      <c r="L500" s="83">
        <v>37.413190223893352</v>
      </c>
      <c r="M500" s="82">
        <v>0</v>
      </c>
      <c r="N500" s="134">
        <v>0</v>
      </c>
      <c r="O500" s="83">
        <v>0</v>
      </c>
      <c r="P500" s="82">
        <v>0</v>
      </c>
      <c r="Q500" s="134">
        <v>0</v>
      </c>
      <c r="R500" s="83">
        <v>0</v>
      </c>
    </row>
    <row r="501" spans="1:18" x14ac:dyDescent="0.25">
      <c r="A501" s="79" t="s">
        <v>406</v>
      </c>
      <c r="B501" s="133" t="s">
        <v>407</v>
      </c>
      <c r="C501" s="81" t="s">
        <v>245</v>
      </c>
      <c r="D501" s="84" t="s">
        <v>219</v>
      </c>
      <c r="E501" s="82" t="s">
        <v>110</v>
      </c>
      <c r="F501" s="83" t="s">
        <v>408</v>
      </c>
      <c r="G501" s="82">
        <v>9.4944000000000006</v>
      </c>
      <c r="H501" s="134">
        <v>13514.384823107161</v>
      </c>
      <c r="I501" s="83">
        <v>13514.384823107161</v>
      </c>
      <c r="J501" s="82">
        <v>3.828387096774194E-2</v>
      </c>
      <c r="K501" s="134">
        <v>37.025711844129205</v>
      </c>
      <c r="L501" s="83">
        <v>37.025711844129205</v>
      </c>
      <c r="M501" s="82">
        <v>0</v>
      </c>
      <c r="N501" s="134">
        <v>0</v>
      </c>
      <c r="O501" s="83">
        <v>0</v>
      </c>
      <c r="P501" s="82">
        <v>0</v>
      </c>
      <c r="Q501" s="134">
        <v>0</v>
      </c>
      <c r="R501" s="83">
        <v>0</v>
      </c>
    </row>
    <row r="502" spans="1:18" x14ac:dyDescent="0.25">
      <c r="A502" s="79" t="s">
        <v>406</v>
      </c>
      <c r="B502" s="133" t="s">
        <v>407</v>
      </c>
      <c r="C502" s="81" t="s">
        <v>246</v>
      </c>
      <c r="D502" s="84" t="s">
        <v>219</v>
      </c>
      <c r="E502" s="82" t="s">
        <v>110</v>
      </c>
      <c r="F502" s="83" t="s">
        <v>408</v>
      </c>
      <c r="G502" s="82">
        <v>51.479500000000002</v>
      </c>
      <c r="H502" s="134">
        <v>13573.313826696292</v>
      </c>
      <c r="I502" s="83">
        <v>13573.313826696292</v>
      </c>
      <c r="J502" s="82">
        <v>0.20757862903225807</v>
      </c>
      <c r="K502" s="134">
        <v>37.187161169030936</v>
      </c>
      <c r="L502" s="83">
        <v>37.187161169030936</v>
      </c>
      <c r="M502" s="82">
        <v>0</v>
      </c>
      <c r="N502" s="134">
        <v>0</v>
      </c>
      <c r="O502" s="83">
        <v>0</v>
      </c>
      <c r="P502" s="82">
        <v>0</v>
      </c>
      <c r="Q502" s="134">
        <v>0</v>
      </c>
      <c r="R502" s="83">
        <v>0</v>
      </c>
    </row>
    <row r="503" spans="1:18" x14ac:dyDescent="0.25">
      <c r="A503" s="79" t="s">
        <v>406</v>
      </c>
      <c r="B503" s="133" t="s">
        <v>407</v>
      </c>
      <c r="C503" s="81" t="s">
        <v>247</v>
      </c>
      <c r="D503" s="84" t="s">
        <v>219</v>
      </c>
      <c r="E503" s="82" t="s">
        <v>110</v>
      </c>
      <c r="F503" s="83" t="s">
        <v>408</v>
      </c>
      <c r="G503" s="82">
        <v>21.014500000000002</v>
      </c>
      <c r="H503" s="134">
        <v>13534.027824303537</v>
      </c>
      <c r="I503" s="83">
        <v>13534.027824303537</v>
      </c>
      <c r="J503" s="82">
        <v>8.4735887096774196E-2</v>
      </c>
      <c r="K503" s="134">
        <v>37.079528285763118</v>
      </c>
      <c r="L503" s="83">
        <v>37.079528285763118</v>
      </c>
      <c r="M503" s="82">
        <v>0</v>
      </c>
      <c r="N503" s="134">
        <v>0</v>
      </c>
      <c r="O503" s="83">
        <v>0</v>
      </c>
      <c r="P503" s="82">
        <v>0</v>
      </c>
      <c r="Q503" s="134">
        <v>0</v>
      </c>
      <c r="R503" s="83">
        <v>0</v>
      </c>
    </row>
    <row r="504" spans="1:18" x14ac:dyDescent="0.25">
      <c r="A504" s="79" t="s">
        <v>406</v>
      </c>
      <c r="B504" s="133" t="s">
        <v>407</v>
      </c>
      <c r="C504" s="81" t="s">
        <v>248</v>
      </c>
      <c r="D504" s="84" t="s">
        <v>219</v>
      </c>
      <c r="E504" s="82" t="s">
        <v>110</v>
      </c>
      <c r="F504" s="83" t="s">
        <v>408</v>
      </c>
      <c r="G504" s="82">
        <v>7.9580000000000011</v>
      </c>
      <c r="H504" s="134">
        <v>13592.956827892667</v>
      </c>
      <c r="I504" s="83">
        <v>13592.956827892667</v>
      </c>
      <c r="J504" s="82">
        <v>3.2088709677419357E-2</v>
      </c>
      <c r="K504" s="134">
        <v>37.240977610664842</v>
      </c>
      <c r="L504" s="83">
        <v>37.240977610664842</v>
      </c>
      <c r="M504" s="82">
        <v>0</v>
      </c>
      <c r="N504" s="134">
        <v>0</v>
      </c>
      <c r="O504" s="83">
        <v>0</v>
      </c>
      <c r="P504" s="82">
        <v>0</v>
      </c>
      <c r="Q504" s="134">
        <v>0</v>
      </c>
      <c r="R504" s="83">
        <v>0</v>
      </c>
    </row>
    <row r="505" spans="1:18" x14ac:dyDescent="0.25">
      <c r="A505" s="79" t="s">
        <v>406</v>
      </c>
      <c r="B505" s="133" t="s">
        <v>407</v>
      </c>
      <c r="C505" s="81" t="s">
        <v>249</v>
      </c>
      <c r="D505" s="84" t="s">
        <v>219</v>
      </c>
      <c r="E505" s="82" t="s">
        <v>110</v>
      </c>
      <c r="F505" s="83" t="s">
        <v>408</v>
      </c>
      <c r="G505" s="82">
        <v>8.5875000000000004</v>
      </c>
      <c r="H505" s="134">
        <v>13494.741821910784</v>
      </c>
      <c r="I505" s="83">
        <v>13494.741821910784</v>
      </c>
      <c r="J505" s="82">
        <v>3.4627016129032261E-2</v>
      </c>
      <c r="K505" s="134">
        <v>36.971895402495299</v>
      </c>
      <c r="L505" s="83">
        <v>36.971895402495299</v>
      </c>
      <c r="M505" s="82">
        <v>0</v>
      </c>
      <c r="N505" s="134">
        <v>0</v>
      </c>
      <c r="O505" s="83">
        <v>0</v>
      </c>
      <c r="P505" s="82">
        <v>0</v>
      </c>
      <c r="Q505" s="134">
        <v>0</v>
      </c>
      <c r="R505" s="83">
        <v>0</v>
      </c>
    </row>
    <row r="506" spans="1:18" x14ac:dyDescent="0.25">
      <c r="A506" s="79" t="s">
        <v>406</v>
      </c>
      <c r="B506" s="133" t="s">
        <v>407</v>
      </c>
      <c r="C506" s="81" t="s">
        <v>250</v>
      </c>
      <c r="D506" s="84" t="s">
        <v>219</v>
      </c>
      <c r="E506" s="82" t="s">
        <v>110</v>
      </c>
      <c r="F506" s="83" t="s">
        <v>408</v>
      </c>
      <c r="G506" s="82">
        <v>11.231999999999999</v>
      </c>
      <c r="H506" s="134">
        <v>13789.386839856434</v>
      </c>
      <c r="I506" s="83">
        <v>13789.386839856434</v>
      </c>
      <c r="J506" s="82">
        <v>4.5290322580645158E-2</v>
      </c>
      <c r="K506" s="134">
        <v>37.779142027003928</v>
      </c>
      <c r="L506" s="83">
        <v>37.779142027003928</v>
      </c>
      <c r="M506" s="82">
        <v>0</v>
      </c>
      <c r="N506" s="134">
        <v>0</v>
      </c>
      <c r="O506" s="83">
        <v>0</v>
      </c>
      <c r="P506" s="82">
        <v>0</v>
      </c>
      <c r="Q506" s="134">
        <v>0</v>
      </c>
      <c r="R506" s="83">
        <v>0</v>
      </c>
    </row>
    <row r="507" spans="1:18" x14ac:dyDescent="0.25">
      <c r="A507" s="79" t="s">
        <v>406</v>
      </c>
      <c r="B507" s="133" t="s">
        <v>407</v>
      </c>
      <c r="C507" s="81" t="s">
        <v>251</v>
      </c>
      <c r="D507" s="84" t="s">
        <v>219</v>
      </c>
      <c r="E507" s="82" t="s">
        <v>110</v>
      </c>
      <c r="F507" s="83" t="s">
        <v>408</v>
      </c>
      <c r="G507" s="82">
        <v>10.687600000000002</v>
      </c>
      <c r="H507" s="134">
        <v>13632.242830285422</v>
      </c>
      <c r="I507" s="83">
        <v>13632.242830285422</v>
      </c>
      <c r="J507" s="82">
        <v>4.3095161290322585E-2</v>
      </c>
      <c r="K507" s="134">
        <v>37.348610493932661</v>
      </c>
      <c r="L507" s="83">
        <v>37.348610493932661</v>
      </c>
      <c r="M507" s="82">
        <v>0</v>
      </c>
      <c r="N507" s="134">
        <v>0</v>
      </c>
      <c r="O507" s="83">
        <v>0</v>
      </c>
      <c r="P507" s="82">
        <v>0</v>
      </c>
      <c r="Q507" s="134">
        <v>0</v>
      </c>
      <c r="R507" s="83">
        <v>0</v>
      </c>
    </row>
    <row r="508" spans="1:18" x14ac:dyDescent="0.25">
      <c r="A508" s="79" t="s">
        <v>406</v>
      </c>
      <c r="B508" s="133" t="s">
        <v>407</v>
      </c>
      <c r="C508" s="81" t="s">
        <v>252</v>
      </c>
      <c r="D508" s="84" t="s">
        <v>219</v>
      </c>
      <c r="E508" s="82" t="s">
        <v>110</v>
      </c>
      <c r="F508" s="83" t="s">
        <v>408</v>
      </c>
      <c r="G508" s="82">
        <v>0.68700000000000006</v>
      </c>
      <c r="H508" s="134">
        <v>13494.741821910784</v>
      </c>
      <c r="I508" s="83">
        <v>13494.741821910784</v>
      </c>
      <c r="J508" s="82">
        <v>2.7701612903225808E-3</v>
      </c>
      <c r="K508" s="134">
        <v>36.971895402495299</v>
      </c>
      <c r="L508" s="83">
        <v>36.971895402495299</v>
      </c>
      <c r="M508" s="82">
        <v>0</v>
      </c>
      <c r="N508" s="134">
        <v>0</v>
      </c>
      <c r="O508" s="83">
        <v>0</v>
      </c>
      <c r="P508" s="82">
        <v>0</v>
      </c>
      <c r="Q508" s="134">
        <v>0</v>
      </c>
      <c r="R508" s="83">
        <v>0</v>
      </c>
    </row>
    <row r="509" spans="1:18" x14ac:dyDescent="0.25">
      <c r="A509" s="79" t="s">
        <v>406</v>
      </c>
      <c r="B509" s="133" t="s">
        <v>407</v>
      </c>
      <c r="C509" s="81" t="s">
        <v>253</v>
      </c>
      <c r="D509" s="84" t="s">
        <v>219</v>
      </c>
      <c r="E509" s="82" t="s">
        <v>110</v>
      </c>
      <c r="F509" s="83" t="s">
        <v>408</v>
      </c>
      <c r="G509" s="82">
        <v>12.512</v>
      </c>
      <c r="H509" s="134">
        <v>13357.240813536147</v>
      </c>
      <c r="I509" s="83">
        <v>13357.240813536147</v>
      </c>
      <c r="J509" s="82">
        <v>5.0451612903225806E-2</v>
      </c>
      <c r="K509" s="134">
        <v>36.595180311057938</v>
      </c>
      <c r="L509" s="83">
        <v>36.595180311057938</v>
      </c>
      <c r="M509" s="82">
        <v>0</v>
      </c>
      <c r="N509" s="134">
        <v>0</v>
      </c>
      <c r="O509" s="83">
        <v>0</v>
      </c>
      <c r="P509" s="82">
        <v>0</v>
      </c>
      <c r="Q509" s="134">
        <v>0</v>
      </c>
      <c r="R509" s="83">
        <v>0</v>
      </c>
    </row>
    <row r="510" spans="1:18" x14ac:dyDescent="0.25">
      <c r="A510" s="79" t="s">
        <v>406</v>
      </c>
      <c r="B510" s="133" t="s">
        <v>407</v>
      </c>
      <c r="C510" s="81" t="s">
        <v>254</v>
      </c>
      <c r="D510" s="84" t="s">
        <v>219</v>
      </c>
      <c r="E510" s="82" t="s">
        <v>110</v>
      </c>
      <c r="F510" s="83" t="s">
        <v>408</v>
      </c>
      <c r="G510" s="82">
        <v>9.5200000000000014</v>
      </c>
      <c r="H510" s="134">
        <v>13357.240813536147</v>
      </c>
      <c r="I510" s="83">
        <v>13357.240813536147</v>
      </c>
      <c r="J510" s="82">
        <v>3.8387096774193552E-2</v>
      </c>
      <c r="K510" s="134">
        <v>36.595180311057938</v>
      </c>
      <c r="L510" s="83">
        <v>36.595180311057938</v>
      </c>
      <c r="M510" s="82">
        <v>0</v>
      </c>
      <c r="N510" s="134">
        <v>0</v>
      </c>
      <c r="O510" s="83">
        <v>0</v>
      </c>
      <c r="P510" s="82">
        <v>0</v>
      </c>
      <c r="Q510" s="134">
        <v>0</v>
      </c>
      <c r="R510" s="83">
        <v>0</v>
      </c>
    </row>
    <row r="511" spans="1:18" x14ac:dyDescent="0.25">
      <c r="A511" s="79" t="s">
        <v>406</v>
      </c>
      <c r="B511" s="133" t="s">
        <v>407</v>
      </c>
      <c r="C511" s="81" t="s">
        <v>255</v>
      </c>
      <c r="D511" s="84" t="s">
        <v>219</v>
      </c>
      <c r="E511" s="82" t="s">
        <v>110</v>
      </c>
      <c r="F511" s="83" t="s">
        <v>408</v>
      </c>
      <c r="G511" s="82">
        <v>85.224600000000009</v>
      </c>
      <c r="H511" s="134">
        <v>13317.954811143394</v>
      </c>
      <c r="I511" s="83">
        <v>13317.954811143394</v>
      </c>
      <c r="J511" s="82">
        <v>0.34364758064516132</v>
      </c>
      <c r="K511" s="134">
        <v>36.487547427790119</v>
      </c>
      <c r="L511" s="83">
        <v>36.487547427790119</v>
      </c>
      <c r="M511" s="82">
        <v>0</v>
      </c>
      <c r="N511" s="134">
        <v>0</v>
      </c>
      <c r="O511" s="83">
        <v>0</v>
      </c>
      <c r="P511" s="82">
        <v>0</v>
      </c>
      <c r="Q511" s="134">
        <v>0</v>
      </c>
      <c r="R511" s="83">
        <v>0</v>
      </c>
    </row>
    <row r="512" spans="1:18" x14ac:dyDescent="0.25">
      <c r="A512" s="79" t="s">
        <v>406</v>
      </c>
      <c r="B512" s="133" t="s">
        <v>407</v>
      </c>
      <c r="C512" s="81" t="s">
        <v>256</v>
      </c>
      <c r="D512" s="84" t="s">
        <v>219</v>
      </c>
      <c r="E512" s="82" t="s">
        <v>110</v>
      </c>
      <c r="F512" s="83" t="s">
        <v>408</v>
      </c>
      <c r="G512" s="82">
        <v>38.416000000000004</v>
      </c>
      <c r="H512" s="134">
        <v>13475.098820714409</v>
      </c>
      <c r="I512" s="83">
        <v>13475.098820714409</v>
      </c>
      <c r="J512" s="82">
        <v>0.15490322580645163</v>
      </c>
      <c r="K512" s="134">
        <v>36.918078960861394</v>
      </c>
      <c r="L512" s="83">
        <v>36.918078960861394</v>
      </c>
      <c r="M512" s="82">
        <v>0</v>
      </c>
      <c r="N512" s="134">
        <v>0</v>
      </c>
      <c r="O512" s="83">
        <v>0</v>
      </c>
      <c r="P512" s="82">
        <v>0</v>
      </c>
      <c r="Q512" s="134">
        <v>0</v>
      </c>
      <c r="R512" s="83">
        <v>0</v>
      </c>
    </row>
    <row r="513" spans="1:18" x14ac:dyDescent="0.25">
      <c r="A513" s="79" t="s">
        <v>406</v>
      </c>
      <c r="B513" s="133" t="s">
        <v>407</v>
      </c>
      <c r="C513" s="81" t="s">
        <v>257</v>
      </c>
      <c r="D513" s="84" t="s">
        <v>219</v>
      </c>
      <c r="E513" s="82" t="s">
        <v>110</v>
      </c>
      <c r="F513" s="83" t="s">
        <v>408</v>
      </c>
      <c r="G513" s="82">
        <v>9.0156000000000009</v>
      </c>
      <c r="H513" s="134">
        <v>13416.169817125277</v>
      </c>
      <c r="I513" s="83">
        <v>13416.169817125277</v>
      </c>
      <c r="J513" s="82">
        <v>3.6353225806451617E-2</v>
      </c>
      <c r="K513" s="134">
        <v>36.756629635959662</v>
      </c>
      <c r="L513" s="83">
        <v>36.756629635959662</v>
      </c>
      <c r="M513" s="82">
        <v>0</v>
      </c>
      <c r="N513" s="134">
        <v>0</v>
      </c>
      <c r="O513" s="83">
        <v>0</v>
      </c>
      <c r="P513" s="82">
        <v>0</v>
      </c>
      <c r="Q513" s="134">
        <v>0</v>
      </c>
      <c r="R513" s="83">
        <v>0</v>
      </c>
    </row>
    <row r="514" spans="1:18" x14ac:dyDescent="0.25">
      <c r="A514" s="79" t="s">
        <v>406</v>
      </c>
      <c r="B514" s="133" t="s">
        <v>407</v>
      </c>
      <c r="C514" s="81" t="s">
        <v>258</v>
      </c>
      <c r="D514" s="84" t="s">
        <v>219</v>
      </c>
      <c r="E514" s="82" t="s">
        <v>110</v>
      </c>
      <c r="F514" s="83" t="s">
        <v>408</v>
      </c>
      <c r="G514" s="82">
        <v>15.502000000000002</v>
      </c>
      <c r="H514" s="134">
        <v>13239.382806357888</v>
      </c>
      <c r="I514" s="83">
        <v>13239.382806357888</v>
      </c>
      <c r="J514" s="82">
        <v>6.2508064516129044E-2</v>
      </c>
      <c r="K514" s="134">
        <v>36.272281661254489</v>
      </c>
      <c r="L514" s="83">
        <v>36.272281661254489</v>
      </c>
      <c r="M514" s="82">
        <v>0</v>
      </c>
      <c r="N514" s="134">
        <v>0</v>
      </c>
      <c r="O514" s="83">
        <v>0</v>
      </c>
      <c r="P514" s="82">
        <v>0</v>
      </c>
      <c r="Q514" s="134">
        <v>0</v>
      </c>
      <c r="R514" s="83">
        <v>0</v>
      </c>
    </row>
    <row r="515" spans="1:18" x14ac:dyDescent="0.25">
      <c r="A515" s="79" t="s">
        <v>406</v>
      </c>
      <c r="B515" s="133" t="s">
        <v>407</v>
      </c>
      <c r="C515" s="81" t="s">
        <v>259</v>
      </c>
      <c r="D515" s="84" t="s">
        <v>219</v>
      </c>
      <c r="E515" s="82" t="s">
        <v>110</v>
      </c>
      <c r="F515" s="83" t="s">
        <v>408</v>
      </c>
      <c r="G515" s="82">
        <v>42.636000000000003</v>
      </c>
      <c r="H515" s="134">
        <v>13357.240813536147</v>
      </c>
      <c r="I515" s="83">
        <v>13357.240813536147</v>
      </c>
      <c r="J515" s="82">
        <v>0.17191935483870968</v>
      </c>
      <c r="K515" s="134">
        <v>36.595180311057938</v>
      </c>
      <c r="L515" s="83">
        <v>36.595180311057938</v>
      </c>
      <c r="M515" s="82">
        <v>0</v>
      </c>
      <c r="N515" s="134">
        <v>0</v>
      </c>
      <c r="O515" s="83">
        <v>0</v>
      </c>
      <c r="P515" s="82">
        <v>0</v>
      </c>
      <c r="Q515" s="134">
        <v>0</v>
      </c>
      <c r="R515" s="83">
        <v>0</v>
      </c>
    </row>
    <row r="516" spans="1:18" x14ac:dyDescent="0.25">
      <c r="A516" s="79" t="s">
        <v>406</v>
      </c>
      <c r="B516" s="133" t="s">
        <v>407</v>
      </c>
      <c r="C516" s="81" t="s">
        <v>260</v>
      </c>
      <c r="D516" s="84" t="s">
        <v>219</v>
      </c>
      <c r="E516" s="82" t="s">
        <v>110</v>
      </c>
      <c r="F516" s="83" t="s">
        <v>408</v>
      </c>
      <c r="G516" s="82">
        <v>4.1819999999999995</v>
      </c>
      <c r="H516" s="134">
        <v>13691.17183387455</v>
      </c>
      <c r="I516" s="83">
        <v>13691.17183387455</v>
      </c>
      <c r="J516" s="82">
        <v>1.6862903225806448E-2</v>
      </c>
      <c r="K516" s="134">
        <v>37.510059818834385</v>
      </c>
      <c r="L516" s="83">
        <v>37.510059818834385</v>
      </c>
      <c r="M516" s="82">
        <v>0</v>
      </c>
      <c r="N516" s="134">
        <v>0</v>
      </c>
      <c r="O516" s="83">
        <v>0</v>
      </c>
      <c r="P516" s="82">
        <v>0</v>
      </c>
      <c r="Q516" s="134">
        <v>0</v>
      </c>
      <c r="R516" s="83">
        <v>0</v>
      </c>
    </row>
    <row r="517" spans="1:18" x14ac:dyDescent="0.25">
      <c r="A517" s="79" t="s">
        <v>406</v>
      </c>
      <c r="B517" s="133" t="s">
        <v>407</v>
      </c>
      <c r="C517" s="81" t="s">
        <v>261</v>
      </c>
      <c r="D517" s="84" t="s">
        <v>219</v>
      </c>
      <c r="E517" s="82" t="s">
        <v>110</v>
      </c>
      <c r="F517" s="83" t="s">
        <v>408</v>
      </c>
      <c r="G517" s="82">
        <v>4.3940000000000001</v>
      </c>
      <c r="H517" s="134">
        <v>13278.668808750641</v>
      </c>
      <c r="I517" s="83">
        <v>13278.668808750641</v>
      </c>
      <c r="J517" s="82">
        <v>1.7717741935483873E-2</v>
      </c>
      <c r="K517" s="134">
        <v>36.3799145445223</v>
      </c>
      <c r="L517" s="83">
        <v>36.3799145445223</v>
      </c>
      <c r="M517" s="82">
        <v>0</v>
      </c>
      <c r="N517" s="134">
        <v>0</v>
      </c>
      <c r="O517" s="83">
        <v>0</v>
      </c>
      <c r="P517" s="82">
        <v>0</v>
      </c>
      <c r="Q517" s="134">
        <v>0</v>
      </c>
      <c r="R517" s="83">
        <v>0</v>
      </c>
    </row>
    <row r="518" spans="1:18" x14ac:dyDescent="0.25">
      <c r="A518" s="79" t="s">
        <v>406</v>
      </c>
      <c r="B518" s="133" t="s">
        <v>407</v>
      </c>
      <c r="C518" s="81" t="s">
        <v>262</v>
      </c>
      <c r="D518" s="84" t="s">
        <v>213</v>
      </c>
      <c r="E518" s="82" t="s">
        <v>110</v>
      </c>
      <c r="F518" s="83" t="s">
        <v>408</v>
      </c>
      <c r="G518" s="82">
        <v>5.1163200000000009</v>
      </c>
      <c r="H518" s="134">
        <v>17631.557873867718</v>
      </c>
      <c r="I518" s="83">
        <v>17631.557873867718</v>
      </c>
      <c r="J518" s="82">
        <v>2.0630322580645163E-2</v>
      </c>
      <c r="K518" s="134">
        <v>48.305638010596489</v>
      </c>
      <c r="L518" s="83">
        <v>48.305638010596489</v>
      </c>
      <c r="M518" s="82">
        <v>0</v>
      </c>
      <c r="N518" s="134">
        <v>0</v>
      </c>
      <c r="O518" s="83">
        <v>0</v>
      </c>
      <c r="P518" s="82">
        <v>0</v>
      </c>
      <c r="Q518" s="134">
        <v>0</v>
      </c>
      <c r="R518" s="83">
        <v>0</v>
      </c>
    </row>
    <row r="519" spans="1:18" x14ac:dyDescent="0.25">
      <c r="A519" s="79" t="s">
        <v>406</v>
      </c>
      <c r="B519" s="133" t="s">
        <v>407</v>
      </c>
      <c r="C519" s="81" t="s">
        <v>263</v>
      </c>
      <c r="D519" s="84" t="s">
        <v>219</v>
      </c>
      <c r="E519" s="82" t="s">
        <v>110</v>
      </c>
      <c r="F519" s="83" t="s">
        <v>408</v>
      </c>
      <c r="G519" s="82">
        <v>5.3549999999999995</v>
      </c>
      <c r="H519" s="134">
        <v>14025.102854212955</v>
      </c>
      <c r="I519" s="83">
        <v>14025.102854212955</v>
      </c>
      <c r="J519" s="82">
        <v>2.159274193548387E-2</v>
      </c>
      <c r="K519" s="134">
        <v>38.424939326610833</v>
      </c>
      <c r="L519" s="83">
        <v>38.424939326610833</v>
      </c>
      <c r="M519" s="82">
        <v>0</v>
      </c>
      <c r="N519" s="134">
        <v>0</v>
      </c>
      <c r="O519" s="83">
        <v>0</v>
      </c>
      <c r="P519" s="82">
        <v>0</v>
      </c>
      <c r="Q519" s="134">
        <v>0</v>
      </c>
      <c r="R519" s="83">
        <v>0</v>
      </c>
    </row>
    <row r="520" spans="1:18" x14ac:dyDescent="0.25">
      <c r="A520" s="79" t="s">
        <v>406</v>
      </c>
      <c r="B520" s="133" t="s">
        <v>407</v>
      </c>
      <c r="C520" s="81" t="s">
        <v>264</v>
      </c>
      <c r="D520" s="84" t="s">
        <v>219</v>
      </c>
      <c r="E520" s="82" t="s">
        <v>110</v>
      </c>
      <c r="F520" s="83" t="s">
        <v>408</v>
      </c>
      <c r="G520" s="82">
        <v>99.82</v>
      </c>
      <c r="H520" s="134">
        <v>14005.459853016579</v>
      </c>
      <c r="I520" s="83">
        <v>14005.459853016579</v>
      </c>
      <c r="J520" s="82">
        <v>0.40249999999999997</v>
      </c>
      <c r="K520" s="134">
        <v>38.371122884976927</v>
      </c>
      <c r="L520" s="83">
        <v>38.371122884976927</v>
      </c>
      <c r="M520" s="82">
        <v>0</v>
      </c>
      <c r="N520" s="134">
        <v>0</v>
      </c>
      <c r="O520" s="83">
        <v>0</v>
      </c>
      <c r="P520" s="82">
        <v>0</v>
      </c>
      <c r="Q520" s="134">
        <v>0</v>
      </c>
      <c r="R520" s="83">
        <v>0</v>
      </c>
    </row>
    <row r="521" spans="1:18" x14ac:dyDescent="0.25">
      <c r="A521" s="79" t="s">
        <v>406</v>
      </c>
      <c r="B521" s="133" t="s">
        <v>407</v>
      </c>
      <c r="C521" s="81" t="s">
        <v>265</v>
      </c>
      <c r="D521" s="84" t="s">
        <v>219</v>
      </c>
      <c r="E521" s="82" t="s">
        <v>110</v>
      </c>
      <c r="F521" s="83" t="s">
        <v>408</v>
      </c>
      <c r="G521" s="82">
        <v>20.601000000000003</v>
      </c>
      <c r="H521" s="134">
        <v>14987.609912835413</v>
      </c>
      <c r="I521" s="83">
        <v>14987.609912835413</v>
      </c>
      <c r="J521" s="82">
        <v>8.3068548387096791E-2</v>
      </c>
      <c r="K521" s="134">
        <v>41.061944966672364</v>
      </c>
      <c r="L521" s="83">
        <v>41.061944966672364</v>
      </c>
      <c r="M521" s="82">
        <v>0</v>
      </c>
      <c r="N521" s="134">
        <v>0</v>
      </c>
      <c r="O521" s="83">
        <v>0</v>
      </c>
      <c r="P521" s="82">
        <v>0</v>
      </c>
      <c r="Q521" s="134">
        <v>0</v>
      </c>
      <c r="R521" s="83">
        <v>0</v>
      </c>
    </row>
    <row r="522" spans="1:18" x14ac:dyDescent="0.25">
      <c r="A522" s="79" t="s">
        <v>406</v>
      </c>
      <c r="B522" s="133" t="s">
        <v>407</v>
      </c>
      <c r="C522" s="81" t="s">
        <v>266</v>
      </c>
      <c r="D522" s="84" t="s">
        <v>219</v>
      </c>
      <c r="E522" s="82" t="s">
        <v>110</v>
      </c>
      <c r="F522" s="83" t="s">
        <v>408</v>
      </c>
      <c r="G522" s="82">
        <v>0.35000000000000003</v>
      </c>
      <c r="H522" s="134">
        <v>13750.100837463682</v>
      </c>
      <c r="I522" s="83">
        <v>13750.100837463682</v>
      </c>
      <c r="J522" s="82">
        <v>1.4112903225806453E-3</v>
      </c>
      <c r="K522" s="134">
        <v>37.671509143736117</v>
      </c>
      <c r="L522" s="83">
        <v>37.671509143736117</v>
      </c>
      <c r="M522" s="82">
        <v>0</v>
      </c>
      <c r="N522" s="134">
        <v>0</v>
      </c>
      <c r="O522" s="83">
        <v>0</v>
      </c>
      <c r="P522" s="82">
        <v>0</v>
      </c>
      <c r="Q522" s="134">
        <v>0</v>
      </c>
      <c r="R522" s="83">
        <v>0</v>
      </c>
    </row>
    <row r="523" spans="1:18" x14ac:dyDescent="0.25">
      <c r="A523" s="79" t="s">
        <v>406</v>
      </c>
      <c r="B523" s="133" t="s">
        <v>407</v>
      </c>
      <c r="C523" s="81" t="s">
        <v>267</v>
      </c>
      <c r="D523" s="84" t="s">
        <v>219</v>
      </c>
      <c r="E523" s="82" t="s">
        <v>110</v>
      </c>
      <c r="F523" s="83" t="s">
        <v>408</v>
      </c>
      <c r="G523" s="82">
        <v>16.779</v>
      </c>
      <c r="H523" s="134">
        <v>15694.757955904974</v>
      </c>
      <c r="I523" s="83">
        <v>15694.757955904974</v>
      </c>
      <c r="J523" s="82">
        <v>6.7657258064516126E-2</v>
      </c>
      <c r="K523" s="134">
        <v>42.999336865493078</v>
      </c>
      <c r="L523" s="83">
        <v>42.999336865493078</v>
      </c>
      <c r="M523" s="82">
        <v>0</v>
      </c>
      <c r="N523" s="134">
        <v>0</v>
      </c>
      <c r="O523" s="83">
        <v>0</v>
      </c>
      <c r="P523" s="82">
        <v>0</v>
      </c>
      <c r="Q523" s="134">
        <v>0</v>
      </c>
      <c r="R523" s="83">
        <v>0</v>
      </c>
    </row>
    <row r="524" spans="1:18" x14ac:dyDescent="0.25">
      <c r="A524" s="79" t="s">
        <v>406</v>
      </c>
      <c r="B524" s="133" t="s">
        <v>407</v>
      </c>
      <c r="C524" s="81" t="s">
        <v>268</v>
      </c>
      <c r="D524" s="84" t="s">
        <v>219</v>
      </c>
      <c r="E524" s="82" t="s">
        <v>110</v>
      </c>
      <c r="F524" s="83" t="s">
        <v>408</v>
      </c>
      <c r="G524" s="82">
        <v>1.0049999999999999</v>
      </c>
      <c r="H524" s="134">
        <v>13160.810801572381</v>
      </c>
      <c r="I524" s="83">
        <v>13160.810801572381</v>
      </c>
      <c r="J524" s="82">
        <v>4.0524193548387094E-3</v>
      </c>
      <c r="K524" s="134">
        <v>36.057015894718852</v>
      </c>
      <c r="L524" s="83">
        <v>36.057015894718852</v>
      </c>
      <c r="M524" s="82">
        <v>0</v>
      </c>
      <c r="N524" s="134">
        <v>0</v>
      </c>
      <c r="O524" s="83">
        <v>0</v>
      </c>
      <c r="P524" s="82">
        <v>0</v>
      </c>
      <c r="Q524" s="134">
        <v>0</v>
      </c>
      <c r="R524" s="83">
        <v>0</v>
      </c>
    </row>
    <row r="525" spans="1:18" x14ac:dyDescent="0.25">
      <c r="A525" s="79" t="s">
        <v>406</v>
      </c>
      <c r="B525" s="133" t="s">
        <v>407</v>
      </c>
      <c r="C525" s="81" t="s">
        <v>269</v>
      </c>
      <c r="D525" s="84" t="s">
        <v>219</v>
      </c>
      <c r="E525" s="82" t="s">
        <v>110</v>
      </c>
      <c r="F525" s="83" t="s">
        <v>408</v>
      </c>
      <c r="G525" s="82">
        <v>4.9855</v>
      </c>
      <c r="H525" s="134">
        <v>15066.181917620919</v>
      </c>
      <c r="I525" s="83">
        <v>15066.181917620919</v>
      </c>
      <c r="J525" s="82">
        <v>2.010282258064516E-2</v>
      </c>
      <c r="K525" s="134">
        <v>41.277210733208001</v>
      </c>
      <c r="L525" s="83">
        <v>41.277210733208001</v>
      </c>
      <c r="M525" s="82">
        <v>0</v>
      </c>
      <c r="N525" s="134">
        <v>0</v>
      </c>
      <c r="O525" s="83">
        <v>0</v>
      </c>
      <c r="P525" s="82">
        <v>0</v>
      </c>
      <c r="Q525" s="134">
        <v>0</v>
      </c>
      <c r="R525" s="83">
        <v>0</v>
      </c>
    </row>
    <row r="526" spans="1:18" x14ac:dyDescent="0.25">
      <c r="A526" s="79" t="s">
        <v>406</v>
      </c>
      <c r="B526" s="133" t="s">
        <v>407</v>
      </c>
      <c r="C526" s="81" t="s">
        <v>270</v>
      </c>
      <c r="D526" s="84" t="s">
        <v>219</v>
      </c>
      <c r="E526" s="82" t="s">
        <v>110</v>
      </c>
      <c r="F526" s="83" t="s">
        <v>408</v>
      </c>
      <c r="G526" s="82">
        <v>16.38</v>
      </c>
      <c r="H526" s="134">
        <v>15321.540933173816</v>
      </c>
      <c r="I526" s="83">
        <v>15321.540933173816</v>
      </c>
      <c r="J526" s="82">
        <v>6.6048387096774186E-2</v>
      </c>
      <c r="K526" s="134">
        <v>41.976824474448811</v>
      </c>
      <c r="L526" s="83">
        <v>41.976824474448811</v>
      </c>
      <c r="M526" s="82">
        <v>0</v>
      </c>
      <c r="N526" s="134">
        <v>0</v>
      </c>
      <c r="O526" s="83">
        <v>0</v>
      </c>
      <c r="P526" s="82">
        <v>0</v>
      </c>
      <c r="Q526" s="134">
        <v>0</v>
      </c>
      <c r="R526" s="83">
        <v>0</v>
      </c>
    </row>
    <row r="527" spans="1:18" x14ac:dyDescent="0.25">
      <c r="A527" s="79" t="s">
        <v>406</v>
      </c>
      <c r="B527" s="133" t="s">
        <v>407</v>
      </c>
      <c r="C527" s="81" t="s">
        <v>271</v>
      </c>
      <c r="D527" s="84" t="s">
        <v>219</v>
      </c>
      <c r="E527" s="82" t="s">
        <v>110</v>
      </c>
      <c r="F527" s="83" t="s">
        <v>408</v>
      </c>
      <c r="G527" s="82">
        <v>10.402000000000001</v>
      </c>
      <c r="H527" s="134">
        <v>14594.749888907878</v>
      </c>
      <c r="I527" s="83">
        <v>14594.749888907878</v>
      </c>
      <c r="J527" s="82">
        <v>4.1943548387096775E-2</v>
      </c>
      <c r="K527" s="134">
        <v>39.985616133994185</v>
      </c>
      <c r="L527" s="83">
        <v>39.985616133994185</v>
      </c>
      <c r="M527" s="82">
        <v>0</v>
      </c>
      <c r="N527" s="134">
        <v>0</v>
      </c>
      <c r="O527" s="83">
        <v>0</v>
      </c>
      <c r="P527" s="82">
        <v>0</v>
      </c>
      <c r="Q527" s="134">
        <v>0</v>
      </c>
      <c r="R527" s="83">
        <v>0</v>
      </c>
    </row>
    <row r="528" spans="1:18" x14ac:dyDescent="0.25">
      <c r="A528" s="79" t="s">
        <v>406</v>
      </c>
      <c r="B528" s="133" t="s">
        <v>407</v>
      </c>
      <c r="C528" s="81" t="s">
        <v>272</v>
      </c>
      <c r="D528" s="84" t="s">
        <v>219</v>
      </c>
      <c r="E528" s="82" t="s">
        <v>110</v>
      </c>
      <c r="F528" s="83" t="s">
        <v>408</v>
      </c>
      <c r="G528" s="82">
        <v>21.041</v>
      </c>
      <c r="H528" s="134">
        <v>15596.54294992309</v>
      </c>
      <c r="I528" s="83">
        <v>15596.54294992309</v>
      </c>
      <c r="J528" s="82">
        <v>8.484274193548387E-2</v>
      </c>
      <c r="K528" s="134">
        <v>42.730254657323535</v>
      </c>
      <c r="L528" s="83">
        <v>42.730254657323535</v>
      </c>
      <c r="M528" s="82">
        <v>0</v>
      </c>
      <c r="N528" s="134">
        <v>0</v>
      </c>
      <c r="O528" s="83">
        <v>0</v>
      </c>
      <c r="P528" s="82">
        <v>0</v>
      </c>
      <c r="Q528" s="134">
        <v>0</v>
      </c>
      <c r="R528" s="83">
        <v>0</v>
      </c>
    </row>
    <row r="529" spans="1:18" x14ac:dyDescent="0.25">
      <c r="A529" s="79" t="s">
        <v>406</v>
      </c>
      <c r="B529" s="133" t="s">
        <v>407</v>
      </c>
      <c r="C529" s="81" t="s">
        <v>273</v>
      </c>
      <c r="D529" s="84" t="s">
        <v>274</v>
      </c>
      <c r="E529" s="82" t="s">
        <v>110</v>
      </c>
      <c r="F529" s="83" t="s">
        <v>408</v>
      </c>
      <c r="G529" s="82">
        <v>0.1888</v>
      </c>
      <c r="H529" s="134">
        <v>13256.730393325386</v>
      </c>
      <c r="I529" s="83">
        <v>13256.730393325386</v>
      </c>
      <c r="J529" s="82">
        <v>7.6129032258064511E-4</v>
      </c>
      <c r="K529" s="134">
        <v>36.319809296781877</v>
      </c>
      <c r="L529" s="83">
        <v>36.319809296781877</v>
      </c>
      <c r="M529" s="82">
        <v>0</v>
      </c>
      <c r="N529" s="134">
        <v>0</v>
      </c>
      <c r="O529" s="83">
        <v>0</v>
      </c>
      <c r="P529" s="82">
        <v>0</v>
      </c>
      <c r="Q529" s="134">
        <v>0</v>
      </c>
      <c r="R529" s="83">
        <v>0</v>
      </c>
    </row>
    <row r="530" spans="1:18" x14ac:dyDescent="0.25">
      <c r="A530" s="79" t="s">
        <v>406</v>
      </c>
      <c r="B530" s="133" t="s">
        <v>407</v>
      </c>
      <c r="C530" s="81" t="s">
        <v>275</v>
      </c>
      <c r="D530" s="84" t="s">
        <v>274</v>
      </c>
      <c r="E530" s="82" t="s">
        <v>110</v>
      </c>
      <c r="F530" s="83" t="s">
        <v>408</v>
      </c>
      <c r="G530" s="82">
        <v>0.18179999999999999</v>
      </c>
      <c r="H530" s="134">
        <v>12765.220262216924</v>
      </c>
      <c r="I530" s="83">
        <v>12765.220262216924</v>
      </c>
      <c r="J530" s="82">
        <v>7.3306451612903227E-4</v>
      </c>
      <c r="K530" s="134">
        <v>34.973206197854587</v>
      </c>
      <c r="L530" s="83">
        <v>34.973206197854587</v>
      </c>
      <c r="M530" s="82">
        <v>0</v>
      </c>
      <c r="N530" s="134">
        <v>0</v>
      </c>
      <c r="O530" s="83">
        <v>0</v>
      </c>
      <c r="P530" s="82">
        <v>0</v>
      </c>
      <c r="Q530" s="134">
        <v>0</v>
      </c>
      <c r="R530" s="83">
        <v>0</v>
      </c>
    </row>
    <row r="531" spans="1:18" x14ac:dyDescent="0.25">
      <c r="A531" s="79" t="s">
        <v>406</v>
      </c>
      <c r="B531" s="133" t="s">
        <v>407</v>
      </c>
      <c r="C531" s="81" t="s">
        <v>276</v>
      </c>
      <c r="D531" s="84" t="s">
        <v>274</v>
      </c>
      <c r="E531" s="82" t="s">
        <v>110</v>
      </c>
      <c r="F531" s="83" t="s">
        <v>408</v>
      </c>
      <c r="G531" s="82">
        <v>0.95900000000000007</v>
      </c>
      <c r="H531" s="134">
        <v>19239.110846245527</v>
      </c>
      <c r="I531" s="83">
        <v>19239.110846245527</v>
      </c>
      <c r="J531" s="82">
        <v>3.8669354838709682E-3</v>
      </c>
      <c r="K531" s="134">
        <v>52.709892729439801</v>
      </c>
      <c r="L531" s="83">
        <v>52.709892729439801</v>
      </c>
      <c r="M531" s="82">
        <v>0</v>
      </c>
      <c r="N531" s="134">
        <v>0</v>
      </c>
      <c r="O531" s="83">
        <v>0</v>
      </c>
      <c r="P531" s="82">
        <v>0</v>
      </c>
      <c r="Q531" s="134">
        <v>0</v>
      </c>
      <c r="R531" s="83">
        <v>0</v>
      </c>
    </row>
    <row r="532" spans="1:18" x14ac:dyDescent="0.25">
      <c r="A532" s="79" t="s">
        <v>406</v>
      </c>
      <c r="B532" s="133" t="s">
        <v>407</v>
      </c>
      <c r="C532" s="81" t="s">
        <v>277</v>
      </c>
      <c r="D532" s="84" t="s">
        <v>274</v>
      </c>
      <c r="E532" s="82" t="s">
        <v>110</v>
      </c>
      <c r="F532" s="83" t="s">
        <v>408</v>
      </c>
      <c r="G532" s="82">
        <v>0.83609999999999984</v>
      </c>
      <c r="H532" s="134">
        <v>13046.083194278901</v>
      </c>
      <c r="I532" s="83">
        <v>13046.083194278901</v>
      </c>
      <c r="J532" s="82">
        <v>3.371370967741935E-3</v>
      </c>
      <c r="K532" s="134">
        <v>35.742693682955895</v>
      </c>
      <c r="L532" s="83">
        <v>35.742693682955895</v>
      </c>
      <c r="M532" s="82">
        <v>0</v>
      </c>
      <c r="N532" s="134">
        <v>0</v>
      </c>
      <c r="O532" s="83">
        <v>0</v>
      </c>
      <c r="P532" s="82">
        <v>0</v>
      </c>
      <c r="Q532" s="134">
        <v>0</v>
      </c>
      <c r="R532" s="83">
        <v>0</v>
      </c>
    </row>
    <row r="533" spans="1:18" x14ac:dyDescent="0.25">
      <c r="A533" s="79" t="s">
        <v>406</v>
      </c>
      <c r="B533" s="133" t="s">
        <v>407</v>
      </c>
      <c r="C533" s="81" t="s">
        <v>278</v>
      </c>
      <c r="D533" s="84" t="s">
        <v>274</v>
      </c>
      <c r="E533" s="82" t="s">
        <v>110</v>
      </c>
      <c r="F533" s="83" t="s">
        <v>408</v>
      </c>
      <c r="G533" s="82">
        <v>1.4768999999999999</v>
      </c>
      <c r="H533" s="134">
        <v>23044.803575685339</v>
      </c>
      <c r="I533" s="83">
        <v>23044.803575685339</v>
      </c>
      <c r="J533" s="82">
        <v>5.9552419354838701E-3</v>
      </c>
      <c r="K533" s="134">
        <v>63.136448152562572</v>
      </c>
      <c r="L533" s="83">
        <v>63.136448152562572</v>
      </c>
      <c r="M533" s="82">
        <v>0</v>
      </c>
      <c r="N533" s="134">
        <v>0</v>
      </c>
      <c r="O533" s="83">
        <v>0</v>
      </c>
      <c r="P533" s="82">
        <v>0</v>
      </c>
      <c r="Q533" s="134">
        <v>0</v>
      </c>
      <c r="R533" s="83">
        <v>0</v>
      </c>
    </row>
    <row r="534" spans="1:18" x14ac:dyDescent="0.25">
      <c r="A534" s="79" t="s">
        <v>406</v>
      </c>
      <c r="B534" s="133" t="s">
        <v>407</v>
      </c>
      <c r="C534" s="81" t="s">
        <v>279</v>
      </c>
      <c r="D534" s="84" t="s">
        <v>274</v>
      </c>
      <c r="E534" s="82" t="s">
        <v>110</v>
      </c>
      <c r="F534" s="83" t="s">
        <v>408</v>
      </c>
      <c r="G534" s="82">
        <v>8.9700000000000002E-2</v>
      </c>
      <c r="H534" s="134">
        <v>12596.702502979737</v>
      </c>
      <c r="I534" s="83">
        <v>12596.702502979737</v>
      </c>
      <c r="J534" s="82">
        <v>3.6169354838709681E-4</v>
      </c>
      <c r="K534" s="134">
        <v>34.511513706793799</v>
      </c>
      <c r="L534" s="83">
        <v>34.511513706793799</v>
      </c>
      <c r="M534" s="82">
        <v>0</v>
      </c>
      <c r="N534" s="134">
        <v>0</v>
      </c>
      <c r="O534" s="83">
        <v>0</v>
      </c>
      <c r="P534" s="82">
        <v>0</v>
      </c>
      <c r="Q534" s="134">
        <v>0</v>
      </c>
      <c r="R534" s="83">
        <v>0</v>
      </c>
    </row>
    <row r="535" spans="1:18" x14ac:dyDescent="0.25">
      <c r="A535" s="79" t="s">
        <v>406</v>
      </c>
      <c r="B535" s="133" t="s">
        <v>407</v>
      </c>
      <c r="C535" s="81" t="s">
        <v>280</v>
      </c>
      <c r="D535" s="84" t="s">
        <v>274</v>
      </c>
      <c r="E535" s="82" t="s">
        <v>110</v>
      </c>
      <c r="F535" s="83" t="s">
        <v>408</v>
      </c>
      <c r="G535" s="82">
        <v>0.37409999999999999</v>
      </c>
      <c r="H535" s="134">
        <v>17511.803814064362</v>
      </c>
      <c r="I535" s="83">
        <v>17511.803814064362</v>
      </c>
      <c r="J535" s="82">
        <v>1.5084677419354839E-3</v>
      </c>
      <c r="K535" s="134">
        <v>47.977544696066744</v>
      </c>
      <c r="L535" s="83">
        <v>47.977544696066744</v>
      </c>
      <c r="M535" s="82">
        <v>0</v>
      </c>
      <c r="N535" s="134">
        <v>0</v>
      </c>
      <c r="O535" s="83">
        <v>0</v>
      </c>
      <c r="P535" s="82">
        <v>0</v>
      </c>
      <c r="Q535" s="134">
        <v>0</v>
      </c>
      <c r="R535" s="83">
        <v>0</v>
      </c>
    </row>
    <row r="536" spans="1:18" x14ac:dyDescent="0.25">
      <c r="A536" s="79" t="s">
        <v>406</v>
      </c>
      <c r="B536" s="133" t="s">
        <v>407</v>
      </c>
      <c r="C536" s="81" t="s">
        <v>281</v>
      </c>
      <c r="D536" s="84" t="s">
        <v>219</v>
      </c>
      <c r="E536" s="82" t="s">
        <v>110</v>
      </c>
      <c r="F536" s="83" t="s">
        <v>408</v>
      </c>
      <c r="G536" s="82">
        <v>0.43200000000000005</v>
      </c>
      <c r="H536" s="134">
        <v>12133.278665077472</v>
      </c>
      <c r="I536" s="83">
        <v>12133.278665077472</v>
      </c>
      <c r="J536" s="82">
        <v>1.741935483870968E-3</v>
      </c>
      <c r="K536" s="134">
        <v>33.241859356376636</v>
      </c>
      <c r="L536" s="83">
        <v>33.241859356376636</v>
      </c>
      <c r="M536" s="82">
        <v>0</v>
      </c>
      <c r="N536" s="134">
        <v>0</v>
      </c>
      <c r="O536" s="83">
        <v>0</v>
      </c>
      <c r="P536" s="82">
        <v>0</v>
      </c>
      <c r="Q536" s="134">
        <v>0</v>
      </c>
      <c r="R536" s="83">
        <v>0</v>
      </c>
    </row>
    <row r="537" spans="1:18" x14ac:dyDescent="0.25">
      <c r="A537" s="79" t="s">
        <v>406</v>
      </c>
      <c r="B537" s="133" t="s">
        <v>407</v>
      </c>
      <c r="C537" s="81" t="s">
        <v>282</v>
      </c>
      <c r="D537" s="84" t="s">
        <v>219</v>
      </c>
      <c r="E537" s="82" t="s">
        <v>110</v>
      </c>
      <c r="F537" s="83" t="s">
        <v>408</v>
      </c>
      <c r="G537" s="82">
        <v>0.35680000000000001</v>
      </c>
      <c r="H537" s="134">
        <v>12526.486769964242</v>
      </c>
      <c r="I537" s="83">
        <v>12526.486769964242</v>
      </c>
      <c r="J537" s="82">
        <v>1.4387096774193548E-3</v>
      </c>
      <c r="K537" s="134">
        <v>34.319141835518472</v>
      </c>
      <c r="L537" s="83">
        <v>34.319141835518472</v>
      </c>
      <c r="M537" s="82">
        <v>0</v>
      </c>
      <c r="N537" s="134">
        <v>0</v>
      </c>
      <c r="O537" s="83">
        <v>0</v>
      </c>
      <c r="P537" s="82">
        <v>0</v>
      </c>
      <c r="Q537" s="134">
        <v>0</v>
      </c>
      <c r="R537" s="83">
        <v>0</v>
      </c>
    </row>
    <row r="538" spans="1:18" x14ac:dyDescent="0.25">
      <c r="A538" s="79" t="s">
        <v>406</v>
      </c>
      <c r="B538" s="133" t="s">
        <v>407</v>
      </c>
      <c r="C538" s="81" t="s">
        <v>283</v>
      </c>
      <c r="D538" s="84" t="s">
        <v>219</v>
      </c>
      <c r="E538" s="82" t="s">
        <v>110</v>
      </c>
      <c r="F538" s="83" t="s">
        <v>408</v>
      </c>
      <c r="G538" s="82">
        <v>0.09</v>
      </c>
      <c r="H538" s="134">
        <v>12638.831942789033</v>
      </c>
      <c r="I538" s="83">
        <v>12638.831942789033</v>
      </c>
      <c r="J538" s="82">
        <v>3.6290322580645159E-4</v>
      </c>
      <c r="K538" s="134">
        <v>34.626936829558993</v>
      </c>
      <c r="L538" s="83">
        <v>34.626936829558993</v>
      </c>
      <c r="M538" s="82">
        <v>0</v>
      </c>
      <c r="N538" s="134">
        <v>0</v>
      </c>
      <c r="O538" s="83">
        <v>0</v>
      </c>
      <c r="P538" s="82">
        <v>0</v>
      </c>
      <c r="Q538" s="134">
        <v>0</v>
      </c>
      <c r="R538" s="83">
        <v>0</v>
      </c>
    </row>
    <row r="539" spans="1:18" x14ac:dyDescent="0.25">
      <c r="A539" s="79" t="s">
        <v>406</v>
      </c>
      <c r="B539" s="133" t="s">
        <v>407</v>
      </c>
      <c r="C539" s="81" t="s">
        <v>284</v>
      </c>
      <c r="D539" s="84" t="s">
        <v>219</v>
      </c>
      <c r="E539" s="82" t="s">
        <v>110</v>
      </c>
      <c r="F539" s="83" t="s">
        <v>408</v>
      </c>
      <c r="G539" s="82">
        <v>8.8000000000000009E-2</v>
      </c>
      <c r="H539" s="134">
        <v>12357.969010727056</v>
      </c>
      <c r="I539" s="83">
        <v>12357.969010727056</v>
      </c>
      <c r="J539" s="82">
        <v>3.5483870967741938E-4</v>
      </c>
      <c r="K539" s="134">
        <v>33.857449344457692</v>
      </c>
      <c r="L539" s="83">
        <v>33.857449344457692</v>
      </c>
      <c r="M539" s="82">
        <v>0</v>
      </c>
      <c r="N539" s="134">
        <v>0</v>
      </c>
      <c r="O539" s="83">
        <v>0</v>
      </c>
      <c r="P539" s="82">
        <v>0</v>
      </c>
      <c r="Q539" s="134">
        <v>0</v>
      </c>
      <c r="R539" s="83">
        <v>0</v>
      </c>
    </row>
    <row r="540" spans="1:18" x14ac:dyDescent="0.25">
      <c r="A540" s="79" t="s">
        <v>406</v>
      </c>
      <c r="B540" s="133" t="s">
        <v>407</v>
      </c>
      <c r="C540" s="81" t="s">
        <v>285</v>
      </c>
      <c r="D540" s="84" t="s">
        <v>219</v>
      </c>
      <c r="E540" s="82" t="s">
        <v>110</v>
      </c>
      <c r="F540" s="83" t="s">
        <v>408</v>
      </c>
      <c r="G540" s="82">
        <v>8.3500000000000005E-2</v>
      </c>
      <c r="H540" s="134">
        <v>11726.027413587602</v>
      </c>
      <c r="I540" s="83">
        <v>11726.027413587602</v>
      </c>
      <c r="J540" s="82">
        <v>3.366935483870968E-4</v>
      </c>
      <c r="K540" s="134">
        <v>32.126102502979734</v>
      </c>
      <c r="L540" s="83">
        <v>32.126102502979734</v>
      </c>
      <c r="M540" s="82">
        <v>0</v>
      </c>
      <c r="N540" s="134">
        <v>0</v>
      </c>
      <c r="O540" s="83">
        <v>0</v>
      </c>
      <c r="P540" s="82">
        <v>0</v>
      </c>
      <c r="Q540" s="134">
        <v>0</v>
      </c>
      <c r="R540" s="83">
        <v>0</v>
      </c>
    </row>
    <row r="541" spans="1:18" x14ac:dyDescent="0.25">
      <c r="A541" s="79" t="s">
        <v>406</v>
      </c>
      <c r="B541" s="133" t="s">
        <v>407</v>
      </c>
      <c r="C541" s="81" t="s">
        <v>293</v>
      </c>
      <c r="D541" s="84" t="s">
        <v>219</v>
      </c>
      <c r="E541" s="82" t="s">
        <v>110</v>
      </c>
      <c r="F541" s="83" t="s">
        <v>408</v>
      </c>
      <c r="G541" s="82">
        <v>17.882800000000003</v>
      </c>
      <c r="H541" s="134">
        <v>32144.809972017301</v>
      </c>
      <c r="I541" s="83">
        <v>32144.809972017301</v>
      </c>
      <c r="J541" s="82">
        <v>7.2108064516129042E-2</v>
      </c>
      <c r="K541" s="134">
        <v>88.067972526074797</v>
      </c>
      <c r="L541" s="83">
        <v>88.067972526074797</v>
      </c>
      <c r="M541" s="82">
        <v>0</v>
      </c>
      <c r="N541" s="134">
        <v>0</v>
      </c>
      <c r="O541" s="83">
        <v>0</v>
      </c>
      <c r="P541" s="82">
        <v>0</v>
      </c>
      <c r="Q541" s="134">
        <v>0</v>
      </c>
      <c r="R541" s="83">
        <v>0</v>
      </c>
    </row>
    <row r="542" spans="1:18" x14ac:dyDescent="0.25">
      <c r="A542" s="79" t="s">
        <v>406</v>
      </c>
      <c r="B542" s="133" t="s">
        <v>407</v>
      </c>
      <c r="C542" s="81" t="s">
        <v>295</v>
      </c>
      <c r="D542" s="84" t="s">
        <v>219</v>
      </c>
      <c r="E542" s="82" t="s">
        <v>110</v>
      </c>
      <c r="F542" s="83" t="s">
        <v>408</v>
      </c>
      <c r="G542" s="82">
        <v>20.748000000000001</v>
      </c>
      <c r="H542" s="134">
        <v>32144.809972017301</v>
      </c>
      <c r="I542" s="83">
        <v>32144.809972017301</v>
      </c>
      <c r="J542" s="82">
        <v>8.3661290322580656E-2</v>
      </c>
      <c r="K542" s="134">
        <v>88.067972526074797</v>
      </c>
      <c r="L542" s="83">
        <v>88.067972526074797</v>
      </c>
      <c r="M542" s="82">
        <v>0</v>
      </c>
      <c r="N542" s="134">
        <v>0</v>
      </c>
      <c r="O542" s="83">
        <v>0</v>
      </c>
      <c r="P542" s="82">
        <v>0</v>
      </c>
      <c r="Q542" s="134">
        <v>0</v>
      </c>
      <c r="R542" s="83">
        <v>0</v>
      </c>
    </row>
    <row r="543" spans="1:18" x14ac:dyDescent="0.25">
      <c r="A543" s="79" t="s">
        <v>406</v>
      </c>
      <c r="B543" s="133" t="s">
        <v>407</v>
      </c>
      <c r="C543" s="81" t="s">
        <v>296</v>
      </c>
      <c r="D543" s="84" t="s">
        <v>219</v>
      </c>
      <c r="E543" s="82" t="s">
        <v>110</v>
      </c>
      <c r="F543" s="83" t="s">
        <v>408</v>
      </c>
      <c r="G543" s="82">
        <v>10.394399999999999</v>
      </c>
      <c r="H543" s="134">
        <v>27720.018315950139</v>
      </c>
      <c r="I543" s="83">
        <v>27720.018315950139</v>
      </c>
      <c r="J543" s="82">
        <v>4.1912903225806451E-2</v>
      </c>
      <c r="K543" s="134">
        <v>75.945255660137363</v>
      </c>
      <c r="L543" s="83">
        <v>75.945255660137363</v>
      </c>
      <c r="M543" s="82">
        <v>0</v>
      </c>
      <c r="N543" s="134">
        <v>0</v>
      </c>
      <c r="O543" s="83">
        <v>0</v>
      </c>
      <c r="P543" s="82">
        <v>0</v>
      </c>
      <c r="Q543" s="134">
        <v>0</v>
      </c>
      <c r="R543" s="83">
        <v>0</v>
      </c>
    </row>
    <row r="544" spans="1:18" x14ac:dyDescent="0.25">
      <c r="A544" s="79" t="s">
        <v>406</v>
      </c>
      <c r="B544" s="133" t="s">
        <v>407</v>
      </c>
      <c r="C544" s="81" t="s">
        <v>297</v>
      </c>
      <c r="D544" s="84" t="s">
        <v>219</v>
      </c>
      <c r="E544" s="82" t="s">
        <v>110</v>
      </c>
      <c r="F544" s="83" t="s">
        <v>408</v>
      </c>
      <c r="G544" s="82">
        <v>2.5559999999999996</v>
      </c>
      <c r="H544" s="134">
        <v>27720.018315950139</v>
      </c>
      <c r="I544" s="83">
        <v>27720.018315950139</v>
      </c>
      <c r="J544" s="82">
        <v>1.0306451612903224E-2</v>
      </c>
      <c r="K544" s="134">
        <v>75.945255660137363</v>
      </c>
      <c r="L544" s="83">
        <v>75.945255660137363</v>
      </c>
      <c r="M544" s="82">
        <v>0</v>
      </c>
      <c r="N544" s="134">
        <v>0</v>
      </c>
      <c r="O544" s="83">
        <v>0</v>
      </c>
      <c r="P544" s="82">
        <v>0</v>
      </c>
      <c r="Q544" s="134">
        <v>0</v>
      </c>
      <c r="R544" s="83">
        <v>0</v>
      </c>
    </row>
    <row r="545" spans="1:18" x14ac:dyDescent="0.25">
      <c r="A545" s="79" t="s">
        <v>406</v>
      </c>
      <c r="B545" s="133" t="s">
        <v>407</v>
      </c>
      <c r="C545" s="81" t="s">
        <v>298</v>
      </c>
      <c r="D545" s="84" t="s">
        <v>213</v>
      </c>
      <c r="E545" s="82" t="s">
        <v>110</v>
      </c>
      <c r="F545" s="83" t="s">
        <v>408</v>
      </c>
      <c r="G545" s="82">
        <v>0.18359999999999999</v>
      </c>
      <c r="H545" s="134">
        <v>29867.343678453319</v>
      </c>
      <c r="I545" s="83">
        <v>29867.343678453319</v>
      </c>
      <c r="J545" s="82">
        <v>7.4032258064516126E-4</v>
      </c>
      <c r="K545" s="134">
        <v>81.828338845077582</v>
      </c>
      <c r="L545" s="83">
        <v>81.828338845077582</v>
      </c>
      <c r="M545" s="82">
        <v>0</v>
      </c>
      <c r="N545" s="134">
        <v>0</v>
      </c>
      <c r="O545" s="83">
        <v>0</v>
      </c>
      <c r="P545" s="82">
        <v>0</v>
      </c>
      <c r="Q545" s="134">
        <v>0</v>
      </c>
      <c r="R545" s="83">
        <v>0</v>
      </c>
    </row>
    <row r="546" spans="1:18" x14ac:dyDescent="0.25">
      <c r="A546" s="79" t="s">
        <v>406</v>
      </c>
      <c r="B546" s="133" t="s">
        <v>407</v>
      </c>
      <c r="C546" s="81" t="s">
        <v>299</v>
      </c>
      <c r="D546" s="84" t="s">
        <v>219</v>
      </c>
      <c r="E546" s="82" t="s">
        <v>110</v>
      </c>
      <c r="F546" s="83" t="s">
        <v>408</v>
      </c>
      <c r="G546" s="82">
        <v>196.20360000000002</v>
      </c>
      <c r="H546" s="134">
        <v>31949.598575426102</v>
      </c>
      <c r="I546" s="83">
        <v>31949.598575426102</v>
      </c>
      <c r="J546" s="82">
        <v>0.79114354838709688</v>
      </c>
      <c r="K546" s="134">
        <v>87.533146781989316</v>
      </c>
      <c r="L546" s="83">
        <v>87.533146781989316</v>
      </c>
      <c r="M546" s="82">
        <v>0</v>
      </c>
      <c r="N546" s="134">
        <v>0</v>
      </c>
      <c r="O546" s="83">
        <v>0</v>
      </c>
      <c r="P546" s="82">
        <v>0</v>
      </c>
      <c r="Q546" s="134">
        <v>0</v>
      </c>
      <c r="R546" s="83">
        <v>0</v>
      </c>
    </row>
    <row r="547" spans="1:18" x14ac:dyDescent="0.25">
      <c r="A547" s="79" t="s">
        <v>406</v>
      </c>
      <c r="B547" s="133" t="s">
        <v>407</v>
      </c>
      <c r="C547" s="81" t="s">
        <v>300</v>
      </c>
      <c r="D547" s="84" t="s">
        <v>219</v>
      </c>
      <c r="E547" s="82" t="s">
        <v>110</v>
      </c>
      <c r="F547" s="83" t="s">
        <v>408</v>
      </c>
      <c r="G547" s="82">
        <v>191.37560000000002</v>
      </c>
      <c r="H547" s="134">
        <v>32144.809972017301</v>
      </c>
      <c r="I547" s="83">
        <v>32144.809972017301</v>
      </c>
      <c r="J547" s="82">
        <v>0.77167580645161293</v>
      </c>
      <c r="K547" s="134">
        <v>88.067972526074797</v>
      </c>
      <c r="L547" s="83">
        <v>88.067972526074797</v>
      </c>
      <c r="M547" s="82">
        <v>0</v>
      </c>
      <c r="N547" s="134">
        <v>0</v>
      </c>
      <c r="O547" s="83">
        <v>0</v>
      </c>
      <c r="P547" s="82">
        <v>0</v>
      </c>
      <c r="Q547" s="134">
        <v>0</v>
      </c>
      <c r="R547" s="83">
        <v>0</v>
      </c>
    </row>
    <row r="548" spans="1:18" x14ac:dyDescent="0.25">
      <c r="A548" s="79" t="s">
        <v>406</v>
      </c>
      <c r="B548" s="133" t="s">
        <v>407</v>
      </c>
      <c r="C548" s="81" t="s">
        <v>301</v>
      </c>
      <c r="D548" s="84" t="s">
        <v>219</v>
      </c>
      <c r="E548" s="82" t="s">
        <v>110</v>
      </c>
      <c r="F548" s="83" t="s">
        <v>408</v>
      </c>
      <c r="G548" s="82">
        <v>112.1915</v>
      </c>
      <c r="H548" s="134">
        <v>32047.204273721698</v>
      </c>
      <c r="I548" s="83">
        <v>32047.204273721698</v>
      </c>
      <c r="J548" s="82">
        <v>0.45238508064516131</v>
      </c>
      <c r="K548" s="134">
        <v>87.800559654032043</v>
      </c>
      <c r="L548" s="83">
        <v>87.800559654032043</v>
      </c>
      <c r="M548" s="82">
        <v>0</v>
      </c>
      <c r="N548" s="134">
        <v>0</v>
      </c>
      <c r="O548" s="83">
        <v>0</v>
      </c>
      <c r="P548" s="82">
        <v>0</v>
      </c>
      <c r="Q548" s="134">
        <v>0</v>
      </c>
      <c r="R548" s="83">
        <v>0</v>
      </c>
    </row>
    <row r="549" spans="1:18" x14ac:dyDescent="0.25">
      <c r="A549" s="79" t="s">
        <v>406</v>
      </c>
      <c r="B549" s="133" t="s">
        <v>407</v>
      </c>
      <c r="C549" s="81" t="s">
        <v>302</v>
      </c>
      <c r="D549" s="84" t="s">
        <v>219</v>
      </c>
      <c r="E549" s="82" t="s">
        <v>110</v>
      </c>
      <c r="F549" s="83" t="s">
        <v>408</v>
      </c>
      <c r="G549" s="82">
        <v>41.806399999999996</v>
      </c>
      <c r="H549" s="134">
        <v>32079.739506486898</v>
      </c>
      <c r="I549" s="83">
        <v>32079.739506486898</v>
      </c>
      <c r="J549" s="82">
        <v>0.16857419354838707</v>
      </c>
      <c r="K549" s="134">
        <v>87.889697278046299</v>
      </c>
      <c r="L549" s="83">
        <v>87.889697278046299</v>
      </c>
      <c r="M549" s="82">
        <v>0</v>
      </c>
      <c r="N549" s="134">
        <v>0</v>
      </c>
      <c r="O549" s="83">
        <v>0</v>
      </c>
      <c r="P549" s="82">
        <v>0</v>
      </c>
      <c r="Q549" s="134">
        <v>0</v>
      </c>
      <c r="R549" s="83">
        <v>0</v>
      </c>
    </row>
    <row r="550" spans="1:18" x14ac:dyDescent="0.25">
      <c r="A550" s="79" t="s">
        <v>406</v>
      </c>
      <c r="B550" s="133" t="s">
        <v>407</v>
      </c>
      <c r="C550" s="81" t="s">
        <v>303</v>
      </c>
      <c r="D550" s="84" t="s">
        <v>219</v>
      </c>
      <c r="E550" s="82" t="s">
        <v>110</v>
      </c>
      <c r="F550" s="83" t="s">
        <v>408</v>
      </c>
      <c r="G550" s="82">
        <v>55.3125</v>
      </c>
      <c r="H550" s="134">
        <v>28793.680997201729</v>
      </c>
      <c r="I550" s="83">
        <v>28793.680997201729</v>
      </c>
      <c r="J550" s="82">
        <v>0.22303427419354838</v>
      </c>
      <c r="K550" s="134">
        <v>78.886797252607479</v>
      </c>
      <c r="L550" s="83">
        <v>78.886797252607479</v>
      </c>
      <c r="M550" s="82">
        <v>0</v>
      </c>
      <c r="N550" s="134">
        <v>0</v>
      </c>
      <c r="O550" s="83">
        <v>0</v>
      </c>
      <c r="P550" s="82">
        <v>0</v>
      </c>
      <c r="Q550" s="134">
        <v>0</v>
      </c>
      <c r="R550" s="83">
        <v>0</v>
      </c>
    </row>
    <row r="551" spans="1:18" x14ac:dyDescent="0.25">
      <c r="A551" s="79" t="s">
        <v>406</v>
      </c>
      <c r="B551" s="133" t="s">
        <v>407</v>
      </c>
      <c r="C551" s="81" t="s">
        <v>304</v>
      </c>
      <c r="D551" s="84" t="s">
        <v>219</v>
      </c>
      <c r="E551" s="82" t="s">
        <v>110</v>
      </c>
      <c r="F551" s="83" t="s">
        <v>408</v>
      </c>
      <c r="G551" s="82">
        <v>41.002599999999994</v>
      </c>
      <c r="H551" s="134">
        <v>28565.93436784533</v>
      </c>
      <c r="I551" s="83">
        <v>28565.93436784533</v>
      </c>
      <c r="J551" s="82">
        <v>0.165333064516129</v>
      </c>
      <c r="K551" s="134">
        <v>78.262833884507756</v>
      </c>
      <c r="L551" s="83">
        <v>78.262833884507756</v>
      </c>
      <c r="M551" s="82">
        <v>0</v>
      </c>
      <c r="N551" s="134">
        <v>0</v>
      </c>
      <c r="O551" s="83">
        <v>0</v>
      </c>
      <c r="P551" s="82">
        <v>0</v>
      </c>
      <c r="Q551" s="134">
        <v>0</v>
      </c>
      <c r="R551" s="83">
        <v>0</v>
      </c>
    </row>
    <row r="552" spans="1:18" x14ac:dyDescent="0.25">
      <c r="A552" s="79" t="s">
        <v>406</v>
      </c>
      <c r="B552" s="133" t="s">
        <v>407</v>
      </c>
      <c r="C552" s="81" t="s">
        <v>305</v>
      </c>
      <c r="D552" s="84" t="s">
        <v>219</v>
      </c>
      <c r="E552" s="82" t="s">
        <v>110</v>
      </c>
      <c r="F552" s="83" t="s">
        <v>408</v>
      </c>
      <c r="G552" s="82">
        <v>51.401900000000005</v>
      </c>
      <c r="H552" s="134">
        <v>29704.667514627323</v>
      </c>
      <c r="I552" s="83">
        <v>29704.667514627323</v>
      </c>
      <c r="J552" s="82">
        <v>0.20726572580645164</v>
      </c>
      <c r="K552" s="134">
        <v>81.382650725006357</v>
      </c>
      <c r="L552" s="83">
        <v>81.382650725006357</v>
      </c>
      <c r="M552" s="82">
        <v>0</v>
      </c>
      <c r="N552" s="134">
        <v>0</v>
      </c>
      <c r="O552" s="83">
        <v>0</v>
      </c>
      <c r="P552" s="82">
        <v>0</v>
      </c>
      <c r="Q552" s="134">
        <v>0</v>
      </c>
      <c r="R552" s="83">
        <v>0</v>
      </c>
    </row>
    <row r="553" spans="1:18" x14ac:dyDescent="0.25">
      <c r="A553" s="79" t="s">
        <v>406</v>
      </c>
      <c r="B553" s="133" t="s">
        <v>407</v>
      </c>
      <c r="C553" s="81" t="s">
        <v>306</v>
      </c>
      <c r="D553" s="84" t="s">
        <v>219</v>
      </c>
      <c r="E553" s="82" t="s">
        <v>110</v>
      </c>
      <c r="F553" s="83" t="s">
        <v>408</v>
      </c>
      <c r="G553" s="82">
        <v>9.2609999999999992</v>
      </c>
      <c r="H553" s="134">
        <v>33478.754515390479</v>
      </c>
      <c r="I553" s="83">
        <v>33478.754515390479</v>
      </c>
      <c r="J553" s="82">
        <v>3.734274193548387E-2</v>
      </c>
      <c r="K553" s="134">
        <v>91.72261511065885</v>
      </c>
      <c r="L553" s="83">
        <v>91.72261511065885</v>
      </c>
      <c r="M553" s="82">
        <v>0</v>
      </c>
      <c r="N553" s="134">
        <v>0</v>
      </c>
      <c r="O553" s="83">
        <v>0</v>
      </c>
      <c r="P553" s="82">
        <v>0</v>
      </c>
      <c r="Q553" s="134">
        <v>0</v>
      </c>
      <c r="R553" s="83">
        <v>0</v>
      </c>
    </row>
    <row r="554" spans="1:18" x14ac:dyDescent="0.25">
      <c r="A554" s="79" t="s">
        <v>406</v>
      </c>
      <c r="B554" s="133" t="s">
        <v>407</v>
      </c>
      <c r="C554" s="81" t="s">
        <v>307</v>
      </c>
      <c r="D554" s="84" t="s">
        <v>219</v>
      </c>
      <c r="E554" s="82" t="s">
        <v>110</v>
      </c>
      <c r="F554" s="83" t="s">
        <v>408</v>
      </c>
      <c r="G554" s="82">
        <v>27.832000000000001</v>
      </c>
      <c r="H554" s="134">
        <v>32340.021368608494</v>
      </c>
      <c r="I554" s="83">
        <v>32340.021368608494</v>
      </c>
      <c r="J554" s="82">
        <v>0.11222580645161291</v>
      </c>
      <c r="K554" s="134">
        <v>88.60279827016025</v>
      </c>
      <c r="L554" s="83">
        <v>88.60279827016025</v>
      </c>
      <c r="M554" s="82">
        <v>0</v>
      </c>
      <c r="N554" s="134">
        <v>0</v>
      </c>
      <c r="O554" s="83">
        <v>0</v>
      </c>
      <c r="P554" s="82">
        <v>0</v>
      </c>
      <c r="Q554" s="134">
        <v>0</v>
      </c>
      <c r="R554" s="83">
        <v>0</v>
      </c>
    </row>
    <row r="555" spans="1:18" x14ac:dyDescent="0.25">
      <c r="A555" s="79" t="s">
        <v>406</v>
      </c>
      <c r="B555" s="133" t="s">
        <v>407</v>
      </c>
      <c r="C555" s="81" t="s">
        <v>308</v>
      </c>
      <c r="D555" s="84" t="s">
        <v>219</v>
      </c>
      <c r="E555" s="82" t="s">
        <v>110</v>
      </c>
      <c r="F555" s="83" t="s">
        <v>408</v>
      </c>
      <c r="G555" s="82">
        <v>57.096899999999998</v>
      </c>
      <c r="H555" s="134">
        <v>32762.979394556092</v>
      </c>
      <c r="I555" s="83">
        <v>32762.979394556092</v>
      </c>
      <c r="J555" s="82">
        <v>0.23022943548387095</v>
      </c>
      <c r="K555" s="134">
        <v>89.761587382345454</v>
      </c>
      <c r="L555" s="83">
        <v>89.761587382345454</v>
      </c>
      <c r="M555" s="82">
        <v>0</v>
      </c>
      <c r="N555" s="134">
        <v>0</v>
      </c>
      <c r="O555" s="83">
        <v>0</v>
      </c>
      <c r="P555" s="82">
        <v>0</v>
      </c>
      <c r="Q555" s="134">
        <v>0</v>
      </c>
      <c r="R555" s="83">
        <v>0</v>
      </c>
    </row>
    <row r="556" spans="1:18" x14ac:dyDescent="0.25">
      <c r="A556" s="79" t="s">
        <v>406</v>
      </c>
      <c r="B556" s="133" t="s">
        <v>407</v>
      </c>
      <c r="C556" s="81" t="s">
        <v>309</v>
      </c>
      <c r="D556" s="84" t="s">
        <v>219</v>
      </c>
      <c r="E556" s="82" t="s">
        <v>110</v>
      </c>
      <c r="F556" s="83" t="s">
        <v>408</v>
      </c>
      <c r="G556" s="82">
        <v>38.366700000000002</v>
      </c>
      <c r="H556" s="134">
        <v>32762.979394556092</v>
      </c>
      <c r="I556" s="83">
        <v>32762.979394556092</v>
      </c>
      <c r="J556" s="82">
        <v>0.15470443548387097</v>
      </c>
      <c r="K556" s="134">
        <v>89.761587382345454</v>
      </c>
      <c r="L556" s="83">
        <v>89.761587382345454</v>
      </c>
      <c r="M556" s="82">
        <v>0</v>
      </c>
      <c r="N556" s="134">
        <v>0</v>
      </c>
      <c r="O556" s="83">
        <v>0</v>
      </c>
      <c r="P556" s="82">
        <v>0</v>
      </c>
      <c r="Q556" s="134">
        <v>0</v>
      </c>
      <c r="R556" s="83">
        <v>0</v>
      </c>
    </row>
    <row r="557" spans="1:18" x14ac:dyDescent="0.25">
      <c r="A557" s="79" t="s">
        <v>406</v>
      </c>
      <c r="B557" s="133" t="s">
        <v>407</v>
      </c>
      <c r="C557" s="81" t="s">
        <v>310</v>
      </c>
      <c r="D557" s="84" t="s">
        <v>219</v>
      </c>
      <c r="E557" s="82" t="s">
        <v>110</v>
      </c>
      <c r="F557" s="83" t="s">
        <v>408</v>
      </c>
      <c r="G557" s="82">
        <v>57.106400000000001</v>
      </c>
      <c r="H557" s="134">
        <v>28761.145764436529</v>
      </c>
      <c r="I557" s="83">
        <v>28761.145764436529</v>
      </c>
      <c r="J557" s="82">
        <v>0.23026774193548388</v>
      </c>
      <c r="K557" s="134">
        <v>78.797659628593237</v>
      </c>
      <c r="L557" s="83">
        <v>78.797659628593237</v>
      </c>
      <c r="M557" s="82">
        <v>0</v>
      </c>
      <c r="N557" s="134">
        <v>0</v>
      </c>
      <c r="O557" s="83">
        <v>0</v>
      </c>
      <c r="P557" s="82">
        <v>0</v>
      </c>
      <c r="Q557" s="134">
        <v>0</v>
      </c>
      <c r="R557" s="83">
        <v>0</v>
      </c>
    </row>
    <row r="558" spans="1:18" x14ac:dyDescent="0.25">
      <c r="A558" s="79" t="s">
        <v>406</v>
      </c>
      <c r="B558" s="133" t="s">
        <v>407</v>
      </c>
      <c r="C558" s="81" t="s">
        <v>311</v>
      </c>
      <c r="D558" s="84" t="s">
        <v>219</v>
      </c>
      <c r="E558" s="82" t="s">
        <v>110</v>
      </c>
      <c r="F558" s="83" t="s">
        <v>408</v>
      </c>
      <c r="G558" s="82">
        <v>25.074999999999999</v>
      </c>
      <c r="H558" s="134">
        <v>32632.838463495293</v>
      </c>
      <c r="I558" s="83">
        <v>32632.838463495293</v>
      </c>
      <c r="J558" s="82">
        <v>0.10110887096774193</v>
      </c>
      <c r="K558" s="134">
        <v>89.405036886288471</v>
      </c>
      <c r="L558" s="83">
        <v>89.405036886288471</v>
      </c>
      <c r="M558" s="82">
        <v>0</v>
      </c>
      <c r="N558" s="134">
        <v>0</v>
      </c>
      <c r="O558" s="83">
        <v>0</v>
      </c>
      <c r="P558" s="82">
        <v>0</v>
      </c>
      <c r="Q558" s="134">
        <v>0</v>
      </c>
      <c r="R558" s="83">
        <v>0</v>
      </c>
    </row>
    <row r="559" spans="1:18" x14ac:dyDescent="0.25">
      <c r="A559" s="79" t="s">
        <v>406</v>
      </c>
      <c r="B559" s="133" t="s">
        <v>407</v>
      </c>
      <c r="C559" s="81" t="s">
        <v>312</v>
      </c>
      <c r="D559" s="84" t="s">
        <v>219</v>
      </c>
      <c r="E559" s="82" t="s">
        <v>110</v>
      </c>
      <c r="F559" s="83" t="s">
        <v>408</v>
      </c>
      <c r="G559" s="82">
        <v>35.194499999999998</v>
      </c>
      <c r="H559" s="134">
        <v>28273.117272958534</v>
      </c>
      <c r="I559" s="83">
        <v>28273.117272958534</v>
      </c>
      <c r="J559" s="82">
        <v>0.1419133064516129</v>
      </c>
      <c r="K559" s="134">
        <v>77.460595268379549</v>
      </c>
      <c r="L559" s="83">
        <v>77.460595268379549</v>
      </c>
      <c r="M559" s="82">
        <v>0</v>
      </c>
      <c r="N559" s="134">
        <v>0</v>
      </c>
      <c r="O559" s="83">
        <v>0</v>
      </c>
      <c r="P559" s="82">
        <v>0</v>
      </c>
      <c r="Q559" s="134">
        <v>0</v>
      </c>
      <c r="R559" s="83">
        <v>0</v>
      </c>
    </row>
    <row r="560" spans="1:18" x14ac:dyDescent="0.25">
      <c r="A560" s="79" t="s">
        <v>406</v>
      </c>
      <c r="B560" s="133" t="s">
        <v>407</v>
      </c>
      <c r="C560" s="81" t="s">
        <v>313</v>
      </c>
      <c r="D560" s="84" t="s">
        <v>219</v>
      </c>
      <c r="E560" s="82" t="s">
        <v>110</v>
      </c>
      <c r="F560" s="83" t="s">
        <v>408</v>
      </c>
      <c r="G560" s="82">
        <v>48.492000000000004</v>
      </c>
      <c r="H560" s="134">
        <v>29216.639023149328</v>
      </c>
      <c r="I560" s="83">
        <v>29216.639023149328</v>
      </c>
      <c r="J560" s="82">
        <v>0.19553225806451616</v>
      </c>
      <c r="K560" s="134">
        <v>80.045586364792683</v>
      </c>
      <c r="L560" s="83">
        <v>80.045586364792683</v>
      </c>
      <c r="M560" s="82">
        <v>0</v>
      </c>
      <c r="N560" s="134">
        <v>0</v>
      </c>
      <c r="O560" s="83">
        <v>0</v>
      </c>
      <c r="P560" s="82">
        <v>0</v>
      </c>
      <c r="Q560" s="134">
        <v>0</v>
      </c>
      <c r="R560" s="83">
        <v>0</v>
      </c>
    </row>
    <row r="561" spans="1:18" x14ac:dyDescent="0.25">
      <c r="A561" s="79" t="s">
        <v>406</v>
      </c>
      <c r="B561" s="133" t="s">
        <v>407</v>
      </c>
      <c r="C561" s="81" t="s">
        <v>314</v>
      </c>
      <c r="D561" s="84" t="s">
        <v>219</v>
      </c>
      <c r="E561" s="82" t="s">
        <v>110</v>
      </c>
      <c r="F561" s="83" t="s">
        <v>408</v>
      </c>
      <c r="G561" s="82">
        <v>29.910000000000004</v>
      </c>
      <c r="H561" s="134">
        <v>32437.627066904097</v>
      </c>
      <c r="I561" s="83">
        <v>32437.627066904097</v>
      </c>
      <c r="J561" s="82">
        <v>0.12060483870967743</v>
      </c>
      <c r="K561" s="134">
        <v>88.870211142203004</v>
      </c>
      <c r="L561" s="83">
        <v>88.870211142203004</v>
      </c>
      <c r="M561" s="82">
        <v>0</v>
      </c>
      <c r="N561" s="134">
        <v>0</v>
      </c>
      <c r="O561" s="83">
        <v>0</v>
      </c>
      <c r="P561" s="82">
        <v>0</v>
      </c>
      <c r="Q561" s="134">
        <v>0</v>
      </c>
      <c r="R561" s="83">
        <v>0</v>
      </c>
    </row>
    <row r="562" spans="1:18" x14ac:dyDescent="0.25">
      <c r="A562" s="79" t="s">
        <v>406</v>
      </c>
      <c r="B562" s="133" t="s">
        <v>407</v>
      </c>
      <c r="C562" s="81" t="s">
        <v>315</v>
      </c>
      <c r="D562" s="84" t="s">
        <v>219</v>
      </c>
      <c r="E562" s="82" t="s">
        <v>110</v>
      </c>
      <c r="F562" s="83" t="s">
        <v>408</v>
      </c>
      <c r="G562" s="82">
        <v>27.243000000000002</v>
      </c>
      <c r="H562" s="134">
        <v>32828.049860086488</v>
      </c>
      <c r="I562" s="83">
        <v>32828.049860086488</v>
      </c>
      <c r="J562" s="82">
        <v>0.10985080645161291</v>
      </c>
      <c r="K562" s="134">
        <v>89.939862630373938</v>
      </c>
      <c r="L562" s="83">
        <v>89.939862630373938</v>
      </c>
      <c r="M562" s="82">
        <v>0</v>
      </c>
      <c r="N562" s="134">
        <v>0</v>
      </c>
      <c r="O562" s="83">
        <v>0</v>
      </c>
      <c r="P562" s="82">
        <v>0</v>
      </c>
      <c r="Q562" s="134">
        <v>0</v>
      </c>
      <c r="R562" s="83">
        <v>0</v>
      </c>
    </row>
    <row r="563" spans="1:18" x14ac:dyDescent="0.25">
      <c r="A563" s="79" t="s">
        <v>406</v>
      </c>
      <c r="B563" s="133" t="s">
        <v>407</v>
      </c>
      <c r="C563" s="81" t="s">
        <v>316</v>
      </c>
      <c r="D563" s="84" t="s">
        <v>219</v>
      </c>
      <c r="E563" s="82" t="s">
        <v>110</v>
      </c>
      <c r="F563" s="83" t="s">
        <v>408</v>
      </c>
      <c r="G563" s="82">
        <v>54.734400000000001</v>
      </c>
      <c r="H563" s="134">
        <v>32795.514627321289</v>
      </c>
      <c r="I563" s="83">
        <v>32795.514627321289</v>
      </c>
      <c r="J563" s="82">
        <v>0.2207032258064516</v>
      </c>
      <c r="K563" s="134">
        <v>89.850725006359696</v>
      </c>
      <c r="L563" s="83">
        <v>89.850725006359696</v>
      </c>
      <c r="M563" s="82">
        <v>0</v>
      </c>
      <c r="N563" s="134">
        <v>0</v>
      </c>
      <c r="O563" s="83">
        <v>0</v>
      </c>
      <c r="P563" s="82">
        <v>0</v>
      </c>
      <c r="Q563" s="134">
        <v>0</v>
      </c>
      <c r="R563" s="83">
        <v>0</v>
      </c>
    </row>
    <row r="564" spans="1:18" x14ac:dyDescent="0.25">
      <c r="A564" s="79" t="s">
        <v>406</v>
      </c>
      <c r="B564" s="133" t="s">
        <v>407</v>
      </c>
      <c r="C564" s="81" t="s">
        <v>317</v>
      </c>
      <c r="D564" s="84" t="s">
        <v>219</v>
      </c>
      <c r="E564" s="82" t="s">
        <v>110</v>
      </c>
      <c r="F564" s="83" t="s">
        <v>408</v>
      </c>
      <c r="G564" s="82">
        <v>78.244100000000003</v>
      </c>
      <c r="H564" s="134">
        <v>27882.694479776139</v>
      </c>
      <c r="I564" s="83">
        <v>27882.694479776139</v>
      </c>
      <c r="J564" s="82">
        <v>0.31550040322580647</v>
      </c>
      <c r="K564" s="134">
        <v>76.390943780208602</v>
      </c>
      <c r="L564" s="83">
        <v>76.390943780208602</v>
      </c>
      <c r="M564" s="82">
        <v>0</v>
      </c>
      <c r="N564" s="134">
        <v>0</v>
      </c>
      <c r="O564" s="83">
        <v>0</v>
      </c>
      <c r="P564" s="82">
        <v>0</v>
      </c>
      <c r="Q564" s="134">
        <v>0</v>
      </c>
      <c r="R564" s="83">
        <v>0</v>
      </c>
    </row>
    <row r="565" spans="1:18" x14ac:dyDescent="0.25">
      <c r="A565" s="79" t="s">
        <v>406</v>
      </c>
      <c r="B565" s="133" t="s">
        <v>407</v>
      </c>
      <c r="C565" s="81" t="s">
        <v>318</v>
      </c>
      <c r="D565" s="84" t="s">
        <v>219</v>
      </c>
      <c r="E565" s="82" t="s">
        <v>110</v>
      </c>
      <c r="F565" s="83" t="s">
        <v>408</v>
      </c>
      <c r="G565" s="82">
        <v>13.5</v>
      </c>
      <c r="H565" s="134">
        <v>32535.232765199693</v>
      </c>
      <c r="I565" s="83">
        <v>32535.232765199693</v>
      </c>
      <c r="J565" s="82">
        <v>5.4435483870967742E-2</v>
      </c>
      <c r="K565" s="134">
        <v>89.137624014245731</v>
      </c>
      <c r="L565" s="83">
        <v>89.137624014245731</v>
      </c>
      <c r="M565" s="82">
        <v>0</v>
      </c>
      <c r="N565" s="134">
        <v>0</v>
      </c>
      <c r="O565" s="83">
        <v>0</v>
      </c>
      <c r="P565" s="82">
        <v>0</v>
      </c>
      <c r="Q565" s="134">
        <v>0</v>
      </c>
      <c r="R565" s="83">
        <v>0</v>
      </c>
    </row>
    <row r="566" spans="1:18" x14ac:dyDescent="0.25">
      <c r="A566" s="79" t="s">
        <v>406</v>
      </c>
      <c r="B566" s="133" t="s">
        <v>407</v>
      </c>
      <c r="C566" s="81" t="s">
        <v>319</v>
      </c>
      <c r="D566" s="84" t="s">
        <v>219</v>
      </c>
      <c r="E566" s="82" t="s">
        <v>110</v>
      </c>
      <c r="F566" s="83" t="s">
        <v>408</v>
      </c>
      <c r="G566" s="82">
        <v>8.7119999999999997</v>
      </c>
      <c r="H566" s="134">
        <v>32209.880437547698</v>
      </c>
      <c r="I566" s="83">
        <v>32209.880437547698</v>
      </c>
      <c r="J566" s="82">
        <v>3.5129032258064512E-2</v>
      </c>
      <c r="K566" s="134">
        <v>88.246247774103281</v>
      </c>
      <c r="L566" s="83">
        <v>88.246247774103281</v>
      </c>
      <c r="M566" s="82">
        <v>0</v>
      </c>
      <c r="N566" s="134">
        <v>0</v>
      </c>
      <c r="O566" s="83">
        <v>0</v>
      </c>
      <c r="P566" s="82">
        <v>0</v>
      </c>
      <c r="Q566" s="134">
        <v>0</v>
      </c>
      <c r="R566" s="83">
        <v>0</v>
      </c>
    </row>
    <row r="567" spans="1:18" x14ac:dyDescent="0.25">
      <c r="A567" s="79" t="s">
        <v>406</v>
      </c>
      <c r="B567" s="133" t="s">
        <v>407</v>
      </c>
      <c r="C567" s="81" t="s">
        <v>320</v>
      </c>
      <c r="D567" s="84" t="s">
        <v>219</v>
      </c>
      <c r="E567" s="82" t="s">
        <v>110</v>
      </c>
      <c r="F567" s="83" t="s">
        <v>408</v>
      </c>
      <c r="G567" s="82">
        <v>13.245000000000001</v>
      </c>
      <c r="H567" s="134">
        <v>28728.610531671329</v>
      </c>
      <c r="I567" s="83">
        <v>28728.610531671329</v>
      </c>
      <c r="J567" s="82">
        <v>5.3407258064516135E-2</v>
      </c>
      <c r="K567" s="134">
        <v>78.708522004578981</v>
      </c>
      <c r="L567" s="83">
        <v>78.708522004578981</v>
      </c>
      <c r="M567" s="82">
        <v>0</v>
      </c>
      <c r="N567" s="134">
        <v>0</v>
      </c>
      <c r="O567" s="83">
        <v>0</v>
      </c>
      <c r="P567" s="82">
        <v>0</v>
      </c>
      <c r="Q567" s="134">
        <v>0</v>
      </c>
      <c r="R567" s="83">
        <v>0</v>
      </c>
    </row>
    <row r="568" spans="1:18" x14ac:dyDescent="0.25">
      <c r="A568" s="79" t="s">
        <v>406</v>
      </c>
      <c r="B568" s="133" t="s">
        <v>407</v>
      </c>
      <c r="C568" s="81" t="s">
        <v>321</v>
      </c>
      <c r="D568" s="84" t="s">
        <v>219</v>
      </c>
      <c r="E568" s="82" t="s">
        <v>110</v>
      </c>
      <c r="F568" s="83" t="s">
        <v>408</v>
      </c>
      <c r="G568" s="82">
        <v>11.137499999999999</v>
      </c>
      <c r="H568" s="134">
        <v>28988.892393792928</v>
      </c>
      <c r="I568" s="83">
        <v>28988.892393792928</v>
      </c>
      <c r="J568" s="82">
        <v>4.4909274193548385E-2</v>
      </c>
      <c r="K568" s="134">
        <v>79.42162299669296</v>
      </c>
      <c r="L568" s="83">
        <v>79.42162299669296</v>
      </c>
      <c r="M568" s="82">
        <v>0</v>
      </c>
      <c r="N568" s="134">
        <v>0</v>
      </c>
      <c r="O568" s="83">
        <v>0</v>
      </c>
      <c r="P568" s="82">
        <v>0</v>
      </c>
      <c r="Q568" s="134">
        <v>0</v>
      </c>
      <c r="R568" s="83">
        <v>0</v>
      </c>
    </row>
    <row r="569" spans="1:18" x14ac:dyDescent="0.25">
      <c r="A569" s="79" t="s">
        <v>406</v>
      </c>
      <c r="B569" s="133" t="s">
        <v>407</v>
      </c>
      <c r="C569" s="81" t="s">
        <v>322</v>
      </c>
      <c r="D569" s="84" t="s">
        <v>219</v>
      </c>
      <c r="E569" s="82" t="s">
        <v>110</v>
      </c>
      <c r="F569" s="83" t="s">
        <v>408</v>
      </c>
      <c r="G569" s="82">
        <v>26.838000000000001</v>
      </c>
      <c r="H569" s="134">
        <v>32340.021368608494</v>
      </c>
      <c r="I569" s="83">
        <v>32340.021368608494</v>
      </c>
      <c r="J569" s="82">
        <v>0.10821774193548388</v>
      </c>
      <c r="K569" s="134">
        <v>88.60279827016025</v>
      </c>
      <c r="L569" s="83">
        <v>88.60279827016025</v>
      </c>
      <c r="M569" s="82">
        <v>0</v>
      </c>
      <c r="N569" s="134">
        <v>0</v>
      </c>
      <c r="O569" s="83">
        <v>0</v>
      </c>
      <c r="P569" s="82">
        <v>0</v>
      </c>
      <c r="Q569" s="134">
        <v>0</v>
      </c>
      <c r="R569" s="83">
        <v>0</v>
      </c>
    </row>
    <row r="570" spans="1:18" x14ac:dyDescent="0.25">
      <c r="A570" s="79" t="s">
        <v>406</v>
      </c>
      <c r="B570" s="133" t="s">
        <v>407</v>
      </c>
      <c r="C570" s="81" t="s">
        <v>323</v>
      </c>
      <c r="D570" s="84" t="s">
        <v>219</v>
      </c>
      <c r="E570" s="82" t="s">
        <v>110</v>
      </c>
      <c r="F570" s="83" t="s">
        <v>408</v>
      </c>
      <c r="G570" s="82">
        <v>11.843999999999999</v>
      </c>
      <c r="H570" s="134">
        <v>32112.274739252094</v>
      </c>
      <c r="I570" s="83">
        <v>32112.274739252094</v>
      </c>
      <c r="J570" s="82">
        <v>4.7758064516129031E-2</v>
      </c>
      <c r="K570" s="134">
        <v>87.978834902060527</v>
      </c>
      <c r="L570" s="83">
        <v>87.978834902060527</v>
      </c>
      <c r="M570" s="82">
        <v>0</v>
      </c>
      <c r="N570" s="134">
        <v>0</v>
      </c>
      <c r="O570" s="83">
        <v>0</v>
      </c>
      <c r="P570" s="82">
        <v>0</v>
      </c>
      <c r="Q570" s="134">
        <v>0</v>
      </c>
      <c r="R570" s="83">
        <v>0</v>
      </c>
    </row>
    <row r="571" spans="1:18" x14ac:dyDescent="0.25">
      <c r="A571" s="79" t="s">
        <v>406</v>
      </c>
      <c r="B571" s="133" t="s">
        <v>407</v>
      </c>
      <c r="C571" s="81" t="s">
        <v>324</v>
      </c>
      <c r="D571" s="84" t="s">
        <v>219</v>
      </c>
      <c r="E571" s="82" t="s">
        <v>110</v>
      </c>
      <c r="F571" s="83" t="s">
        <v>408</v>
      </c>
      <c r="G571" s="82">
        <v>13.3245</v>
      </c>
      <c r="H571" s="134">
        <v>32112.274739252094</v>
      </c>
      <c r="I571" s="83">
        <v>32112.274739252094</v>
      </c>
      <c r="J571" s="82">
        <v>5.3727822580645165E-2</v>
      </c>
      <c r="K571" s="134">
        <v>87.978834902060527</v>
      </c>
      <c r="L571" s="83">
        <v>87.978834902060527</v>
      </c>
      <c r="M571" s="82">
        <v>0</v>
      </c>
      <c r="N571" s="134">
        <v>0</v>
      </c>
      <c r="O571" s="83">
        <v>0</v>
      </c>
      <c r="P571" s="82">
        <v>0</v>
      </c>
      <c r="Q571" s="134">
        <v>0</v>
      </c>
      <c r="R571" s="83">
        <v>0</v>
      </c>
    </row>
    <row r="572" spans="1:18" x14ac:dyDescent="0.25">
      <c r="A572" s="79" t="s">
        <v>406</v>
      </c>
      <c r="B572" s="133" t="s">
        <v>407</v>
      </c>
      <c r="C572" s="81" t="s">
        <v>325</v>
      </c>
      <c r="D572" s="84" t="s">
        <v>219</v>
      </c>
      <c r="E572" s="82" t="s">
        <v>110</v>
      </c>
      <c r="F572" s="83" t="s">
        <v>408</v>
      </c>
      <c r="G572" s="82">
        <v>15.872</v>
      </c>
      <c r="H572" s="134">
        <v>32274.950903078097</v>
      </c>
      <c r="I572" s="83">
        <v>32274.950903078097</v>
      </c>
      <c r="J572" s="82">
        <v>6.4000000000000001E-2</v>
      </c>
      <c r="K572" s="134">
        <v>88.42452302213178</v>
      </c>
      <c r="L572" s="83">
        <v>88.42452302213178</v>
      </c>
      <c r="M572" s="82">
        <v>0</v>
      </c>
      <c r="N572" s="134">
        <v>0</v>
      </c>
      <c r="O572" s="83">
        <v>0</v>
      </c>
      <c r="P572" s="82">
        <v>0</v>
      </c>
      <c r="Q572" s="134">
        <v>0</v>
      </c>
      <c r="R572" s="83">
        <v>0</v>
      </c>
    </row>
    <row r="573" spans="1:18" x14ac:dyDescent="0.25">
      <c r="A573" s="79" t="s">
        <v>406</v>
      </c>
      <c r="B573" s="133" t="s">
        <v>407</v>
      </c>
      <c r="C573" s="81" t="s">
        <v>326</v>
      </c>
      <c r="D573" s="84" t="s">
        <v>219</v>
      </c>
      <c r="E573" s="82" t="s">
        <v>110</v>
      </c>
      <c r="F573" s="83" t="s">
        <v>408</v>
      </c>
      <c r="G573" s="82">
        <v>14.994</v>
      </c>
      <c r="H573" s="134">
        <v>28696.075298906129</v>
      </c>
      <c r="I573" s="83">
        <v>28696.075298906129</v>
      </c>
      <c r="J573" s="82">
        <v>6.0459677419354839E-2</v>
      </c>
      <c r="K573" s="134">
        <v>78.619384380564739</v>
      </c>
      <c r="L573" s="83">
        <v>78.619384380564739</v>
      </c>
      <c r="M573" s="82">
        <v>0</v>
      </c>
      <c r="N573" s="134">
        <v>0</v>
      </c>
      <c r="O573" s="83">
        <v>0</v>
      </c>
      <c r="P573" s="82">
        <v>0</v>
      </c>
      <c r="Q573" s="134">
        <v>0</v>
      </c>
      <c r="R573" s="83">
        <v>0</v>
      </c>
    </row>
    <row r="574" spans="1:18" x14ac:dyDescent="0.25">
      <c r="A574" s="79" t="s">
        <v>406</v>
      </c>
      <c r="B574" s="133" t="s">
        <v>407</v>
      </c>
      <c r="C574" s="81" t="s">
        <v>327</v>
      </c>
      <c r="D574" s="84" t="s">
        <v>219</v>
      </c>
      <c r="E574" s="82" t="s">
        <v>110</v>
      </c>
      <c r="F574" s="83" t="s">
        <v>408</v>
      </c>
      <c r="G574" s="82">
        <v>23.429500000000001</v>
      </c>
      <c r="H574" s="134">
        <v>32437.627066904097</v>
      </c>
      <c r="I574" s="83">
        <v>32437.627066904097</v>
      </c>
      <c r="J574" s="82">
        <v>9.4473790322580645E-2</v>
      </c>
      <c r="K574" s="134">
        <v>88.870211142203004</v>
      </c>
      <c r="L574" s="83">
        <v>88.870211142203004</v>
      </c>
      <c r="M574" s="82">
        <v>0</v>
      </c>
      <c r="N574" s="134">
        <v>0</v>
      </c>
      <c r="O574" s="83">
        <v>0</v>
      </c>
      <c r="P574" s="82">
        <v>0</v>
      </c>
      <c r="Q574" s="134">
        <v>0</v>
      </c>
      <c r="R574" s="83">
        <v>0</v>
      </c>
    </row>
    <row r="575" spans="1:18" x14ac:dyDescent="0.25">
      <c r="A575" s="79" t="s">
        <v>406</v>
      </c>
      <c r="B575" s="133" t="s">
        <v>407</v>
      </c>
      <c r="C575" s="81" t="s">
        <v>328</v>
      </c>
      <c r="D575" s="84" t="s">
        <v>219</v>
      </c>
      <c r="E575" s="82" t="s">
        <v>110</v>
      </c>
      <c r="F575" s="83" t="s">
        <v>408</v>
      </c>
      <c r="G575" s="82">
        <v>12.502000000000001</v>
      </c>
      <c r="H575" s="134">
        <v>29053.962859323325</v>
      </c>
      <c r="I575" s="83">
        <v>29053.962859323325</v>
      </c>
      <c r="J575" s="82">
        <v>5.0411290322580647E-2</v>
      </c>
      <c r="K575" s="134">
        <v>79.599898244721444</v>
      </c>
      <c r="L575" s="83">
        <v>79.599898244721444</v>
      </c>
      <c r="M575" s="82">
        <v>0</v>
      </c>
      <c r="N575" s="134">
        <v>0</v>
      </c>
      <c r="O575" s="83">
        <v>0</v>
      </c>
      <c r="P575" s="82">
        <v>0</v>
      </c>
      <c r="Q575" s="134">
        <v>0</v>
      </c>
      <c r="R575" s="83">
        <v>0</v>
      </c>
    </row>
    <row r="576" spans="1:18" x14ac:dyDescent="0.25">
      <c r="A576" s="79" t="s">
        <v>406</v>
      </c>
      <c r="B576" s="133" t="s">
        <v>407</v>
      </c>
      <c r="C576" s="81" t="s">
        <v>329</v>
      </c>
      <c r="D576" s="84" t="s">
        <v>219</v>
      </c>
      <c r="E576" s="82" t="s">
        <v>110</v>
      </c>
      <c r="F576" s="83" t="s">
        <v>408</v>
      </c>
      <c r="G576" s="82">
        <v>4.7575000000000003</v>
      </c>
      <c r="H576" s="134">
        <v>28142.976341897735</v>
      </c>
      <c r="I576" s="83">
        <v>28142.976341897735</v>
      </c>
      <c r="J576" s="82">
        <v>1.9183467741935484E-2</v>
      </c>
      <c r="K576" s="134">
        <v>77.104044772322567</v>
      </c>
      <c r="L576" s="83">
        <v>77.104044772322567</v>
      </c>
      <c r="M576" s="82">
        <v>0</v>
      </c>
      <c r="N576" s="134">
        <v>0</v>
      </c>
      <c r="O576" s="83">
        <v>0</v>
      </c>
      <c r="P576" s="82">
        <v>0</v>
      </c>
      <c r="Q576" s="134">
        <v>0</v>
      </c>
      <c r="R576" s="83">
        <v>0</v>
      </c>
    </row>
    <row r="577" spans="1:18" x14ac:dyDescent="0.25">
      <c r="A577" s="79" t="s">
        <v>406</v>
      </c>
      <c r="B577" s="133" t="s">
        <v>407</v>
      </c>
      <c r="C577" s="81" t="s">
        <v>330</v>
      </c>
      <c r="D577" s="84" t="s">
        <v>219</v>
      </c>
      <c r="E577" s="82" t="s">
        <v>110</v>
      </c>
      <c r="F577" s="83" t="s">
        <v>408</v>
      </c>
      <c r="G577" s="82">
        <v>4.5765000000000002</v>
      </c>
      <c r="H577" s="134">
        <v>33088.331722208088</v>
      </c>
      <c r="I577" s="83">
        <v>33088.331722208088</v>
      </c>
      <c r="J577" s="82">
        <v>1.8453629032258067E-2</v>
      </c>
      <c r="K577" s="134">
        <v>90.652963622487917</v>
      </c>
      <c r="L577" s="83">
        <v>90.652963622487917</v>
      </c>
      <c r="M577" s="82">
        <v>0</v>
      </c>
      <c r="N577" s="134">
        <v>0</v>
      </c>
      <c r="O577" s="83">
        <v>0</v>
      </c>
      <c r="P577" s="82">
        <v>0</v>
      </c>
      <c r="Q577" s="134">
        <v>0</v>
      </c>
      <c r="R577" s="83">
        <v>0</v>
      </c>
    </row>
    <row r="578" spans="1:18" x14ac:dyDescent="0.25">
      <c r="A578" s="79" t="s">
        <v>406</v>
      </c>
      <c r="B578" s="133" t="s">
        <v>407</v>
      </c>
      <c r="C578" s="81" t="s">
        <v>331</v>
      </c>
      <c r="D578" s="84" t="s">
        <v>219</v>
      </c>
      <c r="E578" s="82" t="s">
        <v>110</v>
      </c>
      <c r="F578" s="83" t="s">
        <v>408</v>
      </c>
      <c r="G578" s="82">
        <v>11.419500000000001</v>
      </c>
      <c r="H578" s="134">
        <v>32307.486135843294</v>
      </c>
      <c r="I578" s="83">
        <v>32307.486135843294</v>
      </c>
      <c r="J578" s="82">
        <v>4.6046370967741938E-2</v>
      </c>
      <c r="K578" s="134">
        <v>88.513660646146008</v>
      </c>
      <c r="L578" s="83">
        <v>88.513660646146008</v>
      </c>
      <c r="M578" s="82">
        <v>0</v>
      </c>
      <c r="N578" s="134">
        <v>0</v>
      </c>
      <c r="O578" s="83">
        <v>0</v>
      </c>
      <c r="P578" s="82">
        <v>0</v>
      </c>
      <c r="Q578" s="134">
        <v>0</v>
      </c>
      <c r="R578" s="83">
        <v>0</v>
      </c>
    </row>
    <row r="579" spans="1:18" x14ac:dyDescent="0.25">
      <c r="A579" s="79" t="s">
        <v>406</v>
      </c>
      <c r="B579" s="133" t="s">
        <v>407</v>
      </c>
      <c r="C579" s="81" t="s">
        <v>332</v>
      </c>
      <c r="D579" s="84" t="s">
        <v>219</v>
      </c>
      <c r="E579" s="82" t="s">
        <v>110</v>
      </c>
      <c r="F579" s="83" t="s">
        <v>408</v>
      </c>
      <c r="G579" s="82">
        <v>0.87100000000000011</v>
      </c>
      <c r="H579" s="134">
        <v>28338.187738488938</v>
      </c>
      <c r="I579" s="83">
        <v>28338.187738488938</v>
      </c>
      <c r="J579" s="82">
        <v>3.5120967741935488E-3</v>
      </c>
      <c r="K579" s="134">
        <v>77.638870516408048</v>
      </c>
      <c r="L579" s="83">
        <v>77.638870516408048</v>
      </c>
      <c r="M579" s="82">
        <v>0</v>
      </c>
      <c r="N579" s="134">
        <v>0</v>
      </c>
      <c r="O579" s="83">
        <v>0</v>
      </c>
      <c r="P579" s="82">
        <v>0</v>
      </c>
      <c r="Q579" s="134">
        <v>0</v>
      </c>
      <c r="R579" s="83">
        <v>0</v>
      </c>
    </row>
    <row r="580" spans="1:18" x14ac:dyDescent="0.25">
      <c r="A580" s="79" t="s">
        <v>406</v>
      </c>
      <c r="B580" s="133" t="s">
        <v>407</v>
      </c>
      <c r="C580" s="81" t="s">
        <v>333</v>
      </c>
      <c r="D580" s="84" t="s">
        <v>219</v>
      </c>
      <c r="E580" s="82" t="s">
        <v>110</v>
      </c>
      <c r="F580" s="83" t="s">
        <v>408</v>
      </c>
      <c r="G580" s="82">
        <v>12.152000000000001</v>
      </c>
      <c r="H580" s="134">
        <v>28240.582040193334</v>
      </c>
      <c r="I580" s="83">
        <v>28240.582040193334</v>
      </c>
      <c r="J580" s="82">
        <v>4.9000000000000002E-2</v>
      </c>
      <c r="K580" s="134">
        <v>77.371457644365293</v>
      </c>
      <c r="L580" s="83">
        <v>77.371457644365293</v>
      </c>
      <c r="M580" s="82">
        <v>0</v>
      </c>
      <c r="N580" s="134">
        <v>0</v>
      </c>
      <c r="O580" s="83">
        <v>0</v>
      </c>
      <c r="P580" s="82">
        <v>0</v>
      </c>
      <c r="Q580" s="134">
        <v>0</v>
      </c>
      <c r="R580" s="83">
        <v>0</v>
      </c>
    </row>
    <row r="581" spans="1:18" x14ac:dyDescent="0.25">
      <c r="A581" s="79" t="s">
        <v>406</v>
      </c>
      <c r="B581" s="133" t="s">
        <v>407</v>
      </c>
      <c r="C581" s="81" t="s">
        <v>334</v>
      </c>
      <c r="D581" s="84" t="s">
        <v>219</v>
      </c>
      <c r="E581" s="82" t="s">
        <v>110</v>
      </c>
      <c r="F581" s="83" t="s">
        <v>408</v>
      </c>
      <c r="G581" s="82">
        <v>2.601</v>
      </c>
      <c r="H581" s="134">
        <v>28208.046807428134</v>
      </c>
      <c r="I581" s="83">
        <v>28208.046807428134</v>
      </c>
      <c r="J581" s="82">
        <v>1.0487903225806451E-2</v>
      </c>
      <c r="K581" s="134">
        <v>77.282320020351051</v>
      </c>
      <c r="L581" s="83">
        <v>77.282320020351051</v>
      </c>
      <c r="M581" s="82">
        <v>0</v>
      </c>
      <c r="N581" s="134">
        <v>0</v>
      </c>
      <c r="O581" s="83">
        <v>0</v>
      </c>
      <c r="P581" s="82">
        <v>0</v>
      </c>
      <c r="Q581" s="134">
        <v>0</v>
      </c>
      <c r="R581" s="83">
        <v>0</v>
      </c>
    </row>
    <row r="582" spans="1:18" x14ac:dyDescent="0.25">
      <c r="A582" s="79" t="s">
        <v>406</v>
      </c>
      <c r="B582" s="133" t="s">
        <v>407</v>
      </c>
      <c r="C582" s="81" t="s">
        <v>335</v>
      </c>
      <c r="D582" s="84" t="s">
        <v>219</v>
      </c>
      <c r="E582" s="82" t="s">
        <v>110</v>
      </c>
      <c r="F582" s="83" t="s">
        <v>408</v>
      </c>
      <c r="G582" s="82">
        <v>14.688500000000001</v>
      </c>
      <c r="H582" s="134">
        <v>32958.190791147295</v>
      </c>
      <c r="I582" s="83">
        <v>32958.190791147295</v>
      </c>
      <c r="J582" s="82">
        <v>5.9227822580645163E-2</v>
      </c>
      <c r="K582" s="134">
        <v>90.296413126430949</v>
      </c>
      <c r="L582" s="83">
        <v>90.296413126430949</v>
      </c>
      <c r="M582" s="82">
        <v>0</v>
      </c>
      <c r="N582" s="134">
        <v>0</v>
      </c>
      <c r="O582" s="83">
        <v>0</v>
      </c>
      <c r="P582" s="82">
        <v>0</v>
      </c>
      <c r="Q582" s="134">
        <v>0</v>
      </c>
      <c r="R582" s="83">
        <v>0</v>
      </c>
    </row>
    <row r="583" spans="1:18" x14ac:dyDescent="0.25">
      <c r="A583" s="79" t="s">
        <v>406</v>
      </c>
      <c r="B583" s="133" t="s">
        <v>407</v>
      </c>
      <c r="C583" s="81" t="s">
        <v>336</v>
      </c>
      <c r="D583" s="84" t="s">
        <v>274</v>
      </c>
      <c r="E583" s="82" t="s">
        <v>110</v>
      </c>
      <c r="F583" s="83" t="s">
        <v>408</v>
      </c>
      <c r="G583" s="82">
        <v>0.1176</v>
      </c>
      <c r="H583" s="134">
        <v>38261.433731874837</v>
      </c>
      <c r="I583" s="83">
        <v>38261.433731874837</v>
      </c>
      <c r="J583" s="82">
        <v>4.7419354838709678E-4</v>
      </c>
      <c r="K583" s="134">
        <v>104.82584584075298</v>
      </c>
      <c r="L583" s="83">
        <v>104.82584584075298</v>
      </c>
      <c r="M583" s="82">
        <v>0</v>
      </c>
      <c r="N583" s="134">
        <v>0</v>
      </c>
      <c r="O583" s="83">
        <v>0</v>
      </c>
      <c r="P583" s="82">
        <v>0</v>
      </c>
      <c r="Q583" s="134">
        <v>0</v>
      </c>
      <c r="R583" s="83">
        <v>0</v>
      </c>
    </row>
    <row r="584" spans="1:18" x14ac:dyDescent="0.25">
      <c r="A584" s="79" t="s">
        <v>406</v>
      </c>
      <c r="B584" s="133" t="s">
        <v>407</v>
      </c>
      <c r="C584" s="81" t="s">
        <v>337</v>
      </c>
      <c r="D584" s="84" t="s">
        <v>274</v>
      </c>
      <c r="E584" s="82" t="s">
        <v>110</v>
      </c>
      <c r="F584" s="83" t="s">
        <v>408</v>
      </c>
      <c r="G584" s="82">
        <v>0.1104</v>
      </c>
      <c r="H584" s="134">
        <v>35918.896972780458</v>
      </c>
      <c r="I584" s="83">
        <v>35918.896972780458</v>
      </c>
      <c r="J584" s="82">
        <v>4.4516129032258066E-4</v>
      </c>
      <c r="K584" s="134">
        <v>98.407936911727276</v>
      </c>
      <c r="L584" s="83">
        <v>98.407936911727276</v>
      </c>
      <c r="M584" s="82">
        <v>0</v>
      </c>
      <c r="N584" s="134">
        <v>0</v>
      </c>
      <c r="O584" s="83">
        <v>0</v>
      </c>
      <c r="P584" s="82">
        <v>0</v>
      </c>
      <c r="Q584" s="134">
        <v>0</v>
      </c>
      <c r="R584" s="83">
        <v>0</v>
      </c>
    </row>
    <row r="585" spans="1:18" x14ac:dyDescent="0.25">
      <c r="A585" s="79" t="s">
        <v>406</v>
      </c>
      <c r="B585" s="133" t="s">
        <v>407</v>
      </c>
      <c r="C585" s="81" t="s">
        <v>341</v>
      </c>
      <c r="D585" s="84" t="s">
        <v>219</v>
      </c>
      <c r="E585" s="82" t="s">
        <v>110</v>
      </c>
      <c r="F585" s="83" t="s">
        <v>408</v>
      </c>
      <c r="G585" s="82">
        <v>3.5234200000000002</v>
      </c>
      <c r="H585" s="134">
        <v>534.70977353992851</v>
      </c>
      <c r="I585" s="83">
        <v>534.70977353992851</v>
      </c>
      <c r="J585" s="82">
        <v>1.4207338709677421E-2</v>
      </c>
      <c r="K585" s="134">
        <v>1.4649582836710371</v>
      </c>
      <c r="L585" s="83">
        <v>1.4649582836710371</v>
      </c>
      <c r="M585" s="82">
        <v>0</v>
      </c>
      <c r="N585" s="134">
        <v>0</v>
      </c>
      <c r="O585" s="83">
        <v>0</v>
      </c>
      <c r="P585" s="82">
        <v>0</v>
      </c>
      <c r="Q585" s="134">
        <v>0</v>
      </c>
      <c r="R585" s="83">
        <v>0</v>
      </c>
    </row>
    <row r="586" spans="1:18" x14ac:dyDescent="0.25">
      <c r="A586" s="79" t="s">
        <v>406</v>
      </c>
      <c r="B586" s="133" t="s">
        <v>407</v>
      </c>
      <c r="C586" s="81" t="s">
        <v>343</v>
      </c>
      <c r="D586" s="84" t="s">
        <v>213</v>
      </c>
      <c r="E586" s="82" t="s">
        <v>110</v>
      </c>
      <c r="F586" s="83" t="s">
        <v>408</v>
      </c>
      <c r="G586" s="82">
        <v>0.47579999999999995</v>
      </c>
      <c r="H586" s="134">
        <v>517.48212157330158</v>
      </c>
      <c r="I586" s="83">
        <v>517.48212157330158</v>
      </c>
      <c r="J586" s="82">
        <v>1.9185483870967741E-3</v>
      </c>
      <c r="K586" s="134">
        <v>1.4177592371871277</v>
      </c>
      <c r="L586" s="83">
        <v>1.4177592371871277</v>
      </c>
      <c r="M586" s="82">
        <v>0</v>
      </c>
      <c r="N586" s="134">
        <v>0</v>
      </c>
      <c r="O586" s="83">
        <v>0</v>
      </c>
      <c r="P586" s="82">
        <v>0</v>
      </c>
      <c r="Q586" s="134">
        <v>0</v>
      </c>
      <c r="R586" s="83">
        <v>0</v>
      </c>
    </row>
    <row r="587" spans="1:18" x14ac:dyDescent="0.25">
      <c r="A587" s="79" t="s">
        <v>406</v>
      </c>
      <c r="B587" s="133" t="s">
        <v>407</v>
      </c>
      <c r="C587" s="81" t="s">
        <v>344</v>
      </c>
      <c r="D587" s="84" t="s">
        <v>213</v>
      </c>
      <c r="E587" s="82" t="s">
        <v>110</v>
      </c>
      <c r="F587" s="83" t="s">
        <v>408</v>
      </c>
      <c r="G587" s="82">
        <v>0.35688000000000003</v>
      </c>
      <c r="H587" s="134">
        <v>582.2163289630513</v>
      </c>
      <c r="I587" s="83">
        <v>582.2163289630513</v>
      </c>
      <c r="J587" s="82">
        <v>1.4390322580645162E-3</v>
      </c>
      <c r="K587" s="134">
        <v>1.5951132300357569</v>
      </c>
      <c r="L587" s="83">
        <v>1.5951132300357569</v>
      </c>
      <c r="M587" s="82">
        <v>0</v>
      </c>
      <c r="N587" s="134">
        <v>0</v>
      </c>
      <c r="O587" s="83">
        <v>0</v>
      </c>
      <c r="P587" s="82">
        <v>0</v>
      </c>
      <c r="Q587" s="134">
        <v>0</v>
      </c>
      <c r="R587" s="83">
        <v>0</v>
      </c>
    </row>
    <row r="588" spans="1:18" x14ac:dyDescent="0.25">
      <c r="A588" s="79" t="s">
        <v>406</v>
      </c>
      <c r="B588" s="133" t="s">
        <v>407</v>
      </c>
      <c r="C588" s="81" t="s">
        <v>345</v>
      </c>
      <c r="D588" s="84" t="s">
        <v>213</v>
      </c>
      <c r="E588" s="82" t="s">
        <v>110</v>
      </c>
      <c r="F588" s="83" t="s">
        <v>408</v>
      </c>
      <c r="G588" s="82">
        <v>0.23249999999999998</v>
      </c>
      <c r="H588" s="134">
        <v>505.73599523241955</v>
      </c>
      <c r="I588" s="83">
        <v>505.73599523241955</v>
      </c>
      <c r="J588" s="82">
        <v>9.3749999999999997E-4</v>
      </c>
      <c r="K588" s="134">
        <v>1.3855780691299167</v>
      </c>
      <c r="L588" s="83">
        <v>1.3855780691299167</v>
      </c>
      <c r="M588" s="82">
        <v>0</v>
      </c>
      <c r="N588" s="134">
        <v>0</v>
      </c>
      <c r="O588" s="83">
        <v>0</v>
      </c>
      <c r="P588" s="82">
        <v>0</v>
      </c>
      <c r="Q588" s="134">
        <v>0</v>
      </c>
      <c r="R588" s="83">
        <v>0</v>
      </c>
    </row>
    <row r="589" spans="1:18" x14ac:dyDescent="0.25">
      <c r="A589" s="79" t="s">
        <v>406</v>
      </c>
      <c r="B589" s="133" t="s">
        <v>407</v>
      </c>
      <c r="C589" s="81" t="s">
        <v>346</v>
      </c>
      <c r="D589" s="84" t="s">
        <v>213</v>
      </c>
      <c r="E589" s="82" t="s">
        <v>110</v>
      </c>
      <c r="F589" s="83" t="s">
        <v>408</v>
      </c>
      <c r="G589" s="82">
        <v>0.23648999999999998</v>
      </c>
      <c r="H589" s="134">
        <v>514.41507747318235</v>
      </c>
      <c r="I589" s="83">
        <v>514.41507747318235</v>
      </c>
      <c r="J589" s="82">
        <v>9.5358870967741927E-4</v>
      </c>
      <c r="K589" s="134">
        <v>1.4093563766388557</v>
      </c>
      <c r="L589" s="83">
        <v>1.4093563766388557</v>
      </c>
      <c r="M589" s="82">
        <v>0</v>
      </c>
      <c r="N589" s="134">
        <v>0</v>
      </c>
      <c r="O589" s="83">
        <v>0</v>
      </c>
      <c r="P589" s="82">
        <v>0</v>
      </c>
      <c r="Q589" s="134">
        <v>0</v>
      </c>
      <c r="R589" s="83">
        <v>0</v>
      </c>
    </row>
    <row r="590" spans="1:18" x14ac:dyDescent="0.25">
      <c r="A590" s="79" t="s">
        <v>406</v>
      </c>
      <c r="B590" s="133" t="s">
        <v>407</v>
      </c>
      <c r="C590" s="81" t="s">
        <v>347</v>
      </c>
      <c r="D590" s="84" t="s">
        <v>213</v>
      </c>
      <c r="E590" s="82" t="s">
        <v>110</v>
      </c>
      <c r="F590" s="83" t="s">
        <v>408</v>
      </c>
      <c r="G590" s="82">
        <v>0.27093</v>
      </c>
      <c r="H590" s="134">
        <v>589.32926102502984</v>
      </c>
      <c r="I590" s="83">
        <v>589.32926102502984</v>
      </c>
      <c r="J590" s="82">
        <v>1.0924596774193548E-3</v>
      </c>
      <c r="K590" s="134">
        <v>1.614600715137068</v>
      </c>
      <c r="L590" s="83">
        <v>1.614600715137068</v>
      </c>
      <c r="M590" s="82">
        <v>0</v>
      </c>
      <c r="N590" s="134">
        <v>0</v>
      </c>
      <c r="O590" s="83">
        <v>0</v>
      </c>
      <c r="P590" s="82">
        <v>0</v>
      </c>
      <c r="Q590" s="134">
        <v>0</v>
      </c>
      <c r="R590" s="83">
        <v>0</v>
      </c>
    </row>
    <row r="591" spans="1:18" x14ac:dyDescent="0.25">
      <c r="A591" s="79" t="s">
        <v>406</v>
      </c>
      <c r="B591" s="133" t="s">
        <v>407</v>
      </c>
      <c r="C591" s="81" t="s">
        <v>348</v>
      </c>
      <c r="D591" s="84" t="s">
        <v>219</v>
      </c>
      <c r="E591" s="82" t="s">
        <v>110</v>
      </c>
      <c r="F591" s="83" t="s">
        <v>408</v>
      </c>
      <c r="G591" s="82">
        <v>4.6539999999999999</v>
      </c>
      <c r="H591" s="134">
        <v>467.23480333730635</v>
      </c>
      <c r="I591" s="83">
        <v>467.23480333730635</v>
      </c>
      <c r="J591" s="82">
        <v>1.8766129032258064E-2</v>
      </c>
      <c r="K591" s="134">
        <v>1.2800953516090585</v>
      </c>
      <c r="L591" s="83">
        <v>1.2800953516090585</v>
      </c>
      <c r="M591" s="82">
        <v>0</v>
      </c>
      <c r="N591" s="134">
        <v>0</v>
      </c>
      <c r="O591" s="83">
        <v>0</v>
      </c>
      <c r="P591" s="82">
        <v>0</v>
      </c>
      <c r="Q591" s="134">
        <v>0</v>
      </c>
      <c r="R591" s="83">
        <v>0</v>
      </c>
    </row>
    <row r="592" spans="1:18" x14ac:dyDescent="0.25">
      <c r="A592" s="79" t="s">
        <v>406</v>
      </c>
      <c r="B592" s="133" t="s">
        <v>407</v>
      </c>
      <c r="C592" s="81" t="s">
        <v>349</v>
      </c>
      <c r="D592" s="84" t="s">
        <v>219</v>
      </c>
      <c r="E592" s="82" t="s">
        <v>110</v>
      </c>
      <c r="F592" s="83" t="s">
        <v>408</v>
      </c>
      <c r="G592" s="82">
        <v>9.4380000000000006</v>
      </c>
      <c r="H592" s="134">
        <v>466.58224076281289</v>
      </c>
      <c r="I592" s="83">
        <v>466.58224076281289</v>
      </c>
      <c r="J592" s="82">
        <v>3.8056451612903226E-2</v>
      </c>
      <c r="K592" s="134">
        <v>1.2783075089392133</v>
      </c>
      <c r="L592" s="83">
        <v>1.2783075089392133</v>
      </c>
      <c r="M592" s="82">
        <v>0</v>
      </c>
      <c r="N592" s="134">
        <v>0</v>
      </c>
      <c r="O592" s="83">
        <v>0</v>
      </c>
      <c r="P592" s="82">
        <v>0</v>
      </c>
      <c r="Q592" s="134">
        <v>0</v>
      </c>
      <c r="R592" s="83">
        <v>0</v>
      </c>
    </row>
    <row r="593" spans="1:18" x14ac:dyDescent="0.25">
      <c r="A593" s="79" t="s">
        <v>406</v>
      </c>
      <c r="B593" s="133" t="s">
        <v>407</v>
      </c>
      <c r="C593" s="81" t="s">
        <v>350</v>
      </c>
      <c r="D593" s="84" t="s">
        <v>219</v>
      </c>
      <c r="E593" s="82" t="s">
        <v>110</v>
      </c>
      <c r="F593" s="83" t="s">
        <v>408</v>
      </c>
      <c r="G593" s="82">
        <v>1.468</v>
      </c>
      <c r="H593" s="134">
        <v>478.98092967818832</v>
      </c>
      <c r="I593" s="83">
        <v>478.98092967818832</v>
      </c>
      <c r="J593" s="82">
        <v>5.9193548387096772E-3</v>
      </c>
      <c r="K593" s="134">
        <v>1.3122765196662693</v>
      </c>
      <c r="L593" s="83">
        <v>1.3122765196662693</v>
      </c>
      <c r="M593" s="82">
        <v>0</v>
      </c>
      <c r="N593" s="134">
        <v>0</v>
      </c>
      <c r="O593" s="83">
        <v>0</v>
      </c>
      <c r="P593" s="82">
        <v>0</v>
      </c>
      <c r="Q593" s="134">
        <v>0</v>
      </c>
      <c r="R593" s="83">
        <v>0</v>
      </c>
    </row>
    <row r="594" spans="1:18" x14ac:dyDescent="0.25">
      <c r="A594" s="79" t="s">
        <v>406</v>
      </c>
      <c r="B594" s="133" t="s">
        <v>407</v>
      </c>
      <c r="C594" s="81" t="s">
        <v>351</v>
      </c>
      <c r="D594" s="84" t="s">
        <v>219</v>
      </c>
      <c r="E594" s="82" t="s">
        <v>110</v>
      </c>
      <c r="F594" s="83" t="s">
        <v>408</v>
      </c>
      <c r="G594" s="82">
        <v>0.22559999999999997</v>
      </c>
      <c r="H594" s="134">
        <v>490.72705601907029</v>
      </c>
      <c r="I594" s="83">
        <v>490.72705601907029</v>
      </c>
      <c r="J594" s="82">
        <v>9.0967741935483863E-4</v>
      </c>
      <c r="K594" s="134">
        <v>1.3444576877234802</v>
      </c>
      <c r="L594" s="83">
        <v>1.3444576877234802</v>
      </c>
      <c r="M594" s="82">
        <v>0</v>
      </c>
      <c r="N594" s="134">
        <v>0</v>
      </c>
      <c r="O594" s="83">
        <v>0</v>
      </c>
      <c r="P594" s="82">
        <v>0</v>
      </c>
      <c r="Q594" s="134">
        <v>0</v>
      </c>
      <c r="R594" s="83">
        <v>0</v>
      </c>
    </row>
    <row r="595" spans="1:18" x14ac:dyDescent="0.25">
      <c r="A595" s="79" t="s">
        <v>406</v>
      </c>
      <c r="B595" s="133" t="s">
        <v>407</v>
      </c>
      <c r="C595" s="81" t="s">
        <v>352</v>
      </c>
      <c r="D595" s="84" t="s">
        <v>219</v>
      </c>
      <c r="E595" s="82" t="s">
        <v>110</v>
      </c>
      <c r="F595" s="83" t="s">
        <v>408</v>
      </c>
      <c r="G595" s="82">
        <v>3.0870000000000002</v>
      </c>
      <c r="H595" s="134">
        <v>447.65792610250304</v>
      </c>
      <c r="I595" s="83">
        <v>447.65792610250304</v>
      </c>
      <c r="J595" s="82">
        <v>1.244758064516129E-2</v>
      </c>
      <c r="K595" s="134">
        <v>1.2264600715137071</v>
      </c>
      <c r="L595" s="83">
        <v>1.2264600715137071</v>
      </c>
      <c r="M595" s="82">
        <v>0</v>
      </c>
      <c r="N595" s="134">
        <v>0</v>
      </c>
      <c r="O595" s="83">
        <v>0</v>
      </c>
      <c r="P595" s="82">
        <v>0</v>
      </c>
      <c r="Q595" s="134">
        <v>0</v>
      </c>
      <c r="R595" s="83">
        <v>0</v>
      </c>
    </row>
    <row r="596" spans="1:18" x14ac:dyDescent="0.25">
      <c r="A596" s="79" t="s">
        <v>406</v>
      </c>
      <c r="B596" s="133" t="s">
        <v>407</v>
      </c>
      <c r="C596" s="81" t="s">
        <v>353</v>
      </c>
      <c r="D596" s="84" t="s">
        <v>219</v>
      </c>
      <c r="E596" s="82" t="s">
        <v>110</v>
      </c>
      <c r="F596" s="83" t="s">
        <v>408</v>
      </c>
      <c r="G596" s="82">
        <v>0.59840000000000004</v>
      </c>
      <c r="H596" s="134">
        <v>488.11680572109657</v>
      </c>
      <c r="I596" s="83">
        <v>488.11680572109657</v>
      </c>
      <c r="J596" s="82">
        <v>2.4129032258064518E-3</v>
      </c>
      <c r="K596" s="134">
        <v>1.3373063170441002</v>
      </c>
      <c r="L596" s="83">
        <v>1.3373063170441002</v>
      </c>
      <c r="M596" s="82">
        <v>0</v>
      </c>
      <c r="N596" s="134">
        <v>0</v>
      </c>
      <c r="O596" s="83">
        <v>0</v>
      </c>
      <c r="P596" s="82">
        <v>0</v>
      </c>
      <c r="Q596" s="134">
        <v>0</v>
      </c>
      <c r="R596" s="83">
        <v>0</v>
      </c>
    </row>
    <row r="597" spans="1:18" x14ac:dyDescent="0.25">
      <c r="A597" s="79" t="s">
        <v>406</v>
      </c>
      <c r="B597" s="133" t="s">
        <v>407</v>
      </c>
      <c r="C597" s="81" t="s">
        <v>354</v>
      </c>
      <c r="D597" s="84" t="s">
        <v>219</v>
      </c>
      <c r="E597" s="82" t="s">
        <v>110</v>
      </c>
      <c r="F597" s="83" t="s">
        <v>408</v>
      </c>
      <c r="G597" s="82">
        <v>0.42059999999999997</v>
      </c>
      <c r="H597" s="134">
        <v>457.44636471990464</v>
      </c>
      <c r="I597" s="83">
        <v>457.44636471990464</v>
      </c>
      <c r="J597" s="82">
        <v>1.6959677419354838E-3</v>
      </c>
      <c r="K597" s="134">
        <v>1.2532777115613825</v>
      </c>
      <c r="L597" s="83">
        <v>1.2532777115613825</v>
      </c>
      <c r="M597" s="82">
        <v>0</v>
      </c>
      <c r="N597" s="134">
        <v>0</v>
      </c>
      <c r="O597" s="83">
        <v>0</v>
      </c>
      <c r="P597" s="82">
        <v>0</v>
      </c>
      <c r="Q597" s="134">
        <v>0</v>
      </c>
      <c r="R597" s="83">
        <v>0</v>
      </c>
    </row>
    <row r="598" spans="1:18" x14ac:dyDescent="0.25">
      <c r="A598" s="79" t="s">
        <v>406</v>
      </c>
      <c r="B598" s="133" t="s">
        <v>407</v>
      </c>
      <c r="C598" s="81" t="s">
        <v>355</v>
      </c>
      <c r="D598" s="84" t="s">
        <v>219</v>
      </c>
      <c r="E598" s="82" t="s">
        <v>110</v>
      </c>
      <c r="F598" s="83" t="s">
        <v>408</v>
      </c>
      <c r="G598" s="82">
        <v>0.1754</v>
      </c>
      <c r="H598" s="134">
        <v>572.29737783075086</v>
      </c>
      <c r="I598" s="83">
        <v>572.29737783075086</v>
      </c>
      <c r="J598" s="82">
        <v>7.0725806451612898E-4</v>
      </c>
      <c r="K598" s="134">
        <v>1.5679380214541119</v>
      </c>
      <c r="L598" s="83">
        <v>1.5679380214541119</v>
      </c>
      <c r="M598" s="82">
        <v>0</v>
      </c>
      <c r="N598" s="134">
        <v>0</v>
      </c>
      <c r="O598" s="83">
        <v>0</v>
      </c>
      <c r="P598" s="82">
        <v>0</v>
      </c>
      <c r="Q598" s="134">
        <v>0</v>
      </c>
      <c r="R598" s="83">
        <v>0</v>
      </c>
    </row>
    <row r="599" spans="1:18" x14ac:dyDescent="0.25">
      <c r="A599" s="79" t="s">
        <v>406</v>
      </c>
      <c r="B599" s="133" t="s">
        <v>407</v>
      </c>
      <c r="C599" s="81" t="s">
        <v>356</v>
      </c>
      <c r="D599" s="84" t="s">
        <v>219</v>
      </c>
      <c r="E599" s="82" t="s">
        <v>110</v>
      </c>
      <c r="F599" s="83" t="s">
        <v>408</v>
      </c>
      <c r="G599" s="82">
        <v>0.54880000000000007</v>
      </c>
      <c r="H599" s="134">
        <v>511.60905840286057</v>
      </c>
      <c r="I599" s="83">
        <v>511.60905840286057</v>
      </c>
      <c r="J599" s="82">
        <v>2.2129032258064517E-3</v>
      </c>
      <c r="K599" s="134">
        <v>1.4016686531585221</v>
      </c>
      <c r="L599" s="83">
        <v>1.4016686531585221</v>
      </c>
      <c r="M599" s="82">
        <v>0</v>
      </c>
      <c r="N599" s="134">
        <v>0</v>
      </c>
      <c r="O599" s="83">
        <v>0</v>
      </c>
      <c r="P599" s="82">
        <v>0</v>
      </c>
      <c r="Q599" s="134">
        <v>0</v>
      </c>
      <c r="R599" s="83">
        <v>0</v>
      </c>
    </row>
    <row r="600" spans="1:18" x14ac:dyDescent="0.25">
      <c r="A600" s="79" t="s">
        <v>406</v>
      </c>
      <c r="B600" s="133" t="s">
        <v>407</v>
      </c>
      <c r="C600" s="81" t="s">
        <v>357</v>
      </c>
      <c r="D600" s="84" t="s">
        <v>219</v>
      </c>
      <c r="E600" s="82" t="s">
        <v>110</v>
      </c>
      <c r="F600" s="83" t="s">
        <v>408</v>
      </c>
      <c r="G600" s="82">
        <v>0.16020000000000001</v>
      </c>
      <c r="H600" s="134">
        <v>522.70262216924914</v>
      </c>
      <c r="I600" s="83">
        <v>522.70262216924914</v>
      </c>
      <c r="J600" s="82">
        <v>6.4596774193548387E-4</v>
      </c>
      <c r="K600" s="134">
        <v>1.4320619785458881</v>
      </c>
      <c r="L600" s="83">
        <v>1.4320619785458881</v>
      </c>
      <c r="M600" s="82">
        <v>0</v>
      </c>
      <c r="N600" s="134">
        <v>0</v>
      </c>
      <c r="O600" s="83">
        <v>0</v>
      </c>
      <c r="P600" s="82">
        <v>0</v>
      </c>
      <c r="Q600" s="134">
        <v>0</v>
      </c>
      <c r="R600" s="83">
        <v>0</v>
      </c>
    </row>
    <row r="601" spans="1:18" x14ac:dyDescent="0.25">
      <c r="A601" s="79" t="s">
        <v>406</v>
      </c>
      <c r="B601" s="133" t="s">
        <v>407</v>
      </c>
      <c r="C601" s="81" t="s">
        <v>358</v>
      </c>
      <c r="D601" s="84" t="s">
        <v>219</v>
      </c>
      <c r="E601" s="82" t="s">
        <v>110</v>
      </c>
      <c r="F601" s="83" t="s">
        <v>408</v>
      </c>
      <c r="G601" s="82">
        <v>0.76200000000000001</v>
      </c>
      <c r="H601" s="134">
        <v>497.25268176400482</v>
      </c>
      <c r="I601" s="83">
        <v>497.25268176400482</v>
      </c>
      <c r="J601" s="82">
        <v>3.0725806451612904E-3</v>
      </c>
      <c r="K601" s="134">
        <v>1.362336114421931</v>
      </c>
      <c r="L601" s="83">
        <v>1.362336114421931</v>
      </c>
      <c r="M601" s="82">
        <v>0</v>
      </c>
      <c r="N601" s="134">
        <v>0</v>
      </c>
      <c r="O601" s="83">
        <v>0</v>
      </c>
      <c r="P601" s="82">
        <v>0</v>
      </c>
      <c r="Q601" s="134">
        <v>0</v>
      </c>
      <c r="R601" s="83">
        <v>0</v>
      </c>
    </row>
    <row r="602" spans="1:18" x14ac:dyDescent="0.25">
      <c r="A602" s="79" t="s">
        <v>406</v>
      </c>
      <c r="B602" s="133" t="s">
        <v>407</v>
      </c>
      <c r="C602" s="81" t="s">
        <v>362</v>
      </c>
      <c r="D602" s="84" t="s">
        <v>219</v>
      </c>
      <c r="E602" s="82" t="s">
        <v>110</v>
      </c>
      <c r="F602" s="83" t="s">
        <v>408</v>
      </c>
      <c r="G602" s="82">
        <v>989.15359999999998</v>
      </c>
      <c r="H602" s="134">
        <v>8601.1049199762892</v>
      </c>
      <c r="I602" s="83">
        <v>8601.1049199762892</v>
      </c>
      <c r="J602" s="82">
        <v>3.9885225806451614</v>
      </c>
      <c r="K602" s="134">
        <v>23.564671013633671</v>
      </c>
      <c r="L602" s="83">
        <v>23.564671013633671</v>
      </c>
      <c r="M602" s="82">
        <v>0</v>
      </c>
      <c r="N602" s="134">
        <v>0</v>
      </c>
      <c r="O602" s="83">
        <v>0</v>
      </c>
      <c r="P602" s="82">
        <v>0</v>
      </c>
      <c r="Q602" s="134">
        <v>0</v>
      </c>
      <c r="R602" s="83">
        <v>0</v>
      </c>
    </row>
    <row r="603" spans="1:18" x14ac:dyDescent="0.25">
      <c r="A603" s="79" t="s">
        <v>406</v>
      </c>
      <c r="B603" s="133" t="s">
        <v>407</v>
      </c>
      <c r="C603" s="81" t="s">
        <v>364</v>
      </c>
      <c r="D603" s="84" t="s">
        <v>213</v>
      </c>
      <c r="E603" s="82" t="s">
        <v>110</v>
      </c>
      <c r="F603" s="83" t="s">
        <v>408</v>
      </c>
      <c r="G603" s="82">
        <v>1.1407500000000002</v>
      </c>
      <c r="H603" s="134">
        <v>12322.861144219309</v>
      </c>
      <c r="I603" s="83">
        <v>12322.861144219309</v>
      </c>
      <c r="J603" s="82">
        <v>4.5997983870967752E-3</v>
      </c>
      <c r="K603" s="134">
        <v>33.761263408820021</v>
      </c>
      <c r="L603" s="83">
        <v>33.761263408820021</v>
      </c>
      <c r="M603" s="82">
        <v>0</v>
      </c>
      <c r="N603" s="134">
        <v>0</v>
      </c>
      <c r="O603" s="83">
        <v>0</v>
      </c>
      <c r="P603" s="82">
        <v>0</v>
      </c>
      <c r="Q603" s="134">
        <v>0</v>
      </c>
      <c r="R603" s="83">
        <v>0</v>
      </c>
    </row>
    <row r="604" spans="1:18" x14ac:dyDescent="0.25">
      <c r="A604" s="79" t="s">
        <v>406</v>
      </c>
      <c r="B604" s="133" t="s">
        <v>407</v>
      </c>
      <c r="C604" s="81" t="s">
        <v>289</v>
      </c>
      <c r="D604" s="84" t="s">
        <v>219</v>
      </c>
      <c r="E604" s="82" t="s">
        <v>110</v>
      </c>
      <c r="F604" s="83" t="s">
        <v>408</v>
      </c>
      <c r="G604" s="82">
        <v>448.33499999999998</v>
      </c>
      <c r="H604" s="134">
        <v>5108.8320000000003</v>
      </c>
      <c r="I604" s="83">
        <v>5108.8320000000003</v>
      </c>
      <c r="J604" s="82">
        <v>1.8078024193548385</v>
      </c>
      <c r="K604" s="134">
        <v>13.9968</v>
      </c>
      <c r="L604" s="83">
        <v>13.9968</v>
      </c>
      <c r="M604" s="82">
        <v>0</v>
      </c>
      <c r="N604" s="134">
        <v>0</v>
      </c>
      <c r="O604" s="83">
        <v>0</v>
      </c>
      <c r="P604" s="82">
        <v>0</v>
      </c>
      <c r="Q604" s="134">
        <v>0</v>
      </c>
      <c r="R604" s="83">
        <v>0</v>
      </c>
    </row>
    <row r="605" spans="1:18" x14ac:dyDescent="0.25">
      <c r="A605" s="79" t="s">
        <v>406</v>
      </c>
      <c r="B605" s="133" t="s">
        <v>407</v>
      </c>
      <c r="C605" s="81" t="s">
        <v>229</v>
      </c>
      <c r="D605" s="84" t="s">
        <v>230</v>
      </c>
      <c r="E605" s="82" t="s">
        <v>110</v>
      </c>
      <c r="F605" s="83" t="s">
        <v>408</v>
      </c>
      <c r="G605" s="82">
        <v>2.3380000000000001</v>
      </c>
      <c r="H605" s="134">
        <v>9380.8219308700827</v>
      </c>
      <c r="I605" s="83">
        <v>9380.8219308700827</v>
      </c>
      <c r="J605" s="82">
        <v>9.4274193548387099E-3</v>
      </c>
      <c r="K605" s="134">
        <v>25.700882002383789</v>
      </c>
      <c r="L605" s="83">
        <v>25.700882002383789</v>
      </c>
      <c r="M605" s="82">
        <v>0</v>
      </c>
      <c r="N605" s="134">
        <v>0</v>
      </c>
      <c r="O605" s="83">
        <v>0</v>
      </c>
      <c r="P605" s="82">
        <v>0</v>
      </c>
      <c r="Q605" s="134">
        <v>0</v>
      </c>
      <c r="R605" s="83">
        <v>0</v>
      </c>
    </row>
    <row r="606" spans="1:18" x14ac:dyDescent="0.25">
      <c r="A606" s="79" t="s">
        <v>406</v>
      </c>
      <c r="B606" s="133" t="s">
        <v>407</v>
      </c>
      <c r="C606" s="81" t="s">
        <v>231</v>
      </c>
      <c r="D606" s="84" t="s">
        <v>219</v>
      </c>
      <c r="E606" s="82" t="s">
        <v>110</v>
      </c>
      <c r="F606" s="83" t="s">
        <v>408</v>
      </c>
      <c r="G606" s="82">
        <v>44.482500000000002</v>
      </c>
      <c r="H606" s="134">
        <v>9254.4336114421912</v>
      </c>
      <c r="I606" s="83">
        <v>9254.4336114421912</v>
      </c>
      <c r="J606" s="82">
        <v>0.17936491935483873</v>
      </c>
      <c r="K606" s="134">
        <v>25.354612634088195</v>
      </c>
      <c r="L606" s="83">
        <v>25.354612634088195</v>
      </c>
      <c r="M606" s="82">
        <v>0</v>
      </c>
      <c r="N606" s="134">
        <v>0</v>
      </c>
      <c r="O606" s="83">
        <v>0</v>
      </c>
      <c r="P606" s="82">
        <v>0</v>
      </c>
      <c r="Q606" s="134">
        <v>0</v>
      </c>
      <c r="R606" s="83">
        <v>0</v>
      </c>
    </row>
    <row r="607" spans="1:18" x14ac:dyDescent="0.25">
      <c r="A607" s="79" t="s">
        <v>406</v>
      </c>
      <c r="B607" s="133" t="s">
        <v>407</v>
      </c>
      <c r="C607" s="81" t="s">
        <v>232</v>
      </c>
      <c r="D607" s="84" t="s">
        <v>219</v>
      </c>
      <c r="E607" s="82" t="s">
        <v>110</v>
      </c>
      <c r="F607" s="83" t="s">
        <v>408</v>
      </c>
      <c r="G607" s="82">
        <v>835.87559999999996</v>
      </c>
      <c r="H607" s="134">
        <v>9254.4336114421912</v>
      </c>
      <c r="I607" s="83">
        <v>9254.4336114421912</v>
      </c>
      <c r="J607" s="82">
        <v>3.3704661290322577</v>
      </c>
      <c r="K607" s="134">
        <v>25.354612634088195</v>
      </c>
      <c r="L607" s="83">
        <v>25.354612634088195</v>
      </c>
      <c r="M607" s="82">
        <v>0</v>
      </c>
      <c r="N607" s="134">
        <v>0</v>
      </c>
      <c r="O607" s="83">
        <v>0</v>
      </c>
      <c r="P607" s="82">
        <v>0</v>
      </c>
      <c r="Q607" s="134">
        <v>0</v>
      </c>
      <c r="R607" s="83">
        <v>0</v>
      </c>
    </row>
    <row r="608" spans="1:18" x14ac:dyDescent="0.25">
      <c r="A608" s="79" t="s">
        <v>406</v>
      </c>
      <c r="B608" s="133" t="s">
        <v>407</v>
      </c>
      <c r="C608" s="81" t="s">
        <v>233</v>
      </c>
      <c r="D608" s="84" t="s">
        <v>219</v>
      </c>
      <c r="E608" s="82" t="s">
        <v>110</v>
      </c>
      <c r="F608" s="83" t="s">
        <v>408</v>
      </c>
      <c r="G608" s="82">
        <v>1.026</v>
      </c>
      <c r="H608" s="134">
        <v>9605.5122765196647</v>
      </c>
      <c r="I608" s="83">
        <v>9605.5122765196647</v>
      </c>
      <c r="J608" s="82">
        <v>4.1370967741935485E-3</v>
      </c>
      <c r="K608" s="134">
        <v>26.316471990464834</v>
      </c>
      <c r="L608" s="83">
        <v>26.316471990464834</v>
      </c>
      <c r="M608" s="82">
        <v>0</v>
      </c>
      <c r="N608" s="134">
        <v>0</v>
      </c>
      <c r="O608" s="83">
        <v>0</v>
      </c>
      <c r="P608" s="82">
        <v>0</v>
      </c>
      <c r="Q608" s="134">
        <v>0</v>
      </c>
      <c r="R608" s="83">
        <v>0</v>
      </c>
    </row>
    <row r="609" spans="1:18" x14ac:dyDescent="0.25">
      <c r="A609" s="79" t="s">
        <v>406</v>
      </c>
      <c r="B609" s="133" t="s">
        <v>1665</v>
      </c>
      <c r="C609" s="81" t="s">
        <v>235</v>
      </c>
      <c r="D609" s="84" t="s">
        <v>235</v>
      </c>
      <c r="E609" s="82" t="s">
        <v>110</v>
      </c>
      <c r="F609" s="83" t="s">
        <v>408</v>
      </c>
      <c r="G609" s="82" t="s">
        <v>214</v>
      </c>
      <c r="H609" s="134">
        <v>38261.433731874837</v>
      </c>
      <c r="I609" s="83">
        <v>38261.433731874837</v>
      </c>
      <c r="J609" s="82" t="s">
        <v>214</v>
      </c>
      <c r="K609" s="134">
        <v>104.82584584075298</v>
      </c>
      <c r="L609" s="83">
        <v>104.82584584075298</v>
      </c>
      <c r="M609" s="82">
        <v>0</v>
      </c>
      <c r="N609" s="134">
        <v>0</v>
      </c>
      <c r="O609" s="83">
        <v>0</v>
      </c>
      <c r="P609" s="82">
        <v>0</v>
      </c>
      <c r="Q609" s="134">
        <v>0</v>
      </c>
      <c r="R609" s="83">
        <v>0</v>
      </c>
    </row>
    <row r="610" spans="1:18" x14ac:dyDescent="0.25">
      <c r="A610" s="79" t="s">
        <v>1644</v>
      </c>
      <c r="B610" s="133" t="s">
        <v>1645</v>
      </c>
      <c r="C610" s="81" t="s">
        <v>1646</v>
      </c>
      <c r="D610" s="84" t="s">
        <v>1647</v>
      </c>
      <c r="E610" s="82" t="s">
        <v>110</v>
      </c>
      <c r="F610" s="83" t="s">
        <v>1648</v>
      </c>
      <c r="G610" s="82" t="s">
        <v>214</v>
      </c>
      <c r="H610" s="134">
        <v>49565</v>
      </c>
      <c r="I610" s="83">
        <v>49565</v>
      </c>
      <c r="J610" s="82"/>
      <c r="K610" s="134">
        <v>135.80000000000001</v>
      </c>
      <c r="L610" s="83">
        <v>135.80000000000001</v>
      </c>
      <c r="M610" s="82">
        <v>0</v>
      </c>
      <c r="N610" s="134">
        <v>0</v>
      </c>
      <c r="O610" s="83">
        <v>0</v>
      </c>
      <c r="P610" s="82">
        <v>0</v>
      </c>
      <c r="Q610" s="134">
        <v>0</v>
      </c>
      <c r="R610" s="83">
        <v>0</v>
      </c>
    </row>
    <row r="611" spans="1:18" x14ac:dyDescent="0.25">
      <c r="A611" s="79"/>
      <c r="B611" s="133"/>
      <c r="C611" s="81"/>
      <c r="D611" s="84"/>
      <c r="E611" s="82"/>
      <c r="F611" s="83"/>
      <c r="G611" s="82"/>
      <c r="H611" s="134"/>
      <c r="I611" s="83"/>
      <c r="J611" s="82"/>
      <c r="K611" s="134"/>
      <c r="L611" s="83"/>
      <c r="M611" s="82"/>
      <c r="N611" s="134"/>
      <c r="O611" s="83"/>
      <c r="P611" s="82"/>
      <c r="Q611" s="134"/>
      <c r="R611" s="83"/>
    </row>
    <row r="612" spans="1:18" x14ac:dyDescent="0.25">
      <c r="A612" s="79"/>
      <c r="B612" s="133"/>
      <c r="C612" s="81"/>
      <c r="D612" s="84"/>
      <c r="E612" s="82"/>
      <c r="F612" s="83"/>
      <c r="G612" s="82"/>
      <c r="H612" s="134"/>
      <c r="I612" s="83"/>
      <c r="J612" s="82"/>
      <c r="K612" s="134"/>
      <c r="L612" s="83"/>
      <c r="M612" s="82"/>
      <c r="N612" s="134"/>
      <c r="O612" s="83"/>
      <c r="P612" s="82"/>
      <c r="Q612" s="134"/>
      <c r="R612" s="83"/>
    </row>
    <row r="613" spans="1:18" x14ac:dyDescent="0.25">
      <c r="A613" s="79"/>
      <c r="B613" s="133"/>
      <c r="C613" s="81"/>
      <c r="D613" s="84"/>
      <c r="E613" s="82"/>
      <c r="F613" s="83"/>
      <c r="G613" s="82"/>
      <c r="H613" s="134"/>
      <c r="I613" s="83"/>
      <c r="J613" s="82"/>
      <c r="K613" s="134"/>
      <c r="L613" s="83"/>
      <c r="M613" s="82"/>
      <c r="N613" s="134"/>
      <c r="O613" s="83"/>
      <c r="P613" s="82"/>
      <c r="Q613" s="134"/>
      <c r="R613" s="83"/>
    </row>
    <row r="614" spans="1:18" x14ac:dyDescent="0.25">
      <c r="A614" s="79"/>
      <c r="B614" s="133"/>
      <c r="C614" s="81"/>
      <c r="D614" s="84"/>
      <c r="E614" s="82"/>
      <c r="F614" s="83"/>
      <c r="G614" s="82"/>
      <c r="H614" s="134"/>
      <c r="I614" s="83"/>
      <c r="J614" s="82"/>
      <c r="K614" s="134"/>
      <c r="L614" s="83"/>
      <c r="M614" s="82"/>
      <c r="N614" s="134"/>
      <c r="O614" s="83"/>
      <c r="P614" s="82"/>
      <c r="Q614" s="134"/>
      <c r="R614" s="83"/>
    </row>
    <row r="615" spans="1:18" x14ac:dyDescent="0.25">
      <c r="A615" s="79"/>
      <c r="B615" s="133"/>
      <c r="C615" s="81"/>
      <c r="D615" s="84"/>
      <c r="E615" s="82"/>
      <c r="F615" s="83"/>
      <c r="G615" s="82"/>
      <c r="H615" s="134"/>
      <c r="I615" s="83"/>
      <c r="J615" s="82"/>
      <c r="K615" s="134"/>
      <c r="L615" s="83"/>
      <c r="M615" s="82"/>
      <c r="N615" s="134"/>
      <c r="O615" s="83"/>
      <c r="P615" s="82"/>
      <c r="Q615" s="134"/>
      <c r="R615" s="83"/>
    </row>
    <row r="616" spans="1:18" x14ac:dyDescent="0.25">
      <c r="A616" s="79"/>
      <c r="B616" s="133"/>
      <c r="C616" s="81"/>
      <c r="D616" s="84"/>
      <c r="E616" s="82"/>
      <c r="F616" s="83"/>
      <c r="G616" s="82"/>
      <c r="H616" s="134"/>
      <c r="I616" s="83"/>
      <c r="J616" s="82"/>
      <c r="K616" s="134"/>
      <c r="L616" s="83"/>
      <c r="M616" s="82"/>
      <c r="N616" s="134"/>
      <c r="O616" s="83"/>
      <c r="P616" s="82"/>
      <c r="Q616" s="134"/>
      <c r="R616" s="83"/>
    </row>
    <row r="617" spans="1:18" x14ac:dyDescent="0.25">
      <c r="A617" s="79"/>
      <c r="B617" s="133"/>
      <c r="C617" s="81"/>
      <c r="D617" s="84"/>
      <c r="E617" s="82"/>
      <c r="F617" s="83"/>
      <c r="G617" s="82"/>
      <c r="H617" s="134"/>
      <c r="I617" s="83"/>
      <c r="J617" s="82"/>
      <c r="K617" s="134"/>
      <c r="L617" s="83"/>
      <c r="M617" s="82"/>
      <c r="N617" s="134"/>
      <c r="O617" s="83"/>
      <c r="P617" s="82"/>
      <c r="Q617" s="134"/>
      <c r="R617" s="83"/>
    </row>
    <row r="618" spans="1:18" x14ac:dyDescent="0.25">
      <c r="A618" s="79"/>
      <c r="B618" s="133"/>
      <c r="C618" s="81"/>
      <c r="D618" s="84"/>
      <c r="E618" s="82"/>
      <c r="F618" s="83"/>
      <c r="G618" s="82"/>
      <c r="H618" s="134"/>
      <c r="I618" s="83"/>
      <c r="J618" s="82"/>
      <c r="K618" s="134"/>
      <c r="L618" s="83"/>
      <c r="M618" s="82"/>
      <c r="N618" s="134"/>
      <c r="O618" s="83"/>
      <c r="P618" s="82"/>
      <c r="Q618" s="134"/>
      <c r="R618" s="83"/>
    </row>
    <row r="619" spans="1:18" x14ac:dyDescent="0.25">
      <c r="A619" s="79"/>
      <c r="B619" s="133"/>
      <c r="C619" s="81"/>
      <c r="D619" s="84"/>
      <c r="E619" s="82"/>
      <c r="F619" s="83"/>
      <c r="G619" s="82"/>
      <c r="H619" s="134"/>
      <c r="I619" s="83"/>
      <c r="J619" s="82"/>
      <c r="K619" s="134"/>
      <c r="L619" s="83"/>
      <c r="M619" s="82"/>
      <c r="N619" s="134"/>
      <c r="O619" s="83"/>
      <c r="P619" s="82"/>
      <c r="Q619" s="134"/>
      <c r="R619" s="83"/>
    </row>
    <row r="620" spans="1:18" x14ac:dyDescent="0.25">
      <c r="A620" s="79"/>
      <c r="B620" s="133"/>
      <c r="C620" s="81"/>
      <c r="D620" s="84"/>
      <c r="E620" s="82"/>
      <c r="F620" s="83"/>
      <c r="G620" s="82"/>
      <c r="H620" s="134"/>
      <c r="I620" s="83"/>
      <c r="J620" s="82"/>
      <c r="K620" s="134"/>
      <c r="L620" s="83"/>
      <c r="M620" s="82"/>
      <c r="N620" s="134"/>
      <c r="O620" s="83"/>
      <c r="P620" s="82"/>
      <c r="Q620" s="134"/>
      <c r="R620" s="83"/>
    </row>
    <row r="621" spans="1:18" x14ac:dyDescent="0.25">
      <c r="A621" s="79"/>
      <c r="B621" s="133"/>
      <c r="C621" s="81"/>
      <c r="D621" s="84"/>
      <c r="E621" s="82"/>
      <c r="F621" s="83"/>
      <c r="G621" s="82"/>
      <c r="H621" s="134"/>
      <c r="I621" s="83"/>
      <c r="J621" s="82"/>
      <c r="K621" s="134"/>
      <c r="L621" s="83"/>
      <c r="M621" s="82"/>
      <c r="N621" s="134"/>
      <c r="O621" s="83"/>
      <c r="P621" s="82"/>
      <c r="Q621" s="134"/>
      <c r="R621" s="83"/>
    </row>
    <row r="622" spans="1:18" x14ac:dyDescent="0.25">
      <c r="A622" s="79"/>
      <c r="B622" s="133"/>
      <c r="C622" s="81"/>
      <c r="D622" s="84"/>
      <c r="E622" s="82"/>
      <c r="F622" s="83"/>
      <c r="G622" s="82"/>
      <c r="H622" s="134"/>
      <c r="I622" s="83"/>
      <c r="J622" s="82"/>
      <c r="K622" s="134"/>
      <c r="L622" s="83"/>
      <c r="M622" s="82"/>
      <c r="N622" s="134"/>
      <c r="O622" s="83"/>
      <c r="P622" s="82"/>
      <c r="Q622" s="134"/>
      <c r="R622" s="83"/>
    </row>
    <row r="623" spans="1:18" x14ac:dyDescent="0.25">
      <c r="A623" s="79"/>
      <c r="B623" s="133"/>
      <c r="C623" s="81"/>
      <c r="D623" s="84"/>
      <c r="E623" s="82"/>
      <c r="F623" s="83"/>
      <c r="G623" s="82"/>
      <c r="H623" s="134"/>
      <c r="I623" s="83"/>
      <c r="J623" s="82"/>
      <c r="K623" s="134"/>
      <c r="L623" s="83"/>
      <c r="M623" s="82"/>
      <c r="N623" s="134"/>
      <c r="O623" s="83"/>
      <c r="P623" s="82"/>
      <c r="Q623" s="134"/>
      <c r="R623" s="83"/>
    </row>
    <row r="624" spans="1:18" x14ac:dyDescent="0.25">
      <c r="A624" s="79"/>
      <c r="B624" s="133"/>
      <c r="C624" s="81"/>
      <c r="D624" s="84"/>
      <c r="E624" s="82"/>
      <c r="F624" s="83"/>
      <c r="G624" s="82"/>
      <c r="H624" s="134"/>
      <c r="I624" s="83"/>
      <c r="J624" s="82"/>
      <c r="K624" s="134"/>
      <c r="L624" s="83"/>
      <c r="M624" s="82"/>
      <c r="N624" s="134"/>
      <c r="O624" s="83"/>
      <c r="P624" s="82"/>
      <c r="Q624" s="134"/>
      <c r="R624" s="83"/>
    </row>
    <row r="625" spans="1:18" x14ac:dyDescent="0.25">
      <c r="A625" s="79"/>
      <c r="B625" s="133"/>
      <c r="C625" s="81"/>
      <c r="D625" s="84"/>
      <c r="E625" s="82"/>
      <c r="F625" s="83"/>
      <c r="G625" s="82"/>
      <c r="H625" s="134"/>
      <c r="I625" s="83"/>
      <c r="J625" s="82"/>
      <c r="K625" s="134"/>
      <c r="L625" s="83"/>
      <c r="M625" s="82"/>
      <c r="N625" s="134"/>
      <c r="O625" s="83"/>
      <c r="P625" s="82"/>
      <c r="Q625" s="134"/>
      <c r="R625" s="83"/>
    </row>
    <row r="626" spans="1:18" x14ac:dyDescent="0.25">
      <c r="A626" s="79"/>
      <c r="B626" s="133"/>
      <c r="C626" s="81"/>
      <c r="D626" s="84"/>
      <c r="E626" s="82"/>
      <c r="F626" s="83"/>
      <c r="G626" s="82"/>
      <c r="H626" s="134"/>
      <c r="I626" s="83"/>
      <c r="J626" s="82"/>
      <c r="K626" s="134"/>
      <c r="L626" s="83"/>
      <c r="M626" s="82"/>
      <c r="N626" s="134"/>
      <c r="O626" s="83"/>
      <c r="P626" s="82"/>
      <c r="Q626" s="134"/>
      <c r="R626" s="83"/>
    </row>
    <row r="627" spans="1:18" x14ac:dyDescent="0.25">
      <c r="A627" s="79"/>
      <c r="B627" s="133"/>
      <c r="C627" s="81"/>
      <c r="D627" s="84"/>
      <c r="E627" s="82"/>
      <c r="F627" s="83"/>
      <c r="G627" s="82"/>
      <c r="H627" s="134"/>
      <c r="I627" s="83"/>
      <c r="J627" s="82"/>
      <c r="K627" s="134"/>
      <c r="L627" s="83"/>
      <c r="M627" s="82"/>
      <c r="N627" s="134"/>
      <c r="O627" s="83"/>
      <c r="P627" s="82"/>
      <c r="Q627" s="134"/>
      <c r="R627" s="83"/>
    </row>
    <row r="628" spans="1:18" x14ac:dyDescent="0.25">
      <c r="A628" s="79"/>
      <c r="B628" s="133"/>
      <c r="C628" s="81"/>
      <c r="D628" s="84"/>
      <c r="E628" s="82"/>
      <c r="F628" s="83"/>
      <c r="G628" s="82"/>
      <c r="H628" s="134"/>
      <c r="I628" s="83"/>
      <c r="J628" s="82"/>
      <c r="K628" s="134"/>
      <c r="L628" s="83"/>
      <c r="M628" s="82"/>
      <c r="N628" s="134"/>
      <c r="O628" s="83"/>
      <c r="P628" s="82"/>
      <c r="Q628" s="134"/>
      <c r="R628" s="83"/>
    </row>
    <row r="629" spans="1:18" x14ac:dyDescent="0.25">
      <c r="A629" s="79"/>
      <c r="B629" s="133"/>
      <c r="C629" s="81"/>
      <c r="D629" s="84"/>
      <c r="E629" s="82"/>
      <c r="F629" s="83"/>
      <c r="G629" s="82"/>
      <c r="H629" s="134"/>
      <c r="I629" s="83"/>
      <c r="J629" s="82"/>
      <c r="K629" s="134"/>
      <c r="L629" s="83"/>
      <c r="M629" s="82"/>
      <c r="N629" s="134"/>
      <c r="O629" s="83"/>
      <c r="P629" s="82"/>
      <c r="Q629" s="134"/>
      <c r="R629" s="83"/>
    </row>
    <row r="630" spans="1:18" x14ac:dyDescent="0.25">
      <c r="A630" s="79"/>
      <c r="B630" s="133"/>
      <c r="C630" s="81"/>
      <c r="D630" s="84"/>
      <c r="E630" s="82"/>
      <c r="F630" s="83"/>
      <c r="G630" s="82"/>
      <c r="H630" s="134"/>
      <c r="I630" s="83"/>
      <c r="J630" s="82"/>
      <c r="K630" s="134"/>
      <c r="L630" s="83"/>
      <c r="M630" s="82"/>
      <c r="N630" s="134"/>
      <c r="O630" s="83"/>
      <c r="P630" s="82"/>
      <c r="Q630" s="134"/>
      <c r="R630" s="83"/>
    </row>
    <row r="631" spans="1:18" x14ac:dyDescent="0.25">
      <c r="A631" s="79"/>
      <c r="B631" s="133"/>
      <c r="C631" s="81"/>
      <c r="D631" s="84"/>
      <c r="E631" s="82"/>
      <c r="F631" s="83"/>
      <c r="G631" s="82"/>
      <c r="H631" s="134"/>
      <c r="I631" s="83"/>
      <c r="J631" s="82"/>
      <c r="K631" s="134"/>
      <c r="L631" s="83"/>
      <c r="M631" s="82"/>
      <c r="N631" s="134"/>
      <c r="O631" s="83"/>
      <c r="P631" s="82"/>
      <c r="Q631" s="134"/>
      <c r="R631" s="83"/>
    </row>
    <row r="632" spans="1:18" x14ac:dyDescent="0.25">
      <c r="A632" s="79"/>
      <c r="B632" s="133"/>
      <c r="C632" s="81"/>
      <c r="D632" s="84"/>
      <c r="E632" s="82"/>
      <c r="F632" s="83"/>
      <c r="G632" s="82"/>
      <c r="H632" s="134"/>
      <c r="I632" s="83"/>
      <c r="J632" s="82"/>
      <c r="K632" s="134"/>
      <c r="L632" s="83"/>
      <c r="M632" s="82"/>
      <c r="N632" s="134"/>
      <c r="O632" s="83"/>
      <c r="P632" s="82"/>
      <c r="Q632" s="134"/>
      <c r="R632" s="83"/>
    </row>
    <row r="633" spans="1:18" x14ac:dyDescent="0.25">
      <c r="A633" s="79"/>
      <c r="B633" s="133"/>
      <c r="C633" s="81"/>
      <c r="D633" s="84"/>
      <c r="E633" s="82"/>
      <c r="F633" s="83"/>
      <c r="G633" s="82"/>
      <c r="H633" s="134"/>
      <c r="I633" s="83"/>
      <c r="J633" s="82"/>
      <c r="K633" s="134"/>
      <c r="L633" s="83"/>
      <c r="M633" s="82"/>
      <c r="N633" s="134"/>
      <c r="O633" s="83"/>
      <c r="P633" s="82"/>
      <c r="Q633" s="134"/>
      <c r="R633" s="83"/>
    </row>
    <row r="634" spans="1:18" x14ac:dyDescent="0.25">
      <c r="A634" s="79"/>
      <c r="B634" s="133"/>
      <c r="C634" s="81"/>
      <c r="D634" s="84"/>
      <c r="E634" s="82"/>
      <c r="F634" s="83"/>
      <c r="G634" s="82"/>
      <c r="H634" s="134"/>
      <c r="I634" s="83"/>
      <c r="J634" s="82"/>
      <c r="K634" s="134"/>
      <c r="L634" s="83"/>
      <c r="M634" s="82"/>
      <c r="N634" s="134"/>
      <c r="O634" s="83"/>
      <c r="P634" s="82"/>
      <c r="Q634" s="134"/>
      <c r="R634" s="83"/>
    </row>
    <row r="635" spans="1:18" x14ac:dyDescent="0.25">
      <c r="A635" s="79"/>
      <c r="B635" s="133"/>
      <c r="C635" s="81"/>
      <c r="D635" s="84"/>
      <c r="E635" s="82"/>
      <c r="F635" s="83"/>
      <c r="G635" s="82"/>
      <c r="H635" s="134"/>
      <c r="I635" s="83"/>
      <c r="J635" s="82"/>
      <c r="K635" s="134"/>
      <c r="L635" s="83"/>
      <c r="M635" s="82"/>
      <c r="N635" s="134"/>
      <c r="O635" s="83"/>
      <c r="P635" s="82"/>
      <c r="Q635" s="134"/>
      <c r="R635" s="83"/>
    </row>
    <row r="636" spans="1:18" x14ac:dyDescent="0.25">
      <c r="A636" s="79"/>
      <c r="B636" s="133"/>
      <c r="C636" s="81"/>
      <c r="D636" s="84"/>
      <c r="E636" s="82"/>
      <c r="F636" s="83"/>
      <c r="G636" s="82"/>
      <c r="H636" s="134"/>
      <c r="I636" s="83"/>
      <c r="J636" s="82"/>
      <c r="K636" s="134"/>
      <c r="L636" s="83"/>
      <c r="M636" s="82"/>
      <c r="N636" s="134"/>
      <c r="O636" s="83"/>
      <c r="P636" s="82"/>
      <c r="Q636" s="134"/>
      <c r="R636" s="83"/>
    </row>
    <row r="637" spans="1:18" x14ac:dyDescent="0.25">
      <c r="A637" s="79"/>
      <c r="B637" s="133"/>
      <c r="C637" s="81"/>
      <c r="D637" s="84"/>
      <c r="E637" s="82"/>
      <c r="F637" s="83"/>
      <c r="G637" s="82"/>
      <c r="H637" s="134"/>
      <c r="I637" s="83"/>
      <c r="J637" s="82"/>
      <c r="K637" s="134"/>
      <c r="L637" s="83"/>
      <c r="M637" s="82"/>
      <c r="N637" s="134"/>
      <c r="O637" s="83"/>
      <c r="P637" s="82"/>
      <c r="Q637" s="134"/>
      <c r="R637" s="83"/>
    </row>
    <row r="638" spans="1:18" x14ac:dyDescent="0.25">
      <c r="A638" s="79"/>
      <c r="B638" s="133"/>
      <c r="C638" s="81"/>
      <c r="D638" s="84"/>
      <c r="E638" s="82"/>
      <c r="F638" s="83"/>
      <c r="G638" s="82"/>
      <c r="H638" s="134"/>
      <c r="I638" s="83"/>
      <c r="J638" s="82"/>
      <c r="K638" s="134"/>
      <c r="L638" s="83"/>
      <c r="M638" s="82"/>
      <c r="N638" s="134"/>
      <c r="O638" s="83"/>
      <c r="P638" s="82"/>
      <c r="Q638" s="134"/>
      <c r="R638" s="83"/>
    </row>
    <row r="639" spans="1:18" x14ac:dyDescent="0.25">
      <c r="A639" s="79"/>
      <c r="B639" s="133"/>
      <c r="C639" s="81"/>
      <c r="D639" s="84"/>
      <c r="E639" s="82"/>
      <c r="F639" s="83"/>
      <c r="G639" s="82"/>
      <c r="H639" s="134"/>
      <c r="I639" s="83"/>
      <c r="J639" s="82"/>
      <c r="K639" s="134"/>
      <c r="L639" s="83"/>
      <c r="M639" s="82"/>
      <c r="N639" s="134"/>
      <c r="O639" s="83"/>
      <c r="P639" s="82"/>
      <c r="Q639" s="134"/>
      <c r="R639" s="83"/>
    </row>
    <row r="640" spans="1:18" x14ac:dyDescent="0.25">
      <c r="A640" s="79"/>
      <c r="B640" s="133"/>
      <c r="C640" s="81"/>
      <c r="D640" s="84"/>
      <c r="E640" s="82"/>
      <c r="F640" s="83"/>
      <c r="G640" s="82"/>
      <c r="H640" s="134"/>
      <c r="I640" s="83"/>
      <c r="J640" s="82"/>
      <c r="K640" s="134"/>
      <c r="L640" s="83"/>
      <c r="M640" s="82"/>
      <c r="N640" s="134"/>
      <c r="O640" s="83"/>
      <c r="P640" s="82"/>
      <c r="Q640" s="134"/>
      <c r="R640" s="83"/>
    </row>
    <row r="641" spans="1:18" x14ac:dyDescent="0.25">
      <c r="A641" s="79"/>
      <c r="B641" s="133"/>
      <c r="C641" s="81"/>
      <c r="D641" s="84"/>
      <c r="E641" s="82"/>
      <c r="F641" s="83"/>
      <c r="G641" s="82"/>
      <c r="H641" s="134"/>
      <c r="I641" s="83"/>
      <c r="J641" s="82"/>
      <c r="K641" s="134"/>
      <c r="L641" s="83"/>
      <c r="M641" s="82"/>
      <c r="N641" s="134"/>
      <c r="O641" s="83"/>
      <c r="P641" s="82"/>
      <c r="Q641" s="134"/>
      <c r="R641" s="83"/>
    </row>
    <row r="642" spans="1:18" x14ac:dyDescent="0.25">
      <c r="A642" s="79"/>
      <c r="B642" s="133"/>
      <c r="C642" s="81"/>
      <c r="D642" s="84"/>
      <c r="E642" s="82"/>
      <c r="F642" s="83"/>
      <c r="G642" s="82"/>
      <c r="H642" s="134"/>
      <c r="I642" s="83"/>
      <c r="J642" s="82"/>
      <c r="K642" s="134"/>
      <c r="L642" s="83"/>
      <c r="M642" s="82"/>
      <c r="N642" s="134"/>
      <c r="O642" s="83"/>
      <c r="P642" s="82"/>
      <c r="Q642" s="134"/>
      <c r="R642" s="83"/>
    </row>
    <row r="643" spans="1:18" x14ac:dyDescent="0.25">
      <c r="A643" s="79"/>
      <c r="B643" s="133"/>
      <c r="C643" s="81"/>
      <c r="D643" s="84"/>
      <c r="E643" s="82"/>
      <c r="F643" s="83"/>
      <c r="G643" s="82"/>
      <c r="H643" s="134"/>
      <c r="I643" s="83"/>
      <c r="J643" s="82"/>
      <c r="K643" s="134"/>
      <c r="L643" s="83"/>
      <c r="M643" s="82"/>
      <c r="N643" s="134"/>
      <c r="O643" s="83"/>
      <c r="P643" s="82"/>
      <c r="Q643" s="134"/>
      <c r="R643" s="83"/>
    </row>
    <row r="644" spans="1:18" x14ac:dyDescent="0.25">
      <c r="A644" s="79"/>
      <c r="B644" s="133"/>
      <c r="C644" s="81"/>
      <c r="D644" s="84"/>
      <c r="E644" s="82"/>
      <c r="F644" s="83"/>
      <c r="G644" s="82"/>
      <c r="H644" s="134"/>
      <c r="I644" s="83"/>
      <c r="J644" s="82"/>
      <c r="K644" s="134"/>
      <c r="L644" s="83"/>
      <c r="M644" s="82"/>
      <c r="N644" s="134"/>
      <c r="O644" s="83"/>
      <c r="P644" s="82"/>
      <c r="Q644" s="134"/>
      <c r="R644" s="83"/>
    </row>
    <row r="645" spans="1:18" x14ac:dyDescent="0.25">
      <c r="A645" s="79"/>
      <c r="B645" s="133"/>
      <c r="C645" s="81"/>
      <c r="D645" s="84"/>
      <c r="E645" s="82"/>
      <c r="F645" s="83"/>
      <c r="G645" s="82"/>
      <c r="H645" s="134"/>
      <c r="I645" s="83"/>
      <c r="J645" s="82"/>
      <c r="K645" s="134"/>
      <c r="L645" s="83"/>
      <c r="M645" s="82"/>
      <c r="N645" s="134"/>
      <c r="O645" s="83"/>
      <c r="P645" s="82"/>
      <c r="Q645" s="134"/>
      <c r="R645" s="83"/>
    </row>
    <row r="646" spans="1:18" x14ac:dyDescent="0.25">
      <c r="A646" s="79"/>
      <c r="B646" s="133"/>
      <c r="C646" s="81"/>
      <c r="D646" s="84"/>
      <c r="E646" s="82"/>
      <c r="F646" s="83"/>
      <c r="G646" s="82"/>
      <c r="H646" s="134"/>
      <c r="I646" s="83"/>
      <c r="J646" s="82"/>
      <c r="K646" s="134"/>
      <c r="L646" s="83"/>
      <c r="M646" s="82"/>
      <c r="N646" s="134"/>
      <c r="O646" s="83"/>
      <c r="P646" s="82"/>
      <c r="Q646" s="134"/>
      <c r="R646" s="83"/>
    </row>
    <row r="647" spans="1:18" x14ac:dyDescent="0.25">
      <c r="A647" s="79"/>
      <c r="B647" s="133"/>
      <c r="C647" s="81"/>
      <c r="D647" s="84"/>
      <c r="E647" s="82"/>
      <c r="F647" s="83"/>
      <c r="G647" s="82"/>
      <c r="H647" s="134"/>
      <c r="I647" s="83"/>
      <c r="J647" s="82"/>
      <c r="K647" s="134"/>
      <c r="L647" s="83"/>
      <c r="M647" s="82"/>
      <c r="N647" s="134"/>
      <c r="O647" s="83"/>
      <c r="P647" s="82"/>
      <c r="Q647" s="134"/>
      <c r="R647" s="83"/>
    </row>
    <row r="648" spans="1:18" x14ac:dyDescent="0.25">
      <c r="A648" s="79"/>
      <c r="B648" s="133"/>
      <c r="C648" s="81"/>
      <c r="D648" s="84"/>
      <c r="E648" s="82"/>
      <c r="F648" s="83"/>
      <c r="G648" s="82"/>
      <c r="H648" s="134"/>
      <c r="I648" s="83"/>
      <c r="J648" s="82"/>
      <c r="K648" s="134"/>
      <c r="L648" s="83"/>
      <c r="M648" s="82"/>
      <c r="N648" s="134"/>
      <c r="O648" s="83"/>
      <c r="P648" s="82"/>
      <c r="Q648" s="134"/>
      <c r="R648" s="83"/>
    </row>
    <row r="649" spans="1:18" x14ac:dyDescent="0.25">
      <c r="A649" s="79"/>
      <c r="B649" s="133"/>
      <c r="C649" s="81"/>
      <c r="D649" s="84"/>
      <c r="E649" s="82"/>
      <c r="F649" s="83"/>
      <c r="G649" s="82"/>
      <c r="H649" s="134"/>
      <c r="I649" s="83"/>
      <c r="J649" s="82"/>
      <c r="K649" s="134"/>
      <c r="L649" s="83"/>
      <c r="M649" s="82"/>
      <c r="N649" s="134"/>
      <c r="O649" s="83"/>
      <c r="P649" s="82"/>
      <c r="Q649" s="134"/>
      <c r="R649" s="83"/>
    </row>
    <row r="650" spans="1:18" x14ac:dyDescent="0.25">
      <c r="A650" s="79"/>
      <c r="B650" s="133"/>
      <c r="C650" s="81"/>
      <c r="D650" s="84"/>
      <c r="E650" s="82"/>
      <c r="F650" s="83"/>
      <c r="G650" s="82"/>
      <c r="H650" s="134"/>
      <c r="I650" s="83"/>
      <c r="J650" s="82"/>
      <c r="K650" s="134"/>
      <c r="L650" s="83"/>
      <c r="M650" s="82"/>
      <c r="N650" s="134"/>
      <c r="O650" s="83"/>
      <c r="P650" s="82"/>
      <c r="Q650" s="134"/>
      <c r="R650" s="83"/>
    </row>
    <row r="651" spans="1:18" x14ac:dyDescent="0.25">
      <c r="A651" s="79"/>
      <c r="B651" s="133"/>
      <c r="C651" s="81"/>
      <c r="D651" s="84"/>
      <c r="E651" s="82"/>
      <c r="F651" s="83"/>
      <c r="G651" s="82"/>
      <c r="H651" s="134"/>
      <c r="I651" s="83"/>
      <c r="J651" s="82"/>
      <c r="K651" s="134"/>
      <c r="L651" s="83"/>
      <c r="M651" s="82"/>
      <c r="N651" s="134"/>
      <c r="O651" s="83"/>
      <c r="P651" s="82"/>
      <c r="Q651" s="134"/>
      <c r="R651" s="83"/>
    </row>
    <row r="652" spans="1:18" x14ac:dyDescent="0.25">
      <c r="A652" s="79"/>
      <c r="B652" s="133"/>
      <c r="C652" s="81"/>
      <c r="D652" s="84"/>
      <c r="E652" s="82"/>
      <c r="F652" s="83"/>
      <c r="G652" s="82"/>
      <c r="H652" s="134"/>
      <c r="I652" s="83"/>
      <c r="J652" s="82"/>
      <c r="K652" s="134"/>
      <c r="L652" s="83"/>
      <c r="M652" s="82"/>
      <c r="N652" s="134"/>
      <c r="O652" s="83"/>
      <c r="P652" s="82"/>
      <c r="Q652" s="134"/>
      <c r="R652" s="83"/>
    </row>
    <row r="653" spans="1:18" x14ac:dyDescent="0.25">
      <c r="A653" s="79"/>
      <c r="B653" s="133"/>
      <c r="C653" s="81"/>
      <c r="D653" s="84"/>
      <c r="E653" s="82"/>
      <c r="F653" s="83"/>
      <c r="G653" s="82"/>
      <c r="H653" s="134"/>
      <c r="I653" s="83"/>
      <c r="J653" s="82"/>
      <c r="K653" s="134"/>
      <c r="L653" s="83"/>
      <c r="M653" s="82"/>
      <c r="N653" s="134"/>
      <c r="O653" s="83"/>
      <c r="P653" s="82"/>
      <c r="Q653" s="134"/>
      <c r="R653" s="83"/>
    </row>
    <row r="654" spans="1:18" x14ac:dyDescent="0.25">
      <c r="A654" s="79"/>
      <c r="B654" s="133"/>
      <c r="C654" s="81"/>
      <c r="D654" s="84"/>
      <c r="E654" s="82"/>
      <c r="F654" s="83"/>
      <c r="G654" s="82"/>
      <c r="H654" s="134"/>
      <c r="I654" s="83"/>
      <c r="J654" s="82"/>
      <c r="K654" s="134"/>
      <c r="L654" s="83"/>
      <c r="M654" s="82"/>
      <c r="N654" s="134"/>
      <c r="O654" s="83"/>
      <c r="P654" s="82"/>
      <c r="Q654" s="134"/>
      <c r="R654" s="83"/>
    </row>
    <row r="655" spans="1:18" x14ac:dyDescent="0.25">
      <c r="A655" s="79"/>
      <c r="B655" s="133"/>
      <c r="C655" s="81"/>
      <c r="D655" s="84"/>
      <c r="E655" s="82"/>
      <c r="F655" s="83"/>
      <c r="G655" s="82"/>
      <c r="H655" s="134"/>
      <c r="I655" s="83"/>
      <c r="J655" s="82"/>
      <c r="K655" s="134"/>
      <c r="L655" s="83"/>
      <c r="M655" s="82"/>
      <c r="N655" s="134"/>
      <c r="O655" s="83"/>
      <c r="P655" s="82"/>
      <c r="Q655" s="134"/>
      <c r="R655" s="83"/>
    </row>
    <row r="656" spans="1:18" x14ac:dyDescent="0.25">
      <c r="A656" s="79"/>
      <c r="B656" s="133"/>
      <c r="C656" s="81"/>
      <c r="D656" s="84"/>
      <c r="E656" s="82"/>
      <c r="F656" s="83"/>
      <c r="G656" s="82"/>
      <c r="H656" s="134"/>
      <c r="I656" s="83"/>
      <c r="J656" s="82"/>
      <c r="K656" s="134"/>
      <c r="L656" s="83"/>
      <c r="M656" s="82"/>
      <c r="N656" s="134"/>
      <c r="O656" s="83"/>
      <c r="P656" s="82"/>
      <c r="Q656" s="134"/>
      <c r="R656" s="83"/>
    </row>
    <row r="657" spans="1:18" x14ac:dyDescent="0.25">
      <c r="A657" s="79"/>
      <c r="B657" s="133"/>
      <c r="C657" s="81"/>
      <c r="D657" s="84"/>
      <c r="E657" s="82"/>
      <c r="F657" s="83"/>
      <c r="G657" s="82"/>
      <c r="H657" s="134"/>
      <c r="I657" s="83"/>
      <c r="J657" s="82"/>
      <c r="K657" s="134"/>
      <c r="L657" s="83"/>
      <c r="M657" s="82"/>
      <c r="N657" s="134"/>
      <c r="O657" s="83"/>
      <c r="P657" s="82"/>
      <c r="Q657" s="134"/>
      <c r="R657" s="83"/>
    </row>
    <row r="658" spans="1:18" x14ac:dyDescent="0.25">
      <c r="A658" s="79"/>
      <c r="B658" s="133"/>
      <c r="C658" s="81"/>
      <c r="D658" s="84"/>
      <c r="E658" s="82"/>
      <c r="F658" s="83"/>
      <c r="G658" s="82"/>
      <c r="H658" s="134"/>
      <c r="I658" s="83"/>
      <c r="J658" s="82"/>
      <c r="K658" s="134"/>
      <c r="L658" s="83"/>
      <c r="M658" s="82"/>
      <c r="N658" s="134"/>
      <c r="O658" s="83"/>
      <c r="P658" s="82"/>
      <c r="Q658" s="134"/>
      <c r="R658" s="83"/>
    </row>
    <row r="659" spans="1:18" x14ac:dyDescent="0.25">
      <c r="A659" s="79"/>
      <c r="B659" s="133"/>
      <c r="C659" s="81"/>
      <c r="D659" s="84"/>
      <c r="E659" s="82"/>
      <c r="F659" s="83"/>
      <c r="G659" s="82"/>
      <c r="H659" s="134"/>
      <c r="I659" s="83"/>
      <c r="J659" s="82"/>
      <c r="K659" s="134"/>
      <c r="L659" s="83"/>
      <c r="M659" s="82"/>
      <c r="N659" s="134"/>
      <c r="O659" s="83"/>
      <c r="P659" s="82"/>
      <c r="Q659" s="134"/>
      <c r="R659" s="83"/>
    </row>
    <row r="660" spans="1:18" x14ac:dyDescent="0.25">
      <c r="A660" s="79"/>
      <c r="B660" s="133"/>
      <c r="C660" s="81"/>
      <c r="D660" s="84"/>
      <c r="E660" s="82"/>
      <c r="F660" s="83"/>
      <c r="G660" s="82"/>
      <c r="H660" s="134"/>
      <c r="I660" s="83"/>
      <c r="J660" s="82"/>
      <c r="K660" s="134"/>
      <c r="L660" s="83"/>
      <c r="M660" s="82"/>
      <c r="N660" s="134"/>
      <c r="O660" s="83"/>
      <c r="P660" s="82"/>
      <c r="Q660" s="134"/>
      <c r="R660" s="83"/>
    </row>
    <row r="661" spans="1:18" x14ac:dyDescent="0.25">
      <c r="A661" s="79"/>
      <c r="B661" s="133"/>
      <c r="C661" s="81"/>
      <c r="D661" s="84"/>
      <c r="E661" s="82"/>
      <c r="F661" s="83"/>
      <c r="G661" s="82"/>
      <c r="H661" s="134"/>
      <c r="I661" s="83"/>
      <c r="J661" s="82"/>
      <c r="K661" s="134"/>
      <c r="L661" s="83"/>
      <c r="M661" s="82"/>
      <c r="N661" s="134"/>
      <c r="O661" s="83"/>
      <c r="P661" s="82"/>
      <c r="Q661" s="134"/>
      <c r="R661" s="83"/>
    </row>
    <row r="662" spans="1:18" x14ac:dyDescent="0.25">
      <c r="A662" s="79"/>
      <c r="B662" s="133"/>
      <c r="C662" s="81"/>
      <c r="D662" s="84"/>
      <c r="E662" s="82"/>
      <c r="F662" s="83"/>
      <c r="G662" s="82"/>
      <c r="H662" s="134"/>
      <c r="I662" s="83"/>
      <c r="J662" s="82"/>
      <c r="K662" s="134"/>
      <c r="L662" s="83"/>
      <c r="M662" s="82"/>
      <c r="N662" s="134"/>
      <c r="O662" s="83"/>
      <c r="P662" s="82"/>
      <c r="Q662" s="134"/>
      <c r="R662" s="83"/>
    </row>
    <row r="663" spans="1:18" x14ac:dyDescent="0.25">
      <c r="A663" s="79"/>
      <c r="B663" s="133"/>
      <c r="C663" s="81"/>
      <c r="D663" s="84"/>
      <c r="E663" s="82"/>
      <c r="F663" s="83"/>
      <c r="G663" s="82"/>
      <c r="H663" s="134"/>
      <c r="I663" s="83"/>
      <c r="J663" s="82"/>
      <c r="K663" s="134"/>
      <c r="L663" s="83"/>
      <c r="M663" s="82"/>
      <c r="N663" s="134"/>
      <c r="O663" s="83"/>
      <c r="P663" s="82"/>
      <c r="Q663" s="134"/>
      <c r="R663" s="83"/>
    </row>
    <row r="664" spans="1:18" x14ac:dyDescent="0.25">
      <c r="A664" s="79"/>
      <c r="B664" s="133"/>
      <c r="C664" s="81"/>
      <c r="D664" s="84"/>
      <c r="E664" s="82"/>
      <c r="F664" s="83"/>
      <c r="G664" s="82"/>
      <c r="H664" s="134"/>
      <c r="I664" s="83"/>
      <c r="J664" s="82"/>
      <c r="K664" s="134"/>
      <c r="L664" s="83"/>
      <c r="M664" s="82"/>
      <c r="N664" s="134"/>
      <c r="O664" s="83"/>
      <c r="P664" s="82"/>
      <c r="Q664" s="134"/>
      <c r="R664" s="83"/>
    </row>
    <row r="665" spans="1:18" x14ac:dyDescent="0.25">
      <c r="A665" s="79"/>
      <c r="B665" s="133"/>
      <c r="C665" s="81"/>
      <c r="D665" s="84"/>
      <c r="E665" s="82"/>
      <c r="F665" s="83"/>
      <c r="G665" s="82"/>
      <c r="H665" s="134"/>
      <c r="I665" s="83"/>
      <c r="J665" s="82"/>
      <c r="K665" s="134"/>
      <c r="L665" s="83"/>
      <c r="M665" s="82"/>
      <c r="N665" s="134"/>
      <c r="O665" s="83"/>
      <c r="P665" s="82"/>
      <c r="Q665" s="134"/>
      <c r="R665" s="83"/>
    </row>
    <row r="666" spans="1:18" x14ac:dyDescent="0.25">
      <c r="A666" s="79"/>
      <c r="B666" s="133"/>
      <c r="C666" s="81"/>
      <c r="D666" s="84"/>
      <c r="E666" s="82"/>
      <c r="F666" s="83"/>
      <c r="G666" s="82"/>
      <c r="H666" s="134"/>
      <c r="I666" s="83"/>
      <c r="J666" s="82"/>
      <c r="K666" s="134"/>
      <c r="L666" s="83"/>
      <c r="M666" s="82"/>
      <c r="N666" s="134"/>
      <c r="O666" s="83"/>
      <c r="P666" s="82"/>
      <c r="Q666" s="134"/>
      <c r="R666" s="83"/>
    </row>
    <row r="667" spans="1:18" x14ac:dyDescent="0.25">
      <c r="A667" s="79"/>
      <c r="B667" s="133"/>
      <c r="C667" s="81"/>
      <c r="D667" s="84"/>
      <c r="E667" s="82"/>
      <c r="F667" s="83"/>
      <c r="G667" s="82"/>
      <c r="H667" s="134"/>
      <c r="I667" s="83"/>
      <c r="J667" s="82"/>
      <c r="K667" s="134"/>
      <c r="L667" s="83"/>
      <c r="M667" s="82"/>
      <c r="N667" s="134"/>
      <c r="O667" s="83"/>
      <c r="P667" s="82"/>
      <c r="Q667" s="134"/>
      <c r="R667" s="83"/>
    </row>
    <row r="668" spans="1:18" x14ac:dyDescent="0.25">
      <c r="A668" s="79"/>
      <c r="B668" s="133"/>
      <c r="C668" s="81"/>
      <c r="D668" s="84"/>
      <c r="E668" s="82"/>
      <c r="F668" s="83"/>
      <c r="G668" s="82"/>
      <c r="H668" s="134"/>
      <c r="I668" s="83"/>
      <c r="J668" s="82"/>
      <c r="K668" s="134"/>
      <c r="L668" s="83"/>
      <c r="M668" s="82"/>
      <c r="N668" s="134"/>
      <c r="O668" s="83"/>
      <c r="P668" s="82"/>
      <c r="Q668" s="134"/>
      <c r="R668" s="83"/>
    </row>
    <row r="669" spans="1:18" x14ac:dyDescent="0.25">
      <c r="A669" s="79"/>
      <c r="B669" s="133"/>
      <c r="C669" s="81"/>
      <c r="D669" s="84"/>
      <c r="E669" s="82"/>
      <c r="F669" s="83"/>
      <c r="G669" s="82"/>
      <c r="H669" s="134"/>
      <c r="I669" s="83"/>
      <c r="J669" s="82"/>
      <c r="K669" s="134"/>
      <c r="L669" s="83"/>
      <c r="M669" s="82"/>
      <c r="N669" s="134"/>
      <c r="O669" s="83"/>
      <c r="P669" s="82"/>
      <c r="Q669" s="134"/>
      <c r="R669" s="83"/>
    </row>
    <row r="670" spans="1:18" x14ac:dyDescent="0.25">
      <c r="A670" s="79"/>
      <c r="B670" s="133"/>
      <c r="C670" s="81"/>
      <c r="D670" s="84"/>
      <c r="E670" s="82"/>
      <c r="F670" s="83"/>
      <c r="G670" s="82"/>
      <c r="H670" s="134"/>
      <c r="I670" s="83"/>
      <c r="J670" s="82"/>
      <c r="K670" s="134"/>
      <c r="L670" s="83"/>
      <c r="M670" s="82"/>
      <c r="N670" s="134"/>
      <c r="O670" s="83"/>
      <c r="P670" s="82"/>
      <c r="Q670" s="134"/>
      <c r="R670" s="83"/>
    </row>
    <row r="671" spans="1:18" x14ac:dyDescent="0.25">
      <c r="A671" s="79"/>
      <c r="B671" s="133"/>
      <c r="C671" s="81"/>
      <c r="D671" s="84"/>
      <c r="E671" s="82"/>
      <c r="F671" s="83"/>
      <c r="G671" s="82"/>
      <c r="H671" s="134"/>
      <c r="I671" s="83"/>
      <c r="J671" s="82"/>
      <c r="K671" s="134"/>
      <c r="L671" s="83"/>
      <c r="M671" s="82"/>
      <c r="N671" s="134"/>
      <c r="O671" s="83"/>
      <c r="P671" s="82"/>
      <c r="Q671" s="134"/>
      <c r="R671" s="83"/>
    </row>
    <row r="672" spans="1:18" x14ac:dyDescent="0.25">
      <c r="A672" s="79"/>
      <c r="B672" s="133"/>
      <c r="C672" s="81"/>
      <c r="D672" s="84"/>
      <c r="E672" s="82"/>
      <c r="F672" s="83"/>
      <c r="G672" s="82"/>
      <c r="H672" s="134"/>
      <c r="I672" s="83"/>
      <c r="J672" s="82"/>
      <c r="K672" s="134"/>
      <c r="L672" s="83"/>
      <c r="M672" s="82"/>
      <c r="N672" s="134"/>
      <c r="O672" s="83"/>
      <c r="P672" s="82"/>
      <c r="Q672" s="134"/>
      <c r="R672" s="83"/>
    </row>
    <row r="673" spans="1:18" x14ac:dyDescent="0.25">
      <c r="A673" s="79"/>
      <c r="B673" s="133"/>
      <c r="C673" s="81"/>
      <c r="D673" s="84"/>
      <c r="E673" s="82"/>
      <c r="F673" s="83"/>
      <c r="G673" s="82"/>
      <c r="H673" s="134"/>
      <c r="I673" s="83"/>
      <c r="J673" s="82"/>
      <c r="K673" s="134"/>
      <c r="L673" s="83"/>
      <c r="M673" s="82"/>
      <c r="N673" s="134"/>
      <c r="O673" s="83"/>
      <c r="P673" s="82"/>
      <c r="Q673" s="134"/>
      <c r="R673" s="83"/>
    </row>
    <row r="674" spans="1:18" x14ac:dyDescent="0.25">
      <c r="A674" s="79"/>
      <c r="B674" s="133"/>
      <c r="C674" s="81"/>
      <c r="D674" s="84"/>
      <c r="E674" s="82"/>
      <c r="F674" s="83"/>
      <c r="G674" s="82"/>
      <c r="H674" s="134"/>
      <c r="I674" s="83"/>
      <c r="J674" s="82"/>
      <c r="K674" s="134"/>
      <c r="L674" s="83"/>
      <c r="M674" s="82"/>
      <c r="N674" s="134"/>
      <c r="O674" s="83"/>
      <c r="P674" s="82"/>
      <c r="Q674" s="134"/>
      <c r="R674" s="83"/>
    </row>
    <row r="675" spans="1:18" x14ac:dyDescent="0.25">
      <c r="A675" s="79"/>
      <c r="B675" s="133"/>
      <c r="C675" s="81"/>
      <c r="D675" s="84"/>
      <c r="E675" s="82"/>
      <c r="F675" s="83"/>
      <c r="G675" s="82"/>
      <c r="H675" s="134"/>
      <c r="I675" s="83"/>
      <c r="J675" s="82"/>
      <c r="K675" s="134"/>
      <c r="L675" s="83"/>
      <c r="M675" s="82"/>
      <c r="N675" s="134"/>
      <c r="O675" s="83"/>
      <c r="P675" s="82"/>
      <c r="Q675" s="134"/>
      <c r="R675" s="83"/>
    </row>
    <row r="676" spans="1:18" x14ac:dyDescent="0.25">
      <c r="A676" s="79"/>
      <c r="B676" s="133"/>
      <c r="C676" s="81"/>
      <c r="D676" s="84"/>
      <c r="E676" s="82"/>
      <c r="F676" s="83"/>
      <c r="G676" s="82"/>
      <c r="H676" s="134"/>
      <c r="I676" s="83"/>
      <c r="J676" s="82"/>
      <c r="K676" s="134"/>
      <c r="L676" s="83"/>
      <c r="M676" s="82"/>
      <c r="N676" s="134"/>
      <c r="O676" s="83"/>
      <c r="P676" s="82"/>
      <c r="Q676" s="134"/>
      <c r="R676" s="83"/>
    </row>
    <row r="677" spans="1:18" x14ac:dyDescent="0.25">
      <c r="A677" s="79"/>
      <c r="B677" s="133"/>
      <c r="C677" s="81"/>
      <c r="D677" s="84"/>
      <c r="E677" s="82"/>
      <c r="F677" s="83"/>
      <c r="G677" s="82"/>
      <c r="H677" s="134"/>
      <c r="I677" s="83"/>
      <c r="J677" s="82"/>
      <c r="K677" s="134"/>
      <c r="L677" s="83"/>
      <c r="M677" s="82"/>
      <c r="N677" s="134"/>
      <c r="O677" s="83"/>
      <c r="P677" s="82"/>
      <c r="Q677" s="134"/>
      <c r="R677" s="83"/>
    </row>
    <row r="678" spans="1:18" x14ac:dyDescent="0.25">
      <c r="A678" s="79"/>
      <c r="B678" s="133"/>
      <c r="C678" s="81"/>
      <c r="D678" s="84"/>
      <c r="E678" s="82"/>
      <c r="F678" s="83"/>
      <c r="G678" s="82"/>
      <c r="H678" s="134"/>
      <c r="I678" s="83"/>
      <c r="J678" s="82"/>
      <c r="K678" s="134"/>
      <c r="L678" s="83"/>
      <c r="M678" s="82"/>
      <c r="N678" s="134"/>
      <c r="O678" s="83"/>
      <c r="P678" s="82"/>
      <c r="Q678" s="134"/>
      <c r="R678" s="83"/>
    </row>
    <row r="679" spans="1:18" x14ac:dyDescent="0.25">
      <c r="A679" s="79"/>
      <c r="B679" s="133"/>
      <c r="C679" s="81"/>
      <c r="D679" s="84"/>
      <c r="E679" s="82"/>
      <c r="F679" s="83"/>
      <c r="G679" s="82"/>
      <c r="H679" s="134"/>
      <c r="I679" s="83"/>
      <c r="J679" s="82"/>
      <c r="K679" s="134"/>
      <c r="L679" s="83"/>
      <c r="M679" s="82"/>
      <c r="N679" s="134"/>
      <c r="O679" s="83"/>
      <c r="P679" s="82"/>
      <c r="Q679" s="134"/>
      <c r="R679" s="83"/>
    </row>
    <row r="680" spans="1:18" x14ac:dyDescent="0.25">
      <c r="A680" s="79"/>
      <c r="B680" s="133"/>
      <c r="C680" s="81"/>
      <c r="D680" s="84"/>
      <c r="E680" s="82"/>
      <c r="F680" s="83"/>
      <c r="G680" s="82"/>
      <c r="H680" s="134"/>
      <c r="I680" s="83"/>
      <c r="J680" s="82"/>
      <c r="K680" s="134"/>
      <c r="L680" s="83"/>
      <c r="M680" s="82"/>
      <c r="N680" s="134"/>
      <c r="O680" s="83"/>
      <c r="P680" s="82"/>
      <c r="Q680" s="134"/>
      <c r="R680" s="83"/>
    </row>
    <row r="681" spans="1:18" x14ac:dyDescent="0.25">
      <c r="A681" s="79"/>
      <c r="B681" s="133"/>
      <c r="C681" s="81"/>
      <c r="D681" s="84"/>
      <c r="E681" s="82"/>
      <c r="F681" s="83"/>
      <c r="G681" s="82"/>
      <c r="H681" s="134"/>
      <c r="I681" s="83"/>
      <c r="J681" s="82"/>
      <c r="K681" s="134"/>
      <c r="L681" s="83"/>
      <c r="M681" s="82"/>
      <c r="N681" s="134"/>
      <c r="O681" s="83"/>
      <c r="P681" s="82"/>
      <c r="Q681" s="134"/>
      <c r="R681" s="83"/>
    </row>
    <row r="682" spans="1:18" x14ac:dyDescent="0.25">
      <c r="A682" s="79"/>
      <c r="B682" s="133"/>
      <c r="C682" s="81"/>
      <c r="D682" s="84"/>
      <c r="E682" s="82"/>
      <c r="F682" s="83"/>
      <c r="G682" s="82"/>
      <c r="H682" s="134"/>
      <c r="I682" s="83"/>
      <c r="J682" s="82"/>
      <c r="K682" s="134"/>
      <c r="L682" s="83"/>
      <c r="M682" s="82"/>
      <c r="N682" s="134"/>
      <c r="O682" s="83"/>
      <c r="P682" s="82"/>
      <c r="Q682" s="134"/>
      <c r="R682" s="83"/>
    </row>
    <row r="683" spans="1:18" x14ac:dyDescent="0.25">
      <c r="A683" s="79"/>
      <c r="B683" s="133"/>
      <c r="C683" s="81"/>
      <c r="D683" s="84"/>
      <c r="E683" s="82"/>
      <c r="F683" s="83"/>
      <c r="G683" s="82"/>
      <c r="H683" s="134"/>
      <c r="I683" s="83"/>
      <c r="J683" s="82"/>
      <c r="K683" s="134"/>
      <c r="L683" s="83"/>
      <c r="M683" s="82"/>
      <c r="N683" s="134"/>
      <c r="O683" s="83"/>
      <c r="P683" s="82"/>
      <c r="Q683" s="134"/>
      <c r="R683" s="83"/>
    </row>
    <row r="684" spans="1:18" x14ac:dyDescent="0.25">
      <c r="A684" s="79"/>
      <c r="B684" s="133"/>
      <c r="C684" s="81"/>
      <c r="D684" s="84"/>
      <c r="E684" s="82"/>
      <c r="F684" s="83"/>
      <c r="G684" s="82"/>
      <c r="H684" s="134"/>
      <c r="I684" s="83"/>
      <c r="J684" s="82"/>
      <c r="K684" s="134"/>
      <c r="L684" s="83"/>
      <c r="M684" s="82"/>
      <c r="N684" s="134"/>
      <c r="O684" s="83"/>
      <c r="P684" s="82"/>
      <c r="Q684" s="134"/>
      <c r="R684" s="83"/>
    </row>
    <row r="685" spans="1:18" x14ac:dyDescent="0.25">
      <c r="A685" s="79"/>
      <c r="B685" s="133"/>
      <c r="C685" s="81"/>
      <c r="D685" s="84"/>
      <c r="E685" s="82"/>
      <c r="F685" s="83"/>
      <c r="G685" s="82"/>
      <c r="H685" s="134"/>
      <c r="I685" s="83"/>
      <c r="J685" s="82"/>
      <c r="K685" s="134"/>
      <c r="L685" s="83"/>
      <c r="M685" s="82"/>
      <c r="N685" s="134"/>
      <c r="O685" s="83"/>
      <c r="P685" s="82"/>
      <c r="Q685" s="134"/>
      <c r="R685" s="83"/>
    </row>
    <row r="686" spans="1:18" x14ac:dyDescent="0.25">
      <c r="A686" s="79"/>
      <c r="B686" s="133"/>
      <c r="C686" s="81"/>
      <c r="D686" s="84"/>
      <c r="E686" s="82"/>
      <c r="F686" s="83"/>
      <c r="G686" s="82"/>
      <c r="H686" s="134"/>
      <c r="I686" s="83"/>
      <c r="J686" s="82"/>
      <c r="K686" s="134"/>
      <c r="L686" s="83"/>
      <c r="M686" s="82"/>
      <c r="N686" s="134"/>
      <c r="O686" s="83"/>
      <c r="P686" s="82"/>
      <c r="Q686" s="134"/>
      <c r="R686" s="83"/>
    </row>
    <row r="687" spans="1:18" x14ac:dyDescent="0.25">
      <c r="A687" s="79"/>
      <c r="B687" s="133"/>
      <c r="C687" s="81"/>
      <c r="D687" s="84"/>
      <c r="E687" s="82"/>
      <c r="F687" s="83"/>
      <c r="G687" s="82"/>
      <c r="H687" s="134"/>
      <c r="I687" s="83"/>
      <c r="J687" s="82"/>
      <c r="K687" s="134"/>
      <c r="L687" s="83"/>
      <c r="M687" s="82"/>
      <c r="N687" s="134"/>
      <c r="O687" s="83"/>
      <c r="P687" s="82"/>
      <c r="Q687" s="134"/>
      <c r="R687" s="83"/>
    </row>
    <row r="688" spans="1:18" x14ac:dyDescent="0.25">
      <c r="A688" s="79"/>
      <c r="B688" s="133"/>
      <c r="C688" s="81"/>
      <c r="D688" s="84"/>
      <c r="E688" s="82"/>
      <c r="F688" s="83"/>
      <c r="G688" s="82"/>
      <c r="H688" s="134"/>
      <c r="I688" s="83"/>
      <c r="J688" s="82"/>
      <c r="K688" s="134"/>
      <c r="L688" s="83"/>
      <c r="M688" s="82"/>
      <c r="N688" s="134"/>
      <c r="O688" s="83"/>
      <c r="P688" s="82"/>
      <c r="Q688" s="134"/>
      <c r="R688" s="83"/>
    </row>
    <row r="689" spans="1:18" x14ac:dyDescent="0.25">
      <c r="A689" s="79"/>
      <c r="B689" s="133"/>
      <c r="C689" s="81"/>
      <c r="D689" s="84"/>
      <c r="E689" s="82"/>
      <c r="F689" s="83"/>
      <c r="G689" s="82"/>
      <c r="H689" s="134"/>
      <c r="I689" s="83"/>
      <c r="J689" s="82"/>
      <c r="K689" s="134"/>
      <c r="L689" s="83"/>
      <c r="M689" s="82"/>
      <c r="N689" s="134"/>
      <c r="O689" s="83"/>
      <c r="P689" s="82"/>
      <c r="Q689" s="134"/>
      <c r="R689" s="83"/>
    </row>
    <row r="690" spans="1:18" x14ac:dyDescent="0.25">
      <c r="A690" s="79"/>
      <c r="B690" s="133"/>
      <c r="C690" s="81"/>
      <c r="D690" s="84"/>
      <c r="E690" s="82"/>
      <c r="F690" s="83"/>
      <c r="G690" s="82"/>
      <c r="H690" s="134"/>
      <c r="I690" s="83"/>
      <c r="J690" s="82"/>
      <c r="K690" s="134"/>
      <c r="L690" s="83"/>
      <c r="M690" s="82"/>
      <c r="N690" s="134"/>
      <c r="O690" s="83"/>
      <c r="P690" s="82"/>
      <c r="Q690" s="134"/>
      <c r="R690" s="83"/>
    </row>
    <row r="691" spans="1:18" x14ac:dyDescent="0.25">
      <c r="A691" s="79"/>
      <c r="B691" s="133"/>
      <c r="C691" s="81"/>
      <c r="D691" s="84"/>
      <c r="E691" s="82"/>
      <c r="F691" s="83"/>
      <c r="G691" s="82"/>
      <c r="H691" s="134"/>
      <c r="I691" s="83"/>
      <c r="J691" s="82"/>
      <c r="K691" s="134"/>
      <c r="L691" s="83"/>
      <c r="M691" s="82"/>
      <c r="N691" s="134"/>
      <c r="O691" s="83"/>
      <c r="P691" s="82"/>
      <c r="Q691" s="134"/>
      <c r="R691" s="83"/>
    </row>
    <row r="692" spans="1:18" x14ac:dyDescent="0.25">
      <c r="A692" s="79"/>
      <c r="B692" s="133"/>
      <c r="C692" s="81"/>
      <c r="D692" s="84"/>
      <c r="E692" s="82"/>
      <c r="F692" s="83"/>
      <c r="G692" s="82"/>
      <c r="H692" s="134"/>
      <c r="I692" s="83"/>
      <c r="J692" s="82"/>
      <c r="K692" s="134"/>
      <c r="L692" s="83"/>
      <c r="M692" s="82"/>
      <c r="N692" s="134"/>
      <c r="O692" s="83"/>
      <c r="P692" s="82"/>
      <c r="Q692" s="134"/>
      <c r="R692" s="83"/>
    </row>
    <row r="693" spans="1:18" x14ac:dyDescent="0.25">
      <c r="A693" s="79"/>
      <c r="B693" s="133"/>
      <c r="C693" s="81"/>
      <c r="D693" s="84"/>
      <c r="E693" s="82"/>
      <c r="F693" s="83"/>
      <c r="G693" s="82"/>
      <c r="H693" s="134"/>
      <c r="I693" s="83"/>
      <c r="J693" s="82"/>
      <c r="K693" s="134"/>
      <c r="L693" s="83"/>
      <c r="M693" s="82"/>
      <c r="N693" s="134"/>
      <c r="O693" s="83"/>
      <c r="P693" s="82"/>
      <c r="Q693" s="134"/>
      <c r="R693" s="83"/>
    </row>
    <row r="694" spans="1:18" x14ac:dyDescent="0.25">
      <c r="A694" s="79"/>
      <c r="B694" s="133"/>
      <c r="C694" s="81"/>
      <c r="D694" s="84"/>
      <c r="E694" s="82"/>
      <c r="F694" s="83"/>
      <c r="G694" s="82"/>
      <c r="H694" s="134"/>
      <c r="I694" s="83"/>
      <c r="J694" s="82"/>
      <c r="K694" s="134"/>
      <c r="L694" s="83"/>
      <c r="M694" s="82"/>
      <c r="N694" s="134"/>
      <c r="O694" s="83"/>
      <c r="P694" s="82"/>
      <c r="Q694" s="134"/>
      <c r="R694" s="83"/>
    </row>
    <row r="695" spans="1:18" x14ac:dyDescent="0.25">
      <c r="A695" s="79"/>
      <c r="B695" s="133"/>
      <c r="C695" s="81"/>
      <c r="D695" s="84"/>
      <c r="E695" s="82"/>
      <c r="F695" s="83"/>
      <c r="G695" s="82"/>
      <c r="H695" s="134"/>
      <c r="I695" s="83"/>
      <c r="J695" s="82"/>
      <c r="K695" s="134"/>
      <c r="L695" s="83"/>
      <c r="M695" s="82"/>
      <c r="N695" s="134"/>
      <c r="O695" s="83"/>
      <c r="P695" s="82"/>
      <c r="Q695" s="134"/>
      <c r="R695" s="83"/>
    </row>
    <row r="696" spans="1:18" x14ac:dyDescent="0.25">
      <c r="A696" s="79"/>
      <c r="B696" s="133"/>
      <c r="C696" s="81"/>
      <c r="D696" s="84"/>
      <c r="E696" s="82"/>
      <c r="F696" s="83"/>
      <c r="G696" s="82"/>
      <c r="H696" s="134"/>
      <c r="I696" s="83"/>
      <c r="J696" s="82"/>
      <c r="K696" s="134"/>
      <c r="L696" s="83"/>
      <c r="M696" s="82"/>
      <c r="N696" s="134"/>
      <c r="O696" s="83"/>
      <c r="P696" s="82"/>
      <c r="Q696" s="134"/>
      <c r="R696" s="83"/>
    </row>
    <row r="697" spans="1:18" x14ac:dyDescent="0.25">
      <c r="A697" s="79"/>
      <c r="B697" s="133"/>
      <c r="C697" s="81"/>
      <c r="D697" s="84"/>
      <c r="E697" s="82"/>
      <c r="F697" s="83"/>
      <c r="G697" s="82"/>
      <c r="H697" s="134"/>
      <c r="I697" s="83"/>
      <c r="J697" s="82"/>
      <c r="K697" s="134"/>
      <c r="L697" s="83"/>
      <c r="M697" s="82"/>
      <c r="N697" s="134"/>
      <c r="O697" s="83"/>
      <c r="P697" s="82"/>
      <c r="Q697" s="134"/>
      <c r="R697" s="83"/>
    </row>
    <row r="698" spans="1:18" x14ac:dyDescent="0.25">
      <c r="A698" s="79"/>
      <c r="B698" s="133"/>
      <c r="C698" s="81"/>
      <c r="D698" s="84"/>
      <c r="E698" s="82"/>
      <c r="F698" s="83"/>
      <c r="G698" s="82"/>
      <c r="H698" s="134"/>
      <c r="I698" s="83"/>
      <c r="J698" s="82"/>
      <c r="K698" s="134"/>
      <c r="L698" s="83"/>
      <c r="M698" s="82"/>
      <c r="N698" s="134"/>
      <c r="O698" s="83"/>
      <c r="P698" s="82"/>
      <c r="Q698" s="134"/>
      <c r="R698" s="83"/>
    </row>
    <row r="699" spans="1:18" x14ac:dyDescent="0.25">
      <c r="A699" s="79"/>
      <c r="B699" s="133"/>
      <c r="C699" s="81"/>
      <c r="D699" s="84"/>
      <c r="E699" s="82"/>
      <c r="F699" s="83"/>
      <c r="G699" s="82"/>
      <c r="H699" s="134"/>
      <c r="I699" s="83"/>
      <c r="J699" s="82"/>
      <c r="K699" s="134"/>
      <c r="L699" s="83"/>
      <c r="M699" s="82"/>
      <c r="N699" s="134"/>
      <c r="O699" s="83"/>
      <c r="P699" s="82"/>
      <c r="Q699" s="134"/>
      <c r="R699" s="83"/>
    </row>
    <row r="700" spans="1:18" x14ac:dyDescent="0.25">
      <c r="A700" s="79"/>
      <c r="B700" s="133"/>
      <c r="C700" s="81"/>
      <c r="D700" s="84"/>
      <c r="E700" s="82"/>
      <c r="F700" s="83"/>
      <c r="G700" s="82"/>
      <c r="H700" s="134"/>
      <c r="I700" s="83"/>
      <c r="J700" s="82"/>
      <c r="K700" s="134"/>
      <c r="L700" s="83"/>
      <c r="M700" s="82"/>
      <c r="N700" s="134"/>
      <c r="O700" s="83"/>
      <c r="P700" s="82"/>
      <c r="Q700" s="134"/>
      <c r="R700" s="83"/>
    </row>
    <row r="701" spans="1:18" x14ac:dyDescent="0.25">
      <c r="A701" s="79"/>
      <c r="B701" s="133"/>
      <c r="C701" s="81"/>
      <c r="D701" s="84"/>
      <c r="E701" s="82"/>
      <c r="F701" s="83"/>
      <c r="G701" s="82"/>
      <c r="H701" s="134"/>
      <c r="I701" s="83"/>
      <c r="J701" s="82"/>
      <c r="K701" s="134"/>
      <c r="L701" s="83"/>
      <c r="M701" s="82"/>
      <c r="N701" s="134"/>
      <c r="O701" s="83"/>
      <c r="P701" s="82"/>
      <c r="Q701" s="134"/>
      <c r="R701" s="83"/>
    </row>
    <row r="702" spans="1:18" x14ac:dyDescent="0.25">
      <c r="A702" s="79"/>
      <c r="B702" s="133"/>
      <c r="C702" s="81"/>
      <c r="D702" s="84"/>
      <c r="E702" s="82"/>
      <c r="F702" s="83"/>
      <c r="G702" s="82"/>
      <c r="H702" s="134"/>
      <c r="I702" s="83"/>
      <c r="J702" s="82"/>
      <c r="K702" s="134"/>
      <c r="L702" s="83"/>
      <c r="M702" s="82"/>
      <c r="N702" s="134"/>
      <c r="O702" s="83"/>
      <c r="P702" s="82"/>
      <c r="Q702" s="134"/>
      <c r="R702" s="83"/>
    </row>
    <row r="703" spans="1:18" x14ac:dyDescent="0.25">
      <c r="A703" s="79"/>
      <c r="B703" s="133"/>
      <c r="C703" s="81"/>
      <c r="D703" s="84"/>
      <c r="E703" s="82"/>
      <c r="F703" s="83"/>
      <c r="G703" s="82"/>
      <c r="H703" s="134"/>
      <c r="I703" s="83"/>
      <c r="J703" s="82"/>
      <c r="K703" s="134"/>
      <c r="L703" s="83"/>
      <c r="M703" s="82"/>
      <c r="N703" s="134"/>
      <c r="O703" s="83"/>
      <c r="P703" s="82"/>
      <c r="Q703" s="134"/>
      <c r="R703" s="83"/>
    </row>
    <row r="704" spans="1:18" x14ac:dyDescent="0.25">
      <c r="A704" s="79"/>
      <c r="B704" s="133"/>
      <c r="C704" s="81"/>
      <c r="D704" s="84"/>
      <c r="E704" s="82"/>
      <c r="F704" s="83"/>
      <c r="G704" s="82"/>
      <c r="H704" s="134"/>
      <c r="I704" s="83"/>
      <c r="J704" s="82"/>
      <c r="K704" s="134"/>
      <c r="L704" s="83"/>
      <c r="M704" s="82"/>
      <c r="N704" s="134"/>
      <c r="O704" s="83"/>
      <c r="P704" s="82"/>
      <c r="Q704" s="134"/>
      <c r="R704" s="83"/>
    </row>
    <row r="705" spans="1:18" x14ac:dyDescent="0.25">
      <c r="A705" s="79"/>
      <c r="B705" s="133"/>
      <c r="C705" s="81"/>
      <c r="D705" s="84"/>
      <c r="E705" s="82"/>
      <c r="F705" s="83"/>
      <c r="G705" s="82"/>
      <c r="H705" s="134"/>
      <c r="I705" s="83"/>
      <c r="J705" s="82"/>
      <c r="K705" s="134"/>
      <c r="L705" s="83"/>
      <c r="M705" s="82"/>
      <c r="N705" s="134"/>
      <c r="O705" s="83"/>
      <c r="P705" s="82"/>
      <c r="Q705" s="134"/>
      <c r="R705" s="83"/>
    </row>
    <row r="706" spans="1:18" x14ac:dyDescent="0.25">
      <c r="A706" s="79"/>
      <c r="B706" s="133"/>
      <c r="C706" s="81"/>
      <c r="D706" s="84"/>
      <c r="E706" s="82"/>
      <c r="F706" s="83"/>
      <c r="G706" s="82"/>
      <c r="H706" s="134"/>
      <c r="I706" s="83"/>
      <c r="J706" s="82"/>
      <c r="K706" s="134"/>
      <c r="L706" s="83"/>
      <c r="M706" s="82"/>
      <c r="N706" s="134"/>
      <c r="O706" s="83"/>
      <c r="P706" s="82"/>
      <c r="Q706" s="134"/>
      <c r="R706" s="83"/>
    </row>
    <row r="707" spans="1:18" x14ac:dyDescent="0.25">
      <c r="A707" s="79"/>
      <c r="B707" s="133"/>
      <c r="C707" s="81"/>
      <c r="D707" s="84"/>
      <c r="E707" s="82"/>
      <c r="F707" s="83"/>
      <c r="G707" s="82"/>
      <c r="H707" s="134"/>
      <c r="I707" s="83"/>
      <c r="J707" s="82"/>
      <c r="K707" s="134"/>
      <c r="L707" s="83"/>
      <c r="M707" s="82"/>
      <c r="N707" s="134"/>
      <c r="O707" s="83"/>
      <c r="P707" s="82"/>
      <c r="Q707" s="134"/>
      <c r="R707" s="83"/>
    </row>
    <row r="708" spans="1:18" x14ac:dyDescent="0.25">
      <c r="A708" s="79"/>
      <c r="B708" s="133"/>
      <c r="C708" s="81"/>
      <c r="D708" s="84"/>
      <c r="E708" s="82"/>
      <c r="F708" s="83"/>
      <c r="G708" s="82"/>
      <c r="H708" s="134"/>
      <c r="I708" s="83"/>
      <c r="J708" s="82"/>
      <c r="K708" s="134"/>
      <c r="L708" s="83"/>
      <c r="M708" s="82"/>
      <c r="N708" s="134"/>
      <c r="O708" s="83"/>
      <c r="P708" s="82"/>
      <c r="Q708" s="134"/>
      <c r="R708" s="83"/>
    </row>
    <row r="709" spans="1:18" x14ac:dyDescent="0.25">
      <c r="A709" s="79"/>
      <c r="B709" s="133"/>
      <c r="C709" s="81"/>
      <c r="D709" s="84"/>
      <c r="E709" s="82"/>
      <c r="F709" s="83"/>
      <c r="G709" s="82"/>
      <c r="H709" s="134"/>
      <c r="I709" s="83"/>
      <c r="J709" s="82"/>
      <c r="K709" s="134"/>
      <c r="L709" s="83"/>
      <c r="M709" s="82"/>
      <c r="N709" s="134"/>
      <c r="O709" s="83"/>
      <c r="P709" s="82"/>
      <c r="Q709" s="134"/>
      <c r="R709" s="83"/>
    </row>
    <row r="710" spans="1:18" x14ac:dyDescent="0.25">
      <c r="A710" s="79"/>
      <c r="B710" s="133"/>
      <c r="C710" s="81"/>
      <c r="D710" s="84"/>
      <c r="E710" s="82"/>
      <c r="F710" s="83"/>
      <c r="G710" s="82"/>
      <c r="H710" s="134"/>
      <c r="I710" s="83"/>
      <c r="J710" s="82"/>
      <c r="K710" s="134"/>
      <c r="L710" s="83"/>
      <c r="M710" s="82"/>
      <c r="N710" s="134"/>
      <c r="O710" s="83"/>
      <c r="P710" s="82"/>
      <c r="Q710" s="134"/>
      <c r="R710" s="83"/>
    </row>
    <row r="711" spans="1:18" x14ac:dyDescent="0.25">
      <c r="A711" s="79"/>
      <c r="B711" s="133"/>
      <c r="C711" s="81"/>
      <c r="D711" s="84"/>
      <c r="E711" s="82"/>
      <c r="F711" s="83"/>
      <c r="G711" s="82"/>
      <c r="H711" s="134"/>
      <c r="I711" s="83"/>
      <c r="J711" s="82"/>
      <c r="K711" s="134"/>
      <c r="L711" s="83"/>
      <c r="M711" s="82"/>
      <c r="N711" s="134"/>
      <c r="O711" s="83"/>
      <c r="P711" s="82"/>
      <c r="Q711" s="134"/>
      <c r="R711" s="83"/>
    </row>
    <row r="712" spans="1:18" x14ac:dyDescent="0.25">
      <c r="A712" s="79"/>
      <c r="B712" s="133"/>
      <c r="C712" s="81"/>
      <c r="D712" s="84"/>
      <c r="E712" s="82"/>
      <c r="F712" s="83"/>
      <c r="G712" s="82"/>
      <c r="H712" s="134"/>
      <c r="I712" s="83"/>
      <c r="J712" s="82"/>
      <c r="K712" s="134"/>
      <c r="L712" s="83"/>
      <c r="M712" s="82"/>
      <c r="N712" s="134"/>
      <c r="O712" s="83"/>
      <c r="P712" s="82"/>
      <c r="Q712" s="134"/>
      <c r="R712" s="83"/>
    </row>
    <row r="713" spans="1:18" x14ac:dyDescent="0.25">
      <c r="A713" s="79"/>
      <c r="B713" s="133"/>
      <c r="C713" s="81"/>
      <c r="D713" s="81"/>
      <c r="E713" s="82"/>
      <c r="F713" s="83"/>
      <c r="G713" s="82"/>
      <c r="H713" s="134"/>
      <c r="I713" s="83"/>
      <c r="J713" s="82"/>
      <c r="K713" s="134"/>
      <c r="L713" s="83"/>
      <c r="M713" s="82"/>
      <c r="N713" s="134"/>
      <c r="O713" s="83"/>
      <c r="P713" s="82"/>
      <c r="Q713" s="134"/>
      <c r="R713" s="83"/>
    </row>
    <row r="714" spans="1:18" x14ac:dyDescent="0.25">
      <c r="A714" s="79"/>
      <c r="B714" s="133"/>
      <c r="C714" s="81"/>
      <c r="D714" s="196"/>
      <c r="E714" s="82"/>
      <c r="F714" s="83"/>
      <c r="G714" s="82"/>
      <c r="H714" s="134"/>
      <c r="I714" s="83"/>
      <c r="J714" s="82"/>
      <c r="K714" s="134"/>
      <c r="L714" s="83"/>
      <c r="M714" s="82"/>
      <c r="N714" s="134"/>
      <c r="O714" s="83"/>
      <c r="P714" s="82"/>
      <c r="Q714" s="134"/>
      <c r="R714" s="83"/>
    </row>
    <row r="715" spans="1:18" x14ac:dyDescent="0.25">
      <c r="A715" s="79"/>
      <c r="B715" s="133"/>
      <c r="C715" s="81"/>
      <c r="D715" s="84"/>
      <c r="E715" s="82"/>
      <c r="F715" s="83"/>
      <c r="G715" s="82"/>
      <c r="H715" s="134"/>
      <c r="I715" s="83"/>
      <c r="J715" s="82"/>
      <c r="K715" s="134"/>
      <c r="L715" s="83"/>
      <c r="M715" s="82"/>
      <c r="N715" s="134"/>
      <c r="O715" s="83"/>
      <c r="P715" s="82"/>
      <c r="Q715" s="134"/>
      <c r="R715" s="83"/>
    </row>
    <row r="716" spans="1:18" x14ac:dyDescent="0.25">
      <c r="A716" s="79"/>
      <c r="B716" s="133"/>
      <c r="C716" s="81"/>
      <c r="D716" s="84"/>
      <c r="E716" s="82"/>
      <c r="F716" s="83"/>
      <c r="G716" s="82"/>
      <c r="H716" s="134"/>
      <c r="I716" s="83"/>
      <c r="J716" s="82"/>
      <c r="K716" s="134"/>
      <c r="L716" s="83"/>
      <c r="M716" s="82"/>
      <c r="N716" s="134"/>
      <c r="O716" s="83"/>
      <c r="P716" s="82"/>
      <c r="Q716" s="134"/>
      <c r="R716" s="83"/>
    </row>
    <row r="717" spans="1:18" x14ac:dyDescent="0.25">
      <c r="A717" s="79"/>
      <c r="B717" s="133"/>
      <c r="C717" s="81"/>
      <c r="D717" s="84"/>
      <c r="E717" s="82"/>
      <c r="F717" s="83"/>
      <c r="G717" s="82"/>
      <c r="H717" s="134"/>
      <c r="I717" s="83"/>
      <c r="J717" s="82"/>
      <c r="K717" s="134"/>
      <c r="L717" s="83"/>
      <c r="M717" s="82"/>
      <c r="N717" s="134"/>
      <c r="O717" s="83"/>
      <c r="P717" s="82"/>
      <c r="Q717" s="134"/>
      <c r="R717" s="83"/>
    </row>
    <row r="718" spans="1:18" x14ac:dyDescent="0.25">
      <c r="A718" s="79"/>
      <c r="B718" s="133"/>
      <c r="C718" s="81"/>
      <c r="D718" s="84"/>
      <c r="E718" s="82"/>
      <c r="F718" s="83"/>
      <c r="G718" s="82"/>
      <c r="H718" s="134"/>
      <c r="I718" s="83"/>
      <c r="J718" s="82"/>
      <c r="K718" s="134"/>
      <c r="L718" s="83"/>
      <c r="M718" s="82"/>
      <c r="N718" s="134"/>
      <c r="O718" s="83"/>
      <c r="P718" s="82"/>
      <c r="Q718" s="134"/>
      <c r="R718" s="83"/>
    </row>
    <row r="719" spans="1:18" x14ac:dyDescent="0.25">
      <c r="A719" s="79"/>
      <c r="B719" s="133"/>
      <c r="C719" s="81"/>
      <c r="D719" s="84"/>
      <c r="E719" s="82"/>
      <c r="F719" s="83"/>
      <c r="G719" s="82"/>
      <c r="H719" s="134"/>
      <c r="I719" s="83"/>
      <c r="J719" s="82"/>
      <c r="K719" s="134"/>
      <c r="L719" s="83"/>
      <c r="M719" s="82"/>
      <c r="N719" s="134"/>
      <c r="O719" s="83"/>
      <c r="P719" s="82"/>
      <c r="Q719" s="134"/>
      <c r="R719" s="83"/>
    </row>
    <row r="720" spans="1:18" x14ac:dyDescent="0.25">
      <c r="A720" s="79"/>
      <c r="B720" s="133"/>
      <c r="C720" s="81"/>
      <c r="D720" s="84"/>
      <c r="E720" s="82"/>
      <c r="F720" s="83"/>
      <c r="G720" s="82"/>
      <c r="H720" s="134"/>
      <c r="I720" s="83"/>
      <c r="J720" s="82"/>
      <c r="K720" s="134"/>
      <c r="L720" s="83"/>
      <c r="M720" s="82"/>
      <c r="N720" s="134"/>
      <c r="O720" s="83"/>
      <c r="P720" s="82"/>
      <c r="Q720" s="134"/>
      <c r="R720" s="83"/>
    </row>
    <row r="721" spans="1:18" x14ac:dyDescent="0.25">
      <c r="A721" s="79"/>
      <c r="B721" s="133"/>
      <c r="C721" s="81"/>
      <c r="D721" s="84"/>
      <c r="E721" s="82"/>
      <c r="F721" s="83"/>
      <c r="G721" s="82"/>
      <c r="H721" s="134"/>
      <c r="I721" s="83"/>
      <c r="J721" s="82"/>
      <c r="K721" s="134"/>
      <c r="L721" s="83"/>
      <c r="M721" s="82"/>
      <c r="N721" s="134"/>
      <c r="O721" s="83"/>
      <c r="P721" s="82"/>
      <c r="Q721" s="134"/>
      <c r="R721" s="83"/>
    </row>
    <row r="722" spans="1:18" x14ac:dyDescent="0.25">
      <c r="A722" s="79"/>
      <c r="B722" s="133"/>
      <c r="C722" s="81"/>
      <c r="D722" s="84"/>
      <c r="E722" s="82"/>
      <c r="F722" s="83"/>
      <c r="G722" s="82"/>
      <c r="H722" s="134"/>
      <c r="I722" s="83"/>
      <c r="J722" s="82"/>
      <c r="K722" s="134"/>
      <c r="L722" s="83"/>
      <c r="M722" s="82"/>
      <c r="N722" s="134"/>
      <c r="O722" s="83"/>
      <c r="P722" s="82"/>
      <c r="Q722" s="134"/>
      <c r="R722" s="83"/>
    </row>
    <row r="723" spans="1:18" x14ac:dyDescent="0.25">
      <c r="A723" s="79"/>
      <c r="B723" s="133"/>
      <c r="C723" s="81"/>
      <c r="D723" s="84"/>
      <c r="E723" s="82"/>
      <c r="F723" s="83"/>
      <c r="G723" s="82"/>
      <c r="H723" s="134"/>
      <c r="I723" s="83"/>
      <c r="J723" s="82"/>
      <c r="K723" s="134"/>
      <c r="L723" s="83"/>
      <c r="M723" s="82"/>
      <c r="N723" s="134"/>
      <c r="O723" s="83"/>
      <c r="P723" s="82"/>
      <c r="Q723" s="134"/>
      <c r="R723" s="83"/>
    </row>
    <row r="724" spans="1:18" x14ac:dyDescent="0.25">
      <c r="A724" s="79"/>
      <c r="B724" s="133"/>
      <c r="C724" s="81"/>
      <c r="D724" s="84"/>
      <c r="E724" s="82"/>
      <c r="F724" s="83"/>
      <c r="G724" s="82"/>
      <c r="H724" s="134"/>
      <c r="I724" s="83"/>
      <c r="J724" s="82"/>
      <c r="K724" s="134"/>
      <c r="L724" s="83"/>
      <c r="M724" s="82"/>
      <c r="N724" s="134"/>
      <c r="O724" s="83"/>
      <c r="P724" s="82"/>
      <c r="Q724" s="134"/>
      <c r="R724" s="83"/>
    </row>
    <row r="725" spans="1:18" x14ac:dyDescent="0.25">
      <c r="A725" s="79"/>
      <c r="B725" s="133"/>
      <c r="C725" s="81"/>
      <c r="D725" s="84"/>
      <c r="E725" s="82"/>
      <c r="F725" s="83"/>
      <c r="G725" s="82"/>
      <c r="H725" s="134"/>
      <c r="I725" s="83"/>
      <c r="J725" s="82"/>
      <c r="K725" s="134"/>
      <c r="L725" s="83"/>
      <c r="M725" s="82"/>
      <c r="N725" s="134"/>
      <c r="O725" s="83"/>
      <c r="P725" s="82"/>
      <c r="Q725" s="134"/>
      <c r="R725" s="83"/>
    </row>
    <row r="726" spans="1:18" x14ac:dyDescent="0.25">
      <c r="A726" s="79"/>
      <c r="B726" s="133"/>
      <c r="C726" s="81"/>
      <c r="D726" s="84"/>
      <c r="E726" s="82"/>
      <c r="F726" s="83"/>
      <c r="G726" s="82"/>
      <c r="H726" s="134"/>
      <c r="I726" s="83"/>
      <c r="J726" s="82"/>
      <c r="K726" s="134"/>
      <c r="L726" s="83"/>
      <c r="M726" s="82"/>
      <c r="N726" s="134"/>
      <c r="O726" s="83"/>
      <c r="P726" s="82"/>
      <c r="Q726" s="134"/>
      <c r="R726" s="83"/>
    </row>
    <row r="727" spans="1:18" x14ac:dyDescent="0.25">
      <c r="A727" s="79"/>
      <c r="B727" s="133"/>
      <c r="C727" s="81"/>
      <c r="D727" s="84"/>
      <c r="E727" s="82"/>
      <c r="F727" s="83"/>
      <c r="G727" s="82"/>
      <c r="H727" s="134"/>
      <c r="I727" s="83"/>
      <c r="J727" s="82"/>
      <c r="K727" s="134"/>
      <c r="L727" s="83"/>
      <c r="M727" s="82"/>
      <c r="N727" s="134"/>
      <c r="O727" s="83"/>
      <c r="P727" s="82"/>
      <c r="Q727" s="134"/>
      <c r="R727" s="83"/>
    </row>
    <row r="728" spans="1:18" x14ac:dyDescent="0.25">
      <c r="A728" s="79"/>
      <c r="B728" s="133"/>
      <c r="C728" s="81"/>
      <c r="D728" s="84"/>
      <c r="E728" s="82"/>
      <c r="F728" s="83"/>
      <c r="G728" s="82"/>
      <c r="H728" s="134"/>
      <c r="I728" s="83"/>
      <c r="J728" s="82"/>
      <c r="K728" s="134"/>
      <c r="L728" s="83"/>
      <c r="M728" s="82"/>
      <c r="N728" s="134"/>
      <c r="O728" s="83"/>
      <c r="P728" s="82"/>
      <c r="Q728" s="134"/>
      <c r="R728" s="83"/>
    </row>
    <row r="729" spans="1:18" x14ac:dyDescent="0.25">
      <c r="A729" s="79"/>
      <c r="B729" s="133"/>
      <c r="C729" s="81"/>
      <c r="D729" s="84"/>
      <c r="E729" s="82"/>
      <c r="F729" s="83"/>
      <c r="G729" s="82"/>
      <c r="H729" s="134"/>
      <c r="I729" s="83"/>
      <c r="J729" s="82"/>
      <c r="K729" s="134"/>
      <c r="L729" s="83"/>
      <c r="M729" s="82"/>
      <c r="N729" s="134"/>
      <c r="O729" s="83"/>
      <c r="P729" s="82"/>
      <c r="Q729" s="134"/>
      <c r="R729" s="83"/>
    </row>
    <row r="730" spans="1:18" x14ac:dyDescent="0.25">
      <c r="A730" s="79"/>
      <c r="B730" s="133"/>
      <c r="C730" s="81"/>
      <c r="D730" s="84"/>
      <c r="E730" s="82"/>
      <c r="F730" s="83"/>
      <c r="G730" s="82"/>
      <c r="H730" s="134"/>
      <c r="I730" s="83"/>
      <c r="J730" s="82"/>
      <c r="K730" s="134"/>
      <c r="L730" s="83"/>
      <c r="M730" s="82"/>
      <c r="N730" s="134"/>
      <c r="O730" s="83"/>
      <c r="P730" s="82"/>
      <c r="Q730" s="134"/>
      <c r="R730" s="83"/>
    </row>
    <row r="731" spans="1:18" x14ac:dyDescent="0.25">
      <c r="A731" s="79"/>
      <c r="B731" s="133"/>
      <c r="C731" s="81"/>
      <c r="D731" s="84"/>
      <c r="E731" s="82"/>
      <c r="F731" s="83"/>
      <c r="G731" s="82"/>
      <c r="H731" s="134"/>
      <c r="I731" s="83"/>
      <c r="J731" s="82"/>
      <c r="K731" s="134"/>
      <c r="L731" s="83"/>
      <c r="M731" s="82"/>
      <c r="N731" s="134"/>
      <c r="O731" s="83"/>
      <c r="P731" s="82"/>
      <c r="Q731" s="134"/>
      <c r="R731" s="83"/>
    </row>
    <row r="732" spans="1:18" x14ac:dyDescent="0.25">
      <c r="A732" s="79"/>
      <c r="B732" s="133"/>
      <c r="C732" s="81"/>
      <c r="D732" s="84"/>
      <c r="E732" s="82"/>
      <c r="F732" s="83"/>
      <c r="G732" s="82"/>
      <c r="H732" s="134"/>
      <c r="I732" s="83"/>
      <c r="J732" s="82"/>
      <c r="K732" s="134"/>
      <c r="L732" s="83"/>
      <c r="M732" s="82"/>
      <c r="N732" s="134"/>
      <c r="O732" s="83"/>
      <c r="P732" s="82"/>
      <c r="Q732" s="134"/>
      <c r="R732" s="83"/>
    </row>
    <row r="733" spans="1:18" x14ac:dyDescent="0.25">
      <c r="A733" s="79"/>
      <c r="B733" s="133"/>
      <c r="C733" s="81"/>
      <c r="D733" s="84"/>
      <c r="E733" s="82"/>
      <c r="F733" s="83"/>
      <c r="G733" s="82"/>
      <c r="H733" s="134"/>
      <c r="I733" s="83"/>
      <c r="J733" s="82"/>
      <c r="K733" s="134"/>
      <c r="L733" s="83"/>
      <c r="M733" s="82"/>
      <c r="N733" s="134"/>
      <c r="O733" s="83"/>
      <c r="P733" s="82"/>
      <c r="Q733" s="134"/>
      <c r="R733" s="83"/>
    </row>
    <row r="734" spans="1:18" x14ac:dyDescent="0.25">
      <c r="A734" s="79"/>
      <c r="B734" s="133"/>
      <c r="C734" s="81"/>
      <c r="D734" s="84"/>
      <c r="E734" s="82"/>
      <c r="F734" s="83"/>
      <c r="G734" s="82"/>
      <c r="H734" s="134"/>
      <c r="I734" s="83"/>
      <c r="J734" s="82"/>
      <c r="K734" s="134"/>
      <c r="L734" s="83"/>
      <c r="M734" s="82"/>
      <c r="N734" s="134"/>
      <c r="O734" s="83"/>
      <c r="P734" s="82"/>
      <c r="Q734" s="134"/>
      <c r="R734" s="83"/>
    </row>
    <row r="735" spans="1:18" x14ac:dyDescent="0.25">
      <c r="A735" s="79"/>
      <c r="B735" s="133"/>
      <c r="C735" s="81"/>
      <c r="D735" s="84"/>
      <c r="E735" s="82"/>
      <c r="F735" s="83"/>
      <c r="G735" s="82"/>
      <c r="H735" s="134"/>
      <c r="I735" s="83"/>
      <c r="J735" s="82"/>
      <c r="K735" s="134"/>
      <c r="L735" s="83"/>
      <c r="M735" s="82"/>
      <c r="N735" s="134"/>
      <c r="O735" s="83"/>
      <c r="P735" s="82"/>
      <c r="Q735" s="134"/>
      <c r="R735" s="83"/>
    </row>
    <row r="736" spans="1:18" x14ac:dyDescent="0.25">
      <c r="A736" s="79"/>
      <c r="B736" s="133"/>
      <c r="C736" s="81"/>
      <c r="D736" s="84"/>
      <c r="E736" s="82"/>
      <c r="F736" s="83"/>
      <c r="G736" s="82"/>
      <c r="H736" s="134"/>
      <c r="I736" s="83"/>
      <c r="J736" s="82"/>
      <c r="K736" s="134"/>
      <c r="L736" s="83"/>
      <c r="M736" s="82"/>
      <c r="N736" s="134"/>
      <c r="O736" s="83"/>
      <c r="P736" s="82"/>
      <c r="Q736" s="134"/>
      <c r="R736" s="83"/>
    </row>
    <row r="737" spans="1:18" x14ac:dyDescent="0.25">
      <c r="A737" s="79"/>
      <c r="B737" s="133"/>
      <c r="C737" s="81"/>
      <c r="D737" s="84"/>
      <c r="E737" s="82"/>
      <c r="F737" s="83"/>
      <c r="G737" s="82"/>
      <c r="H737" s="134"/>
      <c r="I737" s="83"/>
      <c r="J737" s="82"/>
      <c r="K737" s="134"/>
      <c r="L737" s="83"/>
      <c r="M737" s="82"/>
      <c r="N737" s="134"/>
      <c r="O737" s="83"/>
      <c r="P737" s="82"/>
      <c r="Q737" s="134"/>
      <c r="R737" s="83"/>
    </row>
    <row r="738" spans="1:18" x14ac:dyDescent="0.25">
      <c r="A738" s="79"/>
      <c r="B738" s="133"/>
      <c r="C738" s="81"/>
      <c r="D738" s="84"/>
      <c r="E738" s="82"/>
      <c r="F738" s="83"/>
      <c r="G738" s="82"/>
      <c r="H738" s="134"/>
      <c r="I738" s="83"/>
      <c r="J738" s="82"/>
      <c r="K738" s="134"/>
      <c r="L738" s="83"/>
      <c r="M738" s="82"/>
      <c r="N738" s="134"/>
      <c r="O738" s="83"/>
      <c r="P738" s="82"/>
      <c r="Q738" s="134"/>
      <c r="R738" s="83"/>
    </row>
    <row r="739" spans="1:18" x14ac:dyDescent="0.25">
      <c r="A739" s="79"/>
      <c r="B739" s="133"/>
      <c r="C739" s="81"/>
      <c r="D739" s="84"/>
      <c r="E739" s="82"/>
      <c r="F739" s="83"/>
      <c r="G739" s="82"/>
      <c r="H739" s="134"/>
      <c r="I739" s="83"/>
      <c r="J739" s="82"/>
      <c r="K739" s="134"/>
      <c r="L739" s="83"/>
      <c r="M739" s="82"/>
      <c r="N739" s="134"/>
      <c r="O739" s="83"/>
      <c r="P739" s="82"/>
      <c r="Q739" s="134"/>
      <c r="R739" s="83"/>
    </row>
    <row r="740" spans="1:18" x14ac:dyDescent="0.25">
      <c r="A740" s="79"/>
      <c r="B740" s="133"/>
      <c r="C740" s="81"/>
      <c r="D740" s="84"/>
      <c r="E740" s="82"/>
      <c r="F740" s="83"/>
      <c r="G740" s="82"/>
      <c r="H740" s="134"/>
      <c r="I740" s="83"/>
      <c r="J740" s="82"/>
      <c r="K740" s="134"/>
      <c r="L740" s="83"/>
      <c r="M740" s="82"/>
      <c r="N740" s="134"/>
      <c r="O740" s="83"/>
      <c r="P740" s="82"/>
      <c r="Q740" s="134"/>
      <c r="R740" s="83"/>
    </row>
    <row r="741" spans="1:18" x14ac:dyDescent="0.25">
      <c r="A741" s="79"/>
      <c r="B741" s="133"/>
      <c r="C741" s="81"/>
      <c r="D741" s="84"/>
      <c r="E741" s="82"/>
      <c r="F741" s="83"/>
      <c r="G741" s="82"/>
      <c r="H741" s="134"/>
      <c r="I741" s="83"/>
      <c r="J741" s="82"/>
      <c r="K741" s="134"/>
      <c r="L741" s="83"/>
      <c r="M741" s="82"/>
      <c r="N741" s="134"/>
      <c r="O741" s="83"/>
      <c r="P741" s="82"/>
      <c r="Q741" s="134"/>
      <c r="R741" s="83"/>
    </row>
    <row r="742" spans="1:18" x14ac:dyDescent="0.25">
      <c r="A742" s="79"/>
      <c r="B742" s="133"/>
      <c r="C742" s="81"/>
      <c r="D742" s="84"/>
      <c r="E742" s="82"/>
      <c r="F742" s="83"/>
      <c r="G742" s="82"/>
      <c r="H742" s="134"/>
      <c r="I742" s="83"/>
      <c r="J742" s="82"/>
      <c r="K742" s="134"/>
      <c r="L742" s="83"/>
      <c r="M742" s="82"/>
      <c r="N742" s="134"/>
      <c r="O742" s="83"/>
      <c r="P742" s="82"/>
      <c r="Q742" s="134"/>
      <c r="R742" s="83"/>
    </row>
    <row r="743" spans="1:18" x14ac:dyDescent="0.25">
      <c r="A743" s="79"/>
      <c r="B743" s="133"/>
      <c r="C743" s="81"/>
      <c r="D743" s="84"/>
      <c r="E743" s="82"/>
      <c r="F743" s="83"/>
      <c r="G743" s="82"/>
      <c r="H743" s="134"/>
      <c r="I743" s="83"/>
      <c r="J743" s="82"/>
      <c r="K743" s="134"/>
      <c r="L743" s="83"/>
      <c r="M743" s="82"/>
      <c r="N743" s="134"/>
      <c r="O743" s="83"/>
      <c r="P743" s="82"/>
      <c r="Q743" s="134"/>
      <c r="R743" s="83"/>
    </row>
    <row r="744" spans="1:18" x14ac:dyDescent="0.25">
      <c r="A744" s="79"/>
      <c r="B744" s="133"/>
      <c r="C744" s="81"/>
      <c r="D744" s="84"/>
      <c r="E744" s="82"/>
      <c r="F744" s="83"/>
      <c r="G744" s="82"/>
      <c r="H744" s="134"/>
      <c r="I744" s="83"/>
      <c r="J744" s="82"/>
      <c r="K744" s="134"/>
      <c r="L744" s="83"/>
      <c r="M744" s="82"/>
      <c r="N744" s="134"/>
      <c r="O744" s="83"/>
      <c r="P744" s="82"/>
      <c r="Q744" s="134"/>
      <c r="R744" s="83"/>
    </row>
    <row r="745" spans="1:18" x14ac:dyDescent="0.25">
      <c r="A745" s="79"/>
      <c r="B745" s="133"/>
      <c r="C745" s="81"/>
      <c r="D745" s="84"/>
      <c r="E745" s="82"/>
      <c r="F745" s="83"/>
      <c r="G745" s="82"/>
      <c r="H745" s="134"/>
      <c r="I745" s="83"/>
      <c r="J745" s="82"/>
      <c r="K745" s="134"/>
      <c r="L745" s="83"/>
      <c r="M745" s="82"/>
      <c r="N745" s="134"/>
      <c r="O745" s="83"/>
      <c r="P745" s="82"/>
      <c r="Q745" s="134"/>
      <c r="R745" s="83"/>
    </row>
    <row r="746" spans="1:18" x14ac:dyDescent="0.25">
      <c r="A746" s="79"/>
      <c r="B746" s="133"/>
      <c r="C746" s="81"/>
      <c r="D746" s="84"/>
      <c r="E746" s="82"/>
      <c r="F746" s="83"/>
      <c r="G746" s="82"/>
      <c r="H746" s="134"/>
      <c r="I746" s="83"/>
      <c r="J746" s="82"/>
      <c r="K746" s="134"/>
      <c r="L746" s="83"/>
      <c r="M746" s="82"/>
      <c r="N746" s="134"/>
      <c r="O746" s="83"/>
      <c r="P746" s="82"/>
      <c r="Q746" s="134"/>
      <c r="R746" s="83"/>
    </row>
    <row r="747" spans="1:18" x14ac:dyDescent="0.25">
      <c r="A747" s="79"/>
      <c r="B747" s="133"/>
      <c r="C747" s="81"/>
      <c r="D747" s="84"/>
      <c r="E747" s="82"/>
      <c r="F747" s="83"/>
      <c r="G747" s="82"/>
      <c r="H747" s="134"/>
      <c r="I747" s="83"/>
      <c r="J747" s="82"/>
      <c r="K747" s="134"/>
      <c r="L747" s="83"/>
      <c r="M747" s="82"/>
      <c r="N747" s="134"/>
      <c r="O747" s="83"/>
      <c r="P747" s="82"/>
      <c r="Q747" s="134"/>
      <c r="R747" s="83"/>
    </row>
    <row r="748" spans="1:18" x14ac:dyDescent="0.25">
      <c r="A748" s="79"/>
      <c r="B748" s="133"/>
      <c r="C748" s="81"/>
      <c r="D748" s="84"/>
      <c r="E748" s="82"/>
      <c r="F748" s="83"/>
      <c r="G748" s="82"/>
      <c r="H748" s="134"/>
      <c r="I748" s="83"/>
      <c r="J748" s="82"/>
      <c r="K748" s="134"/>
      <c r="L748" s="83"/>
      <c r="M748" s="82"/>
      <c r="N748" s="134"/>
      <c r="O748" s="83"/>
      <c r="P748" s="82"/>
      <c r="Q748" s="134"/>
      <c r="R748" s="83"/>
    </row>
    <row r="749" spans="1:18" x14ac:dyDescent="0.25">
      <c r="A749" s="79"/>
      <c r="B749" s="133"/>
      <c r="C749" s="81"/>
      <c r="D749" s="84"/>
      <c r="E749" s="82"/>
      <c r="F749" s="83"/>
      <c r="G749" s="82"/>
      <c r="H749" s="134"/>
      <c r="I749" s="83"/>
      <c r="J749" s="82"/>
      <c r="K749" s="134"/>
      <c r="L749" s="83"/>
      <c r="M749" s="82"/>
      <c r="N749" s="134"/>
      <c r="O749" s="83"/>
      <c r="P749" s="82"/>
      <c r="Q749" s="134"/>
      <c r="R749" s="83"/>
    </row>
    <row r="750" spans="1:18" x14ac:dyDescent="0.25">
      <c r="A750" s="79"/>
      <c r="B750" s="133"/>
      <c r="C750" s="81"/>
      <c r="D750" s="84"/>
      <c r="E750" s="82"/>
      <c r="F750" s="83"/>
      <c r="G750" s="82"/>
      <c r="H750" s="134"/>
      <c r="I750" s="83"/>
      <c r="J750" s="82"/>
      <c r="K750" s="134"/>
      <c r="L750" s="83"/>
      <c r="M750" s="82"/>
      <c r="N750" s="134"/>
      <c r="O750" s="83"/>
      <c r="P750" s="82"/>
      <c r="Q750" s="134"/>
      <c r="R750" s="83"/>
    </row>
    <row r="751" spans="1:18" x14ac:dyDescent="0.25">
      <c r="A751" s="79"/>
      <c r="B751" s="133"/>
      <c r="C751" s="81"/>
      <c r="D751" s="84"/>
      <c r="E751" s="82"/>
      <c r="F751" s="83"/>
      <c r="G751" s="82"/>
      <c r="H751" s="134"/>
      <c r="I751" s="83"/>
      <c r="J751" s="82"/>
      <c r="K751" s="134"/>
      <c r="L751" s="83"/>
      <c r="M751" s="82"/>
      <c r="N751" s="134"/>
      <c r="O751" s="83"/>
      <c r="P751" s="82"/>
      <c r="Q751" s="134"/>
      <c r="R751" s="83"/>
    </row>
    <row r="752" spans="1:18" x14ac:dyDescent="0.25">
      <c r="A752" s="79"/>
      <c r="B752" s="133"/>
      <c r="C752" s="81"/>
      <c r="D752" s="84"/>
      <c r="E752" s="82"/>
      <c r="F752" s="83"/>
      <c r="G752" s="82"/>
      <c r="H752" s="134"/>
      <c r="I752" s="83"/>
      <c r="J752" s="82"/>
      <c r="K752" s="134"/>
      <c r="L752" s="83"/>
      <c r="M752" s="82"/>
      <c r="N752" s="134"/>
      <c r="O752" s="83"/>
      <c r="P752" s="82"/>
      <c r="Q752" s="134"/>
      <c r="R752" s="83"/>
    </row>
    <row r="753" spans="1:18" x14ac:dyDescent="0.25">
      <c r="A753" s="79"/>
      <c r="B753" s="133"/>
      <c r="C753" s="81"/>
      <c r="D753" s="84"/>
      <c r="E753" s="82"/>
      <c r="F753" s="83"/>
      <c r="G753" s="82"/>
      <c r="H753" s="134"/>
      <c r="I753" s="83"/>
      <c r="J753" s="82"/>
      <c r="K753" s="134"/>
      <c r="L753" s="83"/>
      <c r="M753" s="82"/>
      <c r="N753" s="134"/>
      <c r="O753" s="83"/>
      <c r="P753" s="82"/>
      <c r="Q753" s="134"/>
      <c r="R753" s="83"/>
    </row>
    <row r="754" spans="1:18" x14ac:dyDescent="0.25">
      <c r="A754" s="79"/>
      <c r="B754" s="133"/>
      <c r="C754" s="81"/>
      <c r="D754" s="84"/>
      <c r="E754" s="82"/>
      <c r="F754" s="83"/>
      <c r="G754" s="82"/>
      <c r="H754" s="134"/>
      <c r="I754" s="83"/>
      <c r="J754" s="82"/>
      <c r="K754" s="134"/>
      <c r="L754" s="83"/>
      <c r="M754" s="82"/>
      <c r="N754" s="134"/>
      <c r="O754" s="83"/>
      <c r="P754" s="82"/>
      <c r="Q754" s="134"/>
      <c r="R754" s="83"/>
    </row>
    <row r="755" spans="1:18" x14ac:dyDescent="0.25">
      <c r="A755" s="79"/>
      <c r="B755" s="133"/>
      <c r="C755" s="81"/>
      <c r="D755" s="84"/>
      <c r="E755" s="82"/>
      <c r="F755" s="83"/>
      <c r="G755" s="82"/>
      <c r="H755" s="134"/>
      <c r="I755" s="83"/>
      <c r="J755" s="82"/>
      <c r="K755" s="134"/>
      <c r="L755" s="83"/>
      <c r="M755" s="82"/>
      <c r="N755" s="134"/>
      <c r="O755" s="83"/>
      <c r="P755" s="82"/>
      <c r="Q755" s="134"/>
      <c r="R755" s="83"/>
    </row>
    <row r="756" spans="1:18" x14ac:dyDescent="0.25">
      <c r="A756" s="79"/>
      <c r="B756" s="133"/>
      <c r="C756" s="81"/>
      <c r="D756" s="84"/>
      <c r="E756" s="82"/>
      <c r="F756" s="83"/>
      <c r="G756" s="82"/>
      <c r="H756" s="134"/>
      <c r="I756" s="83"/>
      <c r="J756" s="82"/>
      <c r="K756" s="134"/>
      <c r="L756" s="83"/>
      <c r="M756" s="82"/>
      <c r="N756" s="134"/>
      <c r="O756" s="83"/>
      <c r="P756" s="82"/>
      <c r="Q756" s="134"/>
      <c r="R756" s="83"/>
    </row>
    <row r="757" spans="1:18" x14ac:dyDescent="0.25">
      <c r="A757" s="79"/>
      <c r="B757" s="133"/>
      <c r="C757" s="81"/>
      <c r="D757" s="84"/>
      <c r="E757" s="82"/>
      <c r="F757" s="83"/>
      <c r="G757" s="82"/>
      <c r="H757" s="134"/>
      <c r="I757" s="83"/>
      <c r="J757" s="82"/>
      <c r="K757" s="134"/>
      <c r="L757" s="83"/>
      <c r="M757" s="82"/>
      <c r="N757" s="134"/>
      <c r="O757" s="83"/>
      <c r="P757" s="82"/>
      <c r="Q757" s="134"/>
      <c r="R757" s="83"/>
    </row>
    <row r="758" spans="1:18" x14ac:dyDescent="0.25">
      <c r="A758" s="79"/>
      <c r="B758" s="133"/>
      <c r="C758" s="81"/>
      <c r="D758" s="84"/>
      <c r="E758" s="82"/>
      <c r="F758" s="83"/>
      <c r="G758" s="82"/>
      <c r="H758" s="134"/>
      <c r="I758" s="83"/>
      <c r="J758" s="82"/>
      <c r="K758" s="134"/>
      <c r="L758" s="83"/>
      <c r="M758" s="82"/>
      <c r="N758" s="134"/>
      <c r="O758" s="83"/>
      <c r="P758" s="82"/>
      <c r="Q758" s="134"/>
      <c r="R758" s="83"/>
    </row>
    <row r="759" spans="1:18" x14ac:dyDescent="0.25">
      <c r="A759" s="79"/>
      <c r="B759" s="133"/>
      <c r="C759" s="81"/>
      <c r="D759" s="84"/>
      <c r="E759" s="82"/>
      <c r="F759" s="83"/>
      <c r="G759" s="82"/>
      <c r="H759" s="134"/>
      <c r="I759" s="83"/>
      <c r="J759" s="82"/>
      <c r="K759" s="134"/>
      <c r="L759" s="83"/>
      <c r="M759" s="82"/>
      <c r="N759" s="134"/>
      <c r="O759" s="83"/>
      <c r="P759" s="82"/>
      <c r="Q759" s="134"/>
      <c r="R759" s="83"/>
    </row>
    <row r="760" spans="1:18" x14ac:dyDescent="0.25">
      <c r="A760" s="79"/>
      <c r="B760" s="133"/>
      <c r="C760" s="81"/>
      <c r="D760" s="84"/>
      <c r="E760" s="82"/>
      <c r="F760" s="83"/>
      <c r="G760" s="82"/>
      <c r="H760" s="134"/>
      <c r="I760" s="83"/>
      <c r="J760" s="82"/>
      <c r="K760" s="134"/>
      <c r="L760" s="83"/>
      <c r="M760" s="82"/>
      <c r="N760" s="134"/>
      <c r="O760" s="83"/>
      <c r="P760" s="82"/>
      <c r="Q760" s="134"/>
      <c r="R760" s="83"/>
    </row>
    <row r="761" spans="1:18" x14ac:dyDescent="0.25">
      <c r="A761" s="79"/>
      <c r="B761" s="133"/>
      <c r="C761" s="81"/>
      <c r="D761" s="84"/>
      <c r="E761" s="82"/>
      <c r="F761" s="83"/>
      <c r="G761" s="82"/>
      <c r="H761" s="134"/>
      <c r="I761" s="83"/>
      <c r="J761" s="82"/>
      <c r="K761" s="134"/>
      <c r="L761" s="83"/>
      <c r="M761" s="82"/>
      <c r="N761" s="134"/>
      <c r="O761" s="83"/>
      <c r="P761" s="82"/>
      <c r="Q761" s="134"/>
      <c r="R761" s="83"/>
    </row>
    <row r="762" spans="1:18" x14ac:dyDescent="0.25">
      <c r="A762" s="79"/>
      <c r="B762" s="133"/>
      <c r="C762" s="81"/>
      <c r="D762" s="84"/>
      <c r="E762" s="82"/>
      <c r="F762" s="83"/>
      <c r="G762" s="82"/>
      <c r="H762" s="134"/>
      <c r="I762" s="83"/>
      <c r="J762" s="82"/>
      <c r="K762" s="134"/>
      <c r="L762" s="83"/>
      <c r="M762" s="82"/>
      <c r="N762" s="134"/>
      <c r="O762" s="83"/>
      <c r="P762" s="82"/>
      <c r="Q762" s="134"/>
      <c r="R762" s="83"/>
    </row>
    <row r="763" spans="1:18" x14ac:dyDescent="0.25">
      <c r="A763" s="79"/>
      <c r="B763" s="133"/>
      <c r="C763" s="81"/>
      <c r="D763" s="84"/>
      <c r="E763" s="82"/>
      <c r="F763" s="83"/>
      <c r="G763" s="82"/>
      <c r="H763" s="134"/>
      <c r="I763" s="83"/>
      <c r="J763" s="82"/>
      <c r="K763" s="134"/>
      <c r="L763" s="83"/>
      <c r="M763" s="82"/>
      <c r="N763" s="134"/>
      <c r="O763" s="83"/>
      <c r="P763" s="82"/>
      <c r="Q763" s="134"/>
      <c r="R763" s="83"/>
    </row>
    <row r="764" spans="1:18" x14ac:dyDescent="0.25">
      <c r="A764" s="79"/>
      <c r="B764" s="133"/>
      <c r="C764" s="81"/>
      <c r="D764" s="84"/>
      <c r="E764" s="82"/>
      <c r="F764" s="83"/>
      <c r="G764" s="82"/>
      <c r="H764" s="134"/>
      <c r="I764" s="83"/>
      <c r="J764" s="82"/>
      <c r="K764" s="134"/>
      <c r="L764" s="83"/>
      <c r="M764" s="82"/>
      <c r="N764" s="134"/>
      <c r="O764" s="83"/>
      <c r="P764" s="82"/>
      <c r="Q764" s="134"/>
      <c r="R764" s="83"/>
    </row>
    <row r="765" spans="1:18" x14ac:dyDescent="0.25">
      <c r="A765" s="79"/>
      <c r="B765" s="133"/>
      <c r="C765" s="81"/>
      <c r="D765" s="84"/>
      <c r="E765" s="82"/>
      <c r="F765" s="83"/>
      <c r="G765" s="82"/>
      <c r="H765" s="134"/>
      <c r="I765" s="83"/>
      <c r="J765" s="82"/>
      <c r="K765" s="134"/>
      <c r="L765" s="83"/>
      <c r="M765" s="82"/>
      <c r="N765" s="134"/>
      <c r="O765" s="83"/>
      <c r="P765" s="82"/>
      <c r="Q765" s="134"/>
      <c r="R765" s="83"/>
    </row>
    <row r="766" spans="1:18" x14ac:dyDescent="0.25">
      <c r="A766" s="79"/>
      <c r="B766" s="133"/>
      <c r="C766" s="81"/>
      <c r="D766" s="84"/>
      <c r="E766" s="82"/>
      <c r="F766" s="83"/>
      <c r="G766" s="82"/>
      <c r="H766" s="134"/>
      <c r="I766" s="83"/>
      <c r="J766" s="82"/>
      <c r="K766" s="134"/>
      <c r="L766" s="83"/>
      <c r="M766" s="82"/>
      <c r="N766" s="134"/>
      <c r="O766" s="83"/>
      <c r="P766" s="82"/>
      <c r="Q766" s="134"/>
      <c r="R766" s="83"/>
    </row>
    <row r="767" spans="1:18" x14ac:dyDescent="0.25">
      <c r="A767" s="79"/>
      <c r="B767" s="133"/>
      <c r="C767" s="81"/>
      <c r="D767" s="84"/>
      <c r="E767" s="82"/>
      <c r="F767" s="83"/>
      <c r="G767" s="82"/>
      <c r="H767" s="134"/>
      <c r="I767" s="83"/>
      <c r="J767" s="82"/>
      <c r="K767" s="134"/>
      <c r="L767" s="83"/>
      <c r="M767" s="82"/>
      <c r="N767" s="134"/>
      <c r="O767" s="83"/>
      <c r="P767" s="82"/>
      <c r="Q767" s="134"/>
      <c r="R767" s="83"/>
    </row>
    <row r="768" spans="1:18" x14ac:dyDescent="0.25">
      <c r="A768" s="79"/>
      <c r="B768" s="133"/>
      <c r="C768" s="81"/>
      <c r="D768" s="84"/>
      <c r="E768" s="82"/>
      <c r="F768" s="83"/>
      <c r="G768" s="82"/>
      <c r="H768" s="134"/>
      <c r="I768" s="83"/>
      <c r="J768" s="82"/>
      <c r="K768" s="134"/>
      <c r="L768" s="83"/>
      <c r="M768" s="82"/>
      <c r="N768" s="134"/>
      <c r="O768" s="83"/>
      <c r="P768" s="82"/>
      <c r="Q768" s="134"/>
      <c r="R768" s="83"/>
    </row>
    <row r="769" spans="1:18" x14ac:dyDescent="0.25">
      <c r="A769" s="79"/>
      <c r="B769" s="133"/>
      <c r="C769" s="81"/>
      <c r="D769" s="84"/>
      <c r="E769" s="82"/>
      <c r="F769" s="83"/>
      <c r="G769" s="82"/>
      <c r="H769" s="134"/>
      <c r="I769" s="83"/>
      <c r="J769" s="82"/>
      <c r="K769" s="134"/>
      <c r="L769" s="83"/>
      <c r="M769" s="82"/>
      <c r="N769" s="134"/>
      <c r="O769" s="83"/>
      <c r="P769" s="82"/>
      <c r="Q769" s="134"/>
      <c r="R769" s="83"/>
    </row>
    <row r="770" spans="1:18" x14ac:dyDescent="0.25">
      <c r="A770" s="79"/>
      <c r="B770" s="133"/>
      <c r="C770" s="81"/>
      <c r="D770" s="84"/>
      <c r="E770" s="82"/>
      <c r="F770" s="83"/>
      <c r="G770" s="82"/>
      <c r="H770" s="134"/>
      <c r="I770" s="83"/>
      <c r="J770" s="82"/>
      <c r="K770" s="134"/>
      <c r="L770" s="83"/>
      <c r="M770" s="82"/>
      <c r="N770" s="134"/>
      <c r="O770" s="83"/>
      <c r="P770" s="82"/>
      <c r="Q770" s="134"/>
      <c r="R770" s="83"/>
    </row>
    <row r="771" spans="1:18" x14ac:dyDescent="0.25">
      <c r="A771" s="79"/>
      <c r="B771" s="133"/>
      <c r="C771" s="81"/>
      <c r="D771" s="84"/>
      <c r="E771" s="82"/>
      <c r="F771" s="83"/>
      <c r="G771" s="82"/>
      <c r="H771" s="134"/>
      <c r="I771" s="83"/>
      <c r="J771" s="82"/>
      <c r="K771" s="134"/>
      <c r="L771" s="83"/>
      <c r="M771" s="82"/>
      <c r="N771" s="134"/>
      <c r="O771" s="83"/>
      <c r="P771" s="82"/>
      <c r="Q771" s="134"/>
      <c r="R771" s="83"/>
    </row>
    <row r="772" spans="1:18" x14ac:dyDescent="0.25">
      <c r="A772" s="79"/>
      <c r="B772" s="133"/>
      <c r="C772" s="81"/>
      <c r="D772" s="84"/>
      <c r="E772" s="82"/>
      <c r="F772" s="83"/>
      <c r="G772" s="82"/>
      <c r="H772" s="134"/>
      <c r="I772" s="83"/>
      <c r="J772" s="82"/>
      <c r="K772" s="134"/>
      <c r="L772" s="83"/>
      <c r="M772" s="82"/>
      <c r="N772" s="134"/>
      <c r="O772" s="83"/>
      <c r="P772" s="82"/>
      <c r="Q772" s="134"/>
      <c r="R772" s="83"/>
    </row>
    <row r="773" spans="1:18" x14ac:dyDescent="0.25">
      <c r="A773" s="79"/>
      <c r="B773" s="133"/>
      <c r="C773" s="81"/>
      <c r="D773" s="84"/>
      <c r="E773" s="82"/>
      <c r="F773" s="83"/>
      <c r="G773" s="82"/>
      <c r="H773" s="134"/>
      <c r="I773" s="83"/>
      <c r="J773" s="82"/>
      <c r="K773" s="134"/>
      <c r="L773" s="83"/>
      <c r="M773" s="82"/>
      <c r="N773" s="134"/>
      <c r="O773" s="83"/>
      <c r="P773" s="82"/>
      <c r="Q773" s="134"/>
      <c r="R773" s="83"/>
    </row>
    <row r="774" spans="1:18" x14ac:dyDescent="0.25">
      <c r="A774" s="79"/>
      <c r="B774" s="133"/>
      <c r="C774" s="81"/>
      <c r="D774" s="84"/>
      <c r="E774" s="82"/>
      <c r="F774" s="83"/>
      <c r="G774" s="82"/>
      <c r="H774" s="134"/>
      <c r="I774" s="83"/>
      <c r="J774" s="82"/>
      <c r="K774" s="134"/>
      <c r="L774" s="83"/>
      <c r="M774" s="82"/>
      <c r="N774" s="134"/>
      <c r="O774" s="83"/>
      <c r="P774" s="82"/>
      <c r="Q774" s="134"/>
      <c r="R774" s="83"/>
    </row>
    <row r="775" spans="1:18" x14ac:dyDescent="0.25">
      <c r="A775" s="79"/>
      <c r="B775" s="133"/>
      <c r="C775" s="81"/>
      <c r="D775" s="84"/>
      <c r="E775" s="82"/>
      <c r="F775" s="83"/>
      <c r="G775" s="82"/>
      <c r="H775" s="134"/>
      <c r="I775" s="83"/>
      <c r="J775" s="82"/>
      <c r="K775" s="134"/>
      <c r="L775" s="83"/>
      <c r="M775" s="82"/>
      <c r="N775" s="134"/>
      <c r="O775" s="83"/>
      <c r="P775" s="82"/>
      <c r="Q775" s="134"/>
      <c r="R775" s="83"/>
    </row>
    <row r="776" spans="1:18" x14ac:dyDescent="0.25">
      <c r="A776" s="79"/>
      <c r="B776" s="133"/>
      <c r="C776" s="81"/>
      <c r="D776" s="84"/>
      <c r="E776" s="82"/>
      <c r="F776" s="83"/>
      <c r="G776" s="82"/>
      <c r="H776" s="134"/>
      <c r="I776" s="83"/>
      <c r="J776" s="82"/>
      <c r="K776" s="134"/>
      <c r="L776" s="83"/>
      <c r="M776" s="82"/>
      <c r="N776" s="134"/>
      <c r="O776" s="83"/>
      <c r="P776" s="82"/>
      <c r="Q776" s="134"/>
      <c r="R776" s="83"/>
    </row>
    <row r="777" spans="1:18" x14ac:dyDescent="0.25">
      <c r="A777" s="79"/>
      <c r="B777" s="133"/>
      <c r="C777" s="81"/>
      <c r="D777" s="84"/>
      <c r="E777" s="82"/>
      <c r="F777" s="83"/>
      <c r="G777" s="82"/>
      <c r="H777" s="134"/>
      <c r="I777" s="83"/>
      <c r="J777" s="82"/>
      <c r="K777" s="134"/>
      <c r="L777" s="83"/>
      <c r="M777" s="82"/>
      <c r="N777" s="134"/>
      <c r="O777" s="83"/>
      <c r="P777" s="82"/>
      <c r="Q777" s="134"/>
      <c r="R777" s="83"/>
    </row>
    <row r="778" spans="1:18" x14ac:dyDescent="0.25">
      <c r="A778" s="79"/>
      <c r="B778" s="133"/>
      <c r="C778" s="81"/>
      <c r="D778" s="84"/>
      <c r="E778" s="82"/>
      <c r="F778" s="83"/>
      <c r="G778" s="82"/>
      <c r="H778" s="134"/>
      <c r="I778" s="83"/>
      <c r="J778" s="82"/>
      <c r="K778" s="134"/>
      <c r="L778" s="83"/>
      <c r="M778" s="82"/>
      <c r="N778" s="134"/>
      <c r="O778" s="83"/>
      <c r="P778" s="82"/>
      <c r="Q778" s="134"/>
      <c r="R778" s="83"/>
    </row>
    <row r="779" spans="1:18" x14ac:dyDescent="0.25">
      <c r="A779" s="79"/>
      <c r="B779" s="133"/>
      <c r="C779" s="81"/>
      <c r="D779" s="84"/>
      <c r="E779" s="82"/>
      <c r="F779" s="83"/>
      <c r="G779" s="82"/>
      <c r="H779" s="134"/>
      <c r="I779" s="83"/>
      <c r="J779" s="82"/>
      <c r="K779" s="134"/>
      <c r="L779" s="83"/>
      <c r="M779" s="82"/>
      <c r="N779" s="134"/>
      <c r="O779" s="83"/>
      <c r="P779" s="82"/>
      <c r="Q779" s="134"/>
      <c r="R779" s="83"/>
    </row>
    <row r="780" spans="1:18" x14ac:dyDescent="0.25">
      <c r="A780" s="79"/>
      <c r="B780" s="133"/>
      <c r="C780" s="81"/>
      <c r="D780" s="84"/>
      <c r="E780" s="82"/>
      <c r="F780" s="83"/>
      <c r="G780" s="82"/>
      <c r="H780" s="134"/>
      <c r="I780" s="83"/>
      <c r="J780" s="82"/>
      <c r="K780" s="134"/>
      <c r="L780" s="83"/>
      <c r="M780" s="82"/>
      <c r="N780" s="134"/>
      <c r="O780" s="83"/>
      <c r="P780" s="82"/>
      <c r="Q780" s="134"/>
      <c r="R780" s="83"/>
    </row>
    <row r="781" spans="1:18" x14ac:dyDescent="0.25">
      <c r="A781" s="79"/>
      <c r="B781" s="133"/>
      <c r="C781" s="81"/>
      <c r="D781" s="84"/>
      <c r="E781" s="82"/>
      <c r="F781" s="83"/>
      <c r="G781" s="82"/>
      <c r="H781" s="134"/>
      <c r="I781" s="83"/>
      <c r="J781" s="82"/>
      <c r="K781" s="134"/>
      <c r="L781" s="83"/>
      <c r="M781" s="82"/>
      <c r="N781" s="134"/>
      <c r="O781" s="83"/>
      <c r="P781" s="82"/>
      <c r="Q781" s="134"/>
      <c r="R781" s="83"/>
    </row>
    <row r="782" spans="1:18" x14ac:dyDescent="0.25">
      <c r="A782" s="79"/>
      <c r="B782" s="133"/>
      <c r="C782" s="81"/>
      <c r="D782" s="84"/>
      <c r="E782" s="82"/>
      <c r="F782" s="83"/>
      <c r="G782" s="82"/>
      <c r="H782" s="134"/>
      <c r="I782" s="83"/>
      <c r="J782" s="82"/>
      <c r="K782" s="134"/>
      <c r="L782" s="83"/>
      <c r="M782" s="82"/>
      <c r="N782" s="134"/>
      <c r="O782" s="83"/>
      <c r="P782" s="82"/>
      <c r="Q782" s="134"/>
      <c r="R782" s="83"/>
    </row>
    <row r="783" spans="1:18" x14ac:dyDescent="0.25">
      <c r="A783" s="79"/>
      <c r="B783" s="133"/>
      <c r="C783" s="81"/>
      <c r="D783" s="84"/>
      <c r="E783" s="82"/>
      <c r="F783" s="83"/>
      <c r="G783" s="82"/>
      <c r="H783" s="134"/>
      <c r="I783" s="83"/>
      <c r="J783" s="82"/>
      <c r="K783" s="134"/>
      <c r="L783" s="83"/>
      <c r="M783" s="82"/>
      <c r="N783" s="134"/>
      <c r="O783" s="83"/>
      <c r="P783" s="82"/>
      <c r="Q783" s="134"/>
      <c r="R783" s="83"/>
    </row>
    <row r="784" spans="1:18" x14ac:dyDescent="0.25">
      <c r="A784" s="79"/>
      <c r="B784" s="133"/>
      <c r="C784" s="81"/>
      <c r="D784" s="84"/>
      <c r="E784" s="82"/>
      <c r="F784" s="83"/>
      <c r="G784" s="82"/>
      <c r="H784" s="134"/>
      <c r="I784" s="83"/>
      <c r="J784" s="82"/>
      <c r="K784" s="134"/>
      <c r="L784" s="83"/>
      <c r="M784" s="82"/>
      <c r="N784" s="134"/>
      <c r="O784" s="83"/>
      <c r="P784" s="82"/>
      <c r="Q784" s="134"/>
      <c r="R784" s="83"/>
    </row>
    <row r="785" spans="1:18" x14ac:dyDescent="0.25">
      <c r="A785" s="79"/>
      <c r="B785" s="133"/>
      <c r="C785" s="81"/>
      <c r="D785" s="84"/>
      <c r="E785" s="82"/>
      <c r="F785" s="83"/>
      <c r="G785" s="82"/>
      <c r="H785" s="134"/>
      <c r="I785" s="83"/>
      <c r="J785" s="82"/>
      <c r="K785" s="134"/>
      <c r="L785" s="83"/>
      <c r="M785" s="82"/>
      <c r="N785" s="134"/>
      <c r="O785" s="83"/>
      <c r="P785" s="82"/>
      <c r="Q785" s="134"/>
      <c r="R785" s="83"/>
    </row>
    <row r="786" spans="1:18" x14ac:dyDescent="0.25">
      <c r="A786" s="79"/>
      <c r="B786" s="133"/>
      <c r="C786" s="81"/>
      <c r="D786" s="84"/>
      <c r="E786" s="82"/>
      <c r="F786" s="83"/>
      <c r="G786" s="82"/>
      <c r="H786" s="134"/>
      <c r="I786" s="83"/>
      <c r="J786" s="82"/>
      <c r="K786" s="134"/>
      <c r="L786" s="83"/>
      <c r="M786" s="82"/>
      <c r="N786" s="134"/>
      <c r="O786" s="83"/>
      <c r="P786" s="82"/>
      <c r="Q786" s="134"/>
      <c r="R786" s="83"/>
    </row>
    <row r="787" spans="1:18" x14ac:dyDescent="0.25">
      <c r="A787" s="79"/>
      <c r="B787" s="133"/>
      <c r="C787" s="81"/>
      <c r="D787" s="84"/>
      <c r="E787" s="82"/>
      <c r="F787" s="83"/>
      <c r="G787" s="82"/>
      <c r="H787" s="134"/>
      <c r="I787" s="83"/>
      <c r="J787" s="82"/>
      <c r="K787" s="134"/>
      <c r="L787" s="83"/>
      <c r="M787" s="82"/>
      <c r="N787" s="134"/>
      <c r="O787" s="83"/>
      <c r="P787" s="82"/>
      <c r="Q787" s="134"/>
      <c r="R787" s="83"/>
    </row>
    <row r="788" spans="1:18" x14ac:dyDescent="0.25">
      <c r="A788" s="79"/>
      <c r="B788" s="133"/>
      <c r="C788" s="81"/>
      <c r="D788" s="84"/>
      <c r="E788" s="82"/>
      <c r="F788" s="83"/>
      <c r="G788" s="82"/>
      <c r="H788" s="134"/>
      <c r="I788" s="83"/>
      <c r="J788" s="82"/>
      <c r="K788" s="134"/>
      <c r="L788" s="83"/>
      <c r="M788" s="82"/>
      <c r="N788" s="134"/>
      <c r="O788" s="83"/>
      <c r="P788" s="82"/>
      <c r="Q788" s="134"/>
      <c r="R788" s="83"/>
    </row>
    <row r="789" spans="1:18" x14ac:dyDescent="0.25">
      <c r="A789" s="79"/>
      <c r="B789" s="133"/>
      <c r="C789" s="81"/>
      <c r="D789" s="84"/>
      <c r="E789" s="82"/>
      <c r="F789" s="83"/>
      <c r="G789" s="82"/>
      <c r="H789" s="134"/>
      <c r="I789" s="83"/>
      <c r="J789" s="82"/>
      <c r="K789" s="134"/>
      <c r="L789" s="83"/>
      <c r="M789" s="82"/>
      <c r="N789" s="134"/>
      <c r="O789" s="83"/>
      <c r="P789" s="82"/>
      <c r="Q789" s="134"/>
      <c r="R789" s="83"/>
    </row>
    <row r="790" spans="1:18" x14ac:dyDescent="0.25">
      <c r="A790" s="79"/>
      <c r="B790" s="133"/>
      <c r="C790" s="81"/>
      <c r="D790" s="84"/>
      <c r="E790" s="82"/>
      <c r="F790" s="83"/>
      <c r="G790" s="82"/>
      <c r="H790" s="134"/>
      <c r="I790" s="83"/>
      <c r="J790" s="82"/>
      <c r="K790" s="134"/>
      <c r="L790" s="83"/>
      <c r="M790" s="82"/>
      <c r="N790" s="134"/>
      <c r="O790" s="83"/>
      <c r="P790" s="82"/>
      <c r="Q790" s="134"/>
      <c r="R790" s="83"/>
    </row>
    <row r="791" spans="1:18" x14ac:dyDescent="0.25">
      <c r="A791" s="79"/>
      <c r="B791" s="133"/>
      <c r="C791" s="81"/>
      <c r="D791" s="84"/>
      <c r="E791" s="82"/>
      <c r="F791" s="83"/>
      <c r="G791" s="82"/>
      <c r="H791" s="134"/>
      <c r="I791" s="83"/>
      <c r="J791" s="82"/>
      <c r="K791" s="134"/>
      <c r="L791" s="83"/>
      <c r="M791" s="82"/>
      <c r="N791" s="134"/>
      <c r="O791" s="83"/>
      <c r="P791" s="82"/>
      <c r="Q791" s="134"/>
      <c r="R791" s="83"/>
    </row>
    <row r="792" spans="1:18" x14ac:dyDescent="0.25">
      <c r="A792" s="79"/>
      <c r="B792" s="133"/>
      <c r="C792" s="81"/>
      <c r="D792" s="84"/>
      <c r="E792" s="82"/>
      <c r="F792" s="83"/>
      <c r="G792" s="82"/>
      <c r="H792" s="134"/>
      <c r="I792" s="83"/>
      <c r="J792" s="82"/>
      <c r="K792" s="134"/>
      <c r="L792" s="83"/>
      <c r="M792" s="82"/>
      <c r="N792" s="134"/>
      <c r="O792" s="83"/>
      <c r="P792" s="82"/>
      <c r="Q792" s="134"/>
      <c r="R792" s="83"/>
    </row>
    <row r="793" spans="1:18" x14ac:dyDescent="0.25">
      <c r="A793" s="79"/>
      <c r="B793" s="133"/>
      <c r="C793" s="81"/>
      <c r="D793" s="84"/>
      <c r="E793" s="82"/>
      <c r="F793" s="83"/>
      <c r="G793" s="82"/>
      <c r="H793" s="134"/>
      <c r="I793" s="83"/>
      <c r="J793" s="82"/>
      <c r="K793" s="134"/>
      <c r="L793" s="83"/>
      <c r="M793" s="82"/>
      <c r="N793" s="134"/>
      <c r="O793" s="83"/>
      <c r="P793" s="82"/>
      <c r="Q793" s="134"/>
      <c r="R793" s="83"/>
    </row>
    <row r="794" spans="1:18" x14ac:dyDescent="0.25">
      <c r="A794" s="79"/>
      <c r="B794" s="133"/>
      <c r="C794" s="81"/>
      <c r="D794" s="84"/>
      <c r="E794" s="82"/>
      <c r="F794" s="83"/>
      <c r="G794" s="82"/>
      <c r="H794" s="134"/>
      <c r="I794" s="83"/>
      <c r="J794" s="82"/>
      <c r="K794" s="134"/>
      <c r="L794" s="83"/>
      <c r="M794" s="82"/>
      <c r="N794" s="134"/>
      <c r="O794" s="83"/>
      <c r="P794" s="82"/>
      <c r="Q794" s="134"/>
      <c r="R794" s="83"/>
    </row>
    <row r="795" spans="1:18" x14ac:dyDescent="0.25">
      <c r="A795" s="79"/>
      <c r="B795" s="133"/>
      <c r="C795" s="81"/>
      <c r="D795" s="84"/>
      <c r="E795" s="82"/>
      <c r="F795" s="83"/>
      <c r="G795" s="82"/>
      <c r="H795" s="134"/>
      <c r="I795" s="83"/>
      <c r="J795" s="82"/>
      <c r="K795" s="134"/>
      <c r="L795" s="83"/>
      <c r="M795" s="82"/>
      <c r="N795" s="134"/>
      <c r="O795" s="83"/>
      <c r="P795" s="82"/>
      <c r="Q795" s="134"/>
      <c r="R795" s="83"/>
    </row>
    <row r="796" spans="1:18" x14ac:dyDescent="0.25">
      <c r="A796" s="79"/>
      <c r="B796" s="133"/>
      <c r="C796" s="81"/>
      <c r="D796" s="84"/>
      <c r="E796" s="82"/>
      <c r="F796" s="83"/>
      <c r="G796" s="82"/>
      <c r="H796" s="134"/>
      <c r="I796" s="83"/>
      <c r="J796" s="82"/>
      <c r="K796" s="134"/>
      <c r="L796" s="83"/>
      <c r="M796" s="82"/>
      <c r="N796" s="134"/>
      <c r="O796" s="83"/>
      <c r="P796" s="82"/>
      <c r="Q796" s="134"/>
      <c r="R796" s="83"/>
    </row>
    <row r="797" spans="1:18" x14ac:dyDescent="0.25">
      <c r="A797" s="79"/>
      <c r="B797" s="133"/>
      <c r="C797" s="81"/>
      <c r="D797" s="84"/>
      <c r="E797" s="82"/>
      <c r="F797" s="83"/>
      <c r="G797" s="82"/>
      <c r="H797" s="134"/>
      <c r="I797" s="83"/>
      <c r="J797" s="82"/>
      <c r="K797" s="134"/>
      <c r="L797" s="83"/>
      <c r="M797" s="82"/>
      <c r="N797" s="134"/>
      <c r="O797" s="83"/>
      <c r="P797" s="82"/>
      <c r="Q797" s="134"/>
      <c r="R797" s="83"/>
    </row>
    <row r="798" spans="1:18" x14ac:dyDescent="0.25">
      <c r="A798" s="79"/>
      <c r="B798" s="133"/>
      <c r="C798" s="81"/>
      <c r="D798" s="84"/>
      <c r="E798" s="82"/>
      <c r="F798" s="83"/>
      <c r="G798" s="82"/>
      <c r="H798" s="134"/>
      <c r="I798" s="83"/>
      <c r="J798" s="82"/>
      <c r="K798" s="134"/>
      <c r="L798" s="83"/>
      <c r="M798" s="82"/>
      <c r="N798" s="134"/>
      <c r="O798" s="83"/>
      <c r="P798" s="82"/>
      <c r="Q798" s="134"/>
      <c r="R798" s="83"/>
    </row>
    <row r="799" spans="1:18" x14ac:dyDescent="0.25">
      <c r="A799" s="79"/>
      <c r="B799" s="133"/>
      <c r="C799" s="81"/>
      <c r="D799" s="84"/>
      <c r="E799" s="82"/>
      <c r="F799" s="83"/>
      <c r="G799" s="82"/>
      <c r="H799" s="134"/>
      <c r="I799" s="83"/>
      <c r="J799" s="82"/>
      <c r="K799" s="134"/>
      <c r="L799" s="83"/>
      <c r="M799" s="82"/>
      <c r="N799" s="134"/>
      <c r="O799" s="83"/>
      <c r="P799" s="82"/>
      <c r="Q799" s="134"/>
      <c r="R799" s="83"/>
    </row>
    <row r="800" spans="1:18" ht="15.75" thickBot="1" x14ac:dyDescent="0.3">
      <c r="A800" s="87"/>
      <c r="B800" s="135"/>
      <c r="C800" s="89"/>
      <c r="D800" s="92"/>
      <c r="E800" s="90"/>
      <c r="F800" s="91"/>
      <c r="G800" s="90"/>
      <c r="H800" s="136"/>
      <c r="I800" s="91"/>
      <c r="J800" s="90"/>
      <c r="K800" s="136"/>
      <c r="L800" s="91"/>
      <c r="M800" s="90"/>
      <c r="N800" s="136"/>
      <c r="O800" s="91"/>
      <c r="P800" s="90"/>
      <c r="Q800" s="136"/>
      <c r="R800" s="91"/>
    </row>
    <row r="801" spans="1:18" ht="39.950000000000003" customHeight="1" thickBot="1" x14ac:dyDescent="0.3">
      <c r="A801" s="95"/>
      <c r="B801" s="96"/>
      <c r="C801" s="96"/>
      <c r="D801" s="96"/>
      <c r="E801" s="97"/>
      <c r="F801" s="97"/>
      <c r="G801" s="97"/>
      <c r="H801" s="97"/>
      <c r="I801" s="97"/>
      <c r="J801" s="97"/>
      <c r="K801" s="97"/>
      <c r="L801" s="97"/>
      <c r="M801" s="97"/>
      <c r="N801" s="97"/>
      <c r="O801" s="97"/>
      <c r="P801" s="97"/>
      <c r="Q801" s="97"/>
      <c r="R801" s="98"/>
    </row>
    <row r="802" spans="1:18" x14ac:dyDescent="0.25">
      <c r="A802" s="22"/>
      <c r="B802" s="113"/>
      <c r="C802" s="113"/>
      <c r="D802" s="113"/>
      <c r="E802" s="22"/>
      <c r="F802" s="22"/>
      <c r="G802" s="22"/>
      <c r="H802" s="22"/>
      <c r="I802" s="22"/>
      <c r="J802" s="22"/>
      <c r="K802" s="22"/>
      <c r="L802" s="22"/>
      <c r="M802" s="22"/>
      <c r="N802" s="22"/>
      <c r="O802" s="22"/>
      <c r="P802" s="22"/>
      <c r="Q802" s="22"/>
      <c r="R802" s="22"/>
    </row>
    <row r="803" spans="1:18" x14ac:dyDescent="0.25">
      <c r="A803" s="22"/>
      <c r="B803" s="113"/>
      <c r="C803" s="113"/>
      <c r="D803" s="113"/>
      <c r="E803" s="22"/>
      <c r="F803" s="22"/>
      <c r="G803" s="22"/>
      <c r="H803" s="22"/>
      <c r="I803" s="22"/>
      <c r="J803" s="22"/>
      <c r="K803" s="22"/>
      <c r="L803" s="22"/>
      <c r="M803" s="22"/>
      <c r="N803" s="22"/>
      <c r="O803" s="22"/>
      <c r="P803" s="22"/>
      <c r="Q803" s="22"/>
      <c r="R803" s="22"/>
    </row>
    <row r="804" spans="1:18" x14ac:dyDescent="0.25">
      <c r="A804" s="22"/>
      <c r="B804" s="113"/>
      <c r="C804" s="113"/>
      <c r="D804" s="113"/>
      <c r="E804" s="22"/>
      <c r="F804" s="22"/>
      <c r="G804" s="22"/>
      <c r="H804" s="22"/>
      <c r="I804" s="22"/>
      <c r="J804" s="22"/>
      <c r="K804" s="22"/>
      <c r="L804" s="22"/>
      <c r="M804" s="22"/>
      <c r="N804" s="22"/>
      <c r="O804" s="22"/>
      <c r="P804" s="22"/>
      <c r="Q804" s="22"/>
      <c r="R804" s="22"/>
    </row>
    <row r="805" spans="1:18" x14ac:dyDescent="0.25">
      <c r="A805" s="22"/>
      <c r="B805" s="113"/>
      <c r="C805" s="113"/>
      <c r="D805" s="113"/>
      <c r="E805" s="22"/>
      <c r="F805" s="22"/>
      <c r="G805" s="22"/>
      <c r="H805" s="22"/>
      <c r="I805" s="22"/>
      <c r="J805" s="22"/>
      <c r="K805" s="22"/>
      <c r="L805" s="22"/>
      <c r="M805" s="22"/>
      <c r="N805" s="22"/>
      <c r="O805" s="22"/>
      <c r="P805" s="22"/>
      <c r="Q805" s="22"/>
      <c r="R805" s="22"/>
    </row>
    <row r="806" spans="1:18" x14ac:dyDescent="0.25">
      <c r="A806" s="22"/>
      <c r="B806" s="113"/>
      <c r="C806" s="113"/>
      <c r="D806" s="113"/>
      <c r="E806" s="22"/>
      <c r="F806" s="22"/>
      <c r="G806" s="22"/>
      <c r="H806" s="22"/>
      <c r="I806" s="22"/>
      <c r="J806" s="22"/>
      <c r="K806" s="22"/>
      <c r="L806" s="22"/>
      <c r="M806" s="22"/>
      <c r="N806" s="22"/>
      <c r="O806" s="22"/>
      <c r="P806" s="22"/>
      <c r="Q806" s="22"/>
      <c r="R806" s="22"/>
    </row>
    <row r="807" spans="1:18" x14ac:dyDescent="0.25">
      <c r="A807" s="22"/>
      <c r="B807" s="113"/>
      <c r="C807" s="113"/>
      <c r="D807" s="113"/>
      <c r="E807" s="22"/>
      <c r="F807" s="22"/>
      <c r="G807" s="22"/>
      <c r="H807" s="22"/>
      <c r="I807" s="22"/>
      <c r="J807" s="22"/>
      <c r="K807" s="22"/>
      <c r="L807" s="22"/>
      <c r="M807" s="22"/>
      <c r="N807" s="22"/>
      <c r="O807" s="22"/>
      <c r="P807" s="22"/>
      <c r="Q807" s="22"/>
      <c r="R807" s="22"/>
    </row>
    <row r="808" spans="1:18" x14ac:dyDescent="0.25">
      <c r="A808" s="22"/>
      <c r="B808" s="113"/>
      <c r="C808" s="113"/>
      <c r="D808" s="113"/>
      <c r="E808" s="22"/>
      <c r="F808" s="22"/>
      <c r="G808" s="22"/>
      <c r="H808" s="22"/>
      <c r="I808" s="22"/>
      <c r="J808" s="22"/>
      <c r="K808" s="22"/>
      <c r="L808" s="22"/>
      <c r="M808" s="22"/>
      <c r="N808" s="22"/>
      <c r="O808" s="22"/>
      <c r="P808" s="22"/>
      <c r="Q808" s="22"/>
      <c r="R808" s="22"/>
    </row>
    <row r="809" spans="1:18" x14ac:dyDescent="0.25">
      <c r="A809" s="22"/>
      <c r="B809" s="113"/>
      <c r="C809" s="113"/>
      <c r="D809" s="113"/>
      <c r="E809" s="22"/>
      <c r="F809" s="22"/>
      <c r="G809" s="22"/>
      <c r="H809" s="22"/>
      <c r="I809" s="22"/>
      <c r="J809" s="22"/>
      <c r="K809" s="22"/>
      <c r="L809" s="22"/>
      <c r="M809" s="22"/>
      <c r="N809" s="22"/>
      <c r="O809" s="22"/>
      <c r="P809" s="22"/>
      <c r="Q809" s="22"/>
      <c r="R809" s="22"/>
    </row>
    <row r="810" spans="1:18" x14ac:dyDescent="0.25">
      <c r="A810" s="22"/>
      <c r="B810" s="113"/>
      <c r="C810" s="113"/>
      <c r="D810" s="113"/>
      <c r="E810" s="22"/>
      <c r="F810" s="22"/>
      <c r="G810" s="22"/>
      <c r="H810" s="22"/>
      <c r="I810" s="22"/>
      <c r="J810" s="22"/>
      <c r="K810" s="22"/>
      <c r="L810" s="22"/>
      <c r="M810" s="22"/>
      <c r="N810" s="22"/>
      <c r="O810" s="22"/>
      <c r="P810" s="22"/>
      <c r="Q810" s="22"/>
      <c r="R810" s="22"/>
    </row>
    <row r="811" spans="1:18" x14ac:dyDescent="0.25">
      <c r="A811" s="22"/>
      <c r="B811" s="113"/>
      <c r="C811" s="113"/>
      <c r="D811" s="113"/>
      <c r="E811" s="22"/>
      <c r="F811" s="22"/>
      <c r="G811" s="22"/>
      <c r="H811" s="22"/>
      <c r="I811" s="22"/>
      <c r="J811" s="22"/>
      <c r="K811" s="22"/>
      <c r="L811" s="22"/>
      <c r="M811" s="22"/>
      <c r="N811" s="22"/>
      <c r="O811" s="22"/>
      <c r="P811" s="22"/>
      <c r="Q811" s="22"/>
      <c r="R811" s="22"/>
    </row>
    <row r="812" spans="1:18" x14ac:dyDescent="0.25">
      <c r="A812" s="22"/>
      <c r="B812" s="113"/>
      <c r="C812" s="113"/>
      <c r="D812" s="113"/>
      <c r="E812" s="22"/>
      <c r="F812" s="22"/>
      <c r="G812" s="22"/>
      <c r="H812" s="22"/>
      <c r="I812" s="22"/>
      <c r="J812" s="22"/>
      <c r="K812" s="22"/>
      <c r="L812" s="22"/>
      <c r="M812" s="22"/>
      <c r="N812" s="22"/>
      <c r="O812" s="22"/>
      <c r="P812" s="22"/>
      <c r="Q812" s="22"/>
      <c r="R812" s="22"/>
    </row>
    <row r="813" spans="1:18" x14ac:dyDescent="0.25">
      <c r="A813" s="22"/>
      <c r="B813" s="113"/>
      <c r="C813" s="113"/>
      <c r="D813" s="113"/>
      <c r="E813" s="22"/>
      <c r="F813" s="22"/>
      <c r="G813" s="22"/>
      <c r="H813" s="22"/>
      <c r="I813" s="22"/>
      <c r="J813" s="22"/>
      <c r="K813" s="22"/>
      <c r="L813" s="22"/>
      <c r="M813" s="22"/>
      <c r="N813" s="22"/>
      <c r="O813" s="22"/>
      <c r="P813" s="22"/>
      <c r="Q813" s="22"/>
      <c r="R813" s="22"/>
    </row>
    <row r="814" spans="1:18" x14ac:dyDescent="0.25">
      <c r="A814" s="22"/>
      <c r="B814" s="113"/>
      <c r="C814" s="113"/>
      <c r="D814" s="113"/>
      <c r="E814" s="22"/>
      <c r="F814" s="22"/>
      <c r="G814" s="22"/>
      <c r="H814" s="22"/>
      <c r="I814" s="22"/>
      <c r="J814" s="22"/>
      <c r="K814" s="22"/>
      <c r="L814" s="22"/>
      <c r="M814" s="22"/>
      <c r="N814" s="22"/>
      <c r="O814" s="22"/>
      <c r="P814" s="22"/>
      <c r="Q814" s="22"/>
      <c r="R814" s="22"/>
    </row>
    <row r="815" spans="1:18" x14ac:dyDescent="0.25">
      <c r="A815" s="22"/>
      <c r="B815" s="113"/>
      <c r="C815" s="113"/>
      <c r="D815" s="113"/>
      <c r="E815" s="22"/>
      <c r="F815" s="22"/>
      <c r="G815" s="22"/>
      <c r="H815" s="22"/>
      <c r="I815" s="22"/>
      <c r="J815" s="22"/>
      <c r="K815" s="22"/>
      <c r="L815" s="22"/>
      <c r="M815" s="22"/>
      <c r="N815" s="22"/>
      <c r="O815" s="22"/>
      <c r="P815" s="22"/>
      <c r="Q815" s="22"/>
      <c r="R815" s="22"/>
    </row>
    <row r="816" spans="1:18" x14ac:dyDescent="0.25">
      <c r="A816" s="22"/>
      <c r="B816" s="113"/>
      <c r="C816" s="113"/>
      <c r="D816" s="113"/>
      <c r="E816" s="22"/>
      <c r="F816" s="22"/>
      <c r="G816" s="22"/>
      <c r="H816" s="22"/>
      <c r="I816" s="22"/>
      <c r="J816" s="22"/>
      <c r="K816" s="22"/>
      <c r="L816" s="22"/>
      <c r="M816" s="22"/>
      <c r="N816" s="22"/>
      <c r="O816" s="22"/>
      <c r="P816" s="22"/>
      <c r="Q816" s="22"/>
      <c r="R816" s="22"/>
    </row>
    <row r="817" spans="1:18" x14ac:dyDescent="0.25">
      <c r="A817" s="22"/>
      <c r="B817" s="113"/>
      <c r="C817" s="113"/>
      <c r="D817" s="113"/>
      <c r="E817" s="22"/>
      <c r="F817" s="22"/>
      <c r="G817" s="22"/>
      <c r="H817" s="22"/>
      <c r="I817" s="22"/>
      <c r="J817" s="22"/>
      <c r="K817" s="22"/>
      <c r="L817" s="22"/>
      <c r="M817" s="22"/>
      <c r="N817" s="22"/>
      <c r="O817" s="22"/>
      <c r="P817" s="22"/>
      <c r="Q817" s="22"/>
      <c r="R817" s="22"/>
    </row>
    <row r="818" spans="1:18" x14ac:dyDescent="0.25">
      <c r="A818" s="22"/>
      <c r="B818" s="113"/>
      <c r="C818" s="113"/>
      <c r="D818" s="113"/>
      <c r="E818" s="22"/>
      <c r="F818" s="22"/>
      <c r="G818" s="22"/>
      <c r="H818" s="22"/>
      <c r="I818" s="22"/>
      <c r="J818" s="22"/>
      <c r="K818" s="22"/>
      <c r="L818" s="22"/>
      <c r="M818" s="22"/>
      <c r="N818" s="22"/>
      <c r="O818" s="22"/>
      <c r="P818" s="22"/>
      <c r="Q818" s="22"/>
      <c r="R818" s="22"/>
    </row>
    <row r="819" spans="1:18" x14ac:dyDescent="0.25">
      <c r="A819" s="22"/>
      <c r="B819" s="113"/>
      <c r="C819" s="113"/>
      <c r="D819" s="113"/>
      <c r="E819" s="22"/>
      <c r="F819" s="22"/>
      <c r="G819" s="22"/>
      <c r="H819" s="22"/>
      <c r="I819" s="22"/>
      <c r="J819" s="22"/>
      <c r="K819" s="22"/>
      <c r="L819" s="22"/>
      <c r="M819" s="22"/>
      <c r="N819" s="22"/>
      <c r="O819" s="22"/>
      <c r="P819" s="22"/>
      <c r="Q819" s="22"/>
      <c r="R819" s="22"/>
    </row>
    <row r="820" spans="1:18" x14ac:dyDescent="0.25">
      <c r="A820" s="22"/>
      <c r="B820" s="113"/>
      <c r="C820" s="113"/>
      <c r="D820" s="113"/>
      <c r="E820" s="22"/>
      <c r="F820" s="22"/>
      <c r="G820" s="22"/>
      <c r="H820" s="22"/>
      <c r="I820" s="22"/>
      <c r="J820" s="22"/>
      <c r="K820" s="22"/>
      <c r="L820" s="22"/>
      <c r="M820" s="22"/>
      <c r="N820" s="22"/>
      <c r="O820" s="22"/>
      <c r="P820" s="22"/>
      <c r="Q820" s="22"/>
      <c r="R820" s="22"/>
    </row>
    <row r="821" spans="1:18" x14ac:dyDescent="0.25">
      <c r="A821" s="22"/>
      <c r="B821" s="113"/>
      <c r="C821" s="113"/>
      <c r="D821" s="113"/>
      <c r="E821" s="22"/>
      <c r="F821" s="22"/>
      <c r="G821" s="22"/>
      <c r="H821" s="22"/>
      <c r="I821" s="22"/>
      <c r="J821" s="22"/>
      <c r="K821" s="22"/>
      <c r="L821" s="22"/>
      <c r="M821" s="22"/>
      <c r="N821" s="22"/>
      <c r="O821" s="22"/>
      <c r="P821" s="22"/>
      <c r="Q821" s="22"/>
      <c r="R821" s="22"/>
    </row>
    <row r="822" spans="1:18" x14ac:dyDescent="0.25">
      <c r="A822" s="22"/>
      <c r="B822" s="113"/>
      <c r="C822" s="113"/>
      <c r="D822" s="113"/>
      <c r="E822" s="22"/>
      <c r="F822" s="22"/>
      <c r="G822" s="22"/>
      <c r="H822" s="22"/>
      <c r="I822" s="22"/>
      <c r="J822" s="22"/>
      <c r="K822" s="22"/>
      <c r="L822" s="22"/>
      <c r="M822" s="22"/>
      <c r="N822" s="22"/>
      <c r="O822" s="22"/>
      <c r="P822" s="22"/>
      <c r="Q822" s="22"/>
      <c r="R822" s="22"/>
    </row>
    <row r="823" spans="1:18" x14ac:dyDescent="0.25">
      <c r="A823" s="22"/>
      <c r="B823" s="113"/>
      <c r="C823" s="113"/>
      <c r="D823" s="113"/>
      <c r="E823" s="22"/>
      <c r="F823" s="22"/>
      <c r="G823" s="22"/>
      <c r="H823" s="22"/>
      <c r="I823" s="22"/>
      <c r="J823" s="22"/>
      <c r="K823" s="22"/>
      <c r="L823" s="22"/>
      <c r="M823" s="22"/>
      <c r="N823" s="22"/>
      <c r="O823" s="22"/>
      <c r="P823" s="22"/>
      <c r="Q823" s="22"/>
      <c r="R823" s="22"/>
    </row>
    <row r="824" spans="1:18" x14ac:dyDescent="0.25">
      <c r="A824" s="22"/>
      <c r="B824" s="113"/>
      <c r="C824" s="113"/>
      <c r="D824" s="113"/>
      <c r="E824" s="22"/>
      <c r="F824" s="22"/>
      <c r="G824" s="22"/>
      <c r="H824" s="22"/>
      <c r="I824" s="22"/>
      <c r="J824" s="22"/>
      <c r="K824" s="22"/>
      <c r="L824" s="22"/>
      <c r="M824" s="22"/>
      <c r="N824" s="22"/>
      <c r="O824" s="22"/>
      <c r="P824" s="22"/>
      <c r="Q824" s="22"/>
      <c r="R824" s="22"/>
    </row>
    <row r="825" spans="1:18" x14ac:dyDescent="0.25">
      <c r="A825" s="22"/>
      <c r="B825" s="113"/>
      <c r="C825" s="113"/>
      <c r="D825" s="113"/>
      <c r="E825" s="22"/>
      <c r="F825" s="22"/>
      <c r="G825" s="22"/>
      <c r="H825" s="22"/>
      <c r="I825" s="22"/>
      <c r="J825" s="22"/>
      <c r="K825" s="22"/>
      <c r="L825" s="22"/>
      <c r="M825" s="22"/>
      <c r="N825" s="22"/>
      <c r="O825" s="22"/>
      <c r="P825" s="22"/>
      <c r="Q825" s="22"/>
      <c r="R825" s="22"/>
    </row>
    <row r="826" spans="1:18" x14ac:dyDescent="0.25">
      <c r="A826" s="22"/>
      <c r="B826" s="113"/>
      <c r="C826" s="113"/>
      <c r="D826" s="113"/>
      <c r="E826" s="22"/>
      <c r="F826" s="22"/>
      <c r="G826" s="22"/>
      <c r="H826" s="22"/>
      <c r="I826" s="22"/>
      <c r="J826" s="22"/>
      <c r="K826" s="22"/>
      <c r="L826" s="22"/>
      <c r="M826" s="22"/>
      <c r="N826" s="22"/>
      <c r="O826" s="22"/>
      <c r="P826" s="22"/>
      <c r="Q826" s="22"/>
      <c r="R826" s="22"/>
    </row>
    <row r="827" spans="1:18" x14ac:dyDescent="0.25">
      <c r="A827" s="22"/>
      <c r="B827" s="113"/>
      <c r="C827" s="113"/>
      <c r="D827" s="113"/>
      <c r="E827" s="22"/>
      <c r="F827" s="22"/>
      <c r="G827" s="22"/>
      <c r="H827" s="22"/>
      <c r="I827" s="22"/>
      <c r="J827" s="22"/>
      <c r="K827" s="22"/>
      <c r="L827" s="22"/>
      <c r="M827" s="22"/>
      <c r="N827" s="22"/>
      <c r="O827" s="22"/>
      <c r="P827" s="22"/>
      <c r="Q827" s="22"/>
      <c r="R827" s="22"/>
    </row>
    <row r="828" spans="1:18" x14ac:dyDescent="0.25">
      <c r="A828" s="22"/>
      <c r="B828" s="113"/>
      <c r="C828" s="113"/>
      <c r="D828" s="113"/>
      <c r="E828" s="22"/>
      <c r="F828" s="22"/>
      <c r="G828" s="22"/>
      <c r="H828" s="22"/>
      <c r="I828" s="22"/>
      <c r="J828" s="22"/>
      <c r="K828" s="22"/>
      <c r="L828" s="22"/>
      <c r="M828" s="22"/>
      <c r="N828" s="22"/>
      <c r="O828" s="22"/>
      <c r="P828" s="22"/>
      <c r="Q828" s="22"/>
      <c r="R828" s="22"/>
    </row>
    <row r="829" spans="1:18" x14ac:dyDescent="0.25">
      <c r="A829" s="22"/>
      <c r="B829" s="113"/>
      <c r="C829" s="113"/>
      <c r="D829" s="113"/>
      <c r="E829" s="22"/>
      <c r="F829" s="22"/>
      <c r="G829" s="22"/>
      <c r="H829" s="22"/>
      <c r="I829" s="22"/>
      <c r="J829" s="22"/>
      <c r="K829" s="22"/>
      <c r="L829" s="22"/>
      <c r="M829" s="22"/>
      <c r="N829" s="22"/>
      <c r="O829" s="22"/>
      <c r="P829" s="22"/>
      <c r="Q829" s="22"/>
      <c r="R829" s="22"/>
    </row>
    <row r="830" spans="1:18" x14ac:dyDescent="0.25">
      <c r="A830" s="22"/>
      <c r="B830" s="113"/>
      <c r="C830" s="113"/>
      <c r="D830" s="113"/>
      <c r="E830" s="22"/>
      <c r="F830" s="22"/>
      <c r="G830" s="22"/>
      <c r="H830" s="22"/>
      <c r="I830" s="22"/>
      <c r="J830" s="22"/>
      <c r="K830" s="22"/>
      <c r="L830" s="22"/>
      <c r="M830" s="22"/>
      <c r="N830" s="22"/>
      <c r="O830" s="22"/>
      <c r="P830" s="22"/>
      <c r="Q830" s="22"/>
      <c r="R830" s="22"/>
    </row>
    <row r="831" spans="1:18" x14ac:dyDescent="0.25">
      <c r="A831" s="22"/>
      <c r="B831" s="113"/>
      <c r="C831" s="113"/>
      <c r="D831" s="113"/>
      <c r="E831" s="22"/>
      <c r="F831" s="22"/>
      <c r="G831" s="22"/>
      <c r="H831" s="22"/>
      <c r="I831" s="22"/>
      <c r="J831" s="22"/>
      <c r="K831" s="22"/>
      <c r="L831" s="22"/>
      <c r="M831" s="22"/>
      <c r="N831" s="22"/>
      <c r="O831" s="22"/>
      <c r="P831" s="22"/>
      <c r="Q831" s="22"/>
      <c r="R831" s="22"/>
    </row>
    <row r="832" spans="1:18" x14ac:dyDescent="0.25">
      <c r="A832" s="22"/>
      <c r="B832" s="113"/>
      <c r="C832" s="113"/>
      <c r="D832" s="113"/>
      <c r="E832" s="22"/>
      <c r="F832" s="22"/>
      <c r="G832" s="22"/>
      <c r="H832" s="22"/>
      <c r="I832" s="22"/>
      <c r="J832" s="22"/>
      <c r="K832" s="22"/>
      <c r="L832" s="22"/>
      <c r="M832" s="22"/>
      <c r="N832" s="22"/>
      <c r="O832" s="22"/>
      <c r="P832" s="22"/>
      <c r="Q832" s="22"/>
      <c r="R832" s="22"/>
    </row>
    <row r="833" spans="1:18" x14ac:dyDescent="0.25">
      <c r="A833" s="22"/>
      <c r="B833" s="113"/>
      <c r="C833" s="113"/>
      <c r="D833" s="113"/>
      <c r="E833" s="22"/>
      <c r="F833" s="22"/>
      <c r="G833" s="22"/>
      <c r="H833" s="22"/>
      <c r="I833" s="22"/>
      <c r="J833" s="22"/>
      <c r="K833" s="22"/>
      <c r="L833" s="22"/>
      <c r="M833" s="22"/>
      <c r="N833" s="22"/>
      <c r="O833" s="22"/>
      <c r="P833" s="22"/>
      <c r="Q833" s="22"/>
      <c r="R833" s="22"/>
    </row>
    <row r="834" spans="1:18" x14ac:dyDescent="0.25">
      <c r="A834" s="22"/>
      <c r="B834" s="113"/>
      <c r="C834" s="113"/>
      <c r="D834" s="113"/>
      <c r="E834" s="22"/>
      <c r="F834" s="22"/>
      <c r="G834" s="22"/>
      <c r="H834" s="22"/>
      <c r="I834" s="22"/>
      <c r="J834" s="22"/>
      <c r="K834" s="22"/>
      <c r="L834" s="22"/>
      <c r="M834" s="22"/>
      <c r="N834" s="22"/>
      <c r="O834" s="22"/>
      <c r="P834" s="22"/>
      <c r="Q834" s="22"/>
      <c r="R834" s="22"/>
    </row>
    <row r="835" spans="1:18" x14ac:dyDescent="0.25">
      <c r="A835" s="22"/>
      <c r="B835" s="113"/>
      <c r="C835" s="113"/>
      <c r="D835" s="113"/>
      <c r="E835" s="22"/>
      <c r="F835" s="22"/>
      <c r="G835" s="22"/>
      <c r="H835" s="22"/>
      <c r="I835" s="22"/>
      <c r="J835" s="22"/>
      <c r="K835" s="22"/>
      <c r="L835" s="22"/>
      <c r="M835" s="22"/>
      <c r="N835" s="22"/>
      <c r="O835" s="22"/>
      <c r="P835" s="22"/>
      <c r="Q835" s="22"/>
      <c r="R835" s="22"/>
    </row>
    <row r="836" spans="1:18" x14ac:dyDescent="0.25">
      <c r="A836" s="22"/>
      <c r="B836" s="113"/>
      <c r="C836" s="113"/>
      <c r="D836" s="113"/>
      <c r="E836" s="22"/>
      <c r="F836" s="22"/>
      <c r="G836" s="22"/>
      <c r="H836" s="22"/>
      <c r="I836" s="22"/>
      <c r="J836" s="22"/>
      <c r="K836" s="22"/>
      <c r="L836" s="22"/>
      <c r="M836" s="22"/>
      <c r="N836" s="22"/>
      <c r="O836" s="22"/>
      <c r="P836" s="22"/>
      <c r="Q836" s="22"/>
      <c r="R836" s="22"/>
    </row>
    <row r="837" spans="1:18" x14ac:dyDescent="0.25">
      <c r="A837" s="22"/>
      <c r="B837" s="113"/>
      <c r="C837" s="113"/>
      <c r="D837" s="113"/>
      <c r="E837" s="22"/>
      <c r="F837" s="22"/>
      <c r="G837" s="22"/>
      <c r="H837" s="22"/>
      <c r="I837" s="22"/>
      <c r="J837" s="22"/>
      <c r="K837" s="22"/>
      <c r="L837" s="22"/>
      <c r="M837" s="22"/>
      <c r="N837" s="22"/>
      <c r="O837" s="22"/>
      <c r="P837" s="22"/>
      <c r="Q837" s="22"/>
      <c r="R837" s="22"/>
    </row>
    <row r="838" spans="1:18" x14ac:dyDescent="0.25">
      <c r="A838" s="22"/>
      <c r="B838" s="113"/>
      <c r="C838" s="113"/>
      <c r="D838" s="113"/>
      <c r="E838" s="22"/>
      <c r="F838" s="22"/>
      <c r="G838" s="22"/>
      <c r="H838" s="22"/>
      <c r="I838" s="22"/>
      <c r="J838" s="22"/>
      <c r="K838" s="22"/>
      <c r="L838" s="22"/>
      <c r="M838" s="22"/>
      <c r="N838" s="22"/>
      <c r="O838" s="22"/>
      <c r="P838" s="22"/>
      <c r="Q838" s="22"/>
      <c r="R838" s="22"/>
    </row>
    <row r="839" spans="1:18" x14ac:dyDescent="0.25">
      <c r="A839" s="22"/>
      <c r="B839" s="113"/>
      <c r="C839" s="113"/>
      <c r="D839" s="113"/>
      <c r="E839" s="22"/>
      <c r="F839" s="22"/>
      <c r="G839" s="22"/>
      <c r="H839" s="22"/>
      <c r="I839" s="22"/>
      <c r="J839" s="22"/>
      <c r="K839" s="22"/>
      <c r="L839" s="22"/>
      <c r="M839" s="22"/>
      <c r="N839" s="22"/>
      <c r="O839" s="22"/>
      <c r="P839" s="22"/>
      <c r="Q839" s="22"/>
      <c r="R839" s="22"/>
    </row>
    <row r="840" spans="1:18" x14ac:dyDescent="0.25">
      <c r="A840" s="22"/>
      <c r="B840" s="113"/>
      <c r="C840" s="113"/>
      <c r="D840" s="113"/>
      <c r="E840" s="22"/>
      <c r="F840" s="22"/>
      <c r="G840" s="22"/>
      <c r="H840" s="22"/>
      <c r="I840" s="22"/>
      <c r="J840" s="22"/>
      <c r="K840" s="22"/>
      <c r="L840" s="22"/>
      <c r="M840" s="22"/>
      <c r="N840" s="22"/>
      <c r="O840" s="22"/>
      <c r="P840" s="22"/>
      <c r="Q840" s="22"/>
      <c r="R840" s="22"/>
    </row>
    <row r="841" spans="1:18" x14ac:dyDescent="0.25">
      <c r="A841" s="22"/>
      <c r="B841" s="113"/>
      <c r="C841" s="113"/>
      <c r="D841" s="113"/>
      <c r="E841" s="22"/>
      <c r="F841" s="22"/>
      <c r="G841" s="22"/>
      <c r="H841" s="22"/>
      <c r="I841" s="22"/>
      <c r="J841" s="22"/>
      <c r="K841" s="22"/>
      <c r="L841" s="22"/>
      <c r="M841" s="22"/>
      <c r="N841" s="22"/>
      <c r="O841" s="22"/>
      <c r="P841" s="22"/>
      <c r="Q841" s="22"/>
      <c r="R841" s="22"/>
    </row>
    <row r="842" spans="1:18" x14ac:dyDescent="0.25">
      <c r="A842" s="22"/>
      <c r="B842" s="113"/>
      <c r="C842" s="113"/>
      <c r="D842" s="113"/>
      <c r="E842" s="22"/>
      <c r="F842" s="22"/>
      <c r="G842" s="22"/>
      <c r="H842" s="22"/>
      <c r="I842" s="22"/>
      <c r="J842" s="22"/>
      <c r="K842" s="22"/>
      <c r="L842" s="22"/>
      <c r="M842" s="22"/>
      <c r="N842" s="22"/>
      <c r="O842" s="22"/>
      <c r="P842" s="22"/>
      <c r="Q842" s="22"/>
      <c r="R842" s="22"/>
    </row>
    <row r="843" spans="1:18" x14ac:dyDescent="0.25">
      <c r="A843" s="22"/>
      <c r="B843" s="113"/>
      <c r="C843" s="113"/>
      <c r="D843" s="113"/>
      <c r="E843" s="22"/>
      <c r="F843" s="22"/>
      <c r="G843" s="22"/>
      <c r="H843" s="22"/>
      <c r="I843" s="22"/>
      <c r="J843" s="22"/>
      <c r="K843" s="22"/>
      <c r="L843" s="22"/>
      <c r="M843" s="22"/>
      <c r="N843" s="22"/>
      <c r="O843" s="22"/>
      <c r="P843" s="22"/>
      <c r="Q843" s="22"/>
      <c r="R843" s="22"/>
    </row>
    <row r="844" spans="1:18" x14ac:dyDescent="0.25">
      <c r="A844" s="22"/>
      <c r="B844" s="113"/>
      <c r="C844" s="113"/>
      <c r="D844" s="113"/>
      <c r="E844" s="22"/>
      <c r="F844" s="22"/>
      <c r="G844" s="22"/>
      <c r="H844" s="22"/>
      <c r="I844" s="22"/>
      <c r="J844" s="22"/>
      <c r="K844" s="22"/>
      <c r="L844" s="22"/>
      <c r="M844" s="22"/>
      <c r="N844" s="22"/>
      <c r="O844" s="22"/>
      <c r="P844" s="22"/>
      <c r="Q844" s="22"/>
      <c r="R844" s="22"/>
    </row>
    <row r="845" spans="1:18" x14ac:dyDescent="0.25">
      <c r="A845" s="22"/>
      <c r="B845" s="113"/>
      <c r="C845" s="113"/>
      <c r="D845" s="113"/>
      <c r="E845" s="22"/>
      <c r="F845" s="22"/>
      <c r="G845" s="22"/>
      <c r="H845" s="22"/>
      <c r="I845" s="22"/>
      <c r="J845" s="22"/>
      <c r="K845" s="22"/>
      <c r="L845" s="22"/>
      <c r="M845" s="22"/>
      <c r="N845" s="22"/>
      <c r="O845" s="22"/>
      <c r="P845" s="22"/>
      <c r="Q845" s="22"/>
      <c r="R845" s="22"/>
    </row>
    <row r="846" spans="1:18" x14ac:dyDescent="0.25">
      <c r="A846" s="22"/>
      <c r="B846" s="113"/>
      <c r="C846" s="113"/>
      <c r="D846" s="113"/>
      <c r="E846" s="22"/>
      <c r="F846" s="22"/>
      <c r="G846" s="22"/>
      <c r="H846" s="22"/>
      <c r="I846" s="22"/>
      <c r="J846" s="22"/>
      <c r="K846" s="22"/>
      <c r="L846" s="22"/>
      <c r="M846" s="22"/>
      <c r="N846" s="22"/>
      <c r="O846" s="22"/>
      <c r="P846" s="22"/>
      <c r="Q846" s="22"/>
      <c r="R846" s="22"/>
    </row>
    <row r="847" spans="1:18" x14ac:dyDescent="0.25">
      <c r="A847" s="22"/>
      <c r="B847" s="113"/>
      <c r="C847" s="113"/>
      <c r="D847" s="113"/>
      <c r="E847" s="22"/>
      <c r="F847" s="22"/>
      <c r="G847" s="22"/>
      <c r="H847" s="22"/>
      <c r="I847" s="22"/>
      <c r="J847" s="22"/>
      <c r="K847" s="22"/>
      <c r="L847" s="22"/>
      <c r="M847" s="22"/>
      <c r="N847" s="22"/>
      <c r="O847" s="22"/>
      <c r="P847" s="22"/>
      <c r="Q847" s="22"/>
      <c r="R847" s="22"/>
    </row>
    <row r="848" spans="1:18" x14ac:dyDescent="0.25">
      <c r="A848" s="22"/>
      <c r="B848" s="113"/>
      <c r="C848" s="113"/>
      <c r="D848" s="113"/>
      <c r="E848" s="22"/>
      <c r="F848" s="22"/>
      <c r="G848" s="22"/>
      <c r="H848" s="22"/>
      <c r="I848" s="22"/>
      <c r="J848" s="22"/>
      <c r="K848" s="22"/>
      <c r="L848" s="22"/>
      <c r="M848" s="22"/>
      <c r="N848" s="22"/>
      <c r="O848" s="22"/>
      <c r="P848" s="22"/>
      <c r="Q848" s="22"/>
      <c r="R848" s="22"/>
    </row>
    <row r="849" spans="1:18" x14ac:dyDescent="0.25">
      <c r="A849" s="22"/>
      <c r="B849" s="113"/>
      <c r="C849" s="113"/>
      <c r="D849" s="113"/>
      <c r="E849" s="22"/>
      <c r="F849" s="22"/>
      <c r="G849" s="22"/>
      <c r="H849" s="22"/>
      <c r="I849" s="22"/>
      <c r="J849" s="22"/>
      <c r="K849" s="22"/>
      <c r="L849" s="22"/>
      <c r="M849" s="22"/>
      <c r="N849" s="22"/>
      <c r="O849" s="22"/>
      <c r="P849" s="22"/>
      <c r="Q849" s="22"/>
      <c r="R849" s="22"/>
    </row>
    <row r="850" spans="1:18" x14ac:dyDescent="0.25">
      <c r="A850" s="22"/>
      <c r="B850" s="113"/>
      <c r="C850" s="113"/>
      <c r="D850" s="113"/>
      <c r="E850" s="22"/>
      <c r="F850" s="22"/>
      <c r="G850" s="22"/>
      <c r="H850" s="22"/>
      <c r="I850" s="22"/>
      <c r="J850" s="22"/>
      <c r="K850" s="22"/>
      <c r="L850" s="22"/>
      <c r="M850" s="22"/>
      <c r="N850" s="22"/>
      <c r="O850" s="22"/>
      <c r="P850" s="22"/>
      <c r="Q850" s="22"/>
      <c r="R850" s="22"/>
    </row>
    <row r="851" spans="1:18" x14ac:dyDescent="0.25">
      <c r="A851" s="22"/>
      <c r="B851" s="113"/>
      <c r="C851" s="113"/>
      <c r="D851" s="113"/>
      <c r="E851" s="22"/>
      <c r="F851" s="22"/>
      <c r="G851" s="22"/>
      <c r="H851" s="22"/>
      <c r="I851" s="22"/>
      <c r="J851" s="22"/>
      <c r="K851" s="22"/>
      <c r="L851" s="22"/>
      <c r="M851" s="22"/>
      <c r="N851" s="22"/>
      <c r="O851" s="22"/>
      <c r="P851" s="22"/>
      <c r="Q851" s="22"/>
      <c r="R851" s="22"/>
    </row>
    <row r="852" spans="1:18" x14ac:dyDescent="0.25">
      <c r="A852" s="22"/>
      <c r="B852" s="113"/>
      <c r="C852" s="113"/>
      <c r="D852" s="113"/>
      <c r="E852" s="22"/>
      <c r="F852" s="22"/>
      <c r="G852" s="22"/>
      <c r="H852" s="22"/>
      <c r="I852" s="22"/>
      <c r="J852" s="22"/>
      <c r="K852" s="22"/>
      <c r="L852" s="22"/>
      <c r="M852" s="22"/>
      <c r="N852" s="22"/>
      <c r="O852" s="22"/>
      <c r="P852" s="22"/>
      <c r="Q852" s="22"/>
      <c r="R852" s="22"/>
    </row>
    <row r="853" spans="1:18" x14ac:dyDescent="0.25">
      <c r="A853" s="22"/>
      <c r="B853" s="113"/>
      <c r="C853" s="113"/>
      <c r="D853" s="113"/>
      <c r="E853" s="22"/>
      <c r="F853" s="22"/>
      <c r="G853" s="22"/>
      <c r="H853" s="22"/>
      <c r="I853" s="22"/>
      <c r="J853" s="22"/>
      <c r="K853" s="22"/>
      <c r="L853" s="22"/>
      <c r="M853" s="22"/>
      <c r="N853" s="22"/>
      <c r="O853" s="22"/>
      <c r="P853" s="22"/>
      <c r="Q853" s="22"/>
      <c r="R853" s="22"/>
    </row>
    <row r="854" spans="1:18" x14ac:dyDescent="0.25">
      <c r="A854" s="22"/>
      <c r="B854" s="113"/>
      <c r="C854" s="113"/>
      <c r="D854" s="113"/>
      <c r="E854" s="22"/>
      <c r="F854" s="22"/>
      <c r="G854" s="22"/>
      <c r="H854" s="22"/>
      <c r="I854" s="22"/>
      <c r="J854" s="22"/>
      <c r="K854" s="22"/>
      <c r="L854" s="22"/>
      <c r="M854" s="22"/>
      <c r="N854" s="22"/>
      <c r="O854" s="22"/>
      <c r="P854" s="22"/>
      <c r="Q854" s="22"/>
      <c r="R854" s="22"/>
    </row>
    <row r="855" spans="1:18" x14ac:dyDescent="0.25">
      <c r="A855" s="22"/>
      <c r="B855" s="113"/>
      <c r="C855" s="113"/>
      <c r="D855" s="113"/>
      <c r="E855" s="22"/>
      <c r="F855" s="22"/>
      <c r="G855" s="22"/>
      <c r="H855" s="22"/>
      <c r="I855" s="22"/>
      <c r="J855" s="22"/>
      <c r="K855" s="22"/>
      <c r="L855" s="22"/>
      <c r="M855" s="22"/>
      <c r="N855" s="22"/>
      <c r="O855" s="22"/>
      <c r="P855" s="22"/>
      <c r="Q855" s="22"/>
      <c r="R855" s="22"/>
    </row>
    <row r="856" spans="1:18" x14ac:dyDescent="0.25">
      <c r="A856" s="22"/>
      <c r="B856" s="113"/>
      <c r="C856" s="113"/>
      <c r="D856" s="113"/>
      <c r="E856" s="22"/>
      <c r="F856" s="22"/>
      <c r="G856" s="22"/>
      <c r="H856" s="22"/>
      <c r="I856" s="22"/>
      <c r="J856" s="22"/>
      <c r="K856" s="22"/>
      <c r="L856" s="22"/>
      <c r="M856" s="22"/>
      <c r="N856" s="22"/>
      <c r="O856" s="22"/>
      <c r="P856" s="22"/>
      <c r="Q856" s="22"/>
      <c r="R856" s="22"/>
    </row>
    <row r="857" spans="1:18" x14ac:dyDescent="0.25">
      <c r="A857" s="22"/>
      <c r="B857" s="113"/>
      <c r="C857" s="113"/>
      <c r="D857" s="113"/>
      <c r="E857" s="22"/>
      <c r="F857" s="22"/>
      <c r="G857" s="22"/>
      <c r="H857" s="22"/>
      <c r="I857" s="22"/>
      <c r="J857" s="22"/>
      <c r="K857" s="22"/>
      <c r="L857" s="22"/>
      <c r="M857" s="22"/>
      <c r="N857" s="22"/>
      <c r="O857" s="22"/>
      <c r="P857" s="22"/>
      <c r="Q857" s="22"/>
      <c r="R857" s="22"/>
    </row>
    <row r="858" spans="1:18" x14ac:dyDescent="0.25">
      <c r="A858" s="22"/>
      <c r="B858" s="113"/>
      <c r="C858" s="113"/>
      <c r="D858" s="113"/>
      <c r="E858" s="22"/>
      <c r="F858" s="22"/>
      <c r="G858" s="22"/>
      <c r="H858" s="22"/>
      <c r="I858" s="22"/>
      <c r="J858" s="22"/>
      <c r="K858" s="22"/>
      <c r="L858" s="22"/>
      <c r="M858" s="22"/>
      <c r="N858" s="22"/>
      <c r="O858" s="22"/>
      <c r="P858" s="22"/>
      <c r="Q858" s="22"/>
      <c r="R858" s="22"/>
    </row>
    <row r="859" spans="1:18" x14ac:dyDescent="0.25">
      <c r="A859" s="22"/>
      <c r="B859" s="113"/>
      <c r="C859" s="113"/>
      <c r="D859" s="113"/>
      <c r="E859" s="22"/>
      <c r="F859" s="22"/>
      <c r="G859" s="22"/>
      <c r="H859" s="22"/>
      <c r="I859" s="22"/>
      <c r="J859" s="22"/>
      <c r="K859" s="22"/>
      <c r="L859" s="22"/>
      <c r="M859" s="22"/>
      <c r="N859" s="22"/>
      <c r="O859" s="22"/>
      <c r="P859" s="22"/>
      <c r="Q859" s="22"/>
      <c r="R859" s="22"/>
    </row>
    <row r="860" spans="1:18" x14ac:dyDescent="0.25">
      <c r="A860" s="22"/>
      <c r="B860" s="113"/>
      <c r="C860" s="113"/>
      <c r="D860" s="113"/>
      <c r="E860" s="22"/>
      <c r="F860" s="22"/>
      <c r="G860" s="22"/>
      <c r="H860" s="22"/>
      <c r="I860" s="22"/>
      <c r="J860" s="22"/>
      <c r="K860" s="22"/>
      <c r="L860" s="22"/>
      <c r="M860" s="22"/>
      <c r="N860" s="22"/>
      <c r="O860" s="22"/>
      <c r="P860" s="22"/>
      <c r="Q860" s="22"/>
      <c r="R860" s="22"/>
    </row>
    <row r="861" spans="1:18" x14ac:dyDescent="0.25">
      <c r="A861" s="22"/>
      <c r="B861" s="113"/>
      <c r="C861" s="113"/>
      <c r="D861" s="113"/>
      <c r="E861" s="22"/>
      <c r="F861" s="22"/>
      <c r="G861" s="22"/>
      <c r="H861" s="22"/>
      <c r="I861" s="22"/>
      <c r="J861" s="22"/>
      <c r="K861" s="22"/>
      <c r="L861" s="22"/>
      <c r="M861" s="22"/>
      <c r="N861" s="22"/>
      <c r="O861" s="22"/>
      <c r="P861" s="22"/>
      <c r="Q861" s="22"/>
      <c r="R861" s="22"/>
    </row>
    <row r="862" spans="1:18" x14ac:dyDescent="0.25">
      <c r="A862" s="22"/>
      <c r="B862" s="113"/>
      <c r="C862" s="113"/>
      <c r="D862" s="113"/>
      <c r="E862" s="22"/>
      <c r="F862" s="22"/>
      <c r="G862" s="22"/>
      <c r="H862" s="22"/>
      <c r="I862" s="22"/>
      <c r="J862" s="22"/>
      <c r="K862" s="22"/>
      <c r="L862" s="22"/>
      <c r="M862" s="22"/>
      <c r="N862" s="22"/>
      <c r="O862" s="22"/>
      <c r="P862" s="22"/>
      <c r="Q862" s="22"/>
      <c r="R862" s="22"/>
    </row>
    <row r="863" spans="1:18" x14ac:dyDescent="0.25">
      <c r="A863" s="22"/>
      <c r="B863" s="113"/>
      <c r="C863" s="113"/>
      <c r="D863" s="113"/>
      <c r="E863" s="22"/>
      <c r="F863" s="22"/>
      <c r="G863" s="22"/>
      <c r="H863" s="22"/>
      <c r="I863" s="22"/>
      <c r="J863" s="22"/>
      <c r="K863" s="22"/>
      <c r="L863" s="22"/>
      <c r="M863" s="22"/>
      <c r="N863" s="22"/>
      <c r="O863" s="22"/>
      <c r="P863" s="22"/>
      <c r="Q863" s="22"/>
      <c r="R863" s="22"/>
    </row>
    <row r="864" spans="1:18" x14ac:dyDescent="0.25">
      <c r="A864" s="22"/>
      <c r="B864" s="113"/>
      <c r="C864" s="113"/>
      <c r="D864" s="113"/>
      <c r="E864" s="22"/>
      <c r="F864" s="22"/>
      <c r="G864" s="22"/>
      <c r="H864" s="22"/>
      <c r="I864" s="22"/>
      <c r="J864" s="22"/>
      <c r="K864" s="22"/>
      <c r="L864" s="22"/>
      <c r="M864" s="22"/>
      <c r="N864" s="22"/>
      <c r="O864" s="22"/>
      <c r="P864" s="22"/>
      <c r="Q864" s="22"/>
      <c r="R864" s="22"/>
    </row>
    <row r="865" spans="1:18" x14ac:dyDescent="0.25">
      <c r="A865" s="22"/>
      <c r="B865" s="113"/>
      <c r="C865" s="113"/>
      <c r="D865" s="113"/>
      <c r="E865" s="22"/>
      <c r="F865" s="22"/>
      <c r="G865" s="22"/>
      <c r="H865" s="22"/>
      <c r="I865" s="22"/>
      <c r="J865" s="22"/>
      <c r="K865" s="22"/>
      <c r="L865" s="22"/>
      <c r="M865" s="22"/>
      <c r="N865" s="22"/>
      <c r="O865" s="22"/>
      <c r="P865" s="22"/>
      <c r="Q865" s="22"/>
      <c r="R865" s="22"/>
    </row>
    <row r="866" spans="1:18" x14ac:dyDescent="0.25">
      <c r="A866" s="22"/>
      <c r="B866" s="113"/>
      <c r="C866" s="113"/>
      <c r="D866" s="113"/>
      <c r="E866" s="22"/>
      <c r="F866" s="22"/>
      <c r="G866" s="22"/>
      <c r="H866" s="22"/>
      <c r="I866" s="22"/>
      <c r="J866" s="22"/>
      <c r="K866" s="22"/>
      <c r="L866" s="22"/>
      <c r="M866" s="22"/>
      <c r="N866" s="22"/>
      <c r="O866" s="22"/>
      <c r="P866" s="22"/>
      <c r="Q866" s="22"/>
      <c r="R866" s="22"/>
    </row>
    <row r="867" spans="1:18" x14ac:dyDescent="0.25">
      <c r="A867" s="22"/>
      <c r="B867" s="113"/>
      <c r="C867" s="113"/>
      <c r="D867" s="113"/>
      <c r="E867" s="22"/>
      <c r="F867" s="22"/>
      <c r="G867" s="22"/>
      <c r="H867" s="22"/>
      <c r="I867" s="22"/>
      <c r="J867" s="22"/>
      <c r="K867" s="22"/>
      <c r="L867" s="22"/>
      <c r="M867" s="22"/>
      <c r="N867" s="22"/>
      <c r="O867" s="22"/>
      <c r="P867" s="22"/>
      <c r="Q867" s="22"/>
      <c r="R867" s="22"/>
    </row>
    <row r="868" spans="1:18" x14ac:dyDescent="0.25">
      <c r="A868" s="22"/>
      <c r="B868" s="113"/>
      <c r="C868" s="113"/>
      <c r="D868" s="113"/>
      <c r="E868" s="22"/>
      <c r="F868" s="22"/>
      <c r="G868" s="22"/>
      <c r="H868" s="22"/>
      <c r="I868" s="22"/>
      <c r="J868" s="22"/>
      <c r="K868" s="22"/>
      <c r="L868" s="22"/>
      <c r="M868" s="22"/>
      <c r="N868" s="22"/>
      <c r="O868" s="22"/>
      <c r="P868" s="22"/>
      <c r="Q868" s="22"/>
      <c r="R868" s="22"/>
    </row>
    <row r="869" spans="1:18" x14ac:dyDescent="0.25">
      <c r="A869" s="22"/>
      <c r="B869" s="113"/>
      <c r="C869" s="113"/>
      <c r="D869" s="113"/>
      <c r="E869" s="22"/>
      <c r="F869" s="22"/>
      <c r="G869" s="22"/>
      <c r="H869" s="22"/>
      <c r="I869" s="22"/>
      <c r="J869" s="22"/>
      <c r="K869" s="22"/>
      <c r="L869" s="22"/>
      <c r="M869" s="22"/>
      <c r="N869" s="22"/>
      <c r="O869" s="22"/>
      <c r="P869" s="22"/>
      <c r="Q869" s="22"/>
      <c r="R869" s="22"/>
    </row>
    <row r="870" spans="1:18" x14ac:dyDescent="0.25">
      <c r="A870" s="22"/>
      <c r="B870" s="113"/>
      <c r="C870" s="113"/>
      <c r="D870" s="113"/>
      <c r="E870" s="22"/>
      <c r="F870" s="22"/>
      <c r="G870" s="22"/>
      <c r="H870" s="22"/>
      <c r="I870" s="22"/>
      <c r="J870" s="22"/>
      <c r="K870" s="22"/>
      <c r="L870" s="22"/>
      <c r="M870" s="22"/>
      <c r="N870" s="22"/>
      <c r="O870" s="22"/>
      <c r="P870" s="22"/>
      <c r="Q870" s="22"/>
      <c r="R870" s="22"/>
    </row>
    <row r="871" spans="1:18" x14ac:dyDescent="0.25">
      <c r="A871" s="22"/>
      <c r="B871" s="113"/>
      <c r="C871" s="113"/>
      <c r="D871" s="113"/>
      <c r="E871" s="22"/>
      <c r="F871" s="22"/>
      <c r="G871" s="22"/>
      <c r="H871" s="22"/>
      <c r="I871" s="22"/>
      <c r="J871" s="22"/>
      <c r="K871" s="22"/>
      <c r="L871" s="22"/>
      <c r="M871" s="22"/>
      <c r="N871" s="22"/>
      <c r="O871" s="22"/>
      <c r="P871" s="22"/>
      <c r="Q871" s="22"/>
      <c r="R871" s="22"/>
    </row>
    <row r="872" spans="1:18" x14ac:dyDescent="0.25">
      <c r="A872" s="22"/>
      <c r="B872" s="113"/>
      <c r="C872" s="113"/>
      <c r="D872" s="113"/>
      <c r="E872" s="22"/>
      <c r="F872" s="22"/>
      <c r="G872" s="22"/>
      <c r="H872" s="22"/>
      <c r="I872" s="22"/>
      <c r="J872" s="22"/>
      <c r="K872" s="22"/>
      <c r="L872" s="22"/>
      <c r="M872" s="22"/>
      <c r="N872" s="22"/>
      <c r="O872" s="22"/>
      <c r="P872" s="22"/>
      <c r="Q872" s="22"/>
      <c r="R872" s="22"/>
    </row>
    <row r="873" spans="1:18" x14ac:dyDescent="0.25">
      <c r="A873" s="22"/>
      <c r="B873" s="113"/>
      <c r="C873" s="113"/>
      <c r="D873" s="113"/>
      <c r="E873" s="22"/>
      <c r="F873" s="22"/>
      <c r="G873" s="22"/>
      <c r="H873" s="22"/>
      <c r="I873" s="22"/>
      <c r="J873" s="22"/>
      <c r="K873" s="22"/>
      <c r="L873" s="22"/>
      <c r="M873" s="22"/>
      <c r="N873" s="22"/>
      <c r="O873" s="22"/>
      <c r="P873" s="22"/>
      <c r="Q873" s="22"/>
      <c r="R873" s="22"/>
    </row>
    <row r="874" spans="1:18" x14ac:dyDescent="0.25">
      <c r="A874" s="22"/>
      <c r="B874" s="113"/>
      <c r="C874" s="113"/>
      <c r="D874" s="113"/>
      <c r="E874" s="22"/>
      <c r="F874" s="22"/>
      <c r="G874" s="22"/>
      <c r="H874" s="22"/>
      <c r="I874" s="22"/>
      <c r="J874" s="22"/>
      <c r="K874" s="22"/>
      <c r="L874" s="22"/>
      <c r="M874" s="22"/>
      <c r="N874" s="22"/>
      <c r="O874" s="22"/>
      <c r="P874" s="22"/>
      <c r="Q874" s="22"/>
      <c r="R874" s="22"/>
    </row>
    <row r="875" spans="1:18" x14ac:dyDescent="0.25">
      <c r="A875" s="22"/>
      <c r="B875" s="113"/>
      <c r="C875" s="113"/>
      <c r="D875" s="113"/>
      <c r="E875" s="22"/>
      <c r="F875" s="22"/>
      <c r="G875" s="22"/>
      <c r="H875" s="22"/>
      <c r="I875" s="22"/>
      <c r="J875" s="22"/>
      <c r="K875" s="22"/>
      <c r="L875" s="22"/>
      <c r="M875" s="22"/>
      <c r="N875" s="22"/>
      <c r="O875" s="22"/>
      <c r="P875" s="22"/>
      <c r="Q875" s="22"/>
      <c r="R875" s="22"/>
    </row>
    <row r="876" spans="1:18" x14ac:dyDescent="0.25">
      <c r="A876" s="22"/>
      <c r="B876" s="113"/>
      <c r="C876" s="113"/>
      <c r="D876" s="113"/>
      <c r="E876" s="22"/>
      <c r="F876" s="22"/>
      <c r="G876" s="22"/>
      <c r="H876" s="22"/>
      <c r="I876" s="22"/>
      <c r="J876" s="22"/>
      <c r="K876" s="22"/>
      <c r="L876" s="22"/>
      <c r="M876" s="22"/>
      <c r="N876" s="22"/>
      <c r="O876" s="22"/>
      <c r="P876" s="22"/>
      <c r="Q876" s="22"/>
      <c r="R876" s="22"/>
    </row>
    <row r="877" spans="1:18" x14ac:dyDescent="0.25">
      <c r="A877" s="22"/>
      <c r="B877" s="113"/>
      <c r="C877" s="113"/>
      <c r="D877" s="113"/>
      <c r="E877" s="22"/>
      <c r="F877" s="22"/>
      <c r="G877" s="22"/>
      <c r="H877" s="22"/>
      <c r="I877" s="22"/>
      <c r="J877" s="22"/>
      <c r="K877" s="22"/>
      <c r="L877" s="22"/>
      <c r="M877" s="22"/>
      <c r="N877" s="22"/>
      <c r="O877" s="22"/>
      <c r="P877" s="22"/>
      <c r="Q877" s="22"/>
      <c r="R877" s="22"/>
    </row>
    <row r="878" spans="1:18" x14ac:dyDescent="0.25">
      <c r="A878" s="22"/>
      <c r="B878" s="113"/>
      <c r="C878" s="113"/>
      <c r="D878" s="113"/>
      <c r="E878" s="22"/>
      <c r="F878" s="22"/>
      <c r="G878" s="22"/>
      <c r="H878" s="22"/>
      <c r="I878" s="22"/>
      <c r="J878" s="22"/>
      <c r="K878" s="22"/>
      <c r="L878" s="22"/>
      <c r="M878" s="22"/>
      <c r="N878" s="22"/>
      <c r="O878" s="22"/>
      <c r="P878" s="22"/>
      <c r="Q878" s="22"/>
      <c r="R878" s="22"/>
    </row>
    <row r="879" spans="1:18" x14ac:dyDescent="0.25">
      <c r="A879" s="22"/>
      <c r="B879" s="113"/>
      <c r="C879" s="113"/>
      <c r="D879" s="113"/>
      <c r="E879" s="22"/>
      <c r="F879" s="22"/>
      <c r="G879" s="22"/>
      <c r="H879" s="22"/>
      <c r="I879" s="22"/>
      <c r="J879" s="22"/>
      <c r="K879" s="22"/>
      <c r="L879" s="22"/>
      <c r="M879" s="22"/>
      <c r="N879" s="22"/>
      <c r="O879" s="22"/>
      <c r="P879" s="22"/>
      <c r="Q879" s="22"/>
      <c r="R879" s="22"/>
    </row>
    <row r="880" spans="1:18" x14ac:dyDescent="0.25">
      <c r="A880" s="22"/>
      <c r="B880" s="113"/>
      <c r="C880" s="113"/>
      <c r="D880" s="113"/>
      <c r="E880" s="22"/>
      <c r="F880" s="22"/>
      <c r="G880" s="22"/>
      <c r="H880" s="22"/>
      <c r="I880" s="22"/>
      <c r="J880" s="22"/>
      <c r="K880" s="22"/>
      <c r="L880" s="22"/>
      <c r="M880" s="22"/>
      <c r="N880" s="22"/>
      <c r="O880" s="22"/>
      <c r="P880" s="22"/>
      <c r="Q880" s="22"/>
      <c r="R880" s="22"/>
    </row>
    <row r="881" spans="1:18" x14ac:dyDescent="0.25">
      <c r="A881" s="22"/>
      <c r="B881" s="113"/>
      <c r="C881" s="113"/>
      <c r="D881" s="113"/>
      <c r="E881" s="22"/>
      <c r="F881" s="22"/>
      <c r="G881" s="22"/>
      <c r="H881" s="22"/>
      <c r="I881" s="22"/>
      <c r="J881" s="22"/>
      <c r="K881" s="22"/>
      <c r="L881" s="22"/>
      <c r="M881" s="22"/>
      <c r="N881" s="22"/>
      <c r="O881" s="22"/>
      <c r="P881" s="22"/>
      <c r="Q881" s="22"/>
      <c r="R881" s="22"/>
    </row>
    <row r="882" spans="1:18" x14ac:dyDescent="0.25">
      <c r="A882" s="22"/>
      <c r="B882" s="113"/>
      <c r="C882" s="113"/>
      <c r="D882" s="113"/>
      <c r="E882" s="22"/>
      <c r="F882" s="22"/>
      <c r="G882" s="22"/>
      <c r="H882" s="22"/>
      <c r="I882" s="22"/>
      <c r="J882" s="22"/>
      <c r="K882" s="22"/>
      <c r="L882" s="22"/>
      <c r="M882" s="22"/>
      <c r="N882" s="22"/>
      <c r="O882" s="22"/>
      <c r="P882" s="22"/>
      <c r="Q882" s="22"/>
      <c r="R882" s="22"/>
    </row>
    <row r="883" spans="1:18" x14ac:dyDescent="0.25">
      <c r="A883" s="22"/>
      <c r="B883" s="113"/>
      <c r="C883" s="113"/>
      <c r="D883" s="113"/>
      <c r="E883" s="22"/>
      <c r="F883" s="22"/>
      <c r="G883" s="22"/>
      <c r="H883" s="22"/>
      <c r="I883" s="22"/>
      <c r="J883" s="22"/>
      <c r="K883" s="22"/>
      <c r="L883" s="22"/>
      <c r="M883" s="22"/>
      <c r="N883" s="22"/>
      <c r="O883" s="22"/>
      <c r="P883" s="22"/>
      <c r="Q883" s="22"/>
      <c r="R883" s="22"/>
    </row>
    <row r="884" spans="1:18" x14ac:dyDescent="0.25">
      <c r="A884" s="22"/>
      <c r="B884" s="113"/>
      <c r="C884" s="113"/>
      <c r="D884" s="113"/>
      <c r="E884" s="22"/>
      <c r="F884" s="22"/>
      <c r="G884" s="22"/>
      <c r="H884" s="22"/>
      <c r="I884" s="22"/>
      <c r="J884" s="22"/>
      <c r="K884" s="22"/>
      <c r="L884" s="22"/>
      <c r="M884" s="22"/>
      <c r="N884" s="22"/>
      <c r="O884" s="22"/>
      <c r="P884" s="22"/>
      <c r="Q884" s="22"/>
      <c r="R884" s="22"/>
    </row>
    <row r="885" spans="1:18" x14ac:dyDescent="0.25">
      <c r="A885" s="22"/>
      <c r="B885" s="113"/>
      <c r="C885" s="113"/>
      <c r="D885" s="113"/>
      <c r="E885" s="22"/>
      <c r="F885" s="22"/>
      <c r="G885" s="22"/>
      <c r="H885" s="22"/>
      <c r="I885" s="22"/>
      <c r="J885" s="22"/>
      <c r="K885" s="22"/>
      <c r="L885" s="22"/>
      <c r="M885" s="22"/>
      <c r="N885" s="22"/>
      <c r="O885" s="22"/>
      <c r="P885" s="22"/>
      <c r="Q885" s="22"/>
      <c r="R885" s="22"/>
    </row>
    <row r="886" spans="1:18" x14ac:dyDescent="0.25">
      <c r="A886" s="22"/>
      <c r="B886" s="113"/>
      <c r="C886" s="113"/>
      <c r="D886" s="113"/>
      <c r="E886" s="22"/>
      <c r="F886" s="22"/>
      <c r="G886" s="22"/>
      <c r="H886" s="22"/>
      <c r="I886" s="22"/>
      <c r="J886" s="22"/>
      <c r="K886" s="22"/>
      <c r="L886" s="22"/>
      <c r="M886" s="22"/>
      <c r="N886" s="22"/>
      <c r="O886" s="22"/>
      <c r="P886" s="22"/>
      <c r="Q886" s="22"/>
      <c r="R886" s="22"/>
    </row>
    <row r="887" spans="1:18" x14ac:dyDescent="0.25">
      <c r="A887" s="22"/>
      <c r="B887" s="113"/>
      <c r="C887" s="113"/>
      <c r="D887" s="113"/>
      <c r="E887" s="22"/>
      <c r="F887" s="22"/>
      <c r="G887" s="22"/>
      <c r="H887" s="22"/>
      <c r="I887" s="22"/>
      <c r="J887" s="22"/>
      <c r="K887" s="22"/>
      <c r="L887" s="22"/>
      <c r="M887" s="22"/>
      <c r="N887" s="22"/>
      <c r="O887" s="22"/>
      <c r="P887" s="22"/>
      <c r="Q887" s="22"/>
      <c r="R887" s="22"/>
    </row>
    <row r="888" spans="1:18" x14ac:dyDescent="0.25">
      <c r="A888" s="22"/>
      <c r="B888" s="113"/>
      <c r="C888" s="113"/>
      <c r="D888" s="113"/>
      <c r="E888" s="22"/>
      <c r="F888" s="22"/>
      <c r="G888" s="22"/>
      <c r="H888" s="22"/>
      <c r="I888" s="22"/>
      <c r="J888" s="22"/>
      <c r="K888" s="22"/>
      <c r="L888" s="22"/>
      <c r="M888" s="22"/>
      <c r="N888" s="22"/>
      <c r="O888" s="22"/>
      <c r="P888" s="22"/>
      <c r="Q888" s="22"/>
      <c r="R888" s="22"/>
    </row>
    <row r="889" spans="1:18" x14ac:dyDescent="0.25">
      <c r="A889" s="22"/>
      <c r="B889" s="113"/>
      <c r="C889" s="113"/>
      <c r="D889" s="113"/>
      <c r="E889" s="22"/>
      <c r="F889" s="22"/>
      <c r="G889" s="22"/>
      <c r="H889" s="22"/>
      <c r="I889" s="22"/>
      <c r="J889" s="22"/>
      <c r="K889" s="22"/>
      <c r="L889" s="22"/>
      <c r="M889" s="22"/>
      <c r="N889" s="22"/>
      <c r="O889" s="22"/>
      <c r="P889" s="22"/>
      <c r="Q889" s="22"/>
      <c r="R889" s="22"/>
    </row>
    <row r="890" spans="1:18" x14ac:dyDescent="0.25">
      <c r="A890" s="22"/>
      <c r="B890" s="113"/>
      <c r="C890" s="113"/>
      <c r="D890" s="113"/>
      <c r="E890" s="22"/>
      <c r="F890" s="22"/>
      <c r="G890" s="22"/>
      <c r="H890" s="22"/>
      <c r="I890" s="22"/>
      <c r="J890" s="22"/>
      <c r="K890" s="22"/>
      <c r="L890" s="22"/>
      <c r="M890" s="22"/>
      <c r="N890" s="22"/>
      <c r="O890" s="22"/>
      <c r="P890" s="22"/>
      <c r="Q890" s="22"/>
      <c r="R890" s="22"/>
    </row>
    <row r="891" spans="1:18" x14ac:dyDescent="0.25">
      <c r="A891" s="22"/>
      <c r="B891" s="113"/>
      <c r="C891" s="113"/>
      <c r="D891" s="113"/>
      <c r="E891" s="22"/>
      <c r="F891" s="22"/>
      <c r="G891" s="22"/>
      <c r="H891" s="22"/>
      <c r="I891" s="22"/>
      <c r="J891" s="22"/>
      <c r="K891" s="22"/>
      <c r="L891" s="22"/>
      <c r="M891" s="22"/>
      <c r="N891" s="22"/>
      <c r="O891" s="22"/>
      <c r="P891" s="22"/>
      <c r="Q891" s="22"/>
      <c r="R891" s="22"/>
    </row>
    <row r="892" spans="1:18" x14ac:dyDescent="0.25">
      <c r="A892" s="22"/>
      <c r="B892" s="113"/>
      <c r="C892" s="113"/>
      <c r="D892" s="113"/>
      <c r="E892" s="22"/>
      <c r="F892" s="22"/>
      <c r="G892" s="22"/>
      <c r="H892" s="22"/>
      <c r="I892" s="22"/>
      <c r="J892" s="22"/>
      <c r="K892" s="22"/>
      <c r="L892" s="22"/>
      <c r="M892" s="22"/>
      <c r="N892" s="22"/>
      <c r="O892" s="22"/>
      <c r="P892" s="22"/>
      <c r="Q892" s="22"/>
      <c r="R892" s="22"/>
    </row>
    <row r="893" spans="1:18" x14ac:dyDescent="0.25">
      <c r="A893" s="22"/>
      <c r="B893" s="113"/>
      <c r="C893" s="113"/>
      <c r="D893" s="113"/>
      <c r="E893" s="22"/>
      <c r="F893" s="22"/>
      <c r="G893" s="22"/>
      <c r="H893" s="22"/>
      <c r="I893" s="22"/>
      <c r="J893" s="22"/>
      <c r="K893" s="22"/>
      <c r="L893" s="22"/>
      <c r="M893" s="22"/>
      <c r="N893" s="22"/>
      <c r="O893" s="22"/>
      <c r="P893" s="22"/>
      <c r="Q893" s="22"/>
      <c r="R893" s="22"/>
    </row>
    <row r="894" spans="1:18" x14ac:dyDescent="0.25">
      <c r="A894" s="22"/>
      <c r="B894" s="113"/>
      <c r="C894" s="113"/>
      <c r="D894" s="113"/>
      <c r="E894" s="22"/>
      <c r="F894" s="22"/>
      <c r="G894" s="22"/>
      <c r="H894" s="22"/>
      <c r="I894" s="22"/>
      <c r="J894" s="22"/>
      <c r="K894" s="22"/>
      <c r="L894" s="22"/>
      <c r="M894" s="22"/>
      <c r="N894" s="22"/>
      <c r="O894" s="22"/>
      <c r="P894" s="22"/>
      <c r="Q894" s="22"/>
      <c r="R894" s="22"/>
    </row>
    <row r="895" spans="1:18" x14ac:dyDescent="0.25">
      <c r="A895" s="22"/>
      <c r="B895" s="113"/>
      <c r="C895" s="113"/>
      <c r="D895" s="113"/>
      <c r="E895" s="22"/>
      <c r="F895" s="22"/>
      <c r="G895" s="22"/>
      <c r="H895" s="22"/>
      <c r="I895" s="22"/>
      <c r="J895" s="22"/>
      <c r="K895" s="22"/>
      <c r="L895" s="22"/>
      <c r="M895" s="22"/>
      <c r="N895" s="22"/>
      <c r="O895" s="22"/>
      <c r="P895" s="22"/>
      <c r="Q895" s="22"/>
      <c r="R895" s="22"/>
    </row>
    <row r="896" spans="1:18" x14ac:dyDescent="0.25">
      <c r="A896" s="22"/>
      <c r="B896" s="113"/>
      <c r="C896" s="113"/>
      <c r="D896" s="113"/>
      <c r="E896" s="22"/>
      <c r="F896" s="22"/>
      <c r="G896" s="22"/>
      <c r="H896" s="22"/>
      <c r="I896" s="22"/>
      <c r="J896" s="22"/>
      <c r="K896" s="22"/>
      <c r="L896" s="22"/>
      <c r="M896" s="22"/>
      <c r="N896" s="22"/>
      <c r="O896" s="22"/>
      <c r="P896" s="22"/>
      <c r="Q896" s="22"/>
      <c r="R896" s="22"/>
    </row>
    <row r="897" spans="1:18" x14ac:dyDescent="0.25">
      <c r="A897" s="22"/>
      <c r="B897" s="113"/>
      <c r="C897" s="113"/>
      <c r="D897" s="113"/>
      <c r="E897" s="22"/>
      <c r="F897" s="22"/>
      <c r="G897" s="22"/>
      <c r="H897" s="22"/>
      <c r="I897" s="22"/>
      <c r="J897" s="22"/>
      <c r="K897" s="22"/>
      <c r="L897" s="22"/>
      <c r="M897" s="22"/>
      <c r="N897" s="22"/>
      <c r="O897" s="22"/>
      <c r="P897" s="22"/>
      <c r="Q897" s="22"/>
      <c r="R897" s="22"/>
    </row>
    <row r="898" spans="1:18" x14ac:dyDescent="0.25">
      <c r="A898" s="22"/>
      <c r="B898" s="113"/>
      <c r="C898" s="113"/>
      <c r="D898" s="113"/>
      <c r="E898" s="22"/>
      <c r="F898" s="22"/>
      <c r="G898" s="22"/>
      <c r="H898" s="22"/>
      <c r="I898" s="22"/>
      <c r="J898" s="22"/>
      <c r="K898" s="22"/>
      <c r="L898" s="22"/>
      <c r="M898" s="22"/>
      <c r="N898" s="22"/>
      <c r="O898" s="22"/>
      <c r="P898" s="22"/>
      <c r="Q898" s="22"/>
      <c r="R898" s="22"/>
    </row>
    <row r="899" spans="1:18" x14ac:dyDescent="0.25">
      <c r="A899" s="22"/>
      <c r="B899" s="113"/>
      <c r="C899" s="113"/>
      <c r="D899" s="113"/>
      <c r="E899" s="22"/>
      <c r="F899" s="22"/>
      <c r="G899" s="22"/>
      <c r="H899" s="22"/>
      <c r="I899" s="22"/>
      <c r="J899" s="22"/>
      <c r="K899" s="22"/>
      <c r="L899" s="22"/>
      <c r="M899" s="22"/>
      <c r="N899" s="22"/>
      <c r="O899" s="22"/>
      <c r="P899" s="22"/>
      <c r="Q899" s="22"/>
      <c r="R899" s="22"/>
    </row>
    <row r="900" spans="1:18" x14ac:dyDescent="0.25">
      <c r="A900" s="22"/>
      <c r="B900" s="113"/>
      <c r="C900" s="113"/>
      <c r="D900" s="113"/>
      <c r="E900" s="22"/>
      <c r="F900" s="22"/>
      <c r="G900" s="22"/>
      <c r="H900" s="22"/>
      <c r="I900" s="22"/>
      <c r="J900" s="22"/>
      <c r="K900" s="22"/>
      <c r="L900" s="22"/>
      <c r="M900" s="22"/>
      <c r="N900" s="22"/>
      <c r="O900" s="22"/>
      <c r="P900" s="22"/>
      <c r="Q900" s="22"/>
      <c r="R900" s="22"/>
    </row>
    <row r="901" spans="1:18" x14ac:dyDescent="0.25">
      <c r="A901" s="22"/>
      <c r="B901" s="113"/>
      <c r="C901" s="113"/>
      <c r="D901" s="113"/>
      <c r="E901" s="22"/>
      <c r="F901" s="22"/>
      <c r="G901" s="22"/>
      <c r="H901" s="22"/>
      <c r="I901" s="22"/>
      <c r="J901" s="22"/>
      <c r="K901" s="22"/>
      <c r="L901" s="22"/>
      <c r="M901" s="22"/>
      <c r="N901" s="22"/>
      <c r="O901" s="22"/>
      <c r="P901" s="22"/>
      <c r="Q901" s="22"/>
      <c r="R901" s="22"/>
    </row>
    <row r="902" spans="1:18" x14ac:dyDescent="0.25">
      <c r="A902" s="22"/>
      <c r="B902" s="113"/>
      <c r="C902" s="113"/>
      <c r="D902" s="113"/>
      <c r="E902" s="22"/>
      <c r="F902" s="22"/>
      <c r="G902" s="22"/>
      <c r="H902" s="22"/>
      <c r="I902" s="22"/>
      <c r="J902" s="22"/>
      <c r="K902" s="22"/>
      <c r="L902" s="22"/>
      <c r="M902" s="22"/>
      <c r="N902" s="22"/>
      <c r="O902" s="22"/>
      <c r="P902" s="22"/>
      <c r="Q902" s="22"/>
      <c r="R902" s="22"/>
    </row>
    <row r="903" spans="1:18" x14ac:dyDescent="0.25">
      <c r="A903" s="22"/>
      <c r="B903" s="113"/>
      <c r="C903" s="113"/>
      <c r="D903" s="113"/>
      <c r="E903" s="22"/>
      <c r="F903" s="22"/>
      <c r="G903" s="22"/>
      <c r="H903" s="22"/>
      <c r="I903" s="22"/>
      <c r="J903" s="22"/>
      <c r="K903" s="22"/>
      <c r="L903" s="22"/>
      <c r="M903" s="22"/>
      <c r="N903" s="22"/>
      <c r="O903" s="22"/>
      <c r="P903" s="22"/>
      <c r="Q903" s="22"/>
      <c r="R903" s="22"/>
    </row>
    <row r="904" spans="1:18" x14ac:dyDescent="0.25">
      <c r="A904" s="22"/>
      <c r="B904" s="113"/>
      <c r="C904" s="113"/>
      <c r="D904" s="113"/>
      <c r="E904" s="22"/>
      <c r="F904" s="22"/>
      <c r="G904" s="22"/>
      <c r="H904" s="22"/>
      <c r="I904" s="22"/>
      <c r="J904" s="22"/>
      <c r="K904" s="22"/>
      <c r="L904" s="22"/>
      <c r="M904" s="22"/>
      <c r="N904" s="22"/>
      <c r="O904" s="22"/>
      <c r="P904" s="22"/>
      <c r="Q904" s="22"/>
      <c r="R904" s="22"/>
    </row>
    <row r="905" spans="1:18" x14ac:dyDescent="0.25">
      <c r="A905" s="22"/>
      <c r="B905" s="113"/>
      <c r="C905" s="113"/>
      <c r="D905" s="113"/>
      <c r="E905" s="22"/>
      <c r="F905" s="22"/>
      <c r="G905" s="22"/>
      <c r="H905" s="22"/>
      <c r="I905" s="22"/>
      <c r="J905" s="22"/>
      <c r="K905" s="22"/>
      <c r="L905" s="22"/>
      <c r="M905" s="22"/>
      <c r="N905" s="22"/>
      <c r="O905" s="22"/>
      <c r="P905" s="22"/>
      <c r="Q905" s="22"/>
      <c r="R905" s="22"/>
    </row>
    <row r="906" spans="1:18" x14ac:dyDescent="0.25">
      <c r="A906" s="22"/>
      <c r="B906" s="113"/>
      <c r="C906" s="113"/>
      <c r="D906" s="113"/>
      <c r="E906" s="22"/>
      <c r="F906" s="22"/>
      <c r="G906" s="22"/>
      <c r="H906" s="22"/>
      <c r="I906" s="22"/>
      <c r="J906" s="22"/>
      <c r="K906" s="22"/>
      <c r="L906" s="22"/>
      <c r="M906" s="22"/>
      <c r="N906" s="22"/>
      <c r="O906" s="22"/>
      <c r="P906" s="22"/>
      <c r="Q906" s="22"/>
      <c r="R906" s="22"/>
    </row>
    <row r="907" spans="1:18" x14ac:dyDescent="0.25">
      <c r="A907" s="22"/>
      <c r="B907" s="113"/>
      <c r="C907" s="113"/>
      <c r="D907" s="113"/>
      <c r="E907" s="22"/>
      <c r="F907" s="22"/>
      <c r="G907" s="22"/>
      <c r="H907" s="22"/>
      <c r="I907" s="22"/>
      <c r="J907" s="22"/>
      <c r="K907" s="22"/>
      <c r="L907" s="22"/>
      <c r="M907" s="22"/>
      <c r="N907" s="22"/>
      <c r="O907" s="22"/>
      <c r="P907" s="22"/>
      <c r="Q907" s="22"/>
      <c r="R907" s="22"/>
    </row>
    <row r="908" spans="1:18" x14ac:dyDescent="0.25">
      <c r="A908" s="22"/>
      <c r="B908" s="113"/>
      <c r="C908" s="113"/>
      <c r="D908" s="113"/>
      <c r="E908" s="22"/>
      <c r="F908" s="22"/>
      <c r="G908" s="22"/>
      <c r="H908" s="22"/>
      <c r="I908" s="22"/>
      <c r="J908" s="22"/>
      <c r="K908" s="22"/>
      <c r="L908" s="22"/>
      <c r="M908" s="22"/>
      <c r="N908" s="22"/>
      <c r="O908" s="22"/>
      <c r="P908" s="22"/>
      <c r="Q908" s="22"/>
      <c r="R908" s="22"/>
    </row>
    <row r="909" spans="1:18" x14ac:dyDescent="0.25">
      <c r="A909" s="22"/>
      <c r="B909" s="113"/>
      <c r="C909" s="113"/>
      <c r="D909" s="113"/>
      <c r="E909" s="22"/>
      <c r="F909" s="22"/>
      <c r="G909" s="22"/>
      <c r="H909" s="22"/>
      <c r="I909" s="22"/>
      <c r="J909" s="22"/>
      <c r="K909" s="22"/>
      <c r="L909" s="22"/>
      <c r="M909" s="22"/>
      <c r="N909" s="22"/>
      <c r="O909" s="22"/>
      <c r="P909" s="22"/>
      <c r="Q909" s="22"/>
      <c r="R909" s="22"/>
    </row>
    <row r="910" spans="1:18" x14ac:dyDescent="0.25">
      <c r="A910" s="22"/>
      <c r="B910" s="113"/>
      <c r="C910" s="113"/>
      <c r="D910" s="113"/>
      <c r="E910" s="22"/>
      <c r="F910" s="22"/>
      <c r="G910" s="22"/>
      <c r="H910" s="22"/>
      <c r="I910" s="22"/>
      <c r="J910" s="22"/>
      <c r="K910" s="22"/>
      <c r="L910" s="22"/>
      <c r="M910" s="22"/>
      <c r="N910" s="22"/>
      <c r="O910" s="22"/>
      <c r="P910" s="22"/>
      <c r="Q910" s="22"/>
      <c r="R910" s="22"/>
    </row>
    <row r="911" spans="1:18" x14ac:dyDescent="0.25">
      <c r="A911" s="22"/>
      <c r="B911" s="113"/>
      <c r="C911" s="113"/>
      <c r="D911" s="113"/>
      <c r="E911" s="22"/>
      <c r="F911" s="22"/>
      <c r="G911" s="22"/>
      <c r="H911" s="22"/>
      <c r="I911" s="22"/>
      <c r="J911" s="22"/>
      <c r="K911" s="22"/>
      <c r="L911" s="22"/>
      <c r="M911" s="22"/>
      <c r="N911" s="22"/>
      <c r="O911" s="22"/>
      <c r="P911" s="22"/>
      <c r="Q911" s="22"/>
      <c r="R911" s="22"/>
    </row>
    <row r="912" spans="1:18" x14ac:dyDescent="0.25">
      <c r="A912" s="22"/>
      <c r="B912" s="113"/>
      <c r="C912" s="113"/>
      <c r="D912" s="113"/>
      <c r="E912" s="22"/>
      <c r="F912" s="22"/>
      <c r="G912" s="22"/>
      <c r="H912" s="22"/>
      <c r="I912" s="22"/>
      <c r="J912" s="22"/>
      <c r="K912" s="22"/>
      <c r="L912" s="22"/>
      <c r="M912" s="22"/>
      <c r="N912" s="22"/>
      <c r="O912" s="22"/>
      <c r="P912" s="22"/>
      <c r="Q912" s="22"/>
      <c r="R912" s="22"/>
    </row>
    <row r="913" spans="1:18" x14ac:dyDescent="0.25">
      <c r="A913" s="22"/>
      <c r="B913" s="113"/>
      <c r="C913" s="113"/>
      <c r="D913" s="113"/>
      <c r="E913" s="22"/>
      <c r="F913" s="22"/>
      <c r="G913" s="22"/>
      <c r="H913" s="22"/>
      <c r="I913" s="22"/>
      <c r="J913" s="22"/>
      <c r="K913" s="22"/>
      <c r="L913" s="22"/>
      <c r="M913" s="22"/>
      <c r="N913" s="22"/>
      <c r="O913" s="22"/>
      <c r="P913" s="22"/>
      <c r="Q913" s="22"/>
      <c r="R913" s="22"/>
    </row>
    <row r="914" spans="1:18" x14ac:dyDescent="0.25">
      <c r="A914" s="22"/>
      <c r="B914" s="113"/>
      <c r="C914" s="113"/>
      <c r="D914" s="113"/>
      <c r="E914" s="22"/>
      <c r="F914" s="22"/>
      <c r="G914" s="22"/>
      <c r="H914" s="22"/>
      <c r="I914" s="22"/>
      <c r="J914" s="22"/>
      <c r="K914" s="22"/>
      <c r="L914" s="22"/>
      <c r="M914" s="22"/>
      <c r="N914" s="22"/>
      <c r="O914" s="22"/>
      <c r="P914" s="22"/>
      <c r="Q914" s="22"/>
      <c r="R914" s="22"/>
    </row>
    <row r="915" spans="1:18" x14ac:dyDescent="0.25">
      <c r="A915" s="22"/>
      <c r="B915" s="113"/>
      <c r="C915" s="113"/>
      <c r="D915" s="113"/>
      <c r="E915" s="22"/>
      <c r="F915" s="22"/>
      <c r="G915" s="22"/>
      <c r="H915" s="22"/>
      <c r="I915" s="22"/>
      <c r="J915" s="22"/>
      <c r="K915" s="22"/>
      <c r="L915" s="22"/>
      <c r="M915" s="22"/>
      <c r="N915" s="22"/>
      <c r="O915" s="22"/>
      <c r="P915" s="22"/>
      <c r="Q915" s="22"/>
      <c r="R915" s="22"/>
    </row>
    <row r="916" spans="1:18" x14ac:dyDescent="0.25">
      <c r="A916" s="22"/>
      <c r="B916" s="113"/>
      <c r="C916" s="113"/>
      <c r="D916" s="113"/>
      <c r="E916" s="22"/>
      <c r="F916" s="22"/>
      <c r="G916" s="22"/>
      <c r="H916" s="22"/>
      <c r="I916" s="22"/>
      <c r="J916" s="22"/>
      <c r="K916" s="22"/>
      <c r="L916" s="22"/>
      <c r="M916" s="22"/>
      <c r="N916" s="22"/>
      <c r="O916" s="22"/>
      <c r="P916" s="22"/>
      <c r="Q916" s="22"/>
      <c r="R916" s="22"/>
    </row>
    <row r="917" spans="1:18" x14ac:dyDescent="0.25">
      <c r="A917" s="22"/>
      <c r="B917" s="113"/>
      <c r="C917" s="113"/>
      <c r="D917" s="113"/>
      <c r="E917" s="22"/>
      <c r="F917" s="22"/>
      <c r="G917" s="22"/>
      <c r="H917" s="22"/>
      <c r="I917" s="22"/>
      <c r="J917" s="22"/>
      <c r="K917" s="22"/>
      <c r="L917" s="22"/>
      <c r="M917" s="22"/>
      <c r="N917" s="22"/>
      <c r="O917" s="22"/>
      <c r="P917" s="22"/>
      <c r="Q917" s="22"/>
      <c r="R917" s="22"/>
    </row>
    <row r="918" spans="1:18" x14ac:dyDescent="0.25">
      <c r="A918" s="22"/>
      <c r="B918" s="113"/>
      <c r="C918" s="113"/>
      <c r="D918" s="113"/>
      <c r="E918" s="22"/>
      <c r="F918" s="22"/>
      <c r="G918" s="22"/>
      <c r="H918" s="22"/>
      <c r="I918" s="22"/>
      <c r="J918" s="22"/>
      <c r="K918" s="22"/>
      <c r="L918" s="22"/>
      <c r="M918" s="22"/>
      <c r="N918" s="22"/>
      <c r="O918" s="22"/>
      <c r="P918" s="22"/>
      <c r="Q918" s="22"/>
      <c r="R918" s="22"/>
    </row>
    <row r="919" spans="1:18" x14ac:dyDescent="0.25">
      <c r="A919" s="22"/>
      <c r="B919" s="113"/>
      <c r="C919" s="113"/>
      <c r="D919" s="113"/>
      <c r="E919" s="22"/>
      <c r="F919" s="22"/>
      <c r="G919" s="22"/>
      <c r="H919" s="22"/>
      <c r="I919" s="22"/>
      <c r="J919" s="22"/>
      <c r="K919" s="22"/>
      <c r="L919" s="22"/>
      <c r="M919" s="22"/>
      <c r="N919" s="22"/>
      <c r="O919" s="22"/>
      <c r="P919" s="22"/>
      <c r="Q919" s="22"/>
      <c r="R919" s="22"/>
    </row>
    <row r="920" spans="1:18" x14ac:dyDescent="0.25">
      <c r="A920" s="22"/>
      <c r="B920" s="113"/>
      <c r="C920" s="113"/>
      <c r="D920" s="113"/>
      <c r="E920" s="22"/>
      <c r="F920" s="22"/>
      <c r="G920" s="22"/>
      <c r="H920" s="22"/>
      <c r="I920" s="22"/>
      <c r="J920" s="22"/>
      <c r="K920" s="22"/>
      <c r="L920" s="22"/>
      <c r="M920" s="22"/>
      <c r="N920" s="22"/>
      <c r="O920" s="22"/>
      <c r="P920" s="22"/>
      <c r="Q920" s="22"/>
      <c r="R920" s="22"/>
    </row>
    <row r="921" spans="1:18" x14ac:dyDescent="0.25">
      <c r="A921" s="22"/>
      <c r="B921" s="113"/>
      <c r="C921" s="113"/>
      <c r="D921" s="113"/>
      <c r="E921" s="22"/>
      <c r="F921" s="22"/>
      <c r="G921" s="22"/>
      <c r="H921" s="22"/>
      <c r="I921" s="22"/>
      <c r="J921" s="22"/>
      <c r="K921" s="22"/>
      <c r="L921" s="22"/>
      <c r="M921" s="22"/>
      <c r="N921" s="22"/>
      <c r="O921" s="22"/>
      <c r="P921" s="22"/>
      <c r="Q921" s="22"/>
      <c r="R921" s="22"/>
    </row>
    <row r="922" spans="1:18" x14ac:dyDescent="0.25">
      <c r="A922" s="22"/>
      <c r="B922" s="113"/>
      <c r="C922" s="113"/>
      <c r="D922" s="113"/>
      <c r="E922" s="22"/>
      <c r="F922" s="22"/>
      <c r="G922" s="22"/>
      <c r="H922" s="22"/>
      <c r="I922" s="22"/>
      <c r="J922" s="22"/>
      <c r="K922" s="22"/>
      <c r="L922" s="22"/>
      <c r="M922" s="22"/>
      <c r="N922" s="22"/>
      <c r="O922" s="22"/>
      <c r="P922" s="22"/>
      <c r="Q922" s="22"/>
      <c r="R922" s="22"/>
    </row>
    <row r="923" spans="1:18" x14ac:dyDescent="0.25">
      <c r="A923" s="22"/>
      <c r="B923" s="113"/>
      <c r="C923" s="113"/>
      <c r="D923" s="113"/>
      <c r="E923" s="22"/>
      <c r="F923" s="22"/>
      <c r="G923" s="22"/>
      <c r="H923" s="22"/>
      <c r="I923" s="22"/>
      <c r="J923" s="22"/>
      <c r="K923" s="22"/>
      <c r="L923" s="22"/>
      <c r="M923" s="22"/>
      <c r="N923" s="22"/>
      <c r="O923" s="22"/>
      <c r="P923" s="22"/>
      <c r="Q923" s="22"/>
      <c r="R923" s="22"/>
    </row>
    <row r="924" spans="1:18" x14ac:dyDescent="0.25">
      <c r="A924" s="22"/>
      <c r="B924" s="113"/>
      <c r="C924" s="113"/>
      <c r="D924" s="113"/>
      <c r="E924" s="22"/>
      <c r="F924" s="22"/>
      <c r="G924" s="22"/>
      <c r="H924" s="22"/>
      <c r="I924" s="22"/>
      <c r="J924" s="22"/>
      <c r="K924" s="22"/>
      <c r="L924" s="22"/>
      <c r="M924" s="22"/>
      <c r="N924" s="22"/>
      <c r="O924" s="22"/>
      <c r="P924" s="22"/>
      <c r="Q924" s="22"/>
      <c r="R924" s="22"/>
    </row>
    <row r="925" spans="1:18" x14ac:dyDescent="0.25">
      <c r="A925" s="22"/>
      <c r="B925" s="113"/>
      <c r="C925" s="113"/>
      <c r="D925" s="113"/>
      <c r="E925" s="22"/>
      <c r="F925" s="22"/>
      <c r="G925" s="22"/>
      <c r="H925" s="22"/>
      <c r="I925" s="22"/>
      <c r="J925" s="22"/>
      <c r="K925" s="22"/>
      <c r="L925" s="22"/>
      <c r="M925" s="22"/>
      <c r="N925" s="22"/>
      <c r="O925" s="22"/>
      <c r="P925" s="22"/>
      <c r="Q925" s="22"/>
      <c r="R925" s="22"/>
    </row>
    <row r="926" spans="1:18" x14ac:dyDescent="0.25">
      <c r="A926" s="22"/>
      <c r="B926" s="113"/>
      <c r="C926" s="113"/>
      <c r="D926" s="113"/>
      <c r="E926" s="22"/>
      <c r="F926" s="22"/>
      <c r="G926" s="22"/>
      <c r="H926" s="22"/>
      <c r="I926" s="22"/>
      <c r="J926" s="22"/>
      <c r="K926" s="22"/>
      <c r="L926" s="22"/>
      <c r="M926" s="22"/>
      <c r="N926" s="22"/>
      <c r="O926" s="22"/>
      <c r="P926" s="22"/>
      <c r="Q926" s="22"/>
      <c r="R926" s="22"/>
    </row>
    <row r="927" spans="1:18" x14ac:dyDescent="0.25">
      <c r="A927" s="22"/>
      <c r="B927" s="113"/>
      <c r="C927" s="113"/>
      <c r="D927" s="113"/>
      <c r="E927" s="22"/>
      <c r="F927" s="22"/>
      <c r="G927" s="22"/>
      <c r="H927" s="22"/>
      <c r="I927" s="22"/>
      <c r="J927" s="22"/>
      <c r="K927" s="22"/>
      <c r="L927" s="22"/>
      <c r="M927" s="22"/>
      <c r="N927" s="22"/>
      <c r="O927" s="22"/>
      <c r="P927" s="22"/>
      <c r="Q927" s="22"/>
      <c r="R927" s="22"/>
    </row>
    <row r="928" spans="1:18" x14ac:dyDescent="0.25">
      <c r="A928" s="22"/>
      <c r="B928" s="113"/>
      <c r="C928" s="113"/>
      <c r="D928" s="113"/>
      <c r="E928" s="22"/>
      <c r="F928" s="22"/>
      <c r="G928" s="22"/>
      <c r="H928" s="22"/>
      <c r="I928" s="22"/>
      <c r="J928" s="22"/>
      <c r="K928" s="22"/>
      <c r="L928" s="22"/>
      <c r="M928" s="22"/>
      <c r="N928" s="22"/>
      <c r="O928" s="22"/>
      <c r="P928" s="22"/>
      <c r="Q928" s="22"/>
      <c r="R928" s="22"/>
    </row>
    <row r="929" spans="1:18" x14ac:dyDescent="0.25">
      <c r="A929" s="22"/>
      <c r="B929" s="113"/>
      <c r="C929" s="113"/>
      <c r="D929" s="113"/>
      <c r="E929" s="22"/>
      <c r="F929" s="22"/>
      <c r="G929" s="22"/>
      <c r="H929" s="22"/>
      <c r="I929" s="22"/>
      <c r="J929" s="22"/>
      <c r="K929" s="22"/>
      <c r="L929" s="22"/>
      <c r="M929" s="22"/>
      <c r="N929" s="22"/>
      <c r="O929" s="22"/>
      <c r="P929" s="22"/>
      <c r="Q929" s="22"/>
      <c r="R929" s="22"/>
    </row>
    <row r="930" spans="1:18" x14ac:dyDescent="0.25">
      <c r="A930" s="22"/>
      <c r="B930" s="113"/>
      <c r="C930" s="113"/>
      <c r="D930" s="113"/>
      <c r="E930" s="22"/>
      <c r="F930" s="22"/>
      <c r="G930" s="22"/>
      <c r="H930" s="22"/>
      <c r="I930" s="22"/>
      <c r="J930" s="22"/>
      <c r="K930" s="22"/>
      <c r="L930" s="22"/>
      <c r="M930" s="22"/>
      <c r="N930" s="22"/>
      <c r="O930" s="22"/>
      <c r="P930" s="22"/>
      <c r="Q930" s="22"/>
      <c r="R930" s="22"/>
    </row>
    <row r="931" spans="1:18" x14ac:dyDescent="0.25">
      <c r="A931" s="22"/>
      <c r="B931" s="113"/>
      <c r="C931" s="113"/>
      <c r="D931" s="113"/>
      <c r="E931" s="22"/>
      <c r="F931" s="22"/>
      <c r="G931" s="22"/>
      <c r="H931" s="22"/>
      <c r="I931" s="22"/>
      <c r="J931" s="22"/>
      <c r="K931" s="22"/>
      <c r="L931" s="22"/>
      <c r="M931" s="22"/>
      <c r="N931" s="22"/>
      <c r="O931" s="22"/>
      <c r="P931" s="22"/>
      <c r="Q931" s="22"/>
      <c r="R931" s="22"/>
    </row>
    <row r="932" spans="1:18" x14ac:dyDescent="0.25">
      <c r="A932" s="22"/>
      <c r="B932" s="113"/>
      <c r="C932" s="113"/>
      <c r="D932" s="113"/>
      <c r="E932" s="22"/>
      <c r="F932" s="22"/>
      <c r="G932" s="22"/>
      <c r="H932" s="22"/>
      <c r="I932" s="22"/>
      <c r="J932" s="22"/>
      <c r="K932" s="22"/>
      <c r="L932" s="22"/>
      <c r="M932" s="22"/>
      <c r="N932" s="22"/>
      <c r="O932" s="22"/>
      <c r="P932" s="22"/>
      <c r="Q932" s="22"/>
      <c r="R932" s="22"/>
    </row>
    <row r="933" spans="1:18" x14ac:dyDescent="0.25">
      <c r="A933" s="22"/>
      <c r="B933" s="113"/>
      <c r="C933" s="113"/>
      <c r="D933" s="113"/>
      <c r="E933" s="22"/>
      <c r="F933" s="22"/>
      <c r="G933" s="22"/>
      <c r="H933" s="22"/>
      <c r="I933" s="22"/>
      <c r="J933" s="22"/>
      <c r="K933" s="22"/>
      <c r="L933" s="22"/>
      <c r="M933" s="22"/>
      <c r="N933" s="22"/>
      <c r="O933" s="22"/>
      <c r="P933" s="22"/>
      <c r="Q933" s="22"/>
      <c r="R933" s="22"/>
    </row>
    <row r="934" spans="1:18" x14ac:dyDescent="0.25">
      <c r="A934" s="22"/>
      <c r="B934" s="113"/>
      <c r="C934" s="113"/>
      <c r="D934" s="113"/>
      <c r="E934" s="22"/>
      <c r="F934" s="22"/>
      <c r="G934" s="22"/>
      <c r="H934" s="22"/>
      <c r="I934" s="22"/>
      <c r="J934" s="22"/>
      <c r="K934" s="22"/>
      <c r="L934" s="22"/>
      <c r="M934" s="22"/>
      <c r="N934" s="22"/>
      <c r="O934" s="22"/>
      <c r="P934" s="22"/>
      <c r="Q934" s="22"/>
      <c r="R934" s="22"/>
    </row>
    <row r="935" spans="1:18" x14ac:dyDescent="0.25">
      <c r="A935" s="22"/>
      <c r="B935" s="113"/>
      <c r="C935" s="113"/>
      <c r="D935" s="113"/>
      <c r="E935" s="22"/>
      <c r="F935" s="22"/>
      <c r="G935" s="22"/>
      <c r="H935" s="22"/>
      <c r="I935" s="22"/>
      <c r="J935" s="22"/>
      <c r="K935" s="22"/>
      <c r="L935" s="22"/>
      <c r="M935" s="22"/>
      <c r="N935" s="22"/>
      <c r="O935" s="22"/>
      <c r="P935" s="22"/>
      <c r="Q935" s="22"/>
      <c r="R935" s="22"/>
    </row>
    <row r="936" spans="1:18" x14ac:dyDescent="0.25">
      <c r="A936" s="22"/>
      <c r="B936" s="113"/>
      <c r="C936" s="113"/>
      <c r="D936" s="113"/>
      <c r="E936" s="22"/>
      <c r="F936" s="22"/>
      <c r="G936" s="22"/>
      <c r="H936" s="22"/>
      <c r="I936" s="22"/>
      <c r="J936" s="22"/>
      <c r="K936" s="22"/>
      <c r="L936" s="22"/>
      <c r="M936" s="22"/>
      <c r="N936" s="22"/>
      <c r="O936" s="22"/>
      <c r="P936" s="22"/>
      <c r="Q936" s="22"/>
      <c r="R936" s="22"/>
    </row>
    <row r="937" spans="1:18" x14ac:dyDescent="0.25">
      <c r="A937" s="22"/>
      <c r="B937" s="113"/>
      <c r="C937" s="113"/>
      <c r="D937" s="113"/>
      <c r="E937" s="22"/>
      <c r="F937" s="22"/>
      <c r="G937" s="22"/>
      <c r="H937" s="22"/>
      <c r="I937" s="22"/>
      <c r="J937" s="22"/>
      <c r="K937" s="22"/>
      <c r="L937" s="22"/>
      <c r="M937" s="22"/>
      <c r="N937" s="22"/>
      <c r="O937" s="22"/>
      <c r="P937" s="22"/>
      <c r="Q937" s="22"/>
      <c r="R937" s="22"/>
    </row>
    <row r="938" spans="1:18" x14ac:dyDescent="0.25">
      <c r="A938" s="22"/>
      <c r="B938" s="113"/>
      <c r="C938" s="113"/>
      <c r="D938" s="113"/>
      <c r="E938" s="22"/>
      <c r="F938" s="22"/>
      <c r="G938" s="22"/>
      <c r="H938" s="22"/>
      <c r="I938" s="22"/>
      <c r="J938" s="22"/>
      <c r="K938" s="22"/>
      <c r="L938" s="22"/>
      <c r="M938" s="22"/>
      <c r="N938" s="22"/>
      <c r="O938" s="22"/>
      <c r="P938" s="22"/>
      <c r="Q938" s="22"/>
      <c r="R938" s="22"/>
    </row>
    <row r="939" spans="1:18" x14ac:dyDescent="0.25">
      <c r="A939" s="22"/>
      <c r="B939" s="113"/>
      <c r="C939" s="113"/>
      <c r="D939" s="113"/>
      <c r="E939" s="22"/>
      <c r="F939" s="22"/>
      <c r="G939" s="22"/>
      <c r="H939" s="22"/>
      <c r="I939" s="22"/>
      <c r="J939" s="22"/>
      <c r="K939" s="22"/>
      <c r="L939" s="22"/>
      <c r="M939" s="22"/>
      <c r="N939" s="22"/>
      <c r="O939" s="22"/>
      <c r="P939" s="22"/>
      <c r="Q939" s="22"/>
      <c r="R939" s="22"/>
    </row>
    <row r="940" spans="1:18" x14ac:dyDescent="0.25">
      <c r="A940" s="22"/>
      <c r="B940" s="113"/>
      <c r="C940" s="113"/>
      <c r="D940" s="113"/>
      <c r="E940" s="22"/>
      <c r="F940" s="22"/>
      <c r="G940" s="22"/>
      <c r="H940" s="22"/>
      <c r="I940" s="22"/>
      <c r="J940" s="22"/>
      <c r="K940" s="22"/>
      <c r="L940" s="22"/>
      <c r="M940" s="22"/>
      <c r="N940" s="22"/>
      <c r="O940" s="22"/>
      <c r="P940" s="22"/>
      <c r="Q940" s="22"/>
      <c r="R940" s="22"/>
    </row>
    <row r="941" spans="1:18" x14ac:dyDescent="0.25">
      <c r="A941" s="22"/>
      <c r="B941" s="113"/>
      <c r="C941" s="113"/>
      <c r="D941" s="113"/>
      <c r="E941" s="22"/>
      <c r="F941" s="22"/>
      <c r="G941" s="22"/>
      <c r="H941" s="22"/>
      <c r="I941" s="22"/>
      <c r="J941" s="22"/>
      <c r="K941" s="22"/>
      <c r="L941" s="22"/>
      <c r="M941" s="22"/>
      <c r="N941" s="22"/>
      <c r="O941" s="22"/>
      <c r="P941" s="22"/>
      <c r="Q941" s="22"/>
      <c r="R941" s="22"/>
    </row>
    <row r="942" spans="1:18" x14ac:dyDescent="0.25">
      <c r="A942" s="22"/>
      <c r="B942" s="113"/>
      <c r="C942" s="113"/>
      <c r="D942" s="113"/>
      <c r="E942" s="22"/>
      <c r="F942" s="22"/>
      <c r="G942" s="22"/>
      <c r="H942" s="22"/>
      <c r="I942" s="22"/>
      <c r="J942" s="22"/>
      <c r="K942" s="22"/>
      <c r="L942" s="22"/>
      <c r="M942" s="22"/>
      <c r="N942" s="22"/>
      <c r="O942" s="22"/>
      <c r="P942" s="22"/>
      <c r="Q942" s="22"/>
      <c r="R942" s="22"/>
    </row>
    <row r="943" spans="1:18" x14ac:dyDescent="0.25">
      <c r="A943" s="22"/>
      <c r="B943" s="113"/>
      <c r="C943" s="113"/>
      <c r="D943" s="113"/>
      <c r="E943" s="22"/>
      <c r="F943" s="22"/>
      <c r="G943" s="22"/>
      <c r="H943" s="22"/>
      <c r="I943" s="22"/>
      <c r="J943" s="22"/>
      <c r="K943" s="22"/>
      <c r="L943" s="22"/>
      <c r="M943" s="22"/>
      <c r="N943" s="22"/>
      <c r="O943" s="22"/>
      <c r="P943" s="22"/>
      <c r="Q943" s="22"/>
      <c r="R943" s="22"/>
    </row>
    <row r="944" spans="1:18" x14ac:dyDescent="0.25">
      <c r="A944" s="22"/>
      <c r="B944" s="113"/>
      <c r="C944" s="113"/>
      <c r="D944" s="113"/>
      <c r="E944" s="22"/>
      <c r="F944" s="22"/>
      <c r="G944" s="22"/>
      <c r="H944" s="22"/>
      <c r="I944" s="22"/>
      <c r="J944" s="22"/>
      <c r="K944" s="22"/>
      <c r="L944" s="22"/>
      <c r="M944" s="22"/>
      <c r="N944" s="22"/>
      <c r="O944" s="22"/>
      <c r="P944" s="22"/>
      <c r="Q944" s="22"/>
      <c r="R944" s="22"/>
    </row>
    <row r="945" spans="1:18" x14ac:dyDescent="0.25">
      <c r="A945" s="22"/>
      <c r="B945" s="113"/>
      <c r="C945" s="113"/>
      <c r="D945" s="113"/>
      <c r="E945" s="22"/>
      <c r="F945" s="22"/>
      <c r="G945" s="22"/>
      <c r="H945" s="22"/>
      <c r="I945" s="22"/>
      <c r="J945" s="22"/>
      <c r="K945" s="22"/>
      <c r="L945" s="22"/>
      <c r="M945" s="22"/>
      <c r="N945" s="22"/>
      <c r="O945" s="22"/>
      <c r="P945" s="22"/>
      <c r="Q945" s="22"/>
      <c r="R945" s="22"/>
    </row>
    <row r="946" spans="1:18" x14ac:dyDescent="0.25">
      <c r="A946" s="22"/>
      <c r="B946" s="113"/>
      <c r="C946" s="113"/>
      <c r="D946" s="113"/>
      <c r="E946" s="22"/>
      <c r="F946" s="22"/>
      <c r="G946" s="22"/>
      <c r="H946" s="22"/>
      <c r="I946" s="22"/>
      <c r="J946" s="22"/>
      <c r="K946" s="22"/>
      <c r="L946" s="22"/>
      <c r="M946" s="22"/>
      <c r="N946" s="22"/>
      <c r="O946" s="22"/>
      <c r="P946" s="22"/>
      <c r="Q946" s="22"/>
      <c r="R946" s="22"/>
    </row>
    <row r="947" spans="1:18" x14ac:dyDescent="0.25">
      <c r="A947" s="22"/>
      <c r="B947" s="113"/>
      <c r="C947" s="113"/>
      <c r="D947" s="113"/>
      <c r="E947" s="22"/>
      <c r="F947" s="22"/>
      <c r="G947" s="22"/>
      <c r="H947" s="22"/>
      <c r="I947" s="22"/>
      <c r="J947" s="22"/>
      <c r="K947" s="22"/>
      <c r="L947" s="22"/>
      <c r="M947" s="22"/>
      <c r="N947" s="22"/>
      <c r="O947" s="22"/>
      <c r="P947" s="22"/>
      <c r="Q947" s="22"/>
      <c r="R947" s="22"/>
    </row>
    <row r="948" spans="1:18" x14ac:dyDescent="0.25">
      <c r="A948" s="22"/>
      <c r="B948" s="113"/>
      <c r="C948" s="113"/>
      <c r="D948" s="113"/>
      <c r="E948" s="22"/>
      <c r="F948" s="22"/>
      <c r="G948" s="22"/>
      <c r="H948" s="22"/>
      <c r="I948" s="22"/>
      <c r="J948" s="22"/>
      <c r="K948" s="22"/>
      <c r="L948" s="22"/>
      <c r="M948" s="22"/>
      <c r="N948" s="22"/>
      <c r="O948" s="22"/>
      <c r="P948" s="22"/>
      <c r="Q948" s="22"/>
      <c r="R948" s="22"/>
    </row>
    <row r="949" spans="1:18" x14ac:dyDescent="0.25">
      <c r="A949" s="22"/>
      <c r="B949" s="113"/>
      <c r="C949" s="113"/>
      <c r="D949" s="113"/>
      <c r="E949" s="22"/>
      <c r="F949" s="22"/>
      <c r="G949" s="22"/>
      <c r="H949" s="22"/>
      <c r="I949" s="22"/>
      <c r="J949" s="22"/>
      <c r="K949" s="22"/>
      <c r="L949" s="22"/>
      <c r="M949" s="22"/>
      <c r="N949" s="22"/>
      <c r="O949" s="22"/>
      <c r="P949" s="22"/>
      <c r="Q949" s="22"/>
      <c r="R949" s="22"/>
    </row>
    <row r="950" spans="1:18" x14ac:dyDescent="0.25">
      <c r="A950" s="22"/>
      <c r="B950" s="113"/>
      <c r="C950" s="113"/>
      <c r="D950" s="113"/>
      <c r="E950" s="22"/>
      <c r="F950" s="22"/>
      <c r="G950" s="22"/>
      <c r="H950" s="22"/>
      <c r="I950" s="22"/>
      <c r="J950" s="22"/>
      <c r="K950" s="22"/>
      <c r="L950" s="22"/>
      <c r="M950" s="22"/>
      <c r="N950" s="22"/>
      <c r="O950" s="22"/>
      <c r="P950" s="22"/>
      <c r="Q950" s="22"/>
      <c r="R950" s="22"/>
    </row>
    <row r="951" spans="1:18" x14ac:dyDescent="0.25">
      <c r="A951" s="22"/>
      <c r="B951" s="113"/>
      <c r="C951" s="113"/>
      <c r="D951" s="113"/>
      <c r="E951" s="22"/>
      <c r="F951" s="22"/>
      <c r="G951" s="22"/>
      <c r="H951" s="22"/>
      <c r="I951" s="22"/>
      <c r="J951" s="22"/>
      <c r="K951" s="22"/>
      <c r="L951" s="22"/>
      <c r="M951" s="22"/>
      <c r="N951" s="22"/>
      <c r="O951" s="22"/>
      <c r="P951" s="22"/>
      <c r="Q951" s="22"/>
      <c r="R951" s="22"/>
    </row>
    <row r="952" spans="1:18" x14ac:dyDescent="0.25">
      <c r="A952" s="22"/>
      <c r="B952" s="113"/>
      <c r="C952" s="113"/>
      <c r="D952" s="113"/>
      <c r="E952" s="22"/>
      <c r="F952" s="22"/>
      <c r="G952" s="22"/>
      <c r="H952" s="22"/>
      <c r="I952" s="22"/>
      <c r="J952" s="22"/>
      <c r="K952" s="22"/>
      <c r="L952" s="22"/>
      <c r="M952" s="22"/>
      <c r="N952" s="22"/>
      <c r="O952" s="22"/>
      <c r="P952" s="22"/>
      <c r="Q952" s="22"/>
      <c r="R952" s="22"/>
    </row>
    <row r="953" spans="1:18" x14ac:dyDescent="0.25">
      <c r="A953" s="22"/>
      <c r="B953" s="113"/>
      <c r="C953" s="113"/>
      <c r="D953" s="113"/>
      <c r="E953" s="22"/>
      <c r="F953" s="22"/>
      <c r="G953" s="22"/>
      <c r="H953" s="22"/>
      <c r="I953" s="22"/>
      <c r="J953" s="22"/>
      <c r="K953" s="22"/>
      <c r="L953" s="22"/>
      <c r="M953" s="22"/>
      <c r="N953" s="22"/>
      <c r="O953" s="22"/>
      <c r="P953" s="22"/>
      <c r="Q953" s="22"/>
      <c r="R953" s="22"/>
    </row>
    <row r="954" spans="1:18" x14ac:dyDescent="0.25">
      <c r="A954" s="22"/>
      <c r="B954" s="113"/>
      <c r="C954" s="113"/>
      <c r="D954" s="113"/>
      <c r="E954" s="22"/>
      <c r="F954" s="22"/>
      <c r="G954" s="22"/>
      <c r="H954" s="22"/>
      <c r="I954" s="22"/>
      <c r="J954" s="22"/>
      <c r="K954" s="22"/>
      <c r="L954" s="22"/>
      <c r="M954" s="22"/>
      <c r="N954" s="22"/>
      <c r="O954" s="22"/>
      <c r="P954" s="22"/>
      <c r="Q954" s="22"/>
      <c r="R954" s="22"/>
    </row>
    <row r="955" spans="1:18" x14ac:dyDescent="0.25">
      <c r="A955" s="22"/>
      <c r="B955" s="113"/>
      <c r="C955" s="113"/>
      <c r="D955" s="113"/>
      <c r="E955" s="22"/>
      <c r="F955" s="22"/>
      <c r="G955" s="22"/>
      <c r="H955" s="22"/>
      <c r="I955" s="22"/>
      <c r="J955" s="22"/>
      <c r="K955" s="22"/>
      <c r="L955" s="22"/>
      <c r="M955" s="22"/>
      <c r="N955" s="22"/>
      <c r="O955" s="22"/>
      <c r="P955" s="22"/>
      <c r="Q955" s="22"/>
      <c r="R955" s="22"/>
    </row>
    <row r="956" spans="1:18" x14ac:dyDescent="0.25">
      <c r="A956" s="22"/>
      <c r="B956" s="113"/>
      <c r="C956" s="113"/>
      <c r="D956" s="113"/>
      <c r="E956" s="22"/>
      <c r="F956" s="22"/>
      <c r="G956" s="22"/>
      <c r="H956" s="22"/>
      <c r="I956" s="22"/>
      <c r="J956" s="22"/>
      <c r="K956" s="22"/>
      <c r="L956" s="22"/>
      <c r="M956" s="22"/>
      <c r="N956" s="22"/>
      <c r="O956" s="22"/>
      <c r="P956" s="22"/>
      <c r="Q956" s="22"/>
      <c r="R956" s="22"/>
    </row>
    <row r="957" spans="1:18" x14ac:dyDescent="0.25">
      <c r="A957" s="22"/>
      <c r="B957" s="113"/>
      <c r="C957" s="113"/>
      <c r="D957" s="113"/>
      <c r="E957" s="22"/>
      <c r="F957" s="22"/>
      <c r="G957" s="22"/>
      <c r="H957" s="22"/>
      <c r="I957" s="22"/>
      <c r="J957" s="22"/>
      <c r="K957" s="22"/>
      <c r="L957" s="22"/>
      <c r="M957" s="22"/>
      <c r="N957" s="22"/>
      <c r="O957" s="22"/>
      <c r="P957" s="22"/>
      <c r="Q957" s="22"/>
      <c r="R957" s="22"/>
    </row>
    <row r="958" spans="1:18" x14ac:dyDescent="0.25">
      <c r="A958" s="22"/>
      <c r="B958" s="113"/>
      <c r="C958" s="113"/>
      <c r="D958" s="113"/>
      <c r="E958" s="22"/>
      <c r="F958" s="22"/>
      <c r="G958" s="22"/>
      <c r="H958" s="22"/>
      <c r="I958" s="22"/>
      <c r="J958" s="22"/>
      <c r="K958" s="22"/>
      <c r="L958" s="22"/>
      <c r="M958" s="22"/>
      <c r="N958" s="22"/>
      <c r="O958" s="22"/>
      <c r="P958" s="22"/>
      <c r="Q958" s="22"/>
      <c r="R958" s="22"/>
    </row>
    <row r="959" spans="1:18" x14ac:dyDescent="0.25">
      <c r="A959" s="22"/>
      <c r="B959" s="113"/>
      <c r="C959" s="113"/>
      <c r="D959" s="113"/>
      <c r="E959" s="22"/>
      <c r="F959" s="22"/>
      <c r="G959" s="22"/>
      <c r="H959" s="22"/>
      <c r="I959" s="22"/>
      <c r="J959" s="22"/>
      <c r="K959" s="22"/>
      <c r="L959" s="22"/>
      <c r="M959" s="22"/>
      <c r="N959" s="22"/>
      <c r="O959" s="22"/>
      <c r="P959" s="22"/>
      <c r="Q959" s="22"/>
      <c r="R959" s="22"/>
    </row>
    <row r="960" spans="1:18" x14ac:dyDescent="0.25">
      <c r="A960" s="22"/>
      <c r="B960" s="113"/>
      <c r="C960" s="113"/>
      <c r="D960" s="113"/>
      <c r="E960" s="22"/>
      <c r="F960" s="22"/>
      <c r="G960" s="22"/>
      <c r="H960" s="22"/>
      <c r="I960" s="22"/>
      <c r="J960" s="22"/>
      <c r="K960" s="22"/>
      <c r="L960" s="22"/>
      <c r="M960" s="22"/>
      <c r="N960" s="22"/>
      <c r="O960" s="22"/>
      <c r="P960" s="22"/>
      <c r="Q960" s="22"/>
      <c r="R960" s="22"/>
    </row>
    <row r="961" spans="1:18" x14ac:dyDescent="0.25">
      <c r="A961" s="22"/>
      <c r="B961" s="113"/>
      <c r="C961" s="113"/>
      <c r="D961" s="113"/>
      <c r="E961" s="22"/>
      <c r="F961" s="22"/>
      <c r="G961" s="22"/>
      <c r="H961" s="22"/>
      <c r="I961" s="22"/>
      <c r="J961" s="22"/>
      <c r="K961" s="22"/>
      <c r="L961" s="22"/>
      <c r="M961" s="22"/>
      <c r="N961" s="22"/>
      <c r="O961" s="22"/>
      <c r="P961" s="22"/>
      <c r="Q961" s="22"/>
      <c r="R961" s="22"/>
    </row>
    <row r="962" spans="1:18" x14ac:dyDescent="0.25">
      <c r="A962" s="22"/>
      <c r="B962" s="113"/>
      <c r="C962" s="113"/>
      <c r="D962" s="113"/>
      <c r="E962" s="22"/>
      <c r="F962" s="22"/>
      <c r="G962" s="22"/>
      <c r="H962" s="22"/>
      <c r="I962" s="22"/>
      <c r="J962" s="22"/>
      <c r="K962" s="22"/>
      <c r="L962" s="22"/>
      <c r="M962" s="22"/>
      <c r="N962" s="22"/>
      <c r="O962" s="22"/>
      <c r="P962" s="22"/>
      <c r="Q962" s="22"/>
      <c r="R962" s="22"/>
    </row>
    <row r="963" spans="1:18" x14ac:dyDescent="0.25">
      <c r="A963" s="22"/>
      <c r="B963" s="113"/>
      <c r="C963" s="113"/>
      <c r="D963" s="113"/>
      <c r="E963" s="22"/>
      <c r="F963" s="22"/>
      <c r="G963" s="22"/>
      <c r="H963" s="22"/>
      <c r="I963" s="22"/>
      <c r="J963" s="22"/>
      <c r="K963" s="22"/>
      <c r="L963" s="22"/>
      <c r="M963" s="22"/>
      <c r="N963" s="22"/>
      <c r="O963" s="22"/>
      <c r="P963" s="22"/>
      <c r="Q963" s="22"/>
      <c r="R963" s="22"/>
    </row>
    <row r="964" spans="1:18" x14ac:dyDescent="0.25">
      <c r="A964" s="22"/>
      <c r="B964" s="113"/>
      <c r="C964" s="113"/>
      <c r="D964" s="113"/>
      <c r="E964" s="22"/>
      <c r="F964" s="22"/>
      <c r="G964" s="22"/>
      <c r="H964" s="22"/>
      <c r="I964" s="22"/>
      <c r="J964" s="22"/>
      <c r="K964" s="22"/>
      <c r="L964" s="22"/>
      <c r="M964" s="22"/>
      <c r="N964" s="22"/>
      <c r="O964" s="22"/>
      <c r="P964" s="22"/>
      <c r="Q964" s="22"/>
      <c r="R964" s="22"/>
    </row>
    <row r="965" spans="1:18" x14ac:dyDescent="0.25">
      <c r="A965" s="22"/>
      <c r="B965" s="113"/>
      <c r="C965" s="113"/>
      <c r="D965" s="113"/>
      <c r="E965" s="22"/>
      <c r="F965" s="22"/>
      <c r="G965" s="22"/>
      <c r="H965" s="22"/>
      <c r="I965" s="22"/>
      <c r="J965" s="22"/>
      <c r="K965" s="22"/>
      <c r="L965" s="22"/>
      <c r="M965" s="22"/>
      <c r="N965" s="22"/>
      <c r="O965" s="22"/>
      <c r="P965" s="22"/>
      <c r="Q965" s="22"/>
      <c r="R965" s="22"/>
    </row>
    <row r="966" spans="1:18" x14ac:dyDescent="0.25">
      <c r="A966" s="22"/>
      <c r="B966" s="113"/>
      <c r="C966" s="113"/>
      <c r="D966" s="113"/>
      <c r="E966" s="22"/>
      <c r="F966" s="22"/>
      <c r="G966" s="22"/>
      <c r="H966" s="22"/>
      <c r="I966" s="22"/>
      <c r="J966" s="22"/>
      <c r="K966" s="22"/>
      <c r="L966" s="22"/>
      <c r="M966" s="22"/>
      <c r="N966" s="22"/>
      <c r="O966" s="22"/>
      <c r="P966" s="22"/>
      <c r="Q966" s="22"/>
      <c r="R966" s="22"/>
    </row>
    <row r="967" spans="1:18" x14ac:dyDescent="0.25">
      <c r="A967" s="22"/>
      <c r="B967" s="113"/>
      <c r="C967" s="113"/>
      <c r="D967" s="113"/>
      <c r="E967" s="22"/>
      <c r="F967" s="22"/>
      <c r="G967" s="22"/>
      <c r="H967" s="22"/>
      <c r="I967" s="22"/>
      <c r="J967" s="22"/>
      <c r="K967" s="22"/>
      <c r="L967" s="22"/>
      <c r="M967" s="22"/>
      <c r="N967" s="22"/>
      <c r="O967" s="22"/>
      <c r="P967" s="22"/>
      <c r="Q967" s="22"/>
      <c r="R967" s="22"/>
    </row>
    <row r="968" spans="1:18" x14ac:dyDescent="0.25">
      <c r="A968" s="22"/>
      <c r="B968" s="113"/>
      <c r="C968" s="113"/>
      <c r="D968" s="113"/>
      <c r="E968" s="22"/>
      <c r="F968" s="22"/>
      <c r="G968" s="22"/>
      <c r="H968" s="22"/>
      <c r="I968" s="22"/>
      <c r="J968" s="22"/>
      <c r="K968" s="22"/>
      <c r="L968" s="22"/>
      <c r="M968" s="22"/>
      <c r="N968" s="22"/>
      <c r="O968" s="22"/>
      <c r="P968" s="22"/>
      <c r="Q968" s="22"/>
      <c r="R968" s="22"/>
    </row>
    <row r="969" spans="1:18" x14ac:dyDescent="0.25">
      <c r="A969" s="22"/>
      <c r="B969" s="113"/>
      <c r="C969" s="113"/>
      <c r="D969" s="113"/>
      <c r="E969" s="22"/>
      <c r="F969" s="22"/>
      <c r="G969" s="22"/>
      <c r="H969" s="22"/>
      <c r="I969" s="22"/>
      <c r="J969" s="22"/>
      <c r="K969" s="22"/>
      <c r="L969" s="22"/>
      <c r="M969" s="22"/>
      <c r="N969" s="22"/>
      <c r="O969" s="22"/>
      <c r="P969" s="22"/>
      <c r="Q969" s="22"/>
      <c r="R969" s="22"/>
    </row>
    <row r="970" spans="1:18" x14ac:dyDescent="0.25">
      <c r="A970" s="22"/>
      <c r="B970" s="113"/>
      <c r="C970" s="113"/>
      <c r="D970" s="113"/>
      <c r="E970" s="22"/>
      <c r="F970" s="22"/>
      <c r="G970" s="22"/>
      <c r="H970" s="22"/>
      <c r="I970" s="22"/>
      <c r="J970" s="22"/>
      <c r="K970" s="22"/>
      <c r="L970" s="22"/>
      <c r="M970" s="22"/>
      <c r="N970" s="22"/>
      <c r="O970" s="22"/>
      <c r="P970" s="22"/>
      <c r="Q970" s="22"/>
      <c r="R970" s="22"/>
    </row>
    <row r="971" spans="1:18" x14ac:dyDescent="0.25">
      <c r="A971" s="22"/>
      <c r="B971" s="113"/>
      <c r="C971" s="113"/>
      <c r="D971" s="113"/>
      <c r="E971" s="22"/>
      <c r="F971" s="22"/>
      <c r="G971" s="22"/>
      <c r="H971" s="22"/>
      <c r="I971" s="22"/>
      <c r="J971" s="22"/>
      <c r="K971" s="22"/>
      <c r="L971" s="22"/>
      <c r="M971" s="22"/>
      <c r="N971" s="22"/>
      <c r="O971" s="22"/>
      <c r="P971" s="22"/>
      <c r="Q971" s="22"/>
      <c r="R971" s="22"/>
    </row>
    <row r="972" spans="1:18" x14ac:dyDescent="0.25">
      <c r="A972" s="22"/>
      <c r="B972" s="113"/>
      <c r="C972" s="113"/>
      <c r="D972" s="113"/>
      <c r="E972" s="22"/>
      <c r="F972" s="22"/>
      <c r="G972" s="22"/>
      <c r="H972" s="22"/>
      <c r="I972" s="22"/>
      <c r="J972" s="22"/>
      <c r="K972" s="22"/>
      <c r="L972" s="22"/>
      <c r="M972" s="22"/>
      <c r="N972" s="22"/>
      <c r="O972" s="22"/>
      <c r="P972" s="22"/>
      <c r="Q972" s="22"/>
      <c r="R972" s="22"/>
    </row>
    <row r="973" spans="1:18" x14ac:dyDescent="0.25">
      <c r="A973" s="22"/>
      <c r="B973" s="113"/>
      <c r="C973" s="113"/>
      <c r="D973" s="113"/>
      <c r="E973" s="22"/>
      <c r="F973" s="22"/>
      <c r="G973" s="22"/>
      <c r="H973" s="22"/>
      <c r="I973" s="22"/>
      <c r="J973" s="22"/>
      <c r="K973" s="22"/>
      <c r="L973" s="22"/>
      <c r="M973" s="22"/>
      <c r="N973" s="22"/>
      <c r="O973" s="22"/>
      <c r="P973" s="22"/>
      <c r="Q973" s="22"/>
      <c r="R973" s="22"/>
    </row>
    <row r="974" spans="1:18" x14ac:dyDescent="0.25">
      <c r="A974" s="22"/>
      <c r="B974" s="113"/>
      <c r="C974" s="113"/>
      <c r="D974" s="113"/>
      <c r="E974" s="22"/>
      <c r="F974" s="22"/>
      <c r="G974" s="22"/>
      <c r="H974" s="22"/>
      <c r="I974" s="22"/>
      <c r="J974" s="22"/>
      <c r="K974" s="22"/>
      <c r="L974" s="22"/>
      <c r="M974" s="22"/>
      <c r="N974" s="22"/>
      <c r="O974" s="22"/>
      <c r="P974" s="22"/>
      <c r="Q974" s="22"/>
      <c r="R974" s="22"/>
    </row>
    <row r="975" spans="1:18" x14ac:dyDescent="0.25">
      <c r="A975" s="22"/>
      <c r="B975" s="113"/>
      <c r="C975" s="113"/>
      <c r="D975" s="113"/>
      <c r="E975" s="22"/>
      <c r="F975" s="22"/>
      <c r="G975" s="22"/>
      <c r="H975" s="22"/>
      <c r="I975" s="22"/>
      <c r="J975" s="22"/>
      <c r="K975" s="22"/>
      <c r="L975" s="22"/>
      <c r="M975" s="22"/>
      <c r="N975" s="22"/>
      <c r="O975" s="22"/>
      <c r="P975" s="22"/>
      <c r="Q975" s="22"/>
      <c r="R975" s="22"/>
    </row>
    <row r="976" spans="1:18" x14ac:dyDescent="0.25">
      <c r="A976" s="22"/>
      <c r="B976" s="113"/>
      <c r="C976" s="113"/>
      <c r="D976" s="113"/>
      <c r="E976" s="22"/>
      <c r="F976" s="22"/>
      <c r="G976" s="22"/>
      <c r="H976" s="22"/>
      <c r="I976" s="22"/>
      <c r="J976" s="22"/>
      <c r="K976" s="22"/>
      <c r="L976" s="22"/>
      <c r="M976" s="22"/>
      <c r="N976" s="22"/>
      <c r="O976" s="22"/>
      <c r="P976" s="22"/>
      <c r="Q976" s="22"/>
      <c r="R976" s="22"/>
    </row>
    <row r="977" spans="1:18" x14ac:dyDescent="0.25">
      <c r="A977" s="22"/>
      <c r="B977" s="113"/>
      <c r="C977" s="113"/>
      <c r="D977" s="113"/>
      <c r="E977" s="22"/>
      <c r="F977" s="22"/>
      <c r="G977" s="22"/>
      <c r="H977" s="22"/>
      <c r="I977" s="22"/>
      <c r="J977" s="22"/>
      <c r="K977" s="22"/>
      <c r="L977" s="22"/>
      <c r="M977" s="22"/>
      <c r="N977" s="22"/>
      <c r="O977" s="22"/>
      <c r="P977" s="22"/>
      <c r="Q977" s="22"/>
      <c r="R977" s="22"/>
    </row>
    <row r="978" spans="1:18" x14ac:dyDescent="0.25">
      <c r="A978" s="22"/>
      <c r="B978" s="113"/>
      <c r="C978" s="113"/>
      <c r="D978" s="113"/>
      <c r="E978" s="22"/>
      <c r="F978" s="22"/>
      <c r="G978" s="22"/>
      <c r="H978" s="22"/>
      <c r="I978" s="22"/>
      <c r="J978" s="22"/>
      <c r="K978" s="22"/>
      <c r="L978" s="22"/>
      <c r="M978" s="22"/>
      <c r="N978" s="22"/>
      <c r="O978" s="22"/>
      <c r="P978" s="22"/>
      <c r="Q978" s="22"/>
      <c r="R978" s="22"/>
    </row>
    <row r="979" spans="1:18" x14ac:dyDescent="0.25">
      <c r="A979" s="22"/>
      <c r="B979" s="113"/>
      <c r="C979" s="113"/>
      <c r="D979" s="113"/>
      <c r="E979" s="22"/>
      <c r="F979" s="22"/>
      <c r="G979" s="22"/>
      <c r="H979" s="22"/>
      <c r="I979" s="22"/>
      <c r="J979" s="22"/>
      <c r="K979" s="22"/>
      <c r="L979" s="22"/>
      <c r="M979" s="22"/>
      <c r="N979" s="22"/>
      <c r="O979" s="22"/>
      <c r="P979" s="22"/>
      <c r="Q979" s="22"/>
      <c r="R979" s="22"/>
    </row>
    <row r="980" spans="1:18" x14ac:dyDescent="0.25">
      <c r="A980" s="22"/>
      <c r="B980" s="113"/>
      <c r="C980" s="113"/>
      <c r="D980" s="113"/>
      <c r="E980" s="22"/>
      <c r="F980" s="22"/>
      <c r="G980" s="22"/>
      <c r="H980" s="22"/>
      <c r="I980" s="22"/>
      <c r="J980" s="22"/>
      <c r="K980" s="22"/>
      <c r="L980" s="22"/>
      <c r="M980" s="22"/>
      <c r="N980" s="22"/>
      <c r="O980" s="22"/>
      <c r="P980" s="22"/>
      <c r="Q980" s="22"/>
      <c r="R980" s="22"/>
    </row>
    <row r="981" spans="1:18" x14ac:dyDescent="0.25">
      <c r="A981" s="22"/>
      <c r="B981" s="113"/>
      <c r="C981" s="113"/>
      <c r="D981" s="113"/>
      <c r="E981" s="22"/>
      <c r="F981" s="22"/>
      <c r="G981" s="22"/>
      <c r="H981" s="22"/>
      <c r="I981" s="22"/>
      <c r="J981" s="22"/>
      <c r="K981" s="22"/>
      <c r="L981" s="22"/>
      <c r="M981" s="22"/>
      <c r="N981" s="22"/>
      <c r="O981" s="22"/>
      <c r="P981" s="22"/>
      <c r="Q981" s="22"/>
      <c r="R981" s="22"/>
    </row>
    <row r="982" spans="1:18" x14ac:dyDescent="0.25">
      <c r="A982" s="22"/>
      <c r="B982" s="113"/>
      <c r="C982" s="113"/>
      <c r="D982" s="113"/>
      <c r="E982" s="22"/>
      <c r="F982" s="22"/>
      <c r="G982" s="22"/>
      <c r="H982" s="22"/>
      <c r="I982" s="22"/>
      <c r="J982" s="22"/>
      <c r="K982" s="22"/>
      <c r="L982" s="22"/>
      <c r="M982" s="22"/>
      <c r="N982" s="22"/>
      <c r="O982" s="22"/>
      <c r="P982" s="22"/>
      <c r="Q982" s="22"/>
      <c r="R982" s="22"/>
    </row>
    <row r="983" spans="1:18" x14ac:dyDescent="0.25">
      <c r="A983" s="22"/>
      <c r="B983" s="113"/>
      <c r="C983" s="113"/>
      <c r="D983" s="113"/>
      <c r="E983" s="22"/>
      <c r="F983" s="22"/>
      <c r="G983" s="22"/>
      <c r="H983" s="22"/>
      <c r="I983" s="22"/>
      <c r="J983" s="22"/>
      <c r="K983" s="22"/>
      <c r="L983" s="22"/>
      <c r="M983" s="22"/>
      <c r="N983" s="22"/>
      <c r="O983" s="22"/>
      <c r="P983" s="22"/>
      <c r="Q983" s="22"/>
      <c r="R983" s="22"/>
    </row>
    <row r="984" spans="1:18" x14ac:dyDescent="0.25">
      <c r="A984" s="22"/>
      <c r="B984" s="113"/>
      <c r="C984" s="113"/>
      <c r="D984" s="113"/>
      <c r="E984" s="22"/>
      <c r="F984" s="22"/>
      <c r="G984" s="22"/>
      <c r="H984" s="22"/>
      <c r="I984" s="22"/>
      <c r="J984" s="22"/>
      <c r="K984" s="22"/>
      <c r="L984" s="22"/>
      <c r="M984" s="22"/>
      <c r="N984" s="22"/>
      <c r="O984" s="22"/>
      <c r="P984" s="22"/>
      <c r="Q984" s="22"/>
      <c r="R984" s="22"/>
    </row>
    <row r="985" spans="1:18" x14ac:dyDescent="0.25">
      <c r="A985" s="22"/>
      <c r="B985" s="113"/>
      <c r="C985" s="113"/>
      <c r="D985" s="113"/>
      <c r="E985" s="22"/>
      <c r="F985" s="22"/>
      <c r="G985" s="22"/>
      <c r="H985" s="22"/>
      <c r="I985" s="22"/>
      <c r="J985" s="22"/>
      <c r="K985" s="22"/>
      <c r="L985" s="22"/>
      <c r="M985" s="22"/>
      <c r="N985" s="22"/>
      <c r="O985" s="22"/>
      <c r="P985" s="22"/>
      <c r="Q985" s="22"/>
      <c r="R985" s="22"/>
    </row>
    <row r="986" spans="1:18" x14ac:dyDescent="0.25">
      <c r="A986" s="22"/>
      <c r="B986" s="113"/>
      <c r="C986" s="113"/>
      <c r="D986" s="113"/>
      <c r="E986" s="22"/>
      <c r="F986" s="22"/>
      <c r="G986" s="22"/>
      <c r="H986" s="22"/>
      <c r="I986" s="22"/>
      <c r="J986" s="22"/>
      <c r="K986" s="22"/>
      <c r="L986" s="22"/>
      <c r="M986" s="22"/>
      <c r="N986" s="22"/>
      <c r="O986" s="22"/>
      <c r="P986" s="22"/>
      <c r="Q986" s="22"/>
      <c r="R986" s="22"/>
    </row>
    <row r="987" spans="1:18" x14ac:dyDescent="0.25">
      <c r="A987" s="22"/>
      <c r="B987" s="113"/>
      <c r="C987" s="113"/>
      <c r="D987" s="113"/>
      <c r="E987" s="22"/>
      <c r="F987" s="22"/>
      <c r="G987" s="22"/>
      <c r="H987" s="22"/>
      <c r="I987" s="22"/>
      <c r="J987" s="22"/>
      <c r="K987" s="22"/>
      <c r="L987" s="22"/>
      <c r="M987" s="22"/>
      <c r="N987" s="22"/>
      <c r="O987" s="22"/>
      <c r="P987" s="22"/>
      <c r="Q987" s="22"/>
      <c r="R987" s="22"/>
    </row>
    <row r="988" spans="1:18" x14ac:dyDescent="0.25">
      <c r="A988" s="22"/>
      <c r="B988" s="113"/>
      <c r="C988" s="113"/>
      <c r="D988" s="113"/>
      <c r="E988" s="22"/>
      <c r="F988" s="22"/>
      <c r="G988" s="22"/>
      <c r="H988" s="22"/>
      <c r="I988" s="22"/>
      <c r="J988" s="22"/>
      <c r="K988" s="22"/>
      <c r="L988" s="22"/>
      <c r="M988" s="22"/>
      <c r="N988" s="22"/>
      <c r="O988" s="22"/>
      <c r="P988" s="22"/>
      <c r="Q988" s="22"/>
      <c r="R988" s="22"/>
    </row>
    <row r="989" spans="1:18" x14ac:dyDescent="0.25">
      <c r="A989" s="22"/>
      <c r="B989" s="113"/>
      <c r="C989" s="113"/>
      <c r="D989" s="113"/>
      <c r="E989" s="22"/>
      <c r="F989" s="22"/>
      <c r="G989" s="22"/>
      <c r="H989" s="22"/>
      <c r="I989" s="22"/>
      <c r="J989" s="22"/>
      <c r="K989" s="22"/>
      <c r="L989" s="22"/>
      <c r="M989" s="22"/>
      <c r="N989" s="22"/>
      <c r="O989" s="22"/>
      <c r="P989" s="22"/>
      <c r="Q989" s="22"/>
      <c r="R989" s="22"/>
    </row>
    <row r="990" spans="1:18" x14ac:dyDescent="0.25">
      <c r="A990" s="22"/>
      <c r="B990" s="113"/>
      <c r="C990" s="113"/>
      <c r="D990" s="113"/>
      <c r="E990" s="22"/>
      <c r="F990" s="22"/>
      <c r="G990" s="22"/>
      <c r="H990" s="22"/>
      <c r="I990" s="22"/>
      <c r="J990" s="22"/>
      <c r="K990" s="22"/>
      <c r="L990" s="22"/>
      <c r="M990" s="22"/>
      <c r="N990" s="22"/>
      <c r="O990" s="22"/>
      <c r="P990" s="22"/>
      <c r="Q990" s="22"/>
      <c r="R990" s="22"/>
    </row>
    <row r="991" spans="1:18" x14ac:dyDescent="0.25">
      <c r="A991" s="22"/>
      <c r="B991" s="113"/>
      <c r="C991" s="113"/>
      <c r="D991" s="113"/>
      <c r="E991" s="22"/>
      <c r="F991" s="22"/>
      <c r="G991" s="22"/>
      <c r="H991" s="22"/>
      <c r="I991" s="22"/>
      <c r="J991" s="22"/>
      <c r="K991" s="22"/>
      <c r="L991" s="22"/>
      <c r="M991" s="22"/>
      <c r="N991" s="22"/>
      <c r="O991" s="22"/>
      <c r="P991" s="22"/>
      <c r="Q991" s="22"/>
      <c r="R991" s="22"/>
    </row>
    <row r="992" spans="1:18" x14ac:dyDescent="0.25">
      <c r="A992" s="22"/>
      <c r="B992" s="113"/>
      <c r="C992" s="113"/>
      <c r="D992" s="113"/>
      <c r="E992" s="22"/>
      <c r="F992" s="22"/>
      <c r="G992" s="22"/>
      <c r="H992" s="22"/>
      <c r="I992" s="22"/>
      <c r="J992" s="22"/>
      <c r="K992" s="22"/>
      <c r="L992" s="22"/>
      <c r="M992" s="22"/>
      <c r="N992" s="22"/>
      <c r="O992" s="22"/>
      <c r="P992" s="22"/>
      <c r="Q992" s="22"/>
      <c r="R992" s="22"/>
    </row>
    <row r="993" spans="1:18" x14ac:dyDescent="0.25">
      <c r="A993" s="22"/>
      <c r="B993" s="113"/>
      <c r="C993" s="113"/>
      <c r="D993" s="113"/>
      <c r="E993" s="22"/>
      <c r="F993" s="22"/>
      <c r="G993" s="22"/>
      <c r="H993" s="22"/>
      <c r="I993" s="22"/>
      <c r="J993" s="22"/>
      <c r="K993" s="22"/>
      <c r="L993" s="22"/>
      <c r="M993" s="22"/>
      <c r="N993" s="22"/>
      <c r="O993" s="22"/>
      <c r="P993" s="22"/>
      <c r="Q993" s="22"/>
      <c r="R993" s="22"/>
    </row>
    <row r="994" spans="1:18" x14ac:dyDescent="0.25">
      <c r="A994" s="22"/>
      <c r="B994" s="113"/>
      <c r="C994" s="113"/>
      <c r="D994" s="113"/>
      <c r="E994" s="22"/>
      <c r="F994" s="22"/>
      <c r="G994" s="22"/>
      <c r="H994" s="22"/>
      <c r="I994" s="22"/>
      <c r="J994" s="22"/>
      <c r="K994" s="22"/>
      <c r="L994" s="22"/>
      <c r="M994" s="22"/>
      <c r="N994" s="22"/>
      <c r="O994" s="22"/>
      <c r="P994" s="22"/>
      <c r="Q994" s="22"/>
      <c r="R994" s="22"/>
    </row>
    <row r="995" spans="1:18" x14ac:dyDescent="0.25">
      <c r="A995" s="22"/>
      <c r="B995" s="113"/>
      <c r="C995" s="113"/>
      <c r="D995" s="113"/>
      <c r="E995" s="22"/>
      <c r="F995" s="22"/>
      <c r="G995" s="22"/>
      <c r="H995" s="22"/>
      <c r="I995" s="22"/>
      <c r="J995" s="22"/>
      <c r="K995" s="22"/>
      <c r="L995" s="22"/>
      <c r="M995" s="22"/>
      <c r="N995" s="22"/>
      <c r="O995" s="22"/>
      <c r="P995" s="22"/>
      <c r="Q995" s="22"/>
      <c r="R995" s="22"/>
    </row>
    <row r="996" spans="1:18" x14ac:dyDescent="0.25">
      <c r="A996" s="22"/>
      <c r="B996" s="113"/>
      <c r="C996" s="113"/>
      <c r="D996" s="113"/>
      <c r="E996" s="22"/>
      <c r="F996" s="22"/>
      <c r="G996" s="22"/>
      <c r="H996" s="22"/>
      <c r="I996" s="22"/>
      <c r="J996" s="22"/>
      <c r="K996" s="22"/>
      <c r="L996" s="22"/>
      <c r="M996" s="22"/>
      <c r="N996" s="22"/>
      <c r="O996" s="22"/>
      <c r="P996" s="22"/>
      <c r="Q996" s="22"/>
      <c r="R996" s="22"/>
    </row>
    <row r="997" spans="1:18" x14ac:dyDescent="0.25">
      <c r="A997" s="22"/>
      <c r="B997" s="113"/>
      <c r="C997" s="113"/>
      <c r="D997" s="113"/>
      <c r="E997" s="22"/>
      <c r="F997" s="22"/>
      <c r="G997" s="22"/>
      <c r="H997" s="22"/>
      <c r="I997" s="22"/>
      <c r="J997" s="22"/>
      <c r="K997" s="22"/>
      <c r="L997" s="22"/>
      <c r="M997" s="22"/>
      <c r="N997" s="22"/>
      <c r="O997" s="22"/>
      <c r="P997" s="22"/>
      <c r="Q997" s="22"/>
      <c r="R997" s="22"/>
    </row>
    <row r="998" spans="1:18" x14ac:dyDescent="0.25">
      <c r="A998" s="22"/>
      <c r="B998" s="113"/>
      <c r="C998" s="113"/>
      <c r="D998" s="113"/>
      <c r="E998" s="22"/>
      <c r="F998" s="22"/>
      <c r="G998" s="22"/>
      <c r="H998" s="22"/>
      <c r="I998" s="22"/>
      <c r="J998" s="22"/>
      <c r="K998" s="22"/>
      <c r="L998" s="22"/>
      <c r="M998" s="22"/>
      <c r="N998" s="22"/>
      <c r="O998" s="22"/>
      <c r="P998" s="22"/>
      <c r="Q998" s="22"/>
      <c r="R998" s="22"/>
    </row>
    <row r="999" spans="1:18" x14ac:dyDescent="0.25">
      <c r="A999" s="22"/>
      <c r="B999" s="113"/>
      <c r="C999" s="113"/>
      <c r="D999" s="113"/>
      <c r="E999" s="22"/>
      <c r="F999" s="22"/>
      <c r="G999" s="22"/>
      <c r="H999" s="22"/>
      <c r="I999" s="22"/>
      <c r="J999" s="22"/>
      <c r="K999" s="22"/>
      <c r="L999" s="22"/>
      <c r="M999" s="22"/>
      <c r="N999" s="22"/>
      <c r="O999" s="22"/>
      <c r="P999" s="22"/>
      <c r="Q999" s="22"/>
      <c r="R999" s="22"/>
    </row>
    <row r="1000" spans="1:18" x14ac:dyDescent="0.25">
      <c r="A1000" s="22"/>
      <c r="B1000" s="113"/>
      <c r="C1000" s="113"/>
      <c r="D1000" s="113"/>
      <c r="E1000" s="22"/>
      <c r="F1000" s="22"/>
      <c r="G1000" s="22"/>
      <c r="H1000" s="22"/>
      <c r="I1000" s="22"/>
      <c r="J1000" s="22"/>
      <c r="K1000" s="22"/>
      <c r="L1000" s="22"/>
      <c r="M1000" s="22"/>
      <c r="N1000" s="22"/>
      <c r="O1000" s="22"/>
      <c r="P1000" s="22"/>
      <c r="Q1000" s="22"/>
      <c r="R1000" s="22"/>
    </row>
    <row r="1001" spans="1:18" x14ac:dyDescent="0.25">
      <c r="A1001" s="22"/>
      <c r="B1001" s="113"/>
      <c r="C1001" s="113"/>
      <c r="D1001" s="113"/>
      <c r="E1001" s="22"/>
      <c r="F1001" s="22"/>
      <c r="G1001" s="22"/>
      <c r="H1001" s="22"/>
      <c r="I1001" s="22"/>
      <c r="J1001" s="22"/>
      <c r="K1001" s="22"/>
      <c r="L1001" s="22"/>
      <c r="M1001" s="22"/>
      <c r="N1001" s="22"/>
      <c r="O1001" s="22"/>
      <c r="P1001" s="22"/>
      <c r="Q1001" s="22"/>
      <c r="R1001" s="22"/>
    </row>
    <row r="1002" spans="1:18" x14ac:dyDescent="0.25">
      <c r="A1002" s="22"/>
      <c r="B1002" s="113"/>
      <c r="C1002" s="113"/>
      <c r="D1002" s="113"/>
      <c r="E1002" s="22"/>
      <c r="F1002" s="22"/>
      <c r="G1002" s="22"/>
      <c r="H1002" s="22"/>
      <c r="I1002" s="22"/>
      <c r="J1002" s="22"/>
      <c r="K1002" s="22"/>
      <c r="L1002" s="22"/>
      <c r="M1002" s="22"/>
      <c r="N1002" s="22"/>
      <c r="O1002" s="22"/>
      <c r="P1002" s="22"/>
      <c r="Q1002" s="22"/>
      <c r="R1002" s="22"/>
    </row>
    <row r="1003" spans="1:18" x14ac:dyDescent="0.25">
      <c r="A1003" s="22"/>
      <c r="B1003" s="113"/>
      <c r="C1003" s="113"/>
      <c r="D1003" s="113"/>
      <c r="E1003" s="22"/>
      <c r="F1003" s="22"/>
      <c r="G1003" s="22"/>
      <c r="H1003" s="22"/>
      <c r="I1003" s="22"/>
      <c r="J1003" s="22"/>
      <c r="K1003" s="22"/>
      <c r="L1003" s="22"/>
      <c r="M1003" s="22"/>
      <c r="N1003" s="22"/>
      <c r="O1003" s="22"/>
      <c r="P1003" s="22"/>
      <c r="Q1003" s="22"/>
      <c r="R1003" s="22"/>
    </row>
    <row r="1004" spans="1:18" x14ac:dyDescent="0.25">
      <c r="A1004" s="22"/>
      <c r="B1004" s="113"/>
      <c r="C1004" s="113"/>
      <c r="D1004" s="113"/>
      <c r="E1004" s="22"/>
      <c r="F1004" s="22"/>
      <c r="G1004" s="22"/>
      <c r="H1004" s="22"/>
      <c r="I1004" s="22"/>
      <c r="J1004" s="22"/>
      <c r="K1004" s="22"/>
      <c r="L1004" s="22"/>
      <c r="M1004" s="22"/>
      <c r="N1004" s="22"/>
      <c r="O1004" s="22"/>
      <c r="P1004" s="22"/>
      <c r="Q1004" s="22"/>
      <c r="R1004" s="22"/>
    </row>
    <row r="1005" spans="1:18" x14ac:dyDescent="0.25">
      <c r="A1005" s="22"/>
      <c r="B1005" s="113"/>
      <c r="C1005" s="113"/>
      <c r="D1005" s="113"/>
      <c r="E1005" s="22"/>
      <c r="F1005" s="22"/>
      <c r="G1005" s="22"/>
      <c r="H1005" s="22"/>
      <c r="I1005" s="22"/>
      <c r="J1005" s="22"/>
      <c r="K1005" s="22"/>
      <c r="L1005" s="22"/>
      <c r="M1005" s="22"/>
      <c r="N1005" s="22"/>
      <c r="O1005" s="22"/>
      <c r="P1005" s="22"/>
      <c r="Q1005" s="22"/>
      <c r="R1005" s="22"/>
    </row>
    <row r="1006" spans="1:18" x14ac:dyDescent="0.25">
      <c r="A1006" s="22"/>
      <c r="B1006" s="113"/>
      <c r="C1006" s="113"/>
      <c r="D1006" s="113"/>
      <c r="E1006" s="22"/>
      <c r="F1006" s="22"/>
      <c r="G1006" s="22"/>
      <c r="H1006" s="22"/>
      <c r="I1006" s="22"/>
      <c r="J1006" s="22"/>
      <c r="K1006" s="22"/>
      <c r="L1006" s="22"/>
      <c r="M1006" s="22"/>
      <c r="N1006" s="22"/>
      <c r="O1006" s="22"/>
      <c r="P1006" s="22"/>
      <c r="Q1006" s="22"/>
      <c r="R1006" s="22"/>
    </row>
    <row r="1007" spans="1:18" x14ac:dyDescent="0.25">
      <c r="A1007" s="22"/>
      <c r="B1007" s="113"/>
      <c r="C1007" s="113"/>
      <c r="D1007" s="113"/>
      <c r="E1007" s="22"/>
      <c r="F1007" s="22"/>
      <c r="G1007" s="22"/>
      <c r="H1007" s="22"/>
      <c r="I1007" s="22"/>
      <c r="J1007" s="22"/>
      <c r="K1007" s="22"/>
      <c r="L1007" s="22"/>
      <c r="M1007" s="22"/>
      <c r="N1007" s="22"/>
      <c r="O1007" s="22"/>
      <c r="P1007" s="22"/>
      <c r="Q1007" s="22"/>
      <c r="R1007" s="22"/>
    </row>
    <row r="1008" spans="1:18" x14ac:dyDescent="0.25">
      <c r="A1008" s="22"/>
      <c r="B1008" s="113"/>
      <c r="C1008" s="113"/>
      <c r="D1008" s="113"/>
      <c r="E1008" s="22"/>
      <c r="F1008" s="22"/>
      <c r="G1008" s="22"/>
      <c r="H1008" s="22"/>
      <c r="I1008" s="22"/>
      <c r="J1008" s="22"/>
      <c r="K1008" s="22"/>
      <c r="L1008" s="22"/>
      <c r="M1008" s="22"/>
      <c r="N1008" s="22"/>
      <c r="O1008" s="22"/>
      <c r="P1008" s="22"/>
      <c r="Q1008" s="22"/>
      <c r="R1008" s="22"/>
    </row>
    <row r="1009" spans="1:18" x14ac:dyDescent="0.25">
      <c r="A1009" s="22"/>
      <c r="B1009" s="113"/>
      <c r="C1009" s="113"/>
      <c r="D1009" s="113"/>
      <c r="E1009" s="22"/>
      <c r="F1009" s="22"/>
      <c r="G1009" s="22"/>
      <c r="H1009" s="22"/>
      <c r="I1009" s="22"/>
      <c r="J1009" s="22"/>
      <c r="K1009" s="22"/>
      <c r="L1009" s="22"/>
      <c r="M1009" s="22"/>
      <c r="N1009" s="22"/>
      <c r="O1009" s="22"/>
      <c r="P1009" s="22"/>
      <c r="Q1009" s="22"/>
      <c r="R1009" s="22"/>
    </row>
    <row r="1010" spans="1:18" x14ac:dyDescent="0.25">
      <c r="A1010" s="22"/>
      <c r="B1010" s="113"/>
      <c r="C1010" s="113"/>
      <c r="D1010" s="113"/>
      <c r="E1010" s="22"/>
      <c r="F1010" s="22"/>
      <c r="G1010" s="22"/>
      <c r="H1010" s="22"/>
      <c r="I1010" s="22"/>
      <c r="J1010" s="22"/>
      <c r="K1010" s="22"/>
      <c r="L1010" s="22"/>
      <c r="M1010" s="22"/>
      <c r="N1010" s="22"/>
      <c r="O1010" s="22"/>
      <c r="P1010" s="22"/>
      <c r="Q1010" s="22"/>
      <c r="R1010" s="22"/>
    </row>
    <row r="1011" spans="1:18" x14ac:dyDescent="0.25">
      <c r="A1011" s="22"/>
      <c r="B1011" s="113"/>
      <c r="C1011" s="113"/>
      <c r="D1011" s="113"/>
      <c r="E1011" s="22"/>
      <c r="F1011" s="22"/>
      <c r="G1011" s="22"/>
      <c r="H1011" s="22"/>
      <c r="I1011" s="22"/>
      <c r="J1011" s="22"/>
      <c r="K1011" s="22"/>
      <c r="L1011" s="22"/>
      <c r="M1011" s="22"/>
      <c r="N1011" s="22"/>
      <c r="O1011" s="22"/>
      <c r="P1011" s="22"/>
      <c r="Q1011" s="22"/>
      <c r="R1011" s="22"/>
    </row>
    <row r="1012" spans="1:18" x14ac:dyDescent="0.25">
      <c r="A1012" s="22"/>
      <c r="B1012" s="113"/>
      <c r="C1012" s="113"/>
      <c r="D1012" s="113"/>
      <c r="E1012" s="22"/>
      <c r="F1012" s="22"/>
      <c r="G1012" s="22"/>
      <c r="H1012" s="22"/>
      <c r="I1012" s="22"/>
      <c r="J1012" s="22"/>
      <c r="K1012" s="22"/>
      <c r="L1012" s="22"/>
      <c r="M1012" s="22"/>
      <c r="N1012" s="22"/>
      <c r="O1012" s="22"/>
      <c r="P1012" s="22"/>
      <c r="Q1012" s="22"/>
      <c r="R1012" s="22"/>
    </row>
    <row r="1013" spans="1:18" x14ac:dyDescent="0.25">
      <c r="A1013" s="22"/>
      <c r="B1013" s="113"/>
      <c r="C1013" s="113"/>
      <c r="D1013" s="113"/>
      <c r="E1013" s="22"/>
      <c r="F1013" s="22"/>
      <c r="G1013" s="22"/>
      <c r="H1013" s="22"/>
      <c r="I1013" s="22"/>
      <c r="J1013" s="22"/>
      <c r="K1013" s="22"/>
      <c r="L1013" s="22"/>
      <c r="M1013" s="22"/>
      <c r="N1013" s="22"/>
      <c r="O1013" s="22"/>
      <c r="P1013" s="22"/>
      <c r="Q1013" s="22"/>
      <c r="R1013" s="22"/>
    </row>
    <row r="1014" spans="1:18" x14ac:dyDescent="0.25">
      <c r="A1014" s="22"/>
      <c r="B1014" s="113"/>
      <c r="C1014" s="113"/>
      <c r="D1014" s="113"/>
      <c r="E1014" s="22"/>
      <c r="F1014" s="22"/>
      <c r="G1014" s="22"/>
      <c r="H1014" s="22"/>
      <c r="I1014" s="22"/>
      <c r="J1014" s="22"/>
      <c r="K1014" s="22"/>
      <c r="L1014" s="22"/>
      <c r="M1014" s="22"/>
      <c r="N1014" s="22"/>
      <c r="O1014" s="22"/>
      <c r="P1014" s="22"/>
      <c r="Q1014" s="22"/>
      <c r="R1014" s="22"/>
    </row>
    <row r="1015" spans="1:18" x14ac:dyDescent="0.25">
      <c r="A1015" s="22"/>
      <c r="B1015" s="113"/>
      <c r="C1015" s="113"/>
      <c r="D1015" s="113"/>
      <c r="E1015" s="22"/>
      <c r="F1015" s="22"/>
      <c r="G1015" s="22"/>
      <c r="H1015" s="22"/>
      <c r="I1015" s="22"/>
      <c r="J1015" s="22"/>
      <c r="K1015" s="22"/>
      <c r="L1015" s="22"/>
      <c r="M1015" s="22"/>
      <c r="N1015" s="22"/>
      <c r="O1015" s="22"/>
      <c r="P1015" s="22"/>
      <c r="Q1015" s="22"/>
      <c r="R1015" s="22"/>
    </row>
    <row r="1016" spans="1:18" x14ac:dyDescent="0.25">
      <c r="A1016" s="22"/>
      <c r="B1016" s="113"/>
      <c r="C1016" s="113"/>
      <c r="D1016" s="113"/>
      <c r="E1016" s="22"/>
      <c r="F1016" s="22"/>
      <c r="G1016" s="22"/>
      <c r="H1016" s="22"/>
      <c r="I1016" s="22"/>
      <c r="J1016" s="22"/>
      <c r="K1016" s="22"/>
      <c r="L1016" s="22"/>
      <c r="M1016" s="22"/>
      <c r="N1016" s="22"/>
      <c r="O1016" s="22"/>
      <c r="P1016" s="22"/>
      <c r="Q1016" s="22"/>
      <c r="R1016" s="22"/>
    </row>
    <row r="1017" spans="1:18" x14ac:dyDescent="0.25">
      <c r="A1017" s="22"/>
      <c r="B1017" s="113"/>
      <c r="C1017" s="113"/>
      <c r="D1017" s="113"/>
      <c r="E1017" s="22"/>
      <c r="F1017" s="22"/>
      <c r="G1017" s="22"/>
      <c r="H1017" s="22"/>
      <c r="I1017" s="22"/>
      <c r="J1017" s="22"/>
      <c r="K1017" s="22"/>
      <c r="L1017" s="22"/>
      <c r="M1017" s="22"/>
      <c r="N1017" s="22"/>
      <c r="O1017" s="22"/>
      <c r="P1017" s="22"/>
      <c r="Q1017" s="22"/>
      <c r="R1017" s="22"/>
    </row>
    <row r="1018" spans="1:18" x14ac:dyDescent="0.25">
      <c r="A1018" s="22"/>
      <c r="B1018" s="113"/>
      <c r="C1018" s="113"/>
      <c r="D1018" s="113"/>
      <c r="E1018" s="22"/>
      <c r="F1018" s="22"/>
      <c r="G1018" s="22"/>
      <c r="H1018" s="22"/>
      <c r="I1018" s="22"/>
      <c r="J1018" s="22"/>
      <c r="K1018" s="22"/>
      <c r="L1018" s="22"/>
      <c r="M1018" s="22"/>
      <c r="N1018" s="22"/>
      <c r="O1018" s="22"/>
      <c r="P1018" s="22"/>
      <c r="Q1018" s="22"/>
      <c r="R1018" s="22"/>
    </row>
    <row r="1019" spans="1:18" x14ac:dyDescent="0.25">
      <c r="A1019" s="22"/>
      <c r="B1019" s="113"/>
      <c r="C1019" s="113"/>
      <c r="D1019" s="113"/>
      <c r="E1019" s="22"/>
      <c r="F1019" s="22"/>
      <c r="G1019" s="22"/>
      <c r="H1019" s="22"/>
      <c r="I1019" s="22"/>
      <c r="J1019" s="22"/>
      <c r="K1019" s="22"/>
      <c r="L1019" s="22"/>
      <c r="M1019" s="22"/>
      <c r="N1019" s="22"/>
      <c r="O1019" s="22"/>
      <c r="P1019" s="22"/>
      <c r="Q1019" s="22"/>
      <c r="R1019" s="22"/>
    </row>
    <row r="1020" spans="1:18" x14ac:dyDescent="0.25">
      <c r="A1020" s="22"/>
      <c r="B1020" s="113"/>
      <c r="C1020" s="113"/>
      <c r="D1020" s="113"/>
      <c r="E1020" s="22"/>
      <c r="F1020" s="22"/>
      <c r="G1020" s="22"/>
      <c r="H1020" s="22"/>
      <c r="I1020" s="22"/>
      <c r="J1020" s="22"/>
      <c r="K1020" s="22"/>
      <c r="L1020" s="22"/>
      <c r="M1020" s="22"/>
      <c r="N1020" s="22"/>
      <c r="O1020" s="22"/>
      <c r="P1020" s="22"/>
      <c r="Q1020" s="22"/>
      <c r="R1020" s="22"/>
    </row>
    <row r="1021" spans="1:18" x14ac:dyDescent="0.25">
      <c r="A1021" s="22"/>
      <c r="B1021" s="113"/>
      <c r="C1021" s="113"/>
      <c r="D1021" s="113"/>
      <c r="E1021" s="22"/>
      <c r="F1021" s="22"/>
      <c r="G1021" s="22"/>
      <c r="H1021" s="22"/>
      <c r="I1021" s="22"/>
      <c r="J1021" s="22"/>
      <c r="K1021" s="22"/>
      <c r="L1021" s="22"/>
      <c r="M1021" s="22"/>
      <c r="N1021" s="22"/>
      <c r="O1021" s="22"/>
      <c r="P1021" s="22"/>
      <c r="Q1021" s="22"/>
      <c r="R1021" s="22"/>
    </row>
    <row r="1022" spans="1:18" x14ac:dyDescent="0.25">
      <c r="A1022" s="22"/>
      <c r="B1022" s="113"/>
      <c r="C1022" s="113"/>
      <c r="D1022" s="113"/>
      <c r="E1022" s="22"/>
      <c r="F1022" s="22"/>
      <c r="G1022" s="22"/>
      <c r="H1022" s="22"/>
      <c r="I1022" s="22"/>
      <c r="J1022" s="22"/>
      <c r="K1022" s="22"/>
      <c r="L1022" s="22"/>
      <c r="M1022" s="22"/>
      <c r="N1022" s="22"/>
      <c r="O1022" s="22"/>
      <c r="P1022" s="22"/>
      <c r="Q1022" s="22"/>
      <c r="R1022" s="22"/>
    </row>
    <row r="1023" spans="1:18" x14ac:dyDescent="0.25">
      <c r="A1023" s="22"/>
      <c r="B1023" s="113"/>
      <c r="C1023" s="113"/>
      <c r="D1023" s="113"/>
      <c r="E1023" s="22"/>
      <c r="F1023" s="22"/>
      <c r="G1023" s="22"/>
      <c r="H1023" s="22"/>
      <c r="I1023" s="22"/>
      <c r="J1023" s="22"/>
      <c r="K1023" s="22"/>
      <c r="L1023" s="22"/>
      <c r="M1023" s="22"/>
      <c r="N1023" s="22"/>
      <c r="O1023" s="22"/>
      <c r="P1023" s="22"/>
      <c r="Q1023" s="22"/>
      <c r="R1023" s="22"/>
    </row>
    <row r="1024" spans="1:18" x14ac:dyDescent="0.25">
      <c r="A1024" s="22"/>
      <c r="B1024" s="113"/>
      <c r="C1024" s="113"/>
      <c r="D1024" s="113"/>
      <c r="E1024" s="22"/>
      <c r="F1024" s="22"/>
      <c r="G1024" s="22"/>
      <c r="H1024" s="22"/>
      <c r="I1024" s="22"/>
      <c r="J1024" s="22"/>
      <c r="K1024" s="22"/>
      <c r="L1024" s="22"/>
      <c r="M1024" s="22"/>
      <c r="N1024" s="22"/>
      <c r="O1024" s="22"/>
      <c r="P1024" s="22"/>
      <c r="Q1024" s="22"/>
      <c r="R1024" s="22"/>
    </row>
    <row r="1025" spans="1:18" x14ac:dyDescent="0.25">
      <c r="A1025" s="22"/>
      <c r="B1025" s="113"/>
      <c r="C1025" s="113"/>
      <c r="D1025" s="113"/>
      <c r="E1025" s="22"/>
      <c r="F1025" s="22"/>
      <c r="G1025" s="22"/>
      <c r="H1025" s="22"/>
      <c r="I1025" s="22"/>
      <c r="J1025" s="22"/>
      <c r="K1025" s="22"/>
      <c r="L1025" s="22"/>
      <c r="M1025" s="22"/>
      <c r="N1025" s="22"/>
      <c r="O1025" s="22"/>
      <c r="P1025" s="22"/>
      <c r="Q1025" s="22"/>
      <c r="R1025" s="22"/>
    </row>
    <row r="1026" spans="1:18" x14ac:dyDescent="0.25">
      <c r="A1026" s="22"/>
      <c r="B1026" s="113"/>
      <c r="C1026" s="113"/>
      <c r="D1026" s="113"/>
      <c r="E1026" s="22"/>
      <c r="F1026" s="22"/>
      <c r="G1026" s="22"/>
      <c r="H1026" s="22"/>
      <c r="I1026" s="22"/>
      <c r="J1026" s="22"/>
      <c r="K1026" s="22"/>
      <c r="L1026" s="22"/>
      <c r="M1026" s="22"/>
      <c r="N1026" s="22"/>
      <c r="O1026" s="22"/>
      <c r="P1026" s="22"/>
      <c r="Q1026" s="22"/>
      <c r="R1026" s="22"/>
    </row>
    <row r="1027" spans="1:18" x14ac:dyDescent="0.25">
      <c r="A1027" s="22"/>
      <c r="B1027" s="113"/>
      <c r="C1027" s="113"/>
      <c r="D1027" s="113"/>
      <c r="E1027" s="22"/>
      <c r="F1027" s="22"/>
      <c r="G1027" s="22"/>
      <c r="H1027" s="22"/>
      <c r="I1027" s="22"/>
      <c r="J1027" s="22"/>
      <c r="K1027" s="22"/>
      <c r="L1027" s="22"/>
      <c r="M1027" s="22"/>
      <c r="N1027" s="22"/>
      <c r="O1027" s="22"/>
      <c r="P1027" s="22"/>
      <c r="Q1027" s="22"/>
      <c r="R1027" s="22"/>
    </row>
    <row r="1028" spans="1:18" x14ac:dyDescent="0.25">
      <c r="A1028" s="22"/>
      <c r="B1028" s="113"/>
      <c r="C1028" s="113"/>
      <c r="D1028" s="113"/>
      <c r="E1028" s="22"/>
      <c r="F1028" s="22"/>
      <c r="G1028" s="22"/>
      <c r="H1028" s="22"/>
      <c r="I1028" s="22"/>
      <c r="J1028" s="22"/>
      <c r="K1028" s="22"/>
      <c r="L1028" s="22"/>
      <c r="M1028" s="22"/>
      <c r="N1028" s="22"/>
      <c r="O1028" s="22"/>
      <c r="P1028" s="22"/>
      <c r="Q1028" s="22"/>
      <c r="R1028" s="22"/>
    </row>
    <row r="1029" spans="1:18" x14ac:dyDescent="0.25">
      <c r="A1029" s="22"/>
      <c r="B1029" s="113"/>
      <c r="C1029" s="113"/>
      <c r="D1029" s="113"/>
      <c r="E1029" s="22"/>
      <c r="F1029" s="22"/>
      <c r="G1029" s="22"/>
      <c r="H1029" s="22"/>
      <c r="I1029" s="22"/>
      <c r="J1029" s="22"/>
      <c r="K1029" s="22"/>
      <c r="L1029" s="22"/>
      <c r="M1029" s="22"/>
      <c r="N1029" s="22"/>
      <c r="O1029" s="22"/>
      <c r="P1029" s="22"/>
      <c r="Q1029" s="22"/>
      <c r="R1029" s="22"/>
    </row>
    <row r="1030" spans="1:18" x14ac:dyDescent="0.25">
      <c r="A1030" s="22"/>
      <c r="B1030" s="113"/>
      <c r="C1030" s="113"/>
      <c r="D1030" s="113"/>
      <c r="E1030" s="22"/>
      <c r="F1030" s="22"/>
      <c r="G1030" s="22"/>
      <c r="H1030" s="22"/>
      <c r="I1030" s="22"/>
      <c r="J1030" s="22"/>
      <c r="K1030" s="22"/>
      <c r="L1030" s="22"/>
      <c r="M1030" s="22"/>
      <c r="N1030" s="22"/>
      <c r="O1030" s="22"/>
      <c r="P1030" s="22"/>
      <c r="Q1030" s="22"/>
      <c r="R1030" s="22"/>
    </row>
    <row r="1031" spans="1:18" x14ac:dyDescent="0.25">
      <c r="A1031" s="22"/>
      <c r="B1031" s="113"/>
      <c r="C1031" s="113"/>
      <c r="D1031" s="113"/>
      <c r="E1031" s="22"/>
      <c r="F1031" s="22"/>
      <c r="G1031" s="22"/>
      <c r="H1031" s="22"/>
      <c r="I1031" s="22"/>
      <c r="J1031" s="22"/>
      <c r="K1031" s="22"/>
      <c r="L1031" s="22"/>
      <c r="M1031" s="22"/>
      <c r="N1031" s="22"/>
      <c r="O1031" s="22"/>
      <c r="P1031" s="22"/>
      <c r="Q1031" s="22"/>
      <c r="R1031" s="22"/>
    </row>
    <row r="1032" spans="1:18" x14ac:dyDescent="0.25">
      <c r="A1032" s="22"/>
      <c r="B1032" s="113"/>
      <c r="C1032" s="113"/>
      <c r="D1032" s="113"/>
      <c r="E1032" s="22"/>
      <c r="F1032" s="22"/>
      <c r="G1032" s="22"/>
      <c r="H1032" s="22"/>
      <c r="I1032" s="22"/>
      <c r="J1032" s="22"/>
      <c r="K1032" s="22"/>
      <c r="L1032" s="22"/>
      <c r="M1032" s="22"/>
      <c r="N1032" s="22"/>
      <c r="O1032" s="22"/>
      <c r="P1032" s="22"/>
      <c r="Q1032" s="22"/>
      <c r="R1032" s="22"/>
    </row>
    <row r="1033" spans="1:18" x14ac:dyDescent="0.25">
      <c r="A1033" s="22"/>
      <c r="B1033" s="113"/>
      <c r="C1033" s="113"/>
      <c r="D1033" s="113"/>
      <c r="E1033" s="22"/>
      <c r="F1033" s="22"/>
      <c r="G1033" s="22"/>
      <c r="H1033" s="22"/>
      <c r="I1033" s="22"/>
      <c r="J1033" s="22"/>
      <c r="K1033" s="22"/>
      <c r="L1033" s="22"/>
      <c r="M1033" s="22"/>
      <c r="N1033" s="22"/>
      <c r="O1033" s="22"/>
      <c r="P1033" s="22"/>
      <c r="Q1033" s="22"/>
      <c r="R1033" s="22"/>
    </row>
    <row r="1034" spans="1:18" x14ac:dyDescent="0.25">
      <c r="A1034" s="22"/>
      <c r="B1034" s="113"/>
      <c r="C1034" s="113"/>
      <c r="D1034" s="113"/>
      <c r="E1034" s="22"/>
      <c r="F1034" s="22"/>
      <c r="G1034" s="22"/>
      <c r="H1034" s="22"/>
      <c r="I1034" s="22"/>
      <c r="J1034" s="22"/>
      <c r="K1034" s="22"/>
      <c r="L1034" s="22"/>
      <c r="M1034" s="22"/>
      <c r="N1034" s="22"/>
      <c r="O1034" s="22"/>
      <c r="P1034" s="22"/>
      <c r="Q1034" s="22"/>
      <c r="R1034" s="22"/>
    </row>
    <row r="1035" spans="1:18" x14ac:dyDescent="0.25">
      <c r="A1035" s="22"/>
      <c r="B1035" s="113"/>
      <c r="C1035" s="113"/>
      <c r="D1035" s="113"/>
      <c r="E1035" s="22"/>
      <c r="F1035" s="22"/>
      <c r="G1035" s="22"/>
      <c r="H1035" s="22"/>
      <c r="I1035" s="22"/>
      <c r="J1035" s="22"/>
      <c r="K1035" s="22"/>
      <c r="L1035" s="22"/>
      <c r="M1035" s="22"/>
      <c r="N1035" s="22"/>
      <c r="O1035" s="22"/>
      <c r="P1035" s="22"/>
      <c r="Q1035" s="22"/>
      <c r="R1035" s="22"/>
    </row>
    <row r="1036" spans="1:18" x14ac:dyDescent="0.25">
      <c r="A1036" s="22"/>
      <c r="B1036" s="113"/>
      <c r="C1036" s="113"/>
      <c r="D1036" s="113"/>
      <c r="E1036" s="22"/>
      <c r="F1036" s="22"/>
      <c r="G1036" s="22"/>
      <c r="H1036" s="22"/>
      <c r="I1036" s="22"/>
      <c r="J1036" s="22"/>
      <c r="K1036" s="22"/>
      <c r="L1036" s="22"/>
      <c r="M1036" s="22"/>
      <c r="N1036" s="22"/>
      <c r="O1036" s="22"/>
      <c r="P1036" s="22"/>
      <c r="Q1036" s="22"/>
      <c r="R1036" s="22"/>
    </row>
    <row r="1037" spans="1:18" x14ac:dyDescent="0.25">
      <c r="A1037" s="22"/>
      <c r="B1037" s="113"/>
      <c r="C1037" s="113"/>
      <c r="D1037" s="113"/>
      <c r="E1037" s="22"/>
      <c r="F1037" s="22"/>
      <c r="G1037" s="22"/>
      <c r="H1037" s="22"/>
      <c r="I1037" s="22"/>
      <c r="J1037" s="22"/>
      <c r="K1037" s="22"/>
      <c r="L1037" s="22"/>
      <c r="M1037" s="22"/>
      <c r="N1037" s="22"/>
      <c r="O1037" s="22"/>
      <c r="P1037" s="22"/>
      <c r="Q1037" s="22"/>
      <c r="R1037" s="22"/>
    </row>
    <row r="1038" spans="1:18" x14ac:dyDescent="0.25">
      <c r="A1038" s="22"/>
      <c r="B1038" s="113"/>
      <c r="C1038" s="113"/>
      <c r="D1038" s="113"/>
      <c r="E1038" s="22"/>
      <c r="F1038" s="22"/>
      <c r="G1038" s="22"/>
      <c r="H1038" s="22"/>
      <c r="I1038" s="22"/>
      <c r="J1038" s="22"/>
      <c r="K1038" s="22"/>
      <c r="L1038" s="22"/>
      <c r="M1038" s="22"/>
      <c r="N1038" s="22"/>
      <c r="O1038" s="22"/>
      <c r="P1038" s="22"/>
      <c r="Q1038" s="22"/>
      <c r="R1038" s="22"/>
    </row>
    <row r="1039" spans="1:18" x14ac:dyDescent="0.25">
      <c r="A1039" s="22"/>
      <c r="B1039" s="113"/>
      <c r="C1039" s="113"/>
      <c r="D1039" s="113"/>
      <c r="E1039" s="22"/>
      <c r="F1039" s="22"/>
      <c r="G1039" s="22"/>
      <c r="H1039" s="22"/>
      <c r="I1039" s="22"/>
      <c r="J1039" s="22"/>
      <c r="K1039" s="22"/>
      <c r="L1039" s="22"/>
      <c r="M1039" s="22"/>
      <c r="N1039" s="22"/>
      <c r="O1039" s="22"/>
      <c r="P1039" s="22"/>
      <c r="Q1039" s="22"/>
      <c r="R1039" s="22"/>
    </row>
    <row r="1040" spans="1:18" x14ac:dyDescent="0.25">
      <c r="A1040" s="22"/>
      <c r="B1040" s="113"/>
      <c r="C1040" s="113"/>
      <c r="D1040" s="113"/>
      <c r="E1040" s="22"/>
      <c r="F1040" s="22"/>
      <c r="G1040" s="22"/>
      <c r="H1040" s="22"/>
      <c r="I1040" s="22"/>
      <c r="J1040" s="22"/>
      <c r="K1040" s="22"/>
      <c r="L1040" s="22"/>
      <c r="M1040" s="22"/>
      <c r="N1040" s="22"/>
      <c r="O1040" s="22"/>
      <c r="P1040" s="22"/>
      <c r="Q1040" s="22"/>
      <c r="R1040" s="22"/>
    </row>
    <row r="1041" spans="1:18" x14ac:dyDescent="0.25">
      <c r="A1041" s="22"/>
      <c r="B1041" s="113"/>
      <c r="C1041" s="113"/>
      <c r="D1041" s="113"/>
      <c r="E1041" s="22"/>
      <c r="F1041" s="22"/>
      <c r="G1041" s="22"/>
      <c r="H1041" s="22"/>
      <c r="I1041" s="22"/>
      <c r="J1041" s="22"/>
      <c r="K1041" s="22"/>
      <c r="L1041" s="22"/>
      <c r="M1041" s="22"/>
      <c r="N1041" s="22"/>
      <c r="O1041" s="22"/>
      <c r="P1041" s="22"/>
      <c r="Q1041" s="22"/>
      <c r="R1041" s="22"/>
    </row>
    <row r="1042" spans="1:18" x14ac:dyDescent="0.25">
      <c r="A1042" s="22"/>
      <c r="B1042" s="113"/>
      <c r="C1042" s="113"/>
      <c r="D1042" s="113"/>
      <c r="E1042" s="22"/>
      <c r="F1042" s="22"/>
      <c r="G1042" s="22"/>
      <c r="H1042" s="22"/>
      <c r="I1042" s="22"/>
      <c r="J1042" s="22"/>
      <c r="K1042" s="22"/>
      <c r="L1042" s="22"/>
      <c r="M1042" s="22"/>
      <c r="N1042" s="22"/>
      <c r="O1042" s="22"/>
      <c r="P1042" s="22"/>
      <c r="Q1042" s="22"/>
      <c r="R1042" s="22"/>
    </row>
    <row r="1043" spans="1:18" x14ac:dyDescent="0.25">
      <c r="A1043" s="22"/>
      <c r="B1043" s="113"/>
      <c r="C1043" s="113"/>
      <c r="D1043" s="113"/>
      <c r="E1043" s="22"/>
      <c r="F1043" s="22"/>
      <c r="G1043" s="22"/>
      <c r="H1043" s="22"/>
      <c r="I1043" s="22"/>
      <c r="J1043" s="22"/>
      <c r="K1043" s="22"/>
      <c r="L1043" s="22"/>
      <c r="M1043" s="22"/>
      <c r="N1043" s="22"/>
      <c r="O1043" s="22"/>
      <c r="P1043" s="22"/>
      <c r="Q1043" s="22"/>
      <c r="R1043" s="22"/>
    </row>
    <row r="1044" spans="1:18" x14ac:dyDescent="0.25">
      <c r="A1044" s="22"/>
      <c r="B1044" s="113"/>
      <c r="C1044" s="113"/>
      <c r="D1044" s="113"/>
      <c r="E1044" s="22"/>
      <c r="F1044" s="22"/>
      <c r="G1044" s="22"/>
      <c r="H1044" s="22"/>
      <c r="I1044" s="22"/>
      <c r="J1044" s="22"/>
      <c r="K1044" s="22"/>
      <c r="L1044" s="22"/>
      <c r="M1044" s="22"/>
      <c r="N1044" s="22"/>
      <c r="O1044" s="22"/>
      <c r="P1044" s="22"/>
      <c r="Q1044" s="22"/>
      <c r="R1044" s="22"/>
    </row>
    <row r="1045" spans="1:18" x14ac:dyDescent="0.25">
      <c r="A1045" s="22"/>
      <c r="B1045" s="113"/>
      <c r="C1045" s="113"/>
      <c r="D1045" s="113"/>
      <c r="E1045" s="22"/>
      <c r="F1045" s="22"/>
      <c r="G1045" s="22"/>
      <c r="H1045" s="22"/>
      <c r="I1045" s="22"/>
      <c r="J1045" s="22"/>
      <c r="K1045" s="22"/>
      <c r="L1045" s="22"/>
      <c r="M1045" s="22"/>
      <c r="N1045" s="22"/>
      <c r="O1045" s="22"/>
      <c r="P1045" s="22"/>
      <c r="Q1045" s="22"/>
      <c r="R1045" s="22"/>
    </row>
    <row r="1046" spans="1:18" x14ac:dyDescent="0.25">
      <c r="A1046" s="22"/>
      <c r="B1046" s="113"/>
      <c r="C1046" s="113"/>
      <c r="D1046" s="113"/>
      <c r="E1046" s="22"/>
      <c r="F1046" s="22"/>
      <c r="G1046" s="22"/>
      <c r="H1046" s="22"/>
      <c r="I1046" s="22"/>
      <c r="J1046" s="22"/>
      <c r="K1046" s="22"/>
      <c r="L1046" s="22"/>
      <c r="M1046" s="22"/>
      <c r="N1046" s="22"/>
      <c r="O1046" s="22"/>
      <c r="P1046" s="22"/>
      <c r="Q1046" s="22"/>
      <c r="R1046" s="22"/>
    </row>
    <row r="1047" spans="1:18" x14ac:dyDescent="0.25">
      <c r="A1047" s="22"/>
      <c r="B1047" s="113"/>
      <c r="C1047" s="113"/>
      <c r="D1047" s="113"/>
      <c r="E1047" s="22"/>
      <c r="F1047" s="22"/>
      <c r="G1047" s="22"/>
      <c r="H1047" s="22"/>
      <c r="I1047" s="22"/>
      <c r="J1047" s="22"/>
      <c r="K1047" s="22"/>
      <c r="L1047" s="22"/>
      <c r="M1047" s="22"/>
      <c r="N1047" s="22"/>
      <c r="O1047" s="22"/>
      <c r="P1047" s="22"/>
      <c r="Q1047" s="22"/>
      <c r="R1047" s="22"/>
    </row>
    <row r="1048" spans="1:18" x14ac:dyDescent="0.25">
      <c r="A1048" s="22"/>
      <c r="B1048" s="113"/>
      <c r="C1048" s="113"/>
      <c r="D1048" s="113"/>
      <c r="E1048" s="22"/>
      <c r="F1048" s="22"/>
      <c r="G1048" s="22"/>
      <c r="H1048" s="22"/>
      <c r="I1048" s="22"/>
      <c r="J1048" s="22"/>
      <c r="K1048" s="22"/>
      <c r="L1048" s="22"/>
      <c r="M1048" s="22"/>
      <c r="N1048" s="22"/>
      <c r="O1048" s="22"/>
      <c r="P1048" s="22"/>
      <c r="Q1048" s="22"/>
      <c r="R1048" s="22"/>
    </row>
    <row r="1049" spans="1:18" x14ac:dyDescent="0.25">
      <c r="A1049" s="22"/>
      <c r="B1049" s="113"/>
      <c r="C1049" s="113"/>
      <c r="D1049" s="113"/>
      <c r="E1049" s="22"/>
      <c r="F1049" s="22"/>
      <c r="G1049" s="22"/>
      <c r="H1049" s="22"/>
      <c r="I1049" s="22"/>
      <c r="J1049" s="22"/>
      <c r="K1049" s="22"/>
      <c r="L1049" s="22"/>
      <c r="M1049" s="22"/>
      <c r="N1049" s="22"/>
      <c r="O1049" s="22"/>
      <c r="P1049" s="22"/>
      <c r="Q1049" s="22"/>
      <c r="R1049" s="22"/>
    </row>
    <row r="1050" spans="1:18" x14ac:dyDescent="0.25">
      <c r="A1050" s="22"/>
      <c r="B1050" s="113"/>
      <c r="C1050" s="113"/>
      <c r="D1050" s="113"/>
      <c r="E1050" s="22"/>
      <c r="F1050" s="22"/>
      <c r="G1050" s="22"/>
      <c r="H1050" s="22"/>
      <c r="I1050" s="22"/>
      <c r="J1050" s="22"/>
      <c r="K1050" s="22"/>
      <c r="L1050" s="22"/>
      <c r="M1050" s="22"/>
      <c r="N1050" s="22"/>
      <c r="O1050" s="22"/>
      <c r="P1050" s="22"/>
      <c r="Q1050" s="22"/>
      <c r="R1050" s="22"/>
    </row>
    <row r="1051" spans="1:18" x14ac:dyDescent="0.25">
      <c r="A1051" s="22"/>
      <c r="B1051" s="113"/>
      <c r="C1051" s="113"/>
      <c r="D1051" s="113"/>
      <c r="E1051" s="22"/>
      <c r="F1051" s="22"/>
      <c r="G1051" s="22"/>
      <c r="H1051" s="22"/>
      <c r="I1051" s="22"/>
      <c r="J1051" s="22"/>
      <c r="K1051" s="22"/>
      <c r="L1051" s="22"/>
      <c r="M1051" s="22"/>
      <c r="N1051" s="22"/>
      <c r="O1051" s="22"/>
      <c r="P1051" s="22"/>
      <c r="Q1051" s="22"/>
      <c r="R1051" s="22"/>
    </row>
    <row r="1052" spans="1:18" x14ac:dyDescent="0.25">
      <c r="A1052" s="22"/>
      <c r="B1052" s="113"/>
      <c r="C1052" s="113"/>
      <c r="D1052" s="113"/>
      <c r="E1052" s="22"/>
      <c r="F1052" s="22"/>
      <c r="G1052" s="22"/>
      <c r="H1052" s="22"/>
      <c r="I1052" s="22"/>
      <c r="J1052" s="22"/>
      <c r="K1052" s="22"/>
      <c r="L1052" s="22"/>
      <c r="M1052" s="22"/>
      <c r="N1052" s="22"/>
      <c r="O1052" s="22"/>
      <c r="P1052" s="22"/>
      <c r="Q1052" s="22"/>
      <c r="R1052" s="22"/>
    </row>
    <row r="1053" spans="1:18" x14ac:dyDescent="0.25">
      <c r="A1053" s="22"/>
      <c r="B1053" s="113"/>
      <c r="C1053" s="113"/>
      <c r="D1053" s="113"/>
      <c r="E1053" s="22"/>
      <c r="F1053" s="22"/>
      <c r="G1053" s="22"/>
      <c r="H1053" s="22"/>
      <c r="I1053" s="22"/>
      <c r="J1053" s="22"/>
      <c r="K1053" s="22"/>
      <c r="L1053" s="22"/>
      <c r="M1053" s="22"/>
      <c r="N1053" s="22"/>
      <c r="O1053" s="22"/>
      <c r="P1053" s="22"/>
      <c r="Q1053" s="22"/>
      <c r="R1053" s="22"/>
    </row>
    <row r="1054" spans="1:18" x14ac:dyDescent="0.25">
      <c r="A1054" s="22"/>
      <c r="B1054" s="113"/>
      <c r="C1054" s="113"/>
      <c r="D1054" s="113"/>
      <c r="E1054" s="22"/>
      <c r="F1054" s="22"/>
      <c r="G1054" s="22"/>
      <c r="H1054" s="22"/>
      <c r="I1054" s="22"/>
      <c r="J1054" s="22"/>
      <c r="K1054" s="22"/>
      <c r="L1054" s="22"/>
      <c r="M1054" s="22"/>
      <c r="N1054" s="22"/>
      <c r="O1054" s="22"/>
      <c r="P1054" s="22"/>
      <c r="Q1054" s="22"/>
      <c r="R1054" s="22"/>
    </row>
    <row r="1055" spans="1:18" x14ac:dyDescent="0.25">
      <c r="A1055" s="22"/>
      <c r="B1055" s="113"/>
      <c r="C1055" s="113"/>
      <c r="D1055" s="113"/>
      <c r="E1055" s="22"/>
      <c r="F1055" s="22"/>
      <c r="G1055" s="22"/>
      <c r="H1055" s="22"/>
      <c r="I1055" s="22"/>
      <c r="J1055" s="22"/>
      <c r="K1055" s="22"/>
      <c r="L1055" s="22"/>
      <c r="M1055" s="22"/>
      <c r="N1055" s="22"/>
      <c r="O1055" s="22"/>
      <c r="P1055" s="22"/>
      <c r="Q1055" s="22"/>
      <c r="R1055" s="22"/>
    </row>
    <row r="1056" spans="1:18" x14ac:dyDescent="0.25">
      <c r="A1056" s="22"/>
      <c r="B1056" s="113"/>
      <c r="C1056" s="113"/>
      <c r="D1056" s="113"/>
      <c r="E1056" s="22"/>
      <c r="F1056" s="22"/>
      <c r="G1056" s="22"/>
      <c r="H1056" s="22"/>
      <c r="I1056" s="22"/>
      <c r="J1056" s="22"/>
      <c r="K1056" s="22"/>
      <c r="L1056" s="22"/>
      <c r="M1056" s="22"/>
      <c r="N1056" s="22"/>
      <c r="O1056" s="22"/>
      <c r="P1056" s="22"/>
      <c r="Q1056" s="22"/>
      <c r="R1056" s="22"/>
    </row>
    <row r="1057" spans="1:18" x14ac:dyDescent="0.25">
      <c r="A1057" s="22"/>
      <c r="B1057" s="113"/>
      <c r="C1057" s="113"/>
      <c r="D1057" s="113"/>
      <c r="E1057" s="22"/>
      <c r="F1057" s="22"/>
      <c r="G1057" s="22"/>
      <c r="H1057" s="22"/>
      <c r="I1057" s="22"/>
      <c r="J1057" s="22"/>
      <c r="K1057" s="22"/>
      <c r="L1057" s="22"/>
      <c r="M1057" s="22"/>
      <c r="N1057" s="22"/>
      <c r="O1057" s="22"/>
      <c r="P1057" s="22"/>
      <c r="Q1057" s="22"/>
      <c r="R1057" s="22"/>
    </row>
    <row r="1058" spans="1:18" x14ac:dyDescent="0.25">
      <c r="A1058" s="22"/>
      <c r="B1058" s="113"/>
      <c r="C1058" s="113"/>
      <c r="D1058" s="113"/>
      <c r="E1058" s="22"/>
      <c r="F1058" s="22"/>
      <c r="G1058" s="22"/>
      <c r="H1058" s="22"/>
      <c r="I1058" s="22"/>
      <c r="J1058" s="22"/>
      <c r="K1058" s="22"/>
      <c r="L1058" s="22"/>
      <c r="M1058" s="22"/>
      <c r="N1058" s="22"/>
      <c r="O1058" s="22"/>
      <c r="P1058" s="22"/>
      <c r="Q1058" s="22"/>
      <c r="R1058" s="22"/>
    </row>
    <row r="1059" spans="1:18" x14ac:dyDescent="0.25">
      <c r="A1059" s="22"/>
      <c r="B1059" s="113"/>
      <c r="C1059" s="113"/>
      <c r="D1059" s="113"/>
      <c r="E1059" s="22"/>
      <c r="F1059" s="22"/>
      <c r="G1059" s="22"/>
      <c r="H1059" s="22"/>
      <c r="I1059" s="22"/>
      <c r="J1059" s="22"/>
      <c r="K1059" s="22"/>
      <c r="L1059" s="22"/>
      <c r="M1059" s="22"/>
      <c r="N1059" s="22"/>
      <c r="O1059" s="22"/>
      <c r="P1059" s="22"/>
      <c r="Q1059" s="22"/>
      <c r="R1059" s="22"/>
    </row>
    <row r="1060" spans="1:18" x14ac:dyDescent="0.25">
      <c r="A1060" s="22"/>
      <c r="B1060" s="113"/>
      <c r="C1060" s="113"/>
      <c r="D1060" s="113"/>
      <c r="E1060" s="22"/>
      <c r="F1060" s="22"/>
      <c r="G1060" s="22"/>
      <c r="H1060" s="22"/>
      <c r="I1060" s="22"/>
      <c r="J1060" s="22"/>
      <c r="K1060" s="22"/>
      <c r="L1060" s="22"/>
      <c r="M1060" s="22"/>
      <c r="N1060" s="22"/>
      <c r="O1060" s="22"/>
      <c r="P1060" s="22"/>
      <c r="Q1060" s="22"/>
      <c r="R1060" s="22"/>
    </row>
    <row r="1061" spans="1:18" x14ac:dyDescent="0.25">
      <c r="A1061" s="22"/>
      <c r="B1061" s="113"/>
      <c r="C1061" s="113"/>
      <c r="D1061" s="113"/>
      <c r="E1061" s="22"/>
      <c r="F1061" s="22"/>
      <c r="G1061" s="22"/>
      <c r="H1061" s="22"/>
      <c r="I1061" s="22"/>
      <c r="J1061" s="22"/>
      <c r="K1061" s="22"/>
      <c r="L1061" s="22"/>
      <c r="M1061" s="22"/>
      <c r="N1061" s="22"/>
      <c r="O1061" s="22"/>
      <c r="P1061" s="22"/>
      <c r="Q1061" s="22"/>
      <c r="R1061" s="22"/>
    </row>
    <row r="1062" spans="1:18" x14ac:dyDescent="0.25">
      <c r="A1062" s="22"/>
      <c r="B1062" s="113"/>
      <c r="C1062" s="113"/>
      <c r="D1062" s="113"/>
      <c r="E1062" s="22"/>
      <c r="F1062" s="22"/>
      <c r="G1062" s="22"/>
      <c r="H1062" s="22"/>
      <c r="I1062" s="22"/>
      <c r="J1062" s="22"/>
      <c r="K1062" s="22"/>
      <c r="L1062" s="22"/>
      <c r="M1062" s="22"/>
      <c r="N1062" s="22"/>
      <c r="O1062" s="22"/>
      <c r="P1062" s="22"/>
      <c r="Q1062" s="22"/>
      <c r="R1062" s="22"/>
    </row>
    <row r="1063" spans="1:18" x14ac:dyDescent="0.25">
      <c r="A1063" s="22"/>
      <c r="B1063" s="113"/>
      <c r="C1063" s="113"/>
      <c r="D1063" s="113"/>
      <c r="E1063" s="22"/>
      <c r="F1063" s="22"/>
      <c r="G1063" s="22"/>
      <c r="H1063" s="22"/>
      <c r="I1063" s="22"/>
      <c r="J1063" s="22"/>
      <c r="K1063" s="22"/>
      <c r="L1063" s="22"/>
      <c r="M1063" s="22"/>
      <c r="N1063" s="22"/>
      <c r="O1063" s="22"/>
      <c r="P1063" s="22"/>
      <c r="Q1063" s="22"/>
      <c r="R1063" s="22"/>
    </row>
    <row r="1064" spans="1:18" x14ac:dyDescent="0.25">
      <c r="A1064" s="22"/>
      <c r="B1064" s="113"/>
      <c r="C1064" s="113"/>
      <c r="D1064" s="113"/>
      <c r="E1064" s="22"/>
      <c r="F1064" s="22"/>
      <c r="G1064" s="22"/>
      <c r="H1064" s="22"/>
      <c r="I1064" s="22"/>
      <c r="J1064" s="22"/>
      <c r="K1064" s="22"/>
      <c r="L1064" s="22"/>
      <c r="M1064" s="22"/>
      <c r="N1064" s="22"/>
      <c r="O1064" s="22"/>
      <c r="P1064" s="22"/>
      <c r="Q1064" s="22"/>
      <c r="R1064" s="22"/>
    </row>
    <row r="1065" spans="1:18" x14ac:dyDescent="0.25">
      <c r="A1065" s="22"/>
      <c r="B1065" s="113"/>
      <c r="C1065" s="113"/>
      <c r="D1065" s="113"/>
      <c r="E1065" s="22"/>
      <c r="F1065" s="22"/>
      <c r="G1065" s="22"/>
      <c r="H1065" s="22"/>
      <c r="I1065" s="22"/>
      <c r="J1065" s="22"/>
      <c r="K1065" s="22"/>
      <c r="L1065" s="22"/>
      <c r="M1065" s="22"/>
      <c r="N1065" s="22"/>
      <c r="O1065" s="22"/>
      <c r="P1065" s="22"/>
      <c r="Q1065" s="22"/>
      <c r="R1065" s="22"/>
    </row>
    <row r="1066" spans="1:18" x14ac:dyDescent="0.25">
      <c r="A1066" s="22"/>
      <c r="B1066" s="113"/>
      <c r="C1066" s="113"/>
      <c r="D1066" s="113"/>
      <c r="E1066" s="22"/>
      <c r="F1066" s="22"/>
      <c r="G1066" s="22"/>
      <c r="H1066" s="22"/>
      <c r="I1066" s="22"/>
      <c r="J1066" s="22"/>
      <c r="K1066" s="22"/>
      <c r="L1066" s="22"/>
      <c r="M1066" s="22"/>
      <c r="N1066" s="22"/>
      <c r="O1066" s="22"/>
      <c r="P1066" s="22"/>
      <c r="Q1066" s="22"/>
      <c r="R1066" s="22"/>
    </row>
    <row r="1067" spans="1:18" x14ac:dyDescent="0.25">
      <c r="A1067" s="22"/>
      <c r="B1067" s="113"/>
      <c r="C1067" s="113"/>
      <c r="D1067" s="113"/>
      <c r="E1067" s="22"/>
      <c r="F1067" s="22"/>
      <c r="G1067" s="22"/>
      <c r="H1067" s="22"/>
      <c r="I1067" s="22"/>
      <c r="J1067" s="22"/>
      <c r="K1067" s="22"/>
      <c r="L1067" s="22"/>
      <c r="M1067" s="22"/>
      <c r="N1067" s="22"/>
      <c r="O1067" s="22"/>
      <c r="P1067" s="22"/>
      <c r="Q1067" s="22"/>
      <c r="R1067" s="22"/>
    </row>
    <row r="1068" spans="1:18" x14ac:dyDescent="0.25">
      <c r="A1068" s="22"/>
      <c r="B1068" s="113"/>
      <c r="C1068" s="113"/>
      <c r="D1068" s="113"/>
      <c r="E1068" s="22"/>
      <c r="F1068" s="22"/>
      <c r="G1068" s="22"/>
      <c r="H1068" s="22"/>
      <c r="I1068" s="22"/>
      <c r="J1068" s="22"/>
      <c r="K1068" s="22"/>
      <c r="L1068" s="22"/>
      <c r="M1068" s="22"/>
      <c r="N1068" s="22"/>
      <c r="O1068" s="22"/>
      <c r="P1068" s="22"/>
      <c r="Q1068" s="22"/>
      <c r="R1068" s="22"/>
    </row>
    <row r="1069" spans="1:18" x14ac:dyDescent="0.25">
      <c r="A1069" s="22"/>
      <c r="B1069" s="113"/>
      <c r="C1069" s="113"/>
      <c r="D1069" s="113"/>
      <c r="E1069" s="22"/>
      <c r="F1069" s="22"/>
      <c r="G1069" s="22"/>
      <c r="H1069" s="22"/>
      <c r="I1069" s="22"/>
      <c r="J1069" s="22"/>
      <c r="K1069" s="22"/>
      <c r="L1069" s="22"/>
      <c r="M1069" s="22"/>
      <c r="N1069" s="22"/>
      <c r="O1069" s="22"/>
      <c r="P1069" s="22"/>
      <c r="Q1069" s="22"/>
      <c r="R1069" s="22"/>
    </row>
    <row r="1070" spans="1:18" x14ac:dyDescent="0.25">
      <c r="A1070" s="22"/>
      <c r="B1070" s="113"/>
      <c r="C1070" s="113"/>
      <c r="D1070" s="113"/>
      <c r="E1070" s="22"/>
      <c r="F1070" s="22"/>
      <c r="G1070" s="22"/>
      <c r="H1070" s="22"/>
      <c r="I1070" s="22"/>
      <c r="J1070" s="22"/>
      <c r="K1070" s="22"/>
      <c r="L1070" s="22"/>
      <c r="M1070" s="22"/>
      <c r="N1070" s="22"/>
      <c r="O1070" s="22"/>
      <c r="P1070" s="22"/>
      <c r="Q1070" s="22"/>
      <c r="R1070" s="22"/>
    </row>
    <row r="1071" spans="1:18" x14ac:dyDescent="0.25">
      <c r="A1071" s="22"/>
      <c r="B1071" s="113"/>
      <c r="C1071" s="113"/>
      <c r="D1071" s="113"/>
      <c r="E1071" s="22"/>
      <c r="F1071" s="22"/>
      <c r="G1071" s="22"/>
      <c r="H1071" s="22"/>
      <c r="I1071" s="22"/>
      <c r="J1071" s="22"/>
      <c r="K1071" s="22"/>
      <c r="L1071" s="22"/>
      <c r="M1071" s="22"/>
      <c r="N1071" s="22"/>
      <c r="O1071" s="22"/>
      <c r="P1071" s="22"/>
      <c r="Q1071" s="22"/>
      <c r="R1071" s="22"/>
    </row>
    <row r="1072" spans="1:18" x14ac:dyDescent="0.25">
      <c r="A1072" s="22"/>
      <c r="B1072" s="113"/>
      <c r="C1072" s="113"/>
      <c r="D1072" s="113"/>
      <c r="E1072" s="22"/>
      <c r="F1072" s="22"/>
      <c r="G1072" s="22"/>
      <c r="H1072" s="22"/>
      <c r="I1072" s="22"/>
      <c r="J1072" s="22"/>
      <c r="K1072" s="22"/>
      <c r="L1072" s="22"/>
      <c r="M1072" s="22"/>
      <c r="N1072" s="22"/>
      <c r="O1072" s="22"/>
      <c r="P1072" s="22"/>
      <c r="Q1072" s="22"/>
      <c r="R1072" s="22"/>
    </row>
    <row r="1073" spans="1:18" x14ac:dyDescent="0.25">
      <c r="A1073" s="22"/>
      <c r="B1073" s="113"/>
      <c r="C1073" s="113"/>
      <c r="D1073" s="113"/>
      <c r="E1073" s="22"/>
      <c r="F1073" s="22"/>
      <c r="G1073" s="22"/>
      <c r="H1073" s="22"/>
      <c r="I1073" s="22"/>
      <c r="J1073" s="22"/>
      <c r="K1073" s="22"/>
      <c r="L1073" s="22"/>
      <c r="M1073" s="22"/>
      <c r="N1073" s="22"/>
      <c r="O1073" s="22"/>
      <c r="P1073" s="22"/>
      <c r="Q1073" s="22"/>
      <c r="R1073" s="22"/>
    </row>
    <row r="1074" spans="1:18" x14ac:dyDescent="0.25">
      <c r="A1074" s="22"/>
      <c r="B1074" s="113"/>
      <c r="C1074" s="113"/>
      <c r="D1074" s="113"/>
      <c r="E1074" s="22"/>
      <c r="F1074" s="22"/>
      <c r="G1074" s="22"/>
      <c r="H1074" s="22"/>
      <c r="I1074" s="22"/>
      <c r="J1074" s="22"/>
      <c r="K1074" s="22"/>
      <c r="L1074" s="22"/>
      <c r="M1074" s="22"/>
      <c r="N1074" s="22"/>
      <c r="O1074" s="22"/>
      <c r="P1074" s="22"/>
      <c r="Q1074" s="22"/>
      <c r="R1074" s="22"/>
    </row>
    <row r="1075" spans="1:18" x14ac:dyDescent="0.25">
      <c r="A1075" s="22"/>
      <c r="B1075" s="113"/>
      <c r="C1075" s="113"/>
      <c r="D1075" s="113"/>
      <c r="E1075" s="22"/>
      <c r="F1075" s="22"/>
      <c r="G1075" s="22"/>
      <c r="H1075" s="22"/>
      <c r="I1075" s="22"/>
      <c r="J1075" s="22"/>
      <c r="K1075" s="22"/>
      <c r="L1075" s="22"/>
      <c r="M1075" s="22"/>
      <c r="N1075" s="22"/>
      <c r="O1075" s="22"/>
      <c r="P1075" s="22"/>
      <c r="Q1075" s="22"/>
      <c r="R1075" s="22"/>
    </row>
    <row r="1076" spans="1:18" x14ac:dyDescent="0.25">
      <c r="A1076" s="22"/>
      <c r="B1076" s="113"/>
      <c r="C1076" s="113"/>
      <c r="D1076" s="113"/>
      <c r="E1076" s="22"/>
      <c r="F1076" s="22"/>
      <c r="G1076" s="22"/>
      <c r="H1076" s="22"/>
      <c r="I1076" s="22"/>
      <c r="J1076" s="22"/>
      <c r="K1076" s="22"/>
      <c r="L1076" s="22"/>
      <c r="M1076" s="22"/>
      <c r="N1076" s="22"/>
      <c r="O1076" s="22"/>
      <c r="P1076" s="22"/>
      <c r="Q1076" s="22"/>
      <c r="R1076" s="22"/>
    </row>
    <row r="1077" spans="1:18" x14ac:dyDescent="0.25">
      <c r="A1077" s="22"/>
      <c r="B1077" s="113"/>
      <c r="C1077" s="113"/>
      <c r="D1077" s="113"/>
      <c r="E1077" s="22"/>
      <c r="F1077" s="22"/>
      <c r="G1077" s="22"/>
      <c r="H1077" s="22"/>
      <c r="I1077" s="22"/>
      <c r="J1077" s="22"/>
      <c r="K1077" s="22"/>
      <c r="L1077" s="22"/>
      <c r="M1077" s="22"/>
      <c r="N1077" s="22"/>
      <c r="O1077" s="22"/>
      <c r="P1077" s="22"/>
      <c r="Q1077" s="22"/>
      <c r="R1077" s="22"/>
    </row>
    <row r="1078" spans="1:18" x14ac:dyDescent="0.25">
      <c r="A1078" s="22"/>
      <c r="B1078" s="113"/>
      <c r="C1078" s="113"/>
      <c r="D1078" s="113"/>
      <c r="E1078" s="22"/>
      <c r="F1078" s="22"/>
      <c r="G1078" s="22"/>
      <c r="H1078" s="22"/>
      <c r="I1078" s="22"/>
      <c r="J1078" s="22"/>
      <c r="K1078" s="22"/>
      <c r="L1078" s="22"/>
      <c r="M1078" s="22"/>
      <c r="N1078" s="22"/>
      <c r="O1078" s="22"/>
      <c r="P1078" s="22"/>
      <c r="Q1078" s="22"/>
      <c r="R1078" s="22"/>
    </row>
    <row r="1079" spans="1:18" x14ac:dyDescent="0.25">
      <c r="A1079" s="22"/>
      <c r="B1079" s="113"/>
      <c r="C1079" s="113"/>
      <c r="D1079" s="113"/>
      <c r="E1079" s="22"/>
      <c r="F1079" s="22"/>
      <c r="G1079" s="22"/>
      <c r="H1079" s="22"/>
      <c r="I1079" s="22"/>
      <c r="J1079" s="22"/>
      <c r="K1079" s="22"/>
      <c r="L1079" s="22"/>
      <c r="M1079" s="22"/>
      <c r="N1079" s="22"/>
      <c r="O1079" s="22"/>
      <c r="P1079" s="22"/>
      <c r="Q1079" s="22"/>
      <c r="R1079" s="22"/>
    </row>
    <row r="1080" spans="1:18" x14ac:dyDescent="0.25">
      <c r="A1080" s="22"/>
      <c r="B1080" s="113"/>
      <c r="C1080" s="113"/>
      <c r="D1080" s="113"/>
      <c r="E1080" s="22"/>
      <c r="F1080" s="22"/>
      <c r="G1080" s="22"/>
      <c r="H1080" s="22"/>
      <c r="I1080" s="22"/>
      <c r="J1080" s="22"/>
      <c r="K1080" s="22"/>
      <c r="L1080" s="22"/>
      <c r="M1080" s="22"/>
      <c r="N1080" s="22"/>
      <c r="O1080" s="22"/>
      <c r="P1080" s="22"/>
      <c r="Q1080" s="22"/>
      <c r="R1080" s="22"/>
    </row>
    <row r="1081" spans="1:18" x14ac:dyDescent="0.25">
      <c r="A1081" s="22"/>
      <c r="B1081" s="113"/>
      <c r="C1081" s="113"/>
      <c r="D1081" s="113"/>
      <c r="E1081" s="22"/>
      <c r="F1081" s="22"/>
      <c r="G1081" s="22"/>
      <c r="H1081" s="22"/>
      <c r="I1081" s="22"/>
      <c r="J1081" s="22"/>
      <c r="K1081" s="22"/>
      <c r="L1081" s="22"/>
      <c r="M1081" s="22"/>
      <c r="N1081" s="22"/>
      <c r="O1081" s="22"/>
      <c r="P1081" s="22"/>
      <c r="Q1081" s="22"/>
      <c r="R1081" s="22"/>
    </row>
    <row r="1082" spans="1:18" x14ac:dyDescent="0.25">
      <c r="A1082" s="22"/>
      <c r="B1082" s="113"/>
      <c r="C1082" s="113"/>
      <c r="D1082" s="113"/>
      <c r="E1082" s="22"/>
      <c r="F1082" s="22"/>
      <c r="G1082" s="22"/>
      <c r="H1082" s="22"/>
      <c r="I1082" s="22"/>
      <c r="J1082" s="22"/>
      <c r="K1082" s="22"/>
      <c r="L1082" s="22"/>
      <c r="M1082" s="22"/>
      <c r="N1082" s="22"/>
      <c r="O1082" s="22"/>
      <c r="P1082" s="22"/>
      <c r="Q1082" s="22"/>
      <c r="R1082" s="22"/>
    </row>
    <row r="1083" spans="1:18" x14ac:dyDescent="0.25">
      <c r="A1083" s="22"/>
      <c r="B1083" s="113"/>
      <c r="C1083" s="113"/>
      <c r="D1083" s="113"/>
      <c r="E1083" s="22"/>
      <c r="F1083" s="22"/>
      <c r="G1083" s="22"/>
      <c r="H1083" s="22"/>
      <c r="I1083" s="22"/>
      <c r="J1083" s="22"/>
      <c r="K1083" s="22"/>
      <c r="L1083" s="22"/>
      <c r="M1083" s="22"/>
      <c r="N1083" s="22"/>
      <c r="O1083" s="22"/>
      <c r="P1083" s="22"/>
      <c r="Q1083" s="22"/>
      <c r="R1083" s="22"/>
    </row>
    <row r="1084" spans="1:18" x14ac:dyDescent="0.25">
      <c r="A1084" s="22"/>
      <c r="B1084" s="113"/>
      <c r="C1084" s="113"/>
      <c r="D1084" s="113"/>
      <c r="E1084" s="22"/>
      <c r="F1084" s="22"/>
      <c r="G1084" s="22"/>
      <c r="H1084" s="22"/>
      <c r="I1084" s="22"/>
      <c r="J1084" s="22"/>
      <c r="K1084" s="22"/>
      <c r="L1084" s="22"/>
      <c r="M1084" s="22"/>
      <c r="N1084" s="22"/>
      <c r="O1084" s="22"/>
      <c r="P1084" s="22"/>
      <c r="Q1084" s="22"/>
      <c r="R1084" s="22"/>
    </row>
    <row r="1085" spans="1:18" x14ac:dyDescent="0.25">
      <c r="A1085" s="22"/>
      <c r="B1085" s="113"/>
      <c r="C1085" s="113"/>
      <c r="D1085" s="113"/>
      <c r="E1085" s="22"/>
      <c r="F1085" s="22"/>
      <c r="G1085" s="22"/>
      <c r="H1085" s="22"/>
      <c r="I1085" s="22"/>
      <c r="J1085" s="22"/>
      <c r="K1085" s="22"/>
      <c r="L1085" s="22"/>
      <c r="M1085" s="22"/>
      <c r="N1085" s="22"/>
      <c r="O1085" s="22"/>
      <c r="P1085" s="22"/>
      <c r="Q1085" s="22"/>
      <c r="R1085" s="22"/>
    </row>
    <row r="1086" spans="1:18" x14ac:dyDescent="0.25">
      <c r="A1086" s="22"/>
      <c r="B1086" s="113"/>
      <c r="C1086" s="113"/>
      <c r="D1086" s="113"/>
      <c r="E1086" s="22"/>
      <c r="F1086" s="22"/>
      <c r="G1086" s="22"/>
      <c r="H1086" s="22"/>
      <c r="I1086" s="22"/>
      <c r="J1086" s="22"/>
      <c r="K1086" s="22"/>
      <c r="L1086" s="22"/>
      <c r="M1086" s="22"/>
      <c r="N1086" s="22"/>
      <c r="O1086" s="22"/>
      <c r="P1086" s="22"/>
      <c r="Q1086" s="22"/>
      <c r="R1086" s="22"/>
    </row>
    <row r="1087" spans="1:18" x14ac:dyDescent="0.25">
      <c r="A1087" s="22"/>
      <c r="B1087" s="113"/>
      <c r="C1087" s="113"/>
      <c r="D1087" s="113"/>
      <c r="E1087" s="22"/>
      <c r="F1087" s="22"/>
      <c r="G1087" s="22"/>
      <c r="H1087" s="22"/>
      <c r="I1087" s="22"/>
      <c r="J1087" s="22"/>
      <c r="K1087" s="22"/>
      <c r="L1087" s="22"/>
      <c r="M1087" s="22"/>
      <c r="N1087" s="22"/>
      <c r="O1087" s="22"/>
      <c r="P1087" s="22"/>
      <c r="Q1087" s="22"/>
      <c r="R1087" s="22"/>
    </row>
    <row r="1088" spans="1:18" x14ac:dyDescent="0.25">
      <c r="A1088" s="22"/>
      <c r="B1088" s="113"/>
      <c r="C1088" s="113"/>
      <c r="D1088" s="113"/>
      <c r="E1088" s="22"/>
      <c r="F1088" s="22"/>
      <c r="G1088" s="22"/>
      <c r="H1088" s="22"/>
      <c r="I1088" s="22"/>
      <c r="J1088" s="22"/>
      <c r="K1088" s="22"/>
      <c r="L1088" s="22"/>
      <c r="M1088" s="22"/>
      <c r="N1088" s="22"/>
      <c r="O1088" s="22"/>
      <c r="P1088" s="22"/>
      <c r="Q1088" s="22"/>
      <c r="R1088" s="22"/>
    </row>
    <row r="1089" spans="1:18" x14ac:dyDescent="0.25">
      <c r="A1089" s="22"/>
      <c r="B1089" s="113"/>
      <c r="C1089" s="113"/>
      <c r="D1089" s="113"/>
      <c r="E1089" s="22"/>
      <c r="F1089" s="22"/>
      <c r="G1089" s="22"/>
      <c r="H1089" s="22"/>
      <c r="I1089" s="22"/>
      <c r="J1089" s="22"/>
      <c r="K1089" s="22"/>
      <c r="L1089" s="22"/>
      <c r="M1089" s="22"/>
      <c r="N1089" s="22"/>
      <c r="O1089" s="22"/>
      <c r="P1089" s="22"/>
      <c r="Q1089" s="22"/>
      <c r="R1089" s="22"/>
    </row>
    <row r="1090" spans="1:18" x14ac:dyDescent="0.25">
      <c r="A1090" s="22"/>
      <c r="B1090" s="113"/>
      <c r="C1090" s="113"/>
      <c r="D1090" s="113"/>
      <c r="E1090" s="22"/>
      <c r="F1090" s="22"/>
      <c r="G1090" s="22"/>
      <c r="H1090" s="22"/>
      <c r="I1090" s="22"/>
      <c r="J1090" s="22"/>
      <c r="K1090" s="22"/>
      <c r="L1090" s="22"/>
      <c r="M1090" s="22"/>
      <c r="N1090" s="22"/>
      <c r="O1090" s="22"/>
      <c r="P1090" s="22"/>
      <c r="Q1090" s="22"/>
      <c r="R1090" s="22"/>
    </row>
    <row r="1091" spans="1:18" x14ac:dyDescent="0.25">
      <c r="A1091" s="22"/>
      <c r="B1091" s="113"/>
      <c r="C1091" s="113"/>
      <c r="D1091" s="113"/>
      <c r="E1091" s="22"/>
      <c r="F1091" s="22"/>
      <c r="G1091" s="22"/>
      <c r="H1091" s="22"/>
      <c r="I1091" s="22"/>
      <c r="J1091" s="22"/>
      <c r="K1091" s="22"/>
      <c r="L1091" s="22"/>
      <c r="M1091" s="22"/>
      <c r="N1091" s="22"/>
      <c r="O1091" s="22"/>
      <c r="P1091" s="22"/>
      <c r="Q1091" s="22"/>
      <c r="R1091" s="22"/>
    </row>
    <row r="1092" spans="1:18" x14ac:dyDescent="0.25">
      <c r="A1092" s="22"/>
      <c r="B1092" s="113"/>
      <c r="C1092" s="113"/>
      <c r="D1092" s="113"/>
      <c r="E1092" s="22"/>
      <c r="F1092" s="22"/>
      <c r="G1092" s="22"/>
      <c r="H1092" s="22"/>
      <c r="I1092" s="22"/>
      <c r="J1092" s="22"/>
      <c r="K1092" s="22"/>
      <c r="L1092" s="22"/>
      <c r="M1092" s="22"/>
      <c r="N1092" s="22"/>
      <c r="O1092" s="22"/>
      <c r="P1092" s="22"/>
      <c r="Q1092" s="22"/>
      <c r="R1092" s="22"/>
    </row>
    <row r="1093" spans="1:18" x14ac:dyDescent="0.25">
      <c r="A1093" s="22"/>
      <c r="B1093" s="113"/>
      <c r="C1093" s="113"/>
      <c r="D1093" s="113"/>
      <c r="E1093" s="22"/>
      <c r="F1093" s="22"/>
      <c r="G1093" s="22"/>
      <c r="H1093" s="22"/>
      <c r="I1093" s="22"/>
      <c r="J1093" s="22"/>
      <c r="K1093" s="22"/>
      <c r="L1093" s="22"/>
      <c r="M1093" s="22"/>
      <c r="N1093" s="22"/>
      <c r="O1093" s="22"/>
      <c r="P1093" s="22"/>
      <c r="Q1093" s="22"/>
      <c r="R1093" s="22"/>
    </row>
    <row r="1094" spans="1:18" x14ac:dyDescent="0.25">
      <c r="A1094" s="22"/>
      <c r="B1094" s="113"/>
      <c r="C1094" s="113"/>
      <c r="D1094" s="113"/>
      <c r="E1094" s="22"/>
      <c r="F1094" s="22"/>
      <c r="G1094" s="22"/>
      <c r="H1094" s="22"/>
      <c r="I1094" s="22"/>
      <c r="J1094" s="22"/>
      <c r="K1094" s="22"/>
      <c r="L1094" s="22"/>
      <c r="M1094" s="22"/>
      <c r="N1094" s="22"/>
      <c r="O1094" s="22"/>
      <c r="P1094" s="22"/>
      <c r="Q1094" s="22"/>
      <c r="R1094" s="22"/>
    </row>
    <row r="1095" spans="1:18" x14ac:dyDescent="0.25">
      <c r="A1095" s="22"/>
      <c r="B1095" s="113"/>
      <c r="C1095" s="113"/>
      <c r="D1095" s="113"/>
      <c r="E1095" s="22"/>
      <c r="F1095" s="22"/>
      <c r="G1095" s="22"/>
      <c r="H1095" s="22"/>
      <c r="I1095" s="22"/>
      <c r="J1095" s="22"/>
      <c r="K1095" s="22"/>
      <c r="L1095" s="22"/>
      <c r="M1095" s="22"/>
      <c r="N1095" s="22"/>
      <c r="O1095" s="22"/>
      <c r="P1095" s="22"/>
      <c r="Q1095" s="22"/>
      <c r="R1095" s="22"/>
    </row>
    <row r="1096" spans="1:18" x14ac:dyDescent="0.25">
      <c r="A1096" s="22"/>
      <c r="B1096" s="113"/>
      <c r="C1096" s="113"/>
      <c r="D1096" s="113"/>
      <c r="E1096" s="22"/>
      <c r="F1096" s="22"/>
      <c r="G1096" s="22"/>
      <c r="H1096" s="22"/>
      <c r="I1096" s="22"/>
      <c r="J1096" s="22"/>
      <c r="K1096" s="22"/>
      <c r="L1096" s="22"/>
      <c r="M1096" s="22"/>
      <c r="N1096" s="22"/>
      <c r="O1096" s="22"/>
      <c r="P1096" s="22"/>
      <c r="Q1096" s="22"/>
      <c r="R1096" s="22"/>
    </row>
    <row r="1097" spans="1:18" x14ac:dyDescent="0.25">
      <c r="A1097" s="22"/>
      <c r="B1097" s="113"/>
      <c r="C1097" s="113"/>
      <c r="D1097" s="113"/>
      <c r="E1097" s="22"/>
      <c r="F1097" s="22"/>
      <c r="G1097" s="22"/>
      <c r="H1097" s="22"/>
      <c r="I1097" s="22"/>
      <c r="J1097" s="22"/>
      <c r="K1097" s="22"/>
      <c r="L1097" s="22"/>
      <c r="M1097" s="22"/>
      <c r="N1097" s="22"/>
      <c r="O1097" s="22"/>
      <c r="P1097" s="22"/>
      <c r="Q1097" s="22"/>
      <c r="R1097" s="22"/>
    </row>
    <row r="1098" spans="1:18" x14ac:dyDescent="0.25">
      <c r="A1098" s="22"/>
      <c r="B1098" s="113"/>
      <c r="C1098" s="113"/>
      <c r="D1098" s="113"/>
      <c r="E1098" s="22"/>
      <c r="F1098" s="22"/>
      <c r="G1098" s="22"/>
      <c r="H1098" s="22"/>
      <c r="I1098" s="22"/>
      <c r="J1098" s="22"/>
      <c r="K1098" s="22"/>
      <c r="L1098" s="22"/>
      <c r="M1098" s="22"/>
      <c r="N1098" s="22"/>
      <c r="O1098" s="22"/>
      <c r="P1098" s="22"/>
      <c r="Q1098" s="22"/>
      <c r="R1098" s="22"/>
    </row>
    <row r="1099" spans="1:18" x14ac:dyDescent="0.25">
      <c r="A1099" s="22"/>
      <c r="B1099" s="113"/>
      <c r="C1099" s="113"/>
      <c r="D1099" s="113"/>
      <c r="E1099" s="22"/>
      <c r="F1099" s="22"/>
      <c r="G1099" s="22"/>
      <c r="H1099" s="22"/>
      <c r="I1099" s="22"/>
      <c r="J1099" s="22"/>
      <c r="K1099" s="22"/>
      <c r="L1099" s="22"/>
      <c r="M1099" s="22"/>
      <c r="N1099" s="22"/>
      <c r="O1099" s="22"/>
      <c r="P1099" s="22"/>
      <c r="Q1099" s="22"/>
      <c r="R1099" s="22"/>
    </row>
    <row r="1100" spans="1:18" x14ac:dyDescent="0.25">
      <c r="A1100" s="22"/>
      <c r="B1100" s="113"/>
      <c r="C1100" s="113"/>
      <c r="D1100" s="113"/>
      <c r="E1100" s="22"/>
      <c r="F1100" s="22"/>
      <c r="G1100" s="22"/>
      <c r="H1100" s="22"/>
      <c r="I1100" s="22"/>
      <c r="J1100" s="22"/>
      <c r="K1100" s="22"/>
      <c r="L1100" s="22"/>
      <c r="M1100" s="22"/>
      <c r="N1100" s="22"/>
      <c r="O1100" s="22"/>
      <c r="P1100" s="22"/>
      <c r="Q1100" s="22"/>
      <c r="R1100" s="22"/>
    </row>
    <row r="1101" spans="1:18" x14ac:dyDescent="0.25">
      <c r="A1101" s="22"/>
      <c r="B1101" s="113"/>
      <c r="C1101" s="113"/>
      <c r="D1101" s="113"/>
      <c r="E1101" s="22"/>
      <c r="F1101" s="22"/>
      <c r="G1101" s="22"/>
      <c r="H1101" s="22"/>
      <c r="I1101" s="22"/>
      <c r="J1101" s="22"/>
      <c r="K1101" s="22"/>
      <c r="L1101" s="22"/>
      <c r="M1101" s="22"/>
      <c r="N1101" s="22"/>
      <c r="O1101" s="22"/>
      <c r="P1101" s="22"/>
      <c r="Q1101" s="22"/>
      <c r="R1101" s="22"/>
    </row>
    <row r="1102" spans="1:18" x14ac:dyDescent="0.25">
      <c r="A1102" s="22"/>
      <c r="B1102" s="113"/>
      <c r="C1102" s="113"/>
      <c r="D1102" s="113"/>
      <c r="E1102" s="22"/>
      <c r="F1102" s="22"/>
      <c r="G1102" s="22"/>
      <c r="H1102" s="22"/>
      <c r="I1102" s="22"/>
      <c r="J1102" s="22"/>
      <c r="K1102" s="22"/>
      <c r="L1102" s="22"/>
      <c r="M1102" s="22"/>
      <c r="N1102" s="22"/>
      <c r="O1102" s="22"/>
      <c r="P1102" s="22"/>
      <c r="Q1102" s="22"/>
      <c r="R1102" s="22"/>
    </row>
    <row r="1103" spans="1:18" x14ac:dyDescent="0.25">
      <c r="A1103" s="22"/>
      <c r="B1103" s="113"/>
      <c r="C1103" s="113"/>
      <c r="D1103" s="113"/>
      <c r="E1103" s="22"/>
      <c r="F1103" s="22"/>
      <c r="G1103" s="22"/>
      <c r="H1103" s="22"/>
      <c r="I1103" s="22"/>
      <c r="J1103" s="22"/>
      <c r="K1103" s="22"/>
      <c r="L1103" s="22"/>
      <c r="M1103" s="22"/>
      <c r="N1103" s="22"/>
      <c r="O1103" s="22"/>
      <c r="P1103" s="22"/>
      <c r="Q1103" s="22"/>
      <c r="R1103" s="22"/>
    </row>
    <row r="1104" spans="1:18" x14ac:dyDescent="0.25">
      <c r="A1104" s="22"/>
      <c r="B1104" s="113"/>
      <c r="C1104" s="113"/>
      <c r="D1104" s="113"/>
      <c r="E1104" s="22"/>
      <c r="F1104" s="22"/>
      <c r="G1104" s="22"/>
      <c r="H1104" s="22"/>
      <c r="I1104" s="22"/>
      <c r="J1104" s="22"/>
      <c r="K1104" s="22"/>
      <c r="L1104" s="22"/>
      <c r="M1104" s="22"/>
      <c r="N1104" s="22"/>
      <c r="O1104" s="22"/>
      <c r="P1104" s="22"/>
      <c r="Q1104" s="22"/>
      <c r="R1104" s="22"/>
    </row>
    <row r="1105" spans="1:18" x14ac:dyDescent="0.25">
      <c r="A1105" s="22"/>
      <c r="B1105" s="113"/>
      <c r="C1105" s="113"/>
      <c r="D1105" s="113"/>
      <c r="E1105" s="22"/>
      <c r="F1105" s="22"/>
      <c r="G1105" s="22"/>
      <c r="H1105" s="22"/>
      <c r="I1105" s="22"/>
      <c r="J1105" s="22"/>
      <c r="K1105" s="22"/>
      <c r="L1105" s="22"/>
      <c r="M1105" s="22"/>
      <c r="N1105" s="22"/>
      <c r="O1105" s="22"/>
      <c r="P1105" s="22"/>
      <c r="Q1105" s="22"/>
      <c r="R1105" s="22"/>
    </row>
    <row r="1106" spans="1:18" x14ac:dyDescent="0.25">
      <c r="A1106" s="22"/>
      <c r="B1106" s="113"/>
      <c r="C1106" s="113"/>
      <c r="D1106" s="113"/>
      <c r="E1106" s="22"/>
      <c r="F1106" s="22"/>
      <c r="G1106" s="22"/>
      <c r="H1106" s="22"/>
      <c r="I1106" s="22"/>
      <c r="J1106" s="22"/>
      <c r="K1106" s="22"/>
      <c r="L1106" s="22"/>
      <c r="M1106" s="22"/>
      <c r="N1106" s="22"/>
      <c r="O1106" s="22"/>
      <c r="P1106" s="22"/>
      <c r="Q1106" s="22"/>
      <c r="R1106" s="22"/>
    </row>
    <row r="1107" spans="1:18" x14ac:dyDescent="0.25">
      <c r="A1107" s="22"/>
      <c r="B1107" s="113"/>
      <c r="C1107" s="113"/>
      <c r="D1107" s="113"/>
      <c r="E1107" s="22"/>
      <c r="F1107" s="22"/>
      <c r="G1107" s="22"/>
      <c r="H1107" s="22"/>
      <c r="I1107" s="22"/>
      <c r="J1107" s="22"/>
      <c r="K1107" s="22"/>
      <c r="L1107" s="22"/>
      <c r="M1107" s="22"/>
      <c r="N1107" s="22"/>
      <c r="O1107" s="22"/>
      <c r="P1107" s="22"/>
      <c r="Q1107" s="22"/>
      <c r="R1107" s="22"/>
    </row>
    <row r="1108" spans="1:18" x14ac:dyDescent="0.25">
      <c r="A1108" s="22"/>
      <c r="B1108" s="113"/>
      <c r="C1108" s="113"/>
      <c r="D1108" s="113"/>
      <c r="E1108" s="22"/>
      <c r="F1108" s="22"/>
      <c r="G1108" s="22"/>
      <c r="H1108" s="22"/>
      <c r="I1108" s="22"/>
      <c r="J1108" s="22"/>
      <c r="K1108" s="22"/>
      <c r="L1108" s="22"/>
      <c r="M1108" s="22"/>
      <c r="N1108" s="22"/>
      <c r="O1108" s="22"/>
      <c r="P1108" s="22"/>
      <c r="Q1108" s="22"/>
      <c r="R1108" s="22"/>
    </row>
    <row r="1109" spans="1:18" x14ac:dyDescent="0.25">
      <c r="A1109" s="22"/>
      <c r="B1109" s="113"/>
      <c r="C1109" s="113"/>
      <c r="D1109" s="113"/>
      <c r="E1109" s="22"/>
      <c r="F1109" s="22"/>
      <c r="G1109" s="22"/>
      <c r="H1109" s="22"/>
      <c r="I1109" s="22"/>
      <c r="J1109" s="22"/>
      <c r="K1109" s="22"/>
      <c r="L1109" s="22"/>
      <c r="M1109" s="22"/>
      <c r="N1109" s="22"/>
      <c r="O1109" s="22"/>
      <c r="P1109" s="22"/>
      <c r="Q1109" s="22"/>
      <c r="R1109" s="22"/>
    </row>
    <row r="1110" spans="1:18" x14ac:dyDescent="0.25">
      <c r="A1110" s="22"/>
      <c r="B1110" s="113"/>
      <c r="C1110" s="113"/>
      <c r="D1110" s="113"/>
      <c r="E1110" s="22"/>
      <c r="F1110" s="22"/>
      <c r="G1110" s="22"/>
      <c r="H1110" s="22"/>
      <c r="I1110" s="22"/>
      <c r="J1110" s="22"/>
      <c r="K1110" s="22"/>
      <c r="L1110" s="22"/>
      <c r="M1110" s="22"/>
      <c r="N1110" s="22"/>
      <c r="O1110" s="22"/>
      <c r="P1110" s="22"/>
      <c r="Q1110" s="22"/>
      <c r="R1110" s="22"/>
    </row>
    <row r="1111" spans="1:18" x14ac:dyDescent="0.25">
      <c r="A1111" s="22"/>
      <c r="B1111" s="113"/>
      <c r="C1111" s="113"/>
      <c r="D1111" s="113"/>
      <c r="E1111" s="22"/>
      <c r="F1111" s="22"/>
      <c r="G1111" s="22"/>
      <c r="H1111" s="22"/>
      <c r="I1111" s="22"/>
      <c r="J1111" s="22"/>
      <c r="K1111" s="22"/>
      <c r="L1111" s="22"/>
      <c r="M1111" s="22"/>
      <c r="N1111" s="22"/>
      <c r="O1111" s="22"/>
      <c r="P1111" s="22"/>
      <c r="Q1111" s="22"/>
      <c r="R1111" s="22"/>
    </row>
    <row r="1112" spans="1:18" x14ac:dyDescent="0.25">
      <c r="A1112" s="22"/>
      <c r="B1112" s="113"/>
      <c r="C1112" s="113"/>
      <c r="D1112" s="113"/>
      <c r="E1112" s="22"/>
      <c r="F1112" s="22"/>
      <c r="G1112" s="22"/>
      <c r="H1112" s="22"/>
      <c r="I1112" s="22"/>
      <c r="J1112" s="22"/>
      <c r="K1112" s="22"/>
      <c r="L1112" s="22"/>
      <c r="M1112" s="22"/>
      <c r="N1112" s="22"/>
      <c r="O1112" s="22"/>
      <c r="P1112" s="22"/>
      <c r="Q1112" s="22"/>
      <c r="R1112" s="22"/>
    </row>
    <row r="1113" spans="1:18" x14ac:dyDescent="0.25">
      <c r="A1113" s="22"/>
      <c r="B1113" s="113"/>
      <c r="C1113" s="113"/>
      <c r="D1113" s="113"/>
      <c r="E1113" s="22"/>
      <c r="F1113" s="22"/>
      <c r="G1113" s="22"/>
      <c r="H1113" s="22"/>
      <c r="I1113" s="22"/>
      <c r="J1113" s="22"/>
      <c r="K1113" s="22"/>
      <c r="L1113" s="22"/>
      <c r="M1113" s="22"/>
      <c r="N1113" s="22"/>
      <c r="O1113" s="22"/>
      <c r="P1113" s="22"/>
      <c r="Q1113" s="22"/>
      <c r="R1113" s="22"/>
    </row>
    <row r="1114" spans="1:18" x14ac:dyDescent="0.25">
      <c r="A1114" s="22"/>
      <c r="B1114" s="113"/>
      <c r="C1114" s="113"/>
      <c r="D1114" s="113"/>
      <c r="E1114" s="22"/>
      <c r="F1114" s="22"/>
      <c r="G1114" s="22"/>
      <c r="H1114" s="22"/>
      <c r="I1114" s="22"/>
      <c r="J1114" s="22"/>
      <c r="K1114" s="22"/>
      <c r="L1114" s="22"/>
      <c r="M1114" s="22"/>
      <c r="N1114" s="22"/>
      <c r="O1114" s="22"/>
      <c r="P1114" s="22"/>
      <c r="Q1114" s="22"/>
      <c r="R1114" s="22"/>
    </row>
    <row r="1115" spans="1:18" x14ac:dyDescent="0.25">
      <c r="A1115" s="22"/>
      <c r="B1115" s="113"/>
      <c r="C1115" s="113"/>
      <c r="D1115" s="113"/>
      <c r="E1115" s="22"/>
      <c r="F1115" s="22"/>
      <c r="G1115" s="22"/>
      <c r="H1115" s="22"/>
      <c r="I1115" s="22"/>
      <c r="J1115" s="22"/>
      <c r="K1115" s="22"/>
      <c r="L1115" s="22"/>
      <c r="M1115" s="22"/>
      <c r="N1115" s="22"/>
      <c r="O1115" s="22"/>
      <c r="P1115" s="22"/>
      <c r="Q1115" s="22"/>
      <c r="R1115" s="22"/>
    </row>
    <row r="1116" spans="1:18" x14ac:dyDescent="0.25">
      <c r="A1116" s="22"/>
      <c r="B1116" s="113"/>
      <c r="C1116" s="113"/>
      <c r="D1116" s="113"/>
      <c r="E1116" s="22"/>
      <c r="F1116" s="22"/>
      <c r="G1116" s="22"/>
      <c r="H1116" s="22"/>
      <c r="I1116" s="22"/>
      <c r="J1116" s="22"/>
      <c r="K1116" s="22"/>
      <c r="L1116" s="22"/>
      <c r="M1116" s="22"/>
      <c r="N1116" s="22"/>
      <c r="O1116" s="22"/>
      <c r="P1116" s="22"/>
      <c r="Q1116" s="22"/>
      <c r="R1116" s="22"/>
    </row>
    <row r="1117" spans="1:18" x14ac:dyDescent="0.25">
      <c r="A1117" s="22"/>
      <c r="B1117" s="113"/>
      <c r="C1117" s="113"/>
      <c r="D1117" s="113"/>
      <c r="E1117" s="22"/>
      <c r="F1117" s="22"/>
      <c r="G1117" s="22"/>
      <c r="H1117" s="22"/>
      <c r="I1117" s="22"/>
      <c r="J1117" s="22"/>
      <c r="K1117" s="22"/>
      <c r="L1117" s="22"/>
      <c r="M1117" s="22"/>
      <c r="N1117" s="22"/>
      <c r="O1117" s="22"/>
      <c r="P1117" s="22"/>
      <c r="Q1117" s="22"/>
      <c r="R1117" s="22"/>
    </row>
    <row r="1118" spans="1:18" x14ac:dyDescent="0.25">
      <c r="A1118" s="22"/>
      <c r="B1118" s="113"/>
      <c r="C1118" s="113"/>
      <c r="D1118" s="113"/>
      <c r="E1118" s="22"/>
      <c r="F1118" s="22"/>
      <c r="G1118" s="22"/>
      <c r="H1118" s="22"/>
      <c r="I1118" s="22"/>
      <c r="J1118" s="22"/>
      <c r="K1118" s="22"/>
      <c r="L1118" s="22"/>
      <c r="M1118" s="22"/>
      <c r="N1118" s="22"/>
      <c r="O1118" s="22"/>
      <c r="P1118" s="22"/>
      <c r="Q1118" s="22"/>
      <c r="R1118" s="22"/>
    </row>
    <row r="1119" spans="1:18" x14ac:dyDescent="0.25">
      <c r="A1119" s="22"/>
      <c r="B1119" s="113"/>
      <c r="C1119" s="113"/>
      <c r="D1119" s="113"/>
      <c r="E1119" s="22"/>
      <c r="F1119" s="22"/>
      <c r="G1119" s="22"/>
      <c r="H1119" s="22"/>
      <c r="I1119" s="22"/>
      <c r="J1119" s="22"/>
      <c r="K1119" s="22"/>
      <c r="L1119" s="22"/>
      <c r="M1119" s="22"/>
      <c r="N1119" s="22"/>
      <c r="O1119" s="22"/>
      <c r="P1119" s="22"/>
      <c r="Q1119" s="22"/>
      <c r="R1119" s="22"/>
    </row>
    <row r="1120" spans="1:18" x14ac:dyDescent="0.25">
      <c r="A1120" s="22"/>
      <c r="B1120" s="113"/>
      <c r="C1120" s="113"/>
      <c r="D1120" s="113"/>
      <c r="E1120" s="22"/>
      <c r="F1120" s="22"/>
      <c r="G1120" s="22"/>
      <c r="H1120" s="22"/>
      <c r="I1120" s="22"/>
      <c r="J1120" s="22"/>
      <c r="K1120" s="22"/>
      <c r="L1120" s="22"/>
      <c r="M1120" s="22"/>
      <c r="N1120" s="22"/>
      <c r="O1120" s="22"/>
      <c r="P1120" s="22"/>
      <c r="Q1120" s="22"/>
      <c r="R1120" s="22"/>
    </row>
    <row r="1121" spans="1:18" x14ac:dyDescent="0.25">
      <c r="A1121" s="22"/>
      <c r="B1121" s="113"/>
      <c r="C1121" s="113"/>
      <c r="D1121" s="113"/>
      <c r="E1121" s="22"/>
      <c r="F1121" s="22"/>
      <c r="G1121" s="22"/>
      <c r="H1121" s="22"/>
      <c r="I1121" s="22"/>
      <c r="J1121" s="22"/>
      <c r="K1121" s="22"/>
      <c r="L1121" s="22"/>
      <c r="M1121" s="22"/>
      <c r="N1121" s="22"/>
      <c r="O1121" s="22"/>
      <c r="P1121" s="22"/>
      <c r="Q1121" s="22"/>
      <c r="R1121" s="22"/>
    </row>
    <row r="1122" spans="1:18" x14ac:dyDescent="0.25">
      <c r="A1122" s="22"/>
      <c r="B1122" s="113"/>
      <c r="C1122" s="113"/>
      <c r="D1122" s="113"/>
      <c r="E1122" s="22"/>
      <c r="F1122" s="22"/>
      <c r="G1122" s="22"/>
      <c r="H1122" s="22"/>
      <c r="I1122" s="22"/>
      <c r="J1122" s="22"/>
      <c r="K1122" s="22"/>
      <c r="L1122" s="22"/>
      <c r="M1122" s="22"/>
      <c r="N1122" s="22"/>
      <c r="O1122" s="22"/>
      <c r="P1122" s="22"/>
      <c r="Q1122" s="22"/>
      <c r="R1122" s="22"/>
    </row>
    <row r="1123" spans="1:18" x14ac:dyDescent="0.25">
      <c r="A1123" s="22"/>
      <c r="B1123" s="113"/>
      <c r="C1123" s="113"/>
      <c r="D1123" s="113"/>
      <c r="E1123" s="22"/>
      <c r="F1123" s="22"/>
      <c r="G1123" s="22"/>
      <c r="H1123" s="22"/>
      <c r="I1123" s="22"/>
      <c r="J1123" s="22"/>
      <c r="K1123" s="22"/>
      <c r="L1123" s="22"/>
      <c r="M1123" s="22"/>
      <c r="N1123" s="22"/>
      <c r="O1123" s="22"/>
      <c r="P1123" s="22"/>
      <c r="Q1123" s="22"/>
      <c r="R1123" s="22"/>
    </row>
    <row r="1124" spans="1:18" x14ac:dyDescent="0.25">
      <c r="A1124" s="22"/>
      <c r="B1124" s="113"/>
      <c r="C1124" s="113"/>
      <c r="D1124" s="113"/>
      <c r="E1124" s="22"/>
      <c r="F1124" s="22"/>
      <c r="G1124" s="22"/>
      <c r="H1124" s="22"/>
      <c r="I1124" s="22"/>
      <c r="J1124" s="22"/>
      <c r="K1124" s="22"/>
      <c r="L1124" s="22"/>
      <c r="M1124" s="22"/>
      <c r="N1124" s="22"/>
      <c r="O1124" s="22"/>
      <c r="P1124" s="22"/>
      <c r="Q1124" s="22"/>
      <c r="R1124" s="22"/>
    </row>
    <row r="1125" spans="1:18" x14ac:dyDescent="0.25">
      <c r="A1125" s="22"/>
      <c r="B1125" s="113"/>
      <c r="C1125" s="113"/>
      <c r="D1125" s="113"/>
      <c r="E1125" s="22"/>
      <c r="F1125" s="22"/>
      <c r="G1125" s="22"/>
      <c r="H1125" s="22"/>
      <c r="I1125" s="22"/>
      <c r="J1125" s="22"/>
      <c r="K1125" s="22"/>
      <c r="L1125" s="22"/>
      <c r="M1125" s="22"/>
      <c r="N1125" s="22"/>
      <c r="O1125" s="22"/>
      <c r="P1125" s="22"/>
      <c r="Q1125" s="22"/>
      <c r="R1125" s="22"/>
    </row>
    <row r="1126" spans="1:18" x14ac:dyDescent="0.25">
      <c r="A1126" s="22"/>
      <c r="B1126" s="113"/>
      <c r="C1126" s="113"/>
      <c r="D1126" s="113"/>
      <c r="E1126" s="22"/>
      <c r="F1126" s="22"/>
      <c r="G1126" s="22"/>
      <c r="H1126" s="22"/>
      <c r="I1126" s="22"/>
      <c r="J1126" s="22"/>
      <c r="K1126" s="22"/>
      <c r="L1126" s="22"/>
      <c r="M1126" s="22"/>
      <c r="N1126" s="22"/>
      <c r="O1126" s="22"/>
      <c r="P1126" s="22"/>
      <c r="Q1126" s="22"/>
      <c r="R1126" s="22"/>
    </row>
    <row r="1127" spans="1:18" x14ac:dyDescent="0.25">
      <c r="A1127" s="22"/>
      <c r="B1127" s="113"/>
      <c r="C1127" s="113"/>
      <c r="D1127" s="113"/>
      <c r="E1127" s="22"/>
      <c r="F1127" s="22"/>
      <c r="G1127" s="22"/>
      <c r="H1127" s="22"/>
      <c r="I1127" s="22"/>
      <c r="J1127" s="22"/>
      <c r="K1127" s="22"/>
      <c r="L1127" s="22"/>
      <c r="M1127" s="22"/>
      <c r="N1127" s="22"/>
      <c r="O1127" s="22"/>
      <c r="P1127" s="22"/>
      <c r="Q1127" s="22"/>
      <c r="R1127" s="22"/>
    </row>
    <row r="1128" spans="1:18" x14ac:dyDescent="0.25">
      <c r="A1128" s="22"/>
      <c r="B1128" s="113"/>
      <c r="C1128" s="113"/>
      <c r="D1128" s="113"/>
      <c r="E1128" s="22"/>
      <c r="F1128" s="22"/>
      <c r="G1128" s="22"/>
      <c r="H1128" s="22"/>
      <c r="I1128" s="22"/>
      <c r="J1128" s="22"/>
      <c r="K1128" s="22"/>
      <c r="L1128" s="22"/>
      <c r="M1128" s="22"/>
      <c r="N1128" s="22"/>
      <c r="O1128" s="22"/>
      <c r="P1128" s="22"/>
      <c r="Q1128" s="22"/>
      <c r="R1128" s="22"/>
    </row>
    <row r="1129" spans="1:18" x14ac:dyDescent="0.25">
      <c r="A1129" s="22"/>
      <c r="B1129" s="113"/>
      <c r="C1129" s="113"/>
      <c r="D1129" s="113"/>
      <c r="E1129" s="22"/>
      <c r="F1129" s="22"/>
      <c r="G1129" s="22"/>
      <c r="H1129" s="22"/>
      <c r="I1129" s="22"/>
      <c r="J1129" s="22"/>
      <c r="K1129" s="22"/>
      <c r="L1129" s="22"/>
      <c r="M1129" s="22"/>
      <c r="N1129" s="22"/>
      <c r="O1129" s="22"/>
      <c r="P1129" s="22"/>
      <c r="Q1129" s="22"/>
      <c r="R1129" s="22"/>
    </row>
    <row r="1130" spans="1:18" x14ac:dyDescent="0.25">
      <c r="A1130" s="22"/>
      <c r="B1130" s="113"/>
      <c r="C1130" s="113"/>
      <c r="D1130" s="113"/>
      <c r="E1130" s="22"/>
      <c r="F1130" s="22"/>
      <c r="G1130" s="22"/>
      <c r="H1130" s="22"/>
      <c r="I1130" s="22"/>
      <c r="J1130" s="22"/>
      <c r="K1130" s="22"/>
      <c r="L1130" s="22"/>
      <c r="M1130" s="22"/>
      <c r="N1130" s="22"/>
      <c r="O1130" s="22"/>
      <c r="P1130" s="22"/>
      <c r="Q1130" s="22"/>
      <c r="R1130" s="22"/>
    </row>
    <row r="1131" spans="1:18" x14ac:dyDescent="0.25">
      <c r="A1131" s="22"/>
      <c r="B1131" s="113"/>
      <c r="C1131" s="113"/>
      <c r="D1131" s="113"/>
      <c r="E1131" s="22"/>
      <c r="F1131" s="22"/>
      <c r="G1131" s="22"/>
      <c r="H1131" s="22"/>
      <c r="I1131" s="22"/>
      <c r="J1131" s="22"/>
      <c r="K1131" s="22"/>
      <c r="L1131" s="22"/>
      <c r="M1131" s="22"/>
      <c r="N1131" s="22"/>
      <c r="O1131" s="22"/>
      <c r="P1131" s="22"/>
      <c r="Q1131" s="22"/>
      <c r="R1131" s="22"/>
    </row>
    <row r="1132" spans="1:18" x14ac:dyDescent="0.25">
      <c r="A1132" s="22"/>
      <c r="B1132" s="113"/>
      <c r="C1132" s="113"/>
      <c r="D1132" s="113"/>
      <c r="E1132" s="22"/>
      <c r="F1132" s="22"/>
      <c r="G1132" s="22"/>
      <c r="H1132" s="22"/>
      <c r="I1132" s="22"/>
      <c r="J1132" s="22"/>
      <c r="K1132" s="22"/>
      <c r="L1132" s="22"/>
      <c r="M1132" s="22"/>
      <c r="N1132" s="22"/>
      <c r="O1132" s="22"/>
      <c r="P1132" s="22"/>
      <c r="Q1132" s="22"/>
      <c r="R1132" s="22"/>
    </row>
    <row r="1133" spans="1:18" x14ac:dyDescent="0.25">
      <c r="A1133" s="22"/>
      <c r="B1133" s="113"/>
      <c r="C1133" s="113"/>
      <c r="D1133" s="113"/>
      <c r="E1133" s="22"/>
      <c r="F1133" s="22"/>
      <c r="G1133" s="22"/>
      <c r="H1133" s="22"/>
      <c r="I1133" s="22"/>
      <c r="J1133" s="22"/>
      <c r="K1133" s="22"/>
      <c r="L1133" s="22"/>
      <c r="M1133" s="22"/>
      <c r="N1133" s="22"/>
      <c r="O1133" s="22"/>
      <c r="P1133" s="22"/>
      <c r="Q1133" s="22"/>
      <c r="R1133" s="22"/>
    </row>
    <row r="1134" spans="1:18" x14ac:dyDescent="0.25">
      <c r="A1134" s="22"/>
      <c r="B1134" s="113"/>
      <c r="C1134" s="113"/>
      <c r="D1134" s="113"/>
      <c r="E1134" s="22"/>
      <c r="F1134" s="22"/>
      <c r="G1134" s="22"/>
      <c r="H1134" s="22"/>
      <c r="I1134" s="22"/>
      <c r="J1134" s="22"/>
      <c r="K1134" s="22"/>
      <c r="L1134" s="22"/>
      <c r="M1134" s="22"/>
      <c r="N1134" s="22"/>
      <c r="O1134" s="22"/>
      <c r="P1134" s="22"/>
      <c r="Q1134" s="22"/>
      <c r="R1134" s="22"/>
    </row>
    <row r="1135" spans="1:18" x14ac:dyDescent="0.25">
      <c r="A1135" s="22"/>
      <c r="B1135" s="113"/>
      <c r="C1135" s="113"/>
      <c r="D1135" s="113"/>
      <c r="E1135" s="22"/>
      <c r="F1135" s="22"/>
      <c r="G1135" s="22"/>
      <c r="H1135" s="22"/>
      <c r="I1135" s="22"/>
      <c r="J1135" s="22"/>
      <c r="K1135" s="22"/>
      <c r="L1135" s="22"/>
      <c r="M1135" s="22"/>
      <c r="N1135" s="22"/>
      <c r="O1135" s="22"/>
      <c r="P1135" s="22"/>
      <c r="Q1135" s="22"/>
      <c r="R1135" s="22"/>
    </row>
    <row r="1136" spans="1:18" x14ac:dyDescent="0.25">
      <c r="A1136" s="22"/>
      <c r="B1136" s="113"/>
      <c r="C1136" s="113"/>
      <c r="D1136" s="113"/>
      <c r="E1136" s="22"/>
      <c r="F1136" s="22"/>
      <c r="G1136" s="22"/>
      <c r="H1136" s="22"/>
      <c r="I1136" s="22"/>
      <c r="J1136" s="22"/>
      <c r="K1136" s="22"/>
      <c r="L1136" s="22"/>
      <c r="M1136" s="22"/>
      <c r="N1136" s="22"/>
      <c r="O1136" s="22"/>
      <c r="P1136" s="22"/>
      <c r="Q1136" s="22"/>
      <c r="R1136" s="22"/>
    </row>
    <row r="1137" spans="1:18" x14ac:dyDescent="0.25">
      <c r="A1137" s="22"/>
      <c r="B1137" s="113"/>
      <c r="C1137" s="113"/>
      <c r="D1137" s="113"/>
      <c r="E1137" s="22"/>
      <c r="F1137" s="22"/>
      <c r="G1137" s="22"/>
      <c r="H1137" s="22"/>
      <c r="I1137" s="22"/>
      <c r="J1137" s="22"/>
      <c r="K1137" s="22"/>
      <c r="L1137" s="22"/>
      <c r="M1137" s="22"/>
      <c r="N1137" s="22"/>
      <c r="O1137" s="22"/>
      <c r="P1137" s="22"/>
      <c r="Q1137" s="22"/>
      <c r="R1137" s="22"/>
    </row>
    <row r="1138" spans="1:18" x14ac:dyDescent="0.25">
      <c r="A1138" s="22"/>
      <c r="B1138" s="113"/>
      <c r="C1138" s="113"/>
      <c r="D1138" s="113"/>
      <c r="E1138" s="22"/>
      <c r="F1138" s="22"/>
      <c r="G1138" s="22"/>
      <c r="H1138" s="22"/>
      <c r="I1138" s="22"/>
      <c r="J1138" s="22"/>
      <c r="K1138" s="22"/>
      <c r="L1138" s="22"/>
      <c r="M1138" s="22"/>
      <c r="N1138" s="22"/>
      <c r="O1138" s="22"/>
      <c r="P1138" s="22"/>
      <c r="Q1138" s="22"/>
      <c r="R1138" s="22"/>
    </row>
    <row r="1139" spans="1:18" x14ac:dyDescent="0.25">
      <c r="A1139" s="22"/>
      <c r="B1139" s="113"/>
      <c r="C1139" s="113"/>
      <c r="D1139" s="113"/>
      <c r="E1139" s="22"/>
      <c r="F1139" s="22"/>
      <c r="G1139" s="22"/>
      <c r="H1139" s="22"/>
      <c r="I1139" s="22"/>
      <c r="J1139" s="22"/>
      <c r="K1139" s="22"/>
      <c r="L1139" s="22"/>
      <c r="M1139" s="22"/>
      <c r="N1139" s="22"/>
      <c r="O1139" s="22"/>
      <c r="P1139" s="22"/>
      <c r="Q1139" s="22"/>
      <c r="R1139" s="22"/>
    </row>
    <row r="1140" spans="1:18" x14ac:dyDescent="0.25">
      <c r="A1140" s="22"/>
      <c r="B1140" s="113"/>
      <c r="C1140" s="113"/>
      <c r="D1140" s="113"/>
      <c r="E1140" s="22"/>
      <c r="F1140" s="22"/>
      <c r="G1140" s="22"/>
      <c r="H1140" s="22"/>
      <c r="I1140" s="22"/>
      <c r="J1140" s="22"/>
      <c r="K1140" s="22"/>
      <c r="L1140" s="22"/>
      <c r="M1140" s="22"/>
      <c r="N1140" s="22"/>
      <c r="O1140" s="22"/>
      <c r="P1140" s="22"/>
      <c r="Q1140" s="22"/>
      <c r="R1140" s="22"/>
    </row>
    <row r="1141" spans="1:18" x14ac:dyDescent="0.25">
      <c r="A1141" s="22"/>
      <c r="B1141" s="113"/>
      <c r="C1141" s="113"/>
      <c r="D1141" s="113"/>
      <c r="E1141" s="22"/>
      <c r="F1141" s="22"/>
      <c r="G1141" s="22"/>
      <c r="H1141" s="22"/>
      <c r="I1141" s="22"/>
      <c r="J1141" s="22"/>
      <c r="K1141" s="22"/>
      <c r="L1141" s="22"/>
      <c r="M1141" s="22"/>
      <c r="N1141" s="22"/>
      <c r="O1141" s="22"/>
      <c r="P1141" s="22"/>
      <c r="Q1141" s="22"/>
      <c r="R1141" s="22"/>
    </row>
    <row r="1142" spans="1:18" x14ac:dyDescent="0.25">
      <c r="A1142" s="22"/>
      <c r="B1142" s="113"/>
      <c r="C1142" s="113"/>
      <c r="D1142" s="113"/>
      <c r="E1142" s="22"/>
      <c r="F1142" s="22"/>
      <c r="G1142" s="22"/>
      <c r="H1142" s="22"/>
      <c r="I1142" s="22"/>
      <c r="J1142" s="22"/>
      <c r="K1142" s="22"/>
      <c r="L1142" s="22"/>
      <c r="M1142" s="22"/>
      <c r="N1142" s="22"/>
      <c r="O1142" s="22"/>
      <c r="P1142" s="22"/>
      <c r="Q1142" s="22"/>
      <c r="R1142" s="22"/>
    </row>
    <row r="1143" spans="1:18" x14ac:dyDescent="0.25">
      <c r="A1143" s="22"/>
      <c r="B1143" s="113"/>
      <c r="C1143" s="113"/>
      <c r="D1143" s="113"/>
      <c r="E1143" s="22"/>
      <c r="F1143" s="22"/>
      <c r="G1143" s="22"/>
      <c r="H1143" s="22"/>
      <c r="I1143" s="22"/>
      <c r="J1143" s="22"/>
      <c r="K1143" s="22"/>
      <c r="L1143" s="22"/>
      <c r="M1143" s="22"/>
      <c r="N1143" s="22"/>
      <c r="O1143" s="22"/>
      <c r="P1143" s="22"/>
      <c r="Q1143" s="22"/>
      <c r="R1143" s="22"/>
    </row>
    <row r="1144" spans="1:18" x14ac:dyDescent="0.25">
      <c r="A1144" s="22"/>
      <c r="B1144" s="113"/>
      <c r="C1144" s="113"/>
      <c r="D1144" s="113"/>
      <c r="E1144" s="22"/>
      <c r="F1144" s="22"/>
      <c r="G1144" s="22"/>
      <c r="H1144" s="22"/>
      <c r="I1144" s="22"/>
      <c r="J1144" s="22"/>
      <c r="K1144" s="22"/>
      <c r="L1144" s="22"/>
      <c r="M1144" s="22"/>
      <c r="N1144" s="22"/>
      <c r="O1144" s="22"/>
      <c r="P1144" s="22"/>
      <c r="Q1144" s="22"/>
      <c r="R1144" s="22"/>
    </row>
    <row r="1145" spans="1:18" x14ac:dyDescent="0.25">
      <c r="A1145" s="22"/>
      <c r="B1145" s="113"/>
      <c r="C1145" s="113"/>
      <c r="D1145" s="113"/>
      <c r="E1145" s="22"/>
      <c r="F1145" s="22"/>
      <c r="G1145" s="22"/>
      <c r="H1145" s="22"/>
      <c r="I1145" s="22"/>
      <c r="J1145" s="22"/>
      <c r="K1145" s="22"/>
      <c r="L1145" s="22"/>
      <c r="M1145" s="22"/>
      <c r="N1145" s="22"/>
      <c r="O1145" s="22"/>
      <c r="P1145" s="22"/>
      <c r="Q1145" s="22"/>
      <c r="R1145" s="22"/>
    </row>
    <row r="1146" spans="1:18" x14ac:dyDescent="0.25">
      <c r="A1146" s="22"/>
      <c r="B1146" s="113"/>
      <c r="C1146" s="113"/>
      <c r="D1146" s="113"/>
      <c r="E1146" s="22"/>
      <c r="F1146" s="22"/>
      <c r="G1146" s="22"/>
      <c r="H1146" s="22"/>
      <c r="I1146" s="22"/>
      <c r="J1146" s="22"/>
      <c r="K1146" s="22"/>
      <c r="L1146" s="22"/>
      <c r="M1146" s="22"/>
      <c r="N1146" s="22"/>
      <c r="O1146" s="22"/>
      <c r="P1146" s="22"/>
      <c r="Q1146" s="22"/>
      <c r="R1146" s="22"/>
    </row>
    <row r="1147" spans="1:18" x14ac:dyDescent="0.25">
      <c r="A1147" s="22"/>
      <c r="B1147" s="113"/>
      <c r="C1147" s="113"/>
      <c r="D1147" s="113"/>
      <c r="E1147" s="22"/>
      <c r="F1147" s="22"/>
      <c r="G1147" s="22"/>
      <c r="H1147" s="22"/>
      <c r="I1147" s="22"/>
      <c r="J1147" s="22"/>
      <c r="K1147" s="22"/>
      <c r="L1147" s="22"/>
      <c r="M1147" s="22"/>
      <c r="N1147" s="22"/>
      <c r="O1147" s="22"/>
      <c r="P1147" s="22"/>
      <c r="Q1147" s="22"/>
      <c r="R1147" s="22"/>
    </row>
    <row r="1148" spans="1:18" x14ac:dyDescent="0.25">
      <c r="A1148" s="22"/>
      <c r="B1148" s="113"/>
      <c r="C1148" s="113"/>
      <c r="D1148" s="113"/>
      <c r="E1148" s="22"/>
      <c r="F1148" s="22"/>
      <c r="G1148" s="22"/>
      <c r="H1148" s="22"/>
      <c r="I1148" s="22"/>
      <c r="J1148" s="22"/>
      <c r="K1148" s="22"/>
      <c r="L1148" s="22"/>
      <c r="M1148" s="22"/>
      <c r="N1148" s="22"/>
      <c r="O1148" s="22"/>
      <c r="P1148" s="22"/>
      <c r="Q1148" s="22"/>
      <c r="R1148" s="22"/>
    </row>
    <row r="1149" spans="1:18" x14ac:dyDescent="0.25">
      <c r="A1149" s="22"/>
      <c r="B1149" s="113"/>
      <c r="C1149" s="113"/>
      <c r="D1149" s="113"/>
      <c r="E1149" s="22"/>
      <c r="F1149" s="22"/>
      <c r="G1149" s="22"/>
      <c r="H1149" s="22"/>
      <c r="I1149" s="22"/>
      <c r="J1149" s="22"/>
      <c r="K1149" s="22"/>
      <c r="L1149" s="22"/>
      <c r="M1149" s="22"/>
      <c r="N1149" s="22"/>
      <c r="O1149" s="22"/>
      <c r="P1149" s="22"/>
      <c r="Q1149" s="22"/>
      <c r="R1149" s="22"/>
    </row>
    <row r="1150" spans="1:18" x14ac:dyDescent="0.25">
      <c r="A1150" s="22"/>
      <c r="B1150" s="113"/>
      <c r="C1150" s="113"/>
      <c r="D1150" s="113"/>
      <c r="E1150" s="22"/>
      <c r="F1150" s="22"/>
      <c r="G1150" s="22"/>
      <c r="H1150" s="22"/>
      <c r="I1150" s="22"/>
      <c r="J1150" s="22"/>
      <c r="K1150" s="22"/>
      <c r="L1150" s="22"/>
      <c r="M1150" s="22"/>
      <c r="N1150" s="22"/>
      <c r="O1150" s="22"/>
      <c r="P1150" s="22"/>
      <c r="Q1150" s="22"/>
      <c r="R1150" s="22"/>
    </row>
    <row r="1151" spans="1:18" x14ac:dyDescent="0.25">
      <c r="A1151" s="22"/>
      <c r="B1151" s="113"/>
      <c r="C1151" s="113"/>
      <c r="D1151" s="113"/>
      <c r="E1151" s="22"/>
      <c r="F1151" s="22"/>
      <c r="G1151" s="22"/>
      <c r="H1151" s="22"/>
      <c r="I1151" s="22"/>
      <c r="J1151" s="22"/>
      <c r="K1151" s="22"/>
      <c r="L1151" s="22"/>
      <c r="M1151" s="22"/>
      <c r="N1151" s="22"/>
      <c r="O1151" s="22"/>
      <c r="P1151" s="22"/>
      <c r="Q1151" s="22"/>
      <c r="R1151" s="22"/>
    </row>
    <row r="1152" spans="1:18" x14ac:dyDescent="0.25">
      <c r="A1152" s="22"/>
      <c r="B1152" s="113"/>
      <c r="C1152" s="113"/>
      <c r="D1152" s="113"/>
      <c r="E1152" s="22"/>
      <c r="F1152" s="22"/>
      <c r="G1152" s="22"/>
      <c r="H1152" s="22"/>
      <c r="I1152" s="22"/>
      <c r="J1152" s="22"/>
      <c r="K1152" s="22"/>
      <c r="L1152" s="22"/>
      <c r="M1152" s="22"/>
      <c r="N1152" s="22"/>
      <c r="O1152" s="22"/>
      <c r="P1152" s="22"/>
      <c r="Q1152" s="22"/>
      <c r="R1152" s="22"/>
    </row>
    <row r="1153" spans="1:18" x14ac:dyDescent="0.25">
      <c r="A1153" s="22"/>
      <c r="B1153" s="113"/>
      <c r="C1153" s="113"/>
      <c r="D1153" s="113"/>
      <c r="E1153" s="22"/>
      <c r="F1153" s="22"/>
      <c r="G1153" s="22"/>
      <c r="H1153" s="22"/>
      <c r="I1153" s="22"/>
      <c r="J1153" s="22"/>
      <c r="K1153" s="22"/>
      <c r="L1153" s="22"/>
      <c r="M1153" s="22"/>
      <c r="N1153" s="22"/>
      <c r="O1153" s="22"/>
      <c r="P1153" s="22"/>
      <c r="Q1153" s="22"/>
      <c r="R1153" s="22"/>
    </row>
    <row r="1154" spans="1:18" x14ac:dyDescent="0.25">
      <c r="A1154" s="22"/>
      <c r="B1154" s="113"/>
      <c r="C1154" s="113"/>
      <c r="D1154" s="113"/>
      <c r="E1154" s="22"/>
      <c r="F1154" s="22"/>
      <c r="G1154" s="22"/>
      <c r="H1154" s="22"/>
      <c r="I1154" s="22"/>
      <c r="J1154" s="22"/>
      <c r="K1154" s="22"/>
      <c r="L1154" s="22"/>
      <c r="M1154" s="22"/>
      <c r="N1154" s="22"/>
      <c r="O1154" s="22"/>
      <c r="P1154" s="22"/>
      <c r="Q1154" s="22"/>
      <c r="R1154" s="22"/>
    </row>
    <row r="1155" spans="1:18" x14ac:dyDescent="0.25">
      <c r="A1155" s="22"/>
      <c r="B1155" s="113"/>
      <c r="C1155" s="113"/>
      <c r="D1155" s="113"/>
      <c r="E1155" s="22"/>
      <c r="F1155" s="22"/>
      <c r="G1155" s="22"/>
      <c r="H1155" s="22"/>
      <c r="I1155" s="22"/>
      <c r="J1155" s="22"/>
      <c r="K1155" s="22"/>
      <c r="L1155" s="22"/>
      <c r="M1155" s="22"/>
      <c r="N1155" s="22"/>
      <c r="O1155" s="22"/>
      <c r="P1155" s="22"/>
      <c r="Q1155" s="22"/>
      <c r="R1155" s="22"/>
    </row>
    <row r="1156" spans="1:18" x14ac:dyDescent="0.25">
      <c r="A1156" s="22"/>
      <c r="B1156" s="113"/>
      <c r="C1156" s="113"/>
      <c r="D1156" s="113"/>
      <c r="E1156" s="22"/>
      <c r="F1156" s="22"/>
      <c r="G1156" s="22"/>
      <c r="H1156" s="22"/>
      <c r="I1156" s="22"/>
      <c r="J1156" s="22"/>
      <c r="K1156" s="22"/>
      <c r="L1156" s="22"/>
      <c r="M1156" s="22"/>
      <c r="N1156" s="22"/>
      <c r="O1156" s="22"/>
      <c r="P1156" s="22"/>
      <c r="Q1156" s="22"/>
      <c r="R1156" s="22"/>
    </row>
    <row r="1157" spans="1:18" x14ac:dyDescent="0.25">
      <c r="A1157" s="22"/>
      <c r="B1157" s="113"/>
      <c r="C1157" s="113"/>
      <c r="D1157" s="113"/>
      <c r="E1157" s="22"/>
      <c r="F1157" s="22"/>
      <c r="G1157" s="22"/>
      <c r="H1157" s="22"/>
      <c r="I1157" s="22"/>
      <c r="J1157" s="22"/>
      <c r="K1157" s="22"/>
      <c r="L1157" s="22"/>
      <c r="M1157" s="22"/>
      <c r="N1157" s="22"/>
      <c r="O1157" s="22"/>
      <c r="P1157" s="22"/>
      <c r="Q1157" s="22"/>
      <c r="R1157" s="22"/>
    </row>
    <row r="1158" spans="1:18" x14ac:dyDescent="0.25">
      <c r="A1158" s="22"/>
      <c r="B1158" s="113"/>
      <c r="C1158" s="113"/>
      <c r="D1158" s="113"/>
      <c r="E1158" s="22"/>
      <c r="F1158" s="22"/>
      <c r="G1158" s="22"/>
      <c r="H1158" s="22"/>
      <c r="I1158" s="22"/>
      <c r="J1158" s="22"/>
      <c r="K1158" s="22"/>
      <c r="L1158" s="22"/>
      <c r="M1158" s="22"/>
      <c r="N1158" s="22"/>
      <c r="O1158" s="22"/>
      <c r="P1158" s="22"/>
      <c r="Q1158" s="22"/>
      <c r="R1158" s="22"/>
    </row>
    <row r="1159" spans="1:18" x14ac:dyDescent="0.25">
      <c r="A1159" s="22"/>
      <c r="B1159" s="113"/>
      <c r="C1159" s="113"/>
      <c r="D1159" s="113"/>
      <c r="E1159" s="22"/>
      <c r="F1159" s="22"/>
      <c r="G1159" s="22"/>
      <c r="H1159" s="22"/>
      <c r="I1159" s="22"/>
      <c r="J1159" s="22"/>
      <c r="K1159" s="22"/>
      <c r="L1159" s="22"/>
      <c r="M1159" s="22"/>
      <c r="N1159" s="22"/>
      <c r="O1159" s="22"/>
      <c r="P1159" s="22"/>
      <c r="Q1159" s="22"/>
      <c r="R1159" s="22"/>
    </row>
    <row r="1160" spans="1:18" x14ac:dyDescent="0.25">
      <c r="A1160" s="22"/>
      <c r="B1160" s="113"/>
      <c r="C1160" s="113"/>
      <c r="D1160" s="113"/>
      <c r="E1160" s="22"/>
      <c r="F1160" s="22"/>
      <c r="G1160" s="22"/>
      <c r="H1160" s="22"/>
      <c r="I1160" s="22"/>
      <c r="J1160" s="22"/>
      <c r="K1160" s="22"/>
      <c r="L1160" s="22"/>
      <c r="M1160" s="22"/>
      <c r="N1160" s="22"/>
      <c r="O1160" s="22"/>
      <c r="P1160" s="22"/>
      <c r="Q1160" s="22"/>
      <c r="R1160" s="22"/>
    </row>
    <row r="1161" spans="1:18" x14ac:dyDescent="0.25">
      <c r="A1161" s="22"/>
      <c r="B1161" s="113"/>
      <c r="C1161" s="113"/>
      <c r="D1161" s="113"/>
      <c r="E1161" s="22"/>
      <c r="F1161" s="22"/>
      <c r="G1161" s="22"/>
      <c r="H1161" s="22"/>
      <c r="I1161" s="22"/>
      <c r="J1161" s="22"/>
      <c r="K1161" s="22"/>
      <c r="L1161" s="22"/>
      <c r="M1161" s="22"/>
      <c r="N1161" s="22"/>
      <c r="O1161" s="22"/>
      <c r="P1161" s="22"/>
      <c r="Q1161" s="22"/>
      <c r="R1161" s="22"/>
    </row>
    <row r="1162" spans="1:18" x14ac:dyDescent="0.25">
      <c r="A1162" s="22"/>
      <c r="B1162" s="113"/>
      <c r="C1162" s="113"/>
      <c r="D1162" s="113"/>
      <c r="E1162" s="22"/>
      <c r="F1162" s="22"/>
      <c r="G1162" s="22"/>
      <c r="H1162" s="22"/>
      <c r="I1162" s="22"/>
      <c r="J1162" s="22"/>
      <c r="K1162" s="22"/>
      <c r="L1162" s="22"/>
      <c r="M1162" s="22"/>
      <c r="N1162" s="22"/>
      <c r="O1162" s="22"/>
      <c r="P1162" s="22"/>
      <c r="Q1162" s="22"/>
      <c r="R1162" s="22"/>
    </row>
    <row r="1163" spans="1:18" x14ac:dyDescent="0.25">
      <c r="A1163" s="22"/>
      <c r="B1163" s="113"/>
      <c r="C1163" s="113"/>
      <c r="D1163" s="113"/>
      <c r="E1163" s="22"/>
      <c r="F1163" s="22"/>
      <c r="G1163" s="22"/>
      <c r="H1163" s="22"/>
      <c r="I1163" s="22"/>
      <c r="J1163" s="22"/>
      <c r="K1163" s="22"/>
      <c r="L1163" s="22"/>
      <c r="M1163" s="22"/>
      <c r="N1163" s="22"/>
      <c r="O1163" s="22"/>
      <c r="P1163" s="22"/>
      <c r="Q1163" s="22"/>
      <c r="R1163" s="22"/>
    </row>
    <row r="1164" spans="1:18" x14ac:dyDescent="0.25">
      <c r="A1164" s="22"/>
      <c r="B1164" s="113"/>
      <c r="C1164" s="113"/>
      <c r="D1164" s="113"/>
      <c r="E1164" s="22"/>
      <c r="F1164" s="22"/>
      <c r="G1164" s="22"/>
      <c r="H1164" s="22"/>
      <c r="I1164" s="22"/>
      <c r="J1164" s="22"/>
      <c r="K1164" s="22"/>
      <c r="L1164" s="22"/>
      <c r="M1164" s="22"/>
      <c r="N1164" s="22"/>
      <c r="O1164" s="22"/>
      <c r="P1164" s="22"/>
      <c r="Q1164" s="22"/>
      <c r="R1164" s="22"/>
    </row>
    <row r="1165" spans="1:18" x14ac:dyDescent="0.25">
      <c r="A1165" s="22"/>
      <c r="B1165" s="113"/>
      <c r="C1165" s="113"/>
      <c r="D1165" s="113"/>
      <c r="E1165" s="22"/>
      <c r="F1165" s="22"/>
      <c r="G1165" s="22"/>
      <c r="H1165" s="22"/>
      <c r="I1165" s="22"/>
      <c r="J1165" s="22"/>
      <c r="K1165" s="22"/>
      <c r="L1165" s="22"/>
      <c r="M1165" s="22"/>
      <c r="N1165" s="22"/>
      <c r="O1165" s="22"/>
      <c r="P1165" s="22"/>
      <c r="Q1165" s="22"/>
      <c r="R1165" s="22"/>
    </row>
    <row r="1166" spans="1:18" x14ac:dyDescent="0.25">
      <c r="A1166" s="22"/>
      <c r="B1166" s="113"/>
      <c r="C1166" s="113"/>
      <c r="D1166" s="113"/>
      <c r="E1166" s="22"/>
      <c r="F1166" s="22"/>
      <c r="G1166" s="22"/>
      <c r="H1166" s="22"/>
      <c r="I1166" s="22"/>
      <c r="J1166" s="22"/>
      <c r="K1166" s="22"/>
      <c r="L1166" s="22"/>
      <c r="M1166" s="22"/>
      <c r="N1166" s="22"/>
      <c r="O1166" s="22"/>
      <c r="P1166" s="22"/>
      <c r="Q1166" s="22"/>
      <c r="R1166" s="22"/>
    </row>
    <row r="1167" spans="1:18" x14ac:dyDescent="0.25">
      <c r="A1167" s="22"/>
      <c r="B1167" s="113"/>
      <c r="C1167" s="113"/>
      <c r="D1167" s="113"/>
      <c r="E1167" s="22"/>
      <c r="F1167" s="22"/>
      <c r="G1167" s="22"/>
      <c r="H1167" s="22"/>
      <c r="I1167" s="22"/>
      <c r="J1167" s="22"/>
      <c r="K1167" s="22"/>
      <c r="L1167" s="22"/>
      <c r="M1167" s="22"/>
      <c r="N1167" s="22"/>
      <c r="O1167" s="22"/>
      <c r="P1167" s="22"/>
      <c r="Q1167" s="22"/>
      <c r="R1167" s="22"/>
    </row>
    <row r="1168" spans="1:18" x14ac:dyDescent="0.25">
      <c r="A1168" s="22"/>
      <c r="B1168" s="113"/>
      <c r="C1168" s="113"/>
      <c r="D1168" s="113"/>
      <c r="E1168" s="22"/>
      <c r="F1168" s="22"/>
      <c r="G1168" s="22"/>
      <c r="H1168" s="22"/>
      <c r="I1168" s="22"/>
      <c r="J1168" s="22"/>
      <c r="K1168" s="22"/>
      <c r="L1168" s="22"/>
      <c r="M1168" s="22"/>
      <c r="N1168" s="22"/>
      <c r="O1168" s="22"/>
      <c r="P1168" s="22"/>
      <c r="Q1168" s="22"/>
      <c r="R1168" s="22"/>
    </row>
    <row r="1169" spans="1:18" x14ac:dyDescent="0.25">
      <c r="A1169" s="22"/>
      <c r="B1169" s="113"/>
      <c r="C1169" s="113"/>
      <c r="D1169" s="113"/>
      <c r="E1169" s="22"/>
      <c r="F1169" s="22"/>
      <c r="G1169" s="22"/>
      <c r="H1169" s="22"/>
      <c r="I1169" s="22"/>
      <c r="J1169" s="22"/>
      <c r="K1169" s="22"/>
      <c r="L1169" s="22"/>
      <c r="M1169" s="22"/>
      <c r="N1169" s="22"/>
      <c r="O1169" s="22"/>
      <c r="P1169" s="22"/>
      <c r="Q1169" s="22"/>
      <c r="R1169" s="22"/>
    </row>
    <row r="1170" spans="1:18" x14ac:dyDescent="0.25">
      <c r="A1170" s="22"/>
      <c r="B1170" s="113"/>
      <c r="C1170" s="113"/>
      <c r="D1170" s="113"/>
      <c r="E1170" s="22"/>
      <c r="F1170" s="22"/>
      <c r="G1170" s="22"/>
      <c r="H1170" s="22"/>
      <c r="I1170" s="22"/>
      <c r="J1170" s="22"/>
      <c r="K1170" s="22"/>
      <c r="L1170" s="22"/>
      <c r="M1170" s="22"/>
      <c r="N1170" s="22"/>
      <c r="O1170" s="22"/>
      <c r="P1170" s="22"/>
      <c r="Q1170" s="22"/>
      <c r="R1170" s="22"/>
    </row>
    <row r="1171" spans="1:18" x14ac:dyDescent="0.25">
      <c r="A1171" s="22"/>
      <c r="B1171" s="113"/>
      <c r="C1171" s="113"/>
      <c r="D1171" s="113"/>
      <c r="E1171" s="22"/>
      <c r="F1171" s="22"/>
      <c r="G1171" s="22"/>
      <c r="H1171" s="22"/>
      <c r="I1171" s="22"/>
      <c r="J1171" s="22"/>
      <c r="K1171" s="22"/>
      <c r="L1171" s="22"/>
      <c r="M1171" s="22"/>
      <c r="N1171" s="22"/>
      <c r="O1171" s="22"/>
      <c r="P1171" s="22"/>
      <c r="Q1171" s="22"/>
      <c r="R1171" s="22"/>
    </row>
    <row r="1172" spans="1:18" x14ac:dyDescent="0.25">
      <c r="A1172" s="22"/>
      <c r="B1172" s="113"/>
      <c r="C1172" s="113"/>
      <c r="D1172" s="113"/>
      <c r="E1172" s="22"/>
      <c r="F1172" s="22"/>
      <c r="G1172" s="22"/>
      <c r="H1172" s="22"/>
      <c r="I1172" s="22"/>
      <c r="J1172" s="22"/>
      <c r="K1172" s="22"/>
      <c r="L1172" s="22"/>
      <c r="M1172" s="22"/>
      <c r="N1172" s="22"/>
      <c r="O1172" s="22"/>
      <c r="P1172" s="22"/>
      <c r="Q1172" s="22"/>
      <c r="R1172" s="22"/>
    </row>
    <row r="1173" spans="1:18" x14ac:dyDescent="0.25">
      <c r="A1173" s="22"/>
      <c r="B1173" s="113"/>
      <c r="C1173" s="113"/>
      <c r="D1173" s="113"/>
      <c r="E1173" s="22"/>
      <c r="F1173" s="22"/>
      <c r="G1173" s="22"/>
      <c r="H1173" s="22"/>
      <c r="I1173" s="22"/>
      <c r="J1173" s="22"/>
      <c r="K1173" s="22"/>
      <c r="L1173" s="22"/>
      <c r="M1173" s="22"/>
      <c r="N1173" s="22"/>
      <c r="O1173" s="22"/>
      <c r="P1173" s="22"/>
      <c r="Q1173" s="22"/>
      <c r="R1173" s="22"/>
    </row>
    <row r="1174" spans="1:18" x14ac:dyDescent="0.25">
      <c r="A1174" s="22"/>
      <c r="B1174" s="113"/>
      <c r="C1174" s="113"/>
      <c r="D1174" s="113"/>
      <c r="E1174" s="22"/>
      <c r="F1174" s="22"/>
      <c r="G1174" s="22"/>
      <c r="H1174" s="22"/>
      <c r="I1174" s="22"/>
      <c r="J1174" s="22"/>
      <c r="K1174" s="22"/>
      <c r="L1174" s="22"/>
      <c r="M1174" s="22"/>
      <c r="N1174" s="22"/>
      <c r="O1174" s="22"/>
      <c r="P1174" s="22"/>
      <c r="Q1174" s="22"/>
      <c r="R1174" s="22"/>
    </row>
    <row r="1175" spans="1:18" x14ac:dyDescent="0.25">
      <c r="A1175" s="22"/>
      <c r="B1175" s="113"/>
      <c r="C1175" s="113"/>
      <c r="D1175" s="113"/>
      <c r="E1175" s="22"/>
      <c r="F1175" s="22"/>
      <c r="G1175" s="22"/>
      <c r="H1175" s="22"/>
      <c r="I1175" s="22"/>
      <c r="J1175" s="22"/>
      <c r="K1175" s="22"/>
      <c r="L1175" s="22"/>
      <c r="M1175" s="22"/>
      <c r="N1175" s="22"/>
      <c r="O1175" s="22"/>
      <c r="P1175" s="22"/>
      <c r="Q1175" s="22"/>
      <c r="R1175" s="22"/>
    </row>
    <row r="1176" spans="1:18" x14ac:dyDescent="0.25">
      <c r="A1176" s="22"/>
      <c r="B1176" s="113"/>
      <c r="C1176" s="113"/>
      <c r="D1176" s="113"/>
      <c r="E1176" s="22"/>
      <c r="F1176" s="22"/>
      <c r="G1176" s="22"/>
      <c r="H1176" s="22"/>
      <c r="I1176" s="22"/>
      <c r="J1176" s="22"/>
      <c r="K1176" s="22"/>
      <c r="L1176" s="22"/>
      <c r="M1176" s="22"/>
      <c r="N1176" s="22"/>
      <c r="O1176" s="22"/>
      <c r="P1176" s="22"/>
      <c r="Q1176" s="22"/>
      <c r="R1176" s="22"/>
    </row>
    <row r="1177" spans="1:18" x14ac:dyDescent="0.25">
      <c r="A1177" s="22"/>
      <c r="B1177" s="113"/>
      <c r="C1177" s="113"/>
      <c r="D1177" s="113"/>
      <c r="E1177" s="22"/>
      <c r="F1177" s="22"/>
      <c r="G1177" s="22"/>
      <c r="H1177" s="22"/>
      <c r="I1177" s="22"/>
      <c r="J1177" s="22"/>
      <c r="K1177" s="22"/>
      <c r="L1177" s="22"/>
      <c r="M1177" s="22"/>
      <c r="N1177" s="22"/>
      <c r="O1177" s="22"/>
      <c r="P1177" s="22"/>
      <c r="Q1177" s="22"/>
      <c r="R1177" s="22"/>
    </row>
    <row r="1178" spans="1:18" x14ac:dyDescent="0.25">
      <c r="A1178" s="22"/>
      <c r="B1178" s="113"/>
      <c r="C1178" s="113"/>
      <c r="D1178" s="113"/>
      <c r="E1178" s="22"/>
      <c r="F1178" s="22"/>
      <c r="G1178" s="22"/>
      <c r="H1178" s="22"/>
      <c r="I1178" s="22"/>
      <c r="J1178" s="22"/>
      <c r="K1178" s="22"/>
      <c r="L1178" s="22"/>
      <c r="M1178" s="22"/>
      <c r="N1178" s="22"/>
      <c r="O1178" s="22"/>
      <c r="P1178" s="22"/>
      <c r="Q1178" s="22"/>
      <c r="R1178" s="22"/>
    </row>
    <row r="1179" spans="1:18" x14ac:dyDescent="0.25">
      <c r="A1179" s="22"/>
      <c r="B1179" s="113"/>
      <c r="C1179" s="113"/>
      <c r="D1179" s="113"/>
      <c r="E1179" s="22"/>
      <c r="F1179" s="22"/>
      <c r="G1179" s="22"/>
      <c r="H1179" s="22"/>
      <c r="I1179" s="22"/>
      <c r="J1179" s="22"/>
      <c r="K1179" s="22"/>
      <c r="L1179" s="22"/>
      <c r="M1179" s="22"/>
      <c r="N1179" s="22"/>
      <c r="O1179" s="22"/>
      <c r="P1179" s="22"/>
      <c r="Q1179" s="22"/>
      <c r="R1179" s="22"/>
    </row>
    <row r="1180" spans="1:18" x14ac:dyDescent="0.25">
      <c r="A1180" s="22"/>
      <c r="B1180" s="113"/>
      <c r="C1180" s="113"/>
      <c r="D1180" s="113"/>
      <c r="E1180" s="22"/>
      <c r="F1180" s="22"/>
      <c r="G1180" s="22"/>
      <c r="H1180" s="22"/>
      <c r="I1180" s="22"/>
      <c r="J1180" s="22"/>
      <c r="K1180" s="22"/>
      <c r="L1180" s="22"/>
      <c r="M1180" s="22"/>
      <c r="N1180" s="22"/>
      <c r="O1180" s="22"/>
      <c r="P1180" s="22"/>
      <c r="Q1180" s="22"/>
      <c r="R1180" s="22"/>
    </row>
    <row r="1181" spans="1:18" x14ac:dyDescent="0.25">
      <c r="A1181" s="22"/>
      <c r="B1181" s="113"/>
      <c r="C1181" s="113"/>
      <c r="D1181" s="113"/>
      <c r="E1181" s="22"/>
      <c r="F1181" s="22"/>
      <c r="G1181" s="22"/>
      <c r="H1181" s="22"/>
      <c r="I1181" s="22"/>
      <c r="J1181" s="22"/>
      <c r="K1181" s="22"/>
      <c r="L1181" s="22"/>
      <c r="M1181" s="22"/>
      <c r="N1181" s="22"/>
      <c r="O1181" s="22"/>
      <c r="P1181" s="22"/>
      <c r="Q1181" s="22"/>
      <c r="R1181" s="22"/>
    </row>
    <row r="1182" spans="1:18" x14ac:dyDescent="0.25">
      <c r="A1182" s="22"/>
      <c r="B1182" s="113"/>
      <c r="C1182" s="113"/>
      <c r="D1182" s="113"/>
      <c r="E1182" s="22"/>
      <c r="F1182" s="22"/>
      <c r="G1182" s="22"/>
      <c r="H1182" s="22"/>
      <c r="I1182" s="22"/>
      <c r="J1182" s="22"/>
      <c r="K1182" s="22"/>
      <c r="L1182" s="22"/>
      <c r="M1182" s="22"/>
      <c r="N1182" s="22"/>
      <c r="O1182" s="22"/>
      <c r="P1182" s="22"/>
      <c r="Q1182" s="22"/>
      <c r="R1182" s="22"/>
    </row>
    <row r="1183" spans="1:18" x14ac:dyDescent="0.25">
      <c r="A1183" s="22"/>
      <c r="B1183" s="113"/>
      <c r="C1183" s="113"/>
      <c r="D1183" s="113"/>
      <c r="E1183" s="22"/>
      <c r="F1183" s="22"/>
      <c r="G1183" s="22"/>
      <c r="H1183" s="22"/>
      <c r="I1183" s="22"/>
      <c r="J1183" s="22"/>
      <c r="K1183" s="22"/>
      <c r="L1183" s="22"/>
      <c r="M1183" s="22"/>
      <c r="N1183" s="22"/>
      <c r="O1183" s="22"/>
      <c r="P1183" s="22"/>
      <c r="Q1183" s="22"/>
      <c r="R1183" s="22"/>
    </row>
    <row r="1184" spans="1:18" x14ac:dyDescent="0.25">
      <c r="A1184" s="22"/>
      <c r="B1184" s="113"/>
      <c r="C1184" s="113"/>
      <c r="D1184" s="113"/>
      <c r="E1184" s="22"/>
      <c r="F1184" s="22"/>
      <c r="G1184" s="22"/>
      <c r="H1184" s="22"/>
      <c r="I1184" s="22"/>
      <c r="J1184" s="22"/>
      <c r="K1184" s="22"/>
      <c r="L1184" s="22"/>
      <c r="M1184" s="22"/>
      <c r="N1184" s="22"/>
      <c r="O1184" s="22"/>
      <c r="P1184" s="22"/>
      <c r="Q1184" s="22"/>
      <c r="R1184" s="22"/>
    </row>
    <row r="1185" spans="1:18" x14ac:dyDescent="0.25">
      <c r="A1185" s="22"/>
      <c r="B1185" s="113"/>
      <c r="C1185" s="113"/>
      <c r="D1185" s="113"/>
      <c r="E1185" s="22"/>
      <c r="F1185" s="22"/>
      <c r="G1185" s="22"/>
      <c r="H1185" s="22"/>
      <c r="I1185" s="22"/>
      <c r="J1185" s="22"/>
      <c r="K1185" s="22"/>
      <c r="L1185" s="22"/>
      <c r="M1185" s="22"/>
      <c r="N1185" s="22"/>
      <c r="O1185" s="22"/>
      <c r="P1185" s="22"/>
      <c r="Q1185" s="22"/>
      <c r="R1185" s="22"/>
    </row>
    <row r="1186" spans="1:18" x14ac:dyDescent="0.25">
      <c r="A1186" s="22"/>
      <c r="B1186" s="113"/>
      <c r="C1186" s="113"/>
      <c r="D1186" s="113"/>
      <c r="E1186" s="22"/>
      <c r="F1186" s="22"/>
      <c r="G1186" s="22"/>
      <c r="H1186" s="22"/>
      <c r="I1186" s="22"/>
      <c r="J1186" s="22"/>
      <c r="K1186" s="22"/>
      <c r="L1186" s="22"/>
      <c r="M1186" s="22"/>
      <c r="N1186" s="22"/>
      <c r="O1186" s="22"/>
      <c r="P1186" s="22"/>
      <c r="Q1186" s="22"/>
      <c r="R1186" s="22"/>
    </row>
    <row r="1187" spans="1:18" x14ac:dyDescent="0.25">
      <c r="A1187" s="22"/>
      <c r="B1187" s="113"/>
      <c r="C1187" s="113"/>
      <c r="D1187" s="113"/>
      <c r="E1187" s="22"/>
      <c r="F1187" s="22"/>
      <c r="G1187" s="22"/>
      <c r="H1187" s="22"/>
      <c r="I1187" s="22"/>
      <c r="J1187" s="22"/>
      <c r="K1187" s="22"/>
      <c r="L1187" s="22"/>
      <c r="M1187" s="22"/>
      <c r="N1187" s="22"/>
      <c r="O1187" s="22"/>
      <c r="P1187" s="22"/>
      <c r="Q1187" s="22"/>
      <c r="R1187" s="22"/>
    </row>
    <row r="1188" spans="1:18" x14ac:dyDescent="0.25">
      <c r="A1188" s="22"/>
      <c r="B1188" s="113"/>
      <c r="C1188" s="113"/>
      <c r="D1188" s="113"/>
      <c r="E1188" s="22"/>
      <c r="F1188" s="22"/>
      <c r="G1188" s="22"/>
      <c r="H1188" s="22"/>
      <c r="I1188" s="22"/>
      <c r="J1188" s="22"/>
      <c r="K1188" s="22"/>
      <c r="L1188" s="22"/>
      <c r="M1188" s="22"/>
      <c r="N1188" s="22"/>
      <c r="O1188" s="22"/>
      <c r="P1188" s="22"/>
      <c r="Q1188" s="22"/>
      <c r="R1188" s="22"/>
    </row>
    <row r="1189" spans="1:18" x14ac:dyDescent="0.25">
      <c r="A1189" s="22"/>
      <c r="B1189" s="113"/>
      <c r="C1189" s="113"/>
      <c r="D1189" s="113"/>
      <c r="E1189" s="22"/>
      <c r="F1189" s="22"/>
      <c r="G1189" s="22"/>
      <c r="H1189" s="22"/>
      <c r="I1189" s="22"/>
      <c r="J1189" s="22"/>
      <c r="K1189" s="22"/>
      <c r="L1189" s="22"/>
      <c r="M1189" s="22"/>
      <c r="N1189" s="22"/>
      <c r="O1189" s="22"/>
      <c r="P1189" s="22"/>
      <c r="Q1189" s="22"/>
      <c r="R1189" s="22"/>
    </row>
    <row r="1190" spans="1:18" x14ac:dyDescent="0.25">
      <c r="A1190" s="22"/>
      <c r="B1190" s="113"/>
      <c r="C1190" s="113"/>
      <c r="D1190" s="113"/>
      <c r="E1190" s="22"/>
      <c r="F1190" s="22"/>
      <c r="G1190" s="22"/>
      <c r="H1190" s="22"/>
      <c r="I1190" s="22"/>
      <c r="J1190" s="22"/>
      <c r="K1190" s="22"/>
      <c r="L1190" s="22"/>
      <c r="M1190" s="22"/>
      <c r="N1190" s="22"/>
      <c r="O1190" s="22"/>
      <c r="P1190" s="22"/>
      <c r="Q1190" s="22"/>
      <c r="R1190" s="22"/>
    </row>
    <row r="1191" spans="1:18" x14ac:dyDescent="0.25">
      <c r="A1191" s="22"/>
      <c r="B1191" s="113"/>
      <c r="C1191" s="113"/>
      <c r="D1191" s="113"/>
      <c r="E1191" s="22"/>
      <c r="F1191" s="22"/>
      <c r="G1191" s="22"/>
      <c r="H1191" s="22"/>
      <c r="I1191" s="22"/>
      <c r="J1191" s="22"/>
      <c r="K1191" s="22"/>
      <c r="L1191" s="22"/>
      <c r="M1191" s="22"/>
      <c r="N1191" s="22"/>
      <c r="O1191" s="22"/>
      <c r="P1191" s="22"/>
      <c r="Q1191" s="22"/>
      <c r="R1191" s="22"/>
    </row>
    <row r="1192" spans="1:18" x14ac:dyDescent="0.25">
      <c r="A1192" s="22"/>
      <c r="B1192" s="113"/>
      <c r="C1192" s="113"/>
      <c r="D1192" s="113"/>
      <c r="E1192" s="22"/>
      <c r="F1192" s="22"/>
      <c r="G1192" s="22"/>
      <c r="H1192" s="22"/>
      <c r="I1192" s="22"/>
      <c r="J1192" s="22"/>
      <c r="K1192" s="22"/>
      <c r="L1192" s="22"/>
      <c r="M1192" s="22"/>
      <c r="N1192" s="22"/>
      <c r="O1192" s="22"/>
      <c r="P1192" s="22"/>
      <c r="Q1192" s="22"/>
      <c r="R1192" s="22"/>
    </row>
    <row r="1193" spans="1:18" x14ac:dyDescent="0.25">
      <c r="A1193" s="22"/>
      <c r="B1193" s="113"/>
      <c r="C1193" s="113"/>
      <c r="D1193" s="113"/>
      <c r="E1193" s="22"/>
      <c r="F1193" s="22"/>
      <c r="G1193" s="22"/>
      <c r="H1193" s="22"/>
      <c r="I1193" s="22"/>
      <c r="J1193" s="22"/>
      <c r="K1193" s="22"/>
      <c r="L1193" s="22"/>
      <c r="M1193" s="22"/>
      <c r="N1193" s="22"/>
      <c r="O1193" s="22"/>
      <c r="P1193" s="22"/>
      <c r="Q1193" s="22"/>
      <c r="R1193" s="22"/>
    </row>
    <row r="1194" spans="1:18" x14ac:dyDescent="0.25">
      <c r="A1194" s="22"/>
      <c r="B1194" s="113"/>
      <c r="C1194" s="113"/>
      <c r="D1194" s="113"/>
      <c r="E1194" s="22"/>
      <c r="F1194" s="22"/>
      <c r="G1194" s="22"/>
      <c r="H1194" s="22"/>
      <c r="I1194" s="22"/>
      <c r="J1194" s="22"/>
      <c r="K1194" s="22"/>
      <c r="L1194" s="22"/>
      <c r="M1194" s="22"/>
      <c r="N1194" s="22"/>
      <c r="O1194" s="22"/>
      <c r="P1194" s="22"/>
      <c r="Q1194" s="22"/>
      <c r="R1194" s="22"/>
    </row>
    <row r="1195" spans="1:18" x14ac:dyDescent="0.25">
      <c r="A1195" s="22"/>
      <c r="B1195" s="113"/>
      <c r="C1195" s="113"/>
      <c r="D1195" s="113"/>
      <c r="E1195" s="22"/>
      <c r="F1195" s="22"/>
      <c r="G1195" s="22"/>
      <c r="H1195" s="22"/>
      <c r="I1195" s="22"/>
      <c r="J1195" s="22"/>
      <c r="K1195" s="22"/>
      <c r="L1195" s="22"/>
      <c r="M1195" s="22"/>
      <c r="N1195" s="22"/>
      <c r="O1195" s="22"/>
      <c r="P1195" s="22"/>
      <c r="Q1195" s="22"/>
      <c r="R1195" s="22"/>
    </row>
    <row r="1196" spans="1:18" x14ac:dyDescent="0.25">
      <c r="A1196" s="22"/>
      <c r="B1196" s="113"/>
      <c r="C1196" s="113"/>
      <c r="D1196" s="113"/>
      <c r="E1196" s="22"/>
      <c r="F1196" s="22"/>
      <c r="G1196" s="22"/>
      <c r="H1196" s="22"/>
      <c r="I1196" s="22"/>
      <c r="J1196" s="22"/>
      <c r="K1196" s="22"/>
      <c r="L1196" s="22"/>
      <c r="M1196" s="22"/>
      <c r="N1196" s="22"/>
      <c r="O1196" s="22"/>
      <c r="P1196" s="22"/>
      <c r="Q1196" s="22"/>
      <c r="R1196" s="22"/>
    </row>
    <row r="1197" spans="1:18" x14ac:dyDescent="0.25">
      <c r="A1197" s="22"/>
      <c r="B1197" s="113"/>
      <c r="C1197" s="113"/>
      <c r="D1197" s="113"/>
      <c r="E1197" s="22"/>
      <c r="F1197" s="22"/>
      <c r="G1197" s="22"/>
      <c r="H1197" s="22"/>
      <c r="I1197" s="22"/>
      <c r="J1197" s="22"/>
      <c r="K1197" s="22"/>
      <c r="L1197" s="22"/>
      <c r="M1197" s="22"/>
      <c r="N1197" s="22"/>
      <c r="O1197" s="22"/>
      <c r="P1197" s="22"/>
      <c r="Q1197" s="22"/>
      <c r="R1197" s="22"/>
    </row>
    <row r="1198" spans="1:18" x14ac:dyDescent="0.25">
      <c r="A1198" s="22"/>
      <c r="B1198" s="113"/>
      <c r="C1198" s="113"/>
      <c r="D1198" s="113"/>
      <c r="E1198" s="22"/>
      <c r="F1198" s="22"/>
      <c r="G1198" s="22"/>
      <c r="H1198" s="22"/>
      <c r="I1198" s="22"/>
      <c r="J1198" s="22"/>
      <c r="K1198" s="22"/>
      <c r="L1198" s="22"/>
      <c r="M1198" s="22"/>
      <c r="N1198" s="22"/>
      <c r="O1198" s="22"/>
      <c r="P1198" s="22"/>
      <c r="Q1198" s="22"/>
      <c r="R1198" s="22"/>
    </row>
    <row r="1199" spans="1:18" x14ac:dyDescent="0.25">
      <c r="A1199" s="22"/>
      <c r="B1199" s="113"/>
      <c r="C1199" s="113"/>
      <c r="D1199" s="113"/>
      <c r="E1199" s="22"/>
      <c r="F1199" s="22"/>
      <c r="G1199" s="22"/>
      <c r="H1199" s="22"/>
      <c r="I1199" s="22"/>
      <c r="J1199" s="22"/>
      <c r="K1199" s="22"/>
      <c r="L1199" s="22"/>
      <c r="M1199" s="22"/>
      <c r="N1199" s="22"/>
      <c r="O1199" s="22"/>
      <c r="P1199" s="22"/>
      <c r="Q1199" s="22"/>
      <c r="R1199" s="22"/>
    </row>
    <row r="1200" spans="1:18" x14ac:dyDescent="0.25">
      <c r="A1200" s="22"/>
      <c r="B1200" s="113"/>
      <c r="C1200" s="113"/>
      <c r="D1200" s="113"/>
      <c r="E1200" s="22"/>
      <c r="F1200" s="22"/>
      <c r="G1200" s="22"/>
      <c r="H1200" s="22"/>
      <c r="I1200" s="22"/>
      <c r="J1200" s="22"/>
      <c r="K1200" s="22"/>
      <c r="L1200" s="22"/>
      <c r="M1200" s="22"/>
      <c r="N1200" s="22"/>
      <c r="O1200" s="22"/>
      <c r="P1200" s="22"/>
      <c r="Q1200" s="22"/>
      <c r="R1200" s="22"/>
    </row>
    <row r="1201" spans="1:18" x14ac:dyDescent="0.25">
      <c r="A1201" s="22"/>
      <c r="B1201" s="113"/>
      <c r="C1201" s="113"/>
      <c r="D1201" s="113"/>
      <c r="E1201" s="22"/>
      <c r="F1201" s="22"/>
      <c r="G1201" s="22"/>
      <c r="H1201" s="22"/>
      <c r="I1201" s="22"/>
      <c r="J1201" s="22"/>
      <c r="K1201" s="22"/>
      <c r="L1201" s="22"/>
      <c r="M1201" s="22"/>
      <c r="N1201" s="22"/>
      <c r="O1201" s="22"/>
      <c r="P1201" s="22"/>
      <c r="Q1201" s="22"/>
      <c r="R1201" s="22"/>
    </row>
    <row r="1202" spans="1:18" x14ac:dyDescent="0.25">
      <c r="A1202" s="22"/>
      <c r="B1202" s="113"/>
      <c r="C1202" s="113"/>
      <c r="D1202" s="113"/>
      <c r="E1202" s="22"/>
      <c r="F1202" s="22"/>
      <c r="G1202" s="22"/>
      <c r="H1202" s="22"/>
      <c r="I1202" s="22"/>
      <c r="J1202" s="22"/>
      <c r="K1202" s="22"/>
      <c r="L1202" s="22"/>
      <c r="M1202" s="22"/>
      <c r="N1202" s="22"/>
      <c r="O1202" s="22"/>
      <c r="P1202" s="22"/>
      <c r="Q1202" s="22"/>
      <c r="R1202" s="22"/>
    </row>
    <row r="1203" spans="1:18" x14ac:dyDescent="0.25">
      <c r="A1203" s="22"/>
      <c r="B1203" s="113"/>
      <c r="C1203" s="113"/>
      <c r="D1203" s="113"/>
      <c r="E1203" s="22"/>
      <c r="F1203" s="22"/>
      <c r="G1203" s="22"/>
      <c r="H1203" s="22"/>
      <c r="I1203" s="22"/>
      <c r="J1203" s="22"/>
      <c r="K1203" s="22"/>
      <c r="L1203" s="22"/>
      <c r="M1203" s="22"/>
      <c r="N1203" s="22"/>
      <c r="O1203" s="22"/>
      <c r="P1203" s="22"/>
      <c r="Q1203" s="22"/>
      <c r="R1203" s="22"/>
    </row>
    <row r="1204" spans="1:18" x14ac:dyDescent="0.25">
      <c r="A1204" s="22"/>
      <c r="B1204" s="113"/>
      <c r="C1204" s="113"/>
      <c r="D1204" s="113"/>
      <c r="E1204" s="22"/>
      <c r="F1204" s="22"/>
      <c r="G1204" s="22"/>
      <c r="H1204" s="22"/>
      <c r="I1204" s="22"/>
      <c r="J1204" s="22"/>
      <c r="K1204" s="22"/>
      <c r="L1204" s="22"/>
      <c r="M1204" s="22"/>
      <c r="N1204" s="22"/>
      <c r="O1204" s="22"/>
      <c r="P1204" s="22"/>
      <c r="Q1204" s="22"/>
      <c r="R1204" s="22"/>
    </row>
    <row r="1205" spans="1:18" x14ac:dyDescent="0.25">
      <c r="A1205" s="22"/>
      <c r="B1205" s="113"/>
      <c r="C1205" s="113"/>
      <c r="D1205" s="113"/>
      <c r="E1205" s="22"/>
      <c r="F1205" s="22"/>
      <c r="G1205" s="22"/>
      <c r="H1205" s="22"/>
      <c r="I1205" s="22"/>
      <c r="J1205" s="22"/>
      <c r="K1205" s="22"/>
      <c r="L1205" s="22"/>
      <c r="M1205" s="22"/>
      <c r="N1205" s="22"/>
      <c r="O1205" s="22"/>
      <c r="P1205" s="22"/>
      <c r="Q1205" s="22"/>
      <c r="R1205" s="22"/>
    </row>
    <row r="1206" spans="1:18" x14ac:dyDescent="0.25">
      <c r="A1206" s="22"/>
      <c r="B1206" s="113"/>
      <c r="C1206" s="113"/>
      <c r="D1206" s="113"/>
      <c r="E1206" s="22"/>
      <c r="F1206" s="22"/>
      <c r="G1206" s="22"/>
      <c r="H1206" s="22"/>
      <c r="I1206" s="22"/>
      <c r="J1206" s="22"/>
      <c r="K1206" s="22"/>
      <c r="L1206" s="22"/>
      <c r="M1206" s="22"/>
      <c r="N1206" s="22"/>
      <c r="O1206" s="22"/>
      <c r="P1206" s="22"/>
      <c r="Q1206" s="22"/>
      <c r="R1206" s="22"/>
    </row>
    <row r="1207" spans="1:18" x14ac:dyDescent="0.25">
      <c r="A1207" s="22"/>
      <c r="B1207" s="113"/>
      <c r="C1207" s="113"/>
      <c r="D1207" s="113"/>
      <c r="E1207" s="22"/>
      <c r="F1207" s="22"/>
      <c r="G1207" s="22"/>
      <c r="H1207" s="22"/>
      <c r="I1207" s="22"/>
      <c r="J1207" s="22"/>
      <c r="K1207" s="22"/>
      <c r="L1207" s="22"/>
      <c r="M1207" s="22"/>
      <c r="N1207" s="22"/>
      <c r="O1207" s="22"/>
      <c r="P1207" s="22"/>
      <c r="Q1207" s="22"/>
      <c r="R1207" s="22"/>
    </row>
    <row r="1208" spans="1:18" x14ac:dyDescent="0.25">
      <c r="A1208" s="22"/>
      <c r="B1208" s="113"/>
      <c r="C1208" s="113"/>
      <c r="D1208" s="113"/>
      <c r="E1208" s="22"/>
      <c r="F1208" s="22"/>
      <c r="G1208" s="22"/>
      <c r="H1208" s="22"/>
      <c r="I1208" s="22"/>
      <c r="J1208" s="22"/>
      <c r="K1208" s="22"/>
      <c r="L1208" s="22"/>
      <c r="M1208" s="22"/>
      <c r="N1208" s="22"/>
      <c r="O1208" s="22"/>
      <c r="P1208" s="22"/>
      <c r="Q1208" s="22"/>
      <c r="R1208" s="22"/>
    </row>
    <row r="1209" spans="1:18" x14ac:dyDescent="0.25">
      <c r="A1209" s="22"/>
      <c r="B1209" s="113"/>
      <c r="C1209" s="113"/>
      <c r="D1209" s="113"/>
      <c r="E1209" s="22"/>
      <c r="F1209" s="22"/>
      <c r="G1209" s="22"/>
      <c r="H1209" s="22"/>
      <c r="I1209" s="22"/>
      <c r="J1209" s="22"/>
      <c r="K1209" s="22"/>
      <c r="L1209" s="22"/>
      <c r="M1209" s="22"/>
      <c r="N1209" s="22"/>
      <c r="O1209" s="22"/>
      <c r="P1209" s="22"/>
      <c r="Q1209" s="22"/>
      <c r="R1209" s="22"/>
    </row>
    <row r="1210" spans="1:18" x14ac:dyDescent="0.25">
      <c r="A1210" s="22"/>
      <c r="B1210" s="113"/>
      <c r="C1210" s="113"/>
      <c r="D1210" s="113"/>
      <c r="E1210" s="22"/>
      <c r="F1210" s="22"/>
      <c r="G1210" s="22"/>
      <c r="H1210" s="22"/>
      <c r="I1210" s="22"/>
      <c r="J1210" s="22"/>
      <c r="K1210" s="22"/>
      <c r="L1210" s="22"/>
      <c r="M1210" s="22"/>
      <c r="N1210" s="22"/>
      <c r="O1210" s="22"/>
      <c r="P1210" s="22"/>
      <c r="Q1210" s="22"/>
      <c r="R1210" s="22"/>
    </row>
    <row r="1211" spans="1:18" x14ac:dyDescent="0.25">
      <c r="A1211" s="22"/>
      <c r="B1211" s="113"/>
      <c r="C1211" s="113"/>
      <c r="D1211" s="113"/>
      <c r="E1211" s="22"/>
      <c r="F1211" s="22"/>
      <c r="G1211" s="22"/>
      <c r="H1211" s="22"/>
      <c r="I1211" s="22"/>
      <c r="J1211" s="22"/>
      <c r="K1211" s="22"/>
      <c r="L1211" s="22"/>
      <c r="M1211" s="22"/>
      <c r="N1211" s="22"/>
      <c r="O1211" s="22"/>
      <c r="P1211" s="22"/>
      <c r="Q1211" s="22"/>
      <c r="R1211" s="22"/>
    </row>
    <row r="1212" spans="1:18" x14ac:dyDescent="0.25">
      <c r="A1212" s="22"/>
      <c r="B1212" s="113"/>
      <c r="C1212" s="113"/>
      <c r="D1212" s="113"/>
      <c r="E1212" s="22"/>
      <c r="F1212" s="22"/>
      <c r="G1212" s="22"/>
      <c r="H1212" s="22"/>
      <c r="I1212" s="22"/>
      <c r="J1212" s="22"/>
      <c r="K1212" s="22"/>
      <c r="L1212" s="22"/>
      <c r="M1212" s="22"/>
      <c r="N1212" s="22"/>
      <c r="O1212" s="22"/>
      <c r="P1212" s="22"/>
      <c r="Q1212" s="22"/>
      <c r="R1212" s="22"/>
    </row>
    <row r="1213" spans="1:18" x14ac:dyDescent="0.25">
      <c r="A1213" s="22"/>
      <c r="B1213" s="113"/>
      <c r="C1213" s="113"/>
      <c r="D1213" s="113"/>
      <c r="E1213" s="22"/>
      <c r="F1213" s="22"/>
      <c r="G1213" s="22"/>
      <c r="H1213" s="22"/>
      <c r="I1213" s="22"/>
      <c r="J1213" s="22"/>
      <c r="K1213" s="22"/>
      <c r="L1213" s="22"/>
      <c r="M1213" s="22"/>
      <c r="N1213" s="22"/>
      <c r="O1213" s="22"/>
      <c r="P1213" s="22"/>
      <c r="Q1213" s="22"/>
      <c r="R1213" s="22"/>
    </row>
    <row r="1214" spans="1:18" x14ac:dyDescent="0.25">
      <c r="A1214" s="22"/>
      <c r="B1214" s="113"/>
      <c r="C1214" s="113"/>
      <c r="D1214" s="113"/>
      <c r="E1214" s="22"/>
      <c r="F1214" s="22"/>
      <c r="G1214" s="22"/>
      <c r="H1214" s="22"/>
      <c r="I1214" s="22"/>
      <c r="J1214" s="22"/>
      <c r="K1214" s="22"/>
      <c r="L1214" s="22"/>
      <c r="M1214" s="22"/>
      <c r="N1214" s="22"/>
      <c r="O1214" s="22"/>
      <c r="P1214" s="22"/>
      <c r="Q1214" s="22"/>
      <c r="R1214" s="22"/>
    </row>
    <row r="1215" spans="1:18" x14ac:dyDescent="0.25">
      <c r="A1215" s="22"/>
      <c r="B1215" s="113"/>
      <c r="C1215" s="113"/>
      <c r="D1215" s="113"/>
      <c r="E1215" s="22"/>
      <c r="F1215" s="22"/>
      <c r="G1215" s="22"/>
      <c r="H1215" s="22"/>
      <c r="I1215" s="22"/>
      <c r="J1215" s="22"/>
      <c r="K1215" s="22"/>
      <c r="L1215" s="22"/>
      <c r="M1215" s="22"/>
      <c r="N1215" s="22"/>
      <c r="O1215" s="22"/>
      <c r="P1215" s="22"/>
      <c r="Q1215" s="22"/>
      <c r="R1215" s="22"/>
    </row>
    <row r="1216" spans="1:18" x14ac:dyDescent="0.25">
      <c r="A1216" s="22"/>
      <c r="B1216" s="113"/>
      <c r="C1216" s="113"/>
      <c r="D1216" s="113"/>
      <c r="E1216" s="22"/>
      <c r="F1216" s="22"/>
      <c r="G1216" s="22"/>
      <c r="H1216" s="22"/>
      <c r="I1216" s="22"/>
      <c r="J1216" s="22"/>
      <c r="K1216" s="22"/>
      <c r="L1216" s="22"/>
      <c r="M1216" s="22"/>
      <c r="N1216" s="22"/>
      <c r="O1216" s="22"/>
      <c r="P1216" s="22"/>
      <c r="Q1216" s="22"/>
      <c r="R1216" s="22"/>
    </row>
    <row r="1217" spans="1:18" x14ac:dyDescent="0.25">
      <c r="A1217" s="22"/>
      <c r="B1217" s="113"/>
      <c r="C1217" s="113"/>
      <c r="D1217" s="113"/>
      <c r="E1217" s="22"/>
      <c r="F1217" s="22"/>
      <c r="G1217" s="22"/>
      <c r="H1217" s="22"/>
      <c r="I1217" s="22"/>
      <c r="J1217" s="22"/>
      <c r="K1217" s="22"/>
      <c r="L1217" s="22"/>
      <c r="M1217" s="22"/>
      <c r="N1217" s="22"/>
      <c r="O1217" s="22"/>
      <c r="P1217" s="22"/>
      <c r="Q1217" s="22"/>
      <c r="R1217" s="22"/>
    </row>
    <row r="1218" spans="1:18" x14ac:dyDescent="0.25">
      <c r="A1218" s="22"/>
      <c r="B1218" s="113"/>
      <c r="C1218" s="113"/>
      <c r="D1218" s="113"/>
      <c r="E1218" s="22"/>
      <c r="F1218" s="22"/>
      <c r="G1218" s="22"/>
      <c r="H1218" s="22"/>
      <c r="I1218" s="22"/>
      <c r="J1218" s="22"/>
      <c r="K1218" s="22"/>
      <c r="L1218" s="22"/>
      <c r="M1218" s="22"/>
      <c r="N1218" s="22"/>
      <c r="O1218" s="22"/>
      <c r="P1218" s="22"/>
      <c r="Q1218" s="22"/>
      <c r="R1218" s="22"/>
    </row>
    <row r="1219" spans="1:18" x14ac:dyDescent="0.25">
      <c r="A1219" s="22"/>
      <c r="B1219" s="113"/>
      <c r="C1219" s="113"/>
      <c r="D1219" s="113"/>
      <c r="E1219" s="22"/>
      <c r="F1219" s="22"/>
      <c r="G1219" s="22"/>
      <c r="H1219" s="22"/>
      <c r="I1219" s="22"/>
      <c r="J1219" s="22"/>
      <c r="K1219" s="22"/>
      <c r="L1219" s="22"/>
      <c r="M1219" s="22"/>
      <c r="N1219" s="22"/>
      <c r="O1219" s="22"/>
      <c r="P1219" s="22"/>
      <c r="Q1219" s="22"/>
      <c r="R1219" s="22"/>
    </row>
    <row r="1220" spans="1:18" x14ac:dyDescent="0.25">
      <c r="A1220" s="22"/>
      <c r="B1220" s="113"/>
      <c r="C1220" s="113"/>
      <c r="D1220" s="113"/>
      <c r="E1220" s="22"/>
      <c r="F1220" s="22"/>
      <c r="G1220" s="22"/>
      <c r="H1220" s="22"/>
      <c r="I1220" s="22"/>
      <c r="J1220" s="22"/>
      <c r="K1220" s="22"/>
      <c r="L1220" s="22"/>
      <c r="M1220" s="22"/>
      <c r="N1220" s="22"/>
      <c r="O1220" s="22"/>
      <c r="P1220" s="22"/>
      <c r="Q1220" s="22"/>
      <c r="R1220" s="22"/>
    </row>
    <row r="1221" spans="1:18" x14ac:dyDescent="0.25">
      <c r="A1221" s="22"/>
      <c r="B1221" s="113"/>
      <c r="C1221" s="113"/>
      <c r="D1221" s="113"/>
      <c r="E1221" s="22"/>
      <c r="F1221" s="22"/>
      <c r="G1221" s="22"/>
      <c r="H1221" s="22"/>
      <c r="I1221" s="22"/>
      <c r="J1221" s="22"/>
      <c r="K1221" s="22"/>
      <c r="L1221" s="22"/>
      <c r="M1221" s="22"/>
      <c r="N1221" s="22"/>
      <c r="O1221" s="22"/>
      <c r="P1221" s="22"/>
      <c r="Q1221" s="22"/>
      <c r="R1221" s="22"/>
    </row>
    <row r="1222" spans="1:18" x14ac:dyDescent="0.25">
      <c r="A1222" s="22"/>
      <c r="B1222" s="113"/>
      <c r="C1222" s="113"/>
      <c r="D1222" s="113"/>
      <c r="E1222" s="22"/>
      <c r="F1222" s="22"/>
      <c r="G1222" s="22"/>
      <c r="H1222" s="22"/>
      <c r="I1222" s="22"/>
      <c r="J1222" s="22"/>
      <c r="K1222" s="22"/>
      <c r="L1222" s="22"/>
      <c r="M1222" s="22"/>
      <c r="N1222" s="22"/>
      <c r="O1222" s="22"/>
      <c r="P1222" s="22"/>
      <c r="Q1222" s="22"/>
      <c r="R1222" s="22"/>
    </row>
    <row r="1223" spans="1:18" x14ac:dyDescent="0.25">
      <c r="A1223" s="22"/>
      <c r="B1223" s="113"/>
      <c r="C1223" s="113"/>
      <c r="D1223" s="113"/>
      <c r="E1223" s="22"/>
      <c r="F1223" s="22"/>
      <c r="G1223" s="22"/>
      <c r="H1223" s="22"/>
      <c r="I1223" s="22"/>
      <c r="J1223" s="22"/>
      <c r="K1223" s="22"/>
      <c r="L1223" s="22"/>
      <c r="M1223" s="22"/>
      <c r="N1223" s="22"/>
      <c r="O1223" s="22"/>
      <c r="P1223" s="22"/>
      <c r="Q1223" s="22"/>
      <c r="R1223" s="22"/>
    </row>
    <row r="1224" spans="1:18" x14ac:dyDescent="0.25">
      <c r="A1224" s="22"/>
      <c r="B1224" s="113"/>
      <c r="C1224" s="113"/>
      <c r="D1224" s="113"/>
      <c r="E1224" s="22"/>
      <c r="F1224" s="22"/>
      <c r="G1224" s="22"/>
      <c r="H1224" s="22"/>
      <c r="I1224" s="22"/>
      <c r="J1224" s="22"/>
      <c r="K1224" s="22"/>
      <c r="L1224" s="22"/>
      <c r="M1224" s="22"/>
      <c r="N1224" s="22"/>
      <c r="O1224" s="22"/>
      <c r="P1224" s="22"/>
      <c r="Q1224" s="22"/>
      <c r="R1224" s="22"/>
    </row>
    <row r="1225" spans="1:18" x14ac:dyDescent="0.25">
      <c r="A1225" s="22"/>
      <c r="B1225" s="113"/>
      <c r="C1225" s="113"/>
      <c r="D1225" s="113"/>
      <c r="E1225" s="22"/>
      <c r="F1225" s="22"/>
      <c r="G1225" s="22"/>
      <c r="H1225" s="22"/>
      <c r="I1225" s="22"/>
      <c r="J1225" s="22"/>
      <c r="K1225" s="22"/>
      <c r="L1225" s="22"/>
      <c r="M1225" s="22"/>
      <c r="N1225" s="22"/>
      <c r="O1225" s="22"/>
      <c r="P1225" s="22"/>
      <c r="Q1225" s="22"/>
      <c r="R1225" s="22"/>
    </row>
    <row r="1226" spans="1:18" x14ac:dyDescent="0.25">
      <c r="A1226" s="22"/>
      <c r="B1226" s="113"/>
      <c r="C1226" s="113"/>
      <c r="D1226" s="113"/>
      <c r="E1226" s="22"/>
      <c r="F1226" s="22"/>
      <c r="G1226" s="22"/>
      <c r="H1226" s="22"/>
      <c r="I1226" s="22"/>
      <c r="J1226" s="22"/>
      <c r="K1226" s="22"/>
      <c r="L1226" s="22"/>
      <c r="M1226" s="22"/>
      <c r="N1226" s="22"/>
      <c r="O1226" s="22"/>
      <c r="P1226" s="22"/>
      <c r="Q1226" s="22"/>
      <c r="R1226" s="22"/>
    </row>
    <row r="1227" spans="1:18" x14ac:dyDescent="0.25">
      <c r="A1227" s="22"/>
      <c r="B1227" s="113"/>
      <c r="C1227" s="113"/>
      <c r="D1227" s="113"/>
      <c r="E1227" s="22"/>
      <c r="F1227" s="22"/>
      <c r="G1227" s="22"/>
      <c r="H1227" s="22"/>
      <c r="I1227" s="22"/>
      <c r="J1227" s="22"/>
      <c r="K1227" s="22"/>
      <c r="L1227" s="22"/>
      <c r="M1227" s="22"/>
      <c r="N1227" s="22"/>
      <c r="O1227" s="22"/>
      <c r="P1227" s="22"/>
      <c r="Q1227" s="22"/>
      <c r="R1227" s="22"/>
    </row>
    <row r="1228" spans="1:18" x14ac:dyDescent="0.25">
      <c r="A1228" s="22"/>
      <c r="B1228" s="113"/>
      <c r="C1228" s="113"/>
      <c r="D1228" s="113"/>
      <c r="E1228" s="22"/>
      <c r="F1228" s="22"/>
      <c r="G1228" s="22"/>
      <c r="H1228" s="22"/>
      <c r="I1228" s="22"/>
      <c r="J1228" s="22"/>
      <c r="K1228" s="22"/>
      <c r="L1228" s="22"/>
      <c r="M1228" s="22"/>
      <c r="N1228" s="22"/>
      <c r="O1228" s="22"/>
      <c r="P1228" s="22"/>
      <c r="Q1228" s="22"/>
      <c r="R1228" s="22"/>
    </row>
    <row r="1229" spans="1:18" x14ac:dyDescent="0.25">
      <c r="A1229" s="22"/>
      <c r="B1229" s="113"/>
      <c r="C1229" s="113"/>
      <c r="D1229" s="113"/>
      <c r="E1229" s="22"/>
      <c r="F1229" s="22"/>
      <c r="G1229" s="22"/>
      <c r="H1229" s="22"/>
      <c r="I1229" s="22"/>
      <c r="J1229" s="22"/>
      <c r="K1229" s="22"/>
      <c r="L1229" s="22"/>
      <c r="M1229" s="22"/>
      <c r="N1229" s="22"/>
      <c r="O1229" s="22"/>
      <c r="P1229" s="22"/>
      <c r="Q1229" s="22"/>
      <c r="R1229" s="22"/>
    </row>
    <row r="1230" spans="1:18" x14ac:dyDescent="0.25">
      <c r="A1230" s="22"/>
      <c r="B1230" s="113"/>
      <c r="C1230" s="113"/>
      <c r="D1230" s="113"/>
      <c r="E1230" s="22"/>
      <c r="F1230" s="22"/>
      <c r="G1230" s="22"/>
      <c r="H1230" s="22"/>
      <c r="I1230" s="22"/>
      <c r="J1230" s="22"/>
      <c r="K1230" s="22"/>
      <c r="L1230" s="22"/>
      <c r="M1230" s="22"/>
      <c r="N1230" s="22"/>
      <c r="O1230" s="22"/>
      <c r="P1230" s="22"/>
      <c r="Q1230" s="22"/>
      <c r="R1230" s="22"/>
    </row>
    <row r="1231" spans="1:18" x14ac:dyDescent="0.25">
      <c r="A1231" s="22"/>
      <c r="B1231" s="113"/>
      <c r="C1231" s="113"/>
      <c r="D1231" s="113"/>
      <c r="E1231" s="22"/>
      <c r="F1231" s="22"/>
      <c r="G1231" s="22"/>
      <c r="H1231" s="22"/>
      <c r="I1231" s="22"/>
      <c r="J1231" s="22"/>
      <c r="K1231" s="22"/>
      <c r="L1231" s="22"/>
      <c r="M1231" s="22"/>
      <c r="N1231" s="22"/>
      <c r="O1231" s="22"/>
      <c r="P1231" s="22"/>
      <c r="Q1231" s="22"/>
      <c r="R1231" s="22"/>
    </row>
    <row r="1232" spans="1:18" x14ac:dyDescent="0.25">
      <c r="A1232" s="22"/>
      <c r="B1232" s="113"/>
      <c r="C1232" s="113"/>
      <c r="D1232" s="113"/>
      <c r="E1232" s="22"/>
      <c r="F1232" s="22"/>
      <c r="G1232" s="22"/>
      <c r="H1232" s="22"/>
      <c r="I1232" s="22"/>
      <c r="J1232" s="22"/>
      <c r="K1232" s="22"/>
      <c r="L1232" s="22"/>
      <c r="M1232" s="22"/>
      <c r="N1232" s="22"/>
      <c r="O1232" s="22"/>
      <c r="P1232" s="22"/>
      <c r="Q1232" s="22"/>
      <c r="R1232" s="22"/>
    </row>
    <row r="1233" spans="1:18" x14ac:dyDescent="0.25">
      <c r="A1233" s="22"/>
      <c r="B1233" s="113"/>
      <c r="C1233" s="113"/>
      <c r="D1233" s="113"/>
      <c r="E1233" s="22"/>
      <c r="F1233" s="22"/>
      <c r="G1233" s="22"/>
      <c r="H1233" s="22"/>
      <c r="I1233" s="22"/>
      <c r="J1233" s="22"/>
      <c r="K1233" s="22"/>
      <c r="L1233" s="22"/>
      <c r="M1233" s="22"/>
      <c r="N1233" s="22"/>
      <c r="O1233" s="22"/>
      <c r="P1233" s="22"/>
      <c r="Q1233" s="22"/>
      <c r="R1233" s="22"/>
    </row>
    <row r="1234" spans="1:18" x14ac:dyDescent="0.25">
      <c r="A1234" s="22"/>
      <c r="B1234" s="113"/>
      <c r="C1234" s="113"/>
      <c r="D1234" s="113"/>
      <c r="E1234" s="22"/>
      <c r="F1234" s="22"/>
      <c r="G1234" s="22"/>
      <c r="H1234" s="22"/>
      <c r="I1234" s="22"/>
      <c r="J1234" s="22"/>
      <c r="K1234" s="22"/>
      <c r="L1234" s="22"/>
      <c r="M1234" s="22"/>
      <c r="N1234" s="22"/>
      <c r="O1234" s="22"/>
      <c r="P1234" s="22"/>
      <c r="Q1234" s="22"/>
      <c r="R1234" s="22"/>
    </row>
    <row r="1235" spans="1:18" x14ac:dyDescent="0.25">
      <c r="A1235" s="22"/>
      <c r="B1235" s="113"/>
      <c r="C1235" s="113"/>
      <c r="D1235" s="113"/>
      <c r="E1235" s="22"/>
      <c r="F1235" s="22"/>
      <c r="G1235" s="22"/>
      <c r="H1235" s="22"/>
      <c r="I1235" s="22"/>
      <c r="J1235" s="22"/>
      <c r="K1235" s="22"/>
      <c r="L1235" s="22"/>
      <c r="M1235" s="22"/>
      <c r="N1235" s="22"/>
      <c r="O1235" s="22"/>
      <c r="P1235" s="22"/>
      <c r="Q1235" s="22"/>
      <c r="R1235" s="22"/>
    </row>
    <row r="1236" spans="1:18" x14ac:dyDescent="0.25">
      <c r="A1236" s="22"/>
      <c r="B1236" s="113"/>
      <c r="C1236" s="113"/>
      <c r="D1236" s="113"/>
      <c r="E1236" s="22"/>
      <c r="F1236" s="22"/>
      <c r="G1236" s="22"/>
      <c r="H1236" s="22"/>
      <c r="I1236" s="22"/>
      <c r="J1236" s="22"/>
      <c r="K1236" s="22"/>
      <c r="L1236" s="22"/>
      <c r="M1236" s="22"/>
      <c r="N1236" s="22"/>
      <c r="O1236" s="22"/>
      <c r="P1236" s="22"/>
      <c r="Q1236" s="22"/>
      <c r="R1236" s="22"/>
    </row>
    <row r="1237" spans="1:18" x14ac:dyDescent="0.25">
      <c r="A1237" s="22"/>
      <c r="B1237" s="113"/>
      <c r="C1237" s="113"/>
      <c r="D1237" s="113"/>
      <c r="E1237" s="22"/>
      <c r="F1237" s="22"/>
      <c r="G1237" s="22"/>
      <c r="H1237" s="22"/>
      <c r="I1237" s="22"/>
      <c r="J1237" s="22"/>
      <c r="K1237" s="22"/>
      <c r="L1237" s="22"/>
      <c r="M1237" s="22"/>
      <c r="N1237" s="22"/>
      <c r="O1237" s="22"/>
      <c r="P1237" s="22"/>
      <c r="Q1237" s="22"/>
      <c r="R1237" s="22"/>
    </row>
    <row r="1238" spans="1:18" x14ac:dyDescent="0.25">
      <c r="A1238" s="22"/>
      <c r="B1238" s="113"/>
      <c r="C1238" s="113"/>
      <c r="D1238" s="113"/>
      <c r="E1238" s="22"/>
      <c r="F1238" s="22"/>
      <c r="G1238" s="22"/>
      <c r="H1238" s="22"/>
      <c r="I1238" s="22"/>
      <c r="J1238" s="22"/>
      <c r="K1238" s="22"/>
      <c r="L1238" s="22"/>
      <c r="M1238" s="22"/>
      <c r="N1238" s="22"/>
      <c r="O1238" s="22"/>
      <c r="P1238" s="22"/>
      <c r="Q1238" s="22"/>
      <c r="R1238" s="22"/>
    </row>
    <row r="1239" spans="1:18" x14ac:dyDescent="0.25">
      <c r="A1239" s="22"/>
      <c r="B1239" s="113"/>
      <c r="C1239" s="113"/>
      <c r="D1239" s="113"/>
      <c r="E1239" s="22"/>
      <c r="F1239" s="22"/>
      <c r="G1239" s="22"/>
      <c r="H1239" s="22"/>
      <c r="I1239" s="22"/>
      <c r="J1239" s="22"/>
      <c r="K1239" s="22"/>
      <c r="L1239" s="22"/>
      <c r="M1239" s="22"/>
      <c r="N1239" s="22"/>
      <c r="O1239" s="22"/>
      <c r="P1239" s="22"/>
      <c r="Q1239" s="22"/>
      <c r="R1239" s="22"/>
    </row>
    <row r="1240" spans="1:18" x14ac:dyDescent="0.25">
      <c r="A1240" s="22"/>
      <c r="B1240" s="113"/>
      <c r="C1240" s="113"/>
      <c r="D1240" s="113"/>
      <c r="E1240" s="22"/>
      <c r="F1240" s="22"/>
      <c r="G1240" s="22"/>
      <c r="H1240" s="22"/>
      <c r="I1240" s="22"/>
      <c r="J1240" s="22"/>
      <c r="K1240" s="22"/>
      <c r="L1240" s="22"/>
      <c r="M1240" s="22"/>
      <c r="N1240" s="22"/>
      <c r="O1240" s="22"/>
      <c r="P1240" s="22"/>
      <c r="Q1240" s="22"/>
      <c r="R1240" s="22"/>
    </row>
    <row r="1241" spans="1:18" x14ac:dyDescent="0.25">
      <c r="A1241" s="22"/>
      <c r="B1241" s="113"/>
      <c r="C1241" s="113"/>
      <c r="D1241" s="113"/>
      <c r="E1241" s="22"/>
      <c r="F1241" s="22"/>
      <c r="G1241" s="22"/>
      <c r="H1241" s="22"/>
      <c r="I1241" s="22"/>
      <c r="J1241" s="22"/>
      <c r="K1241" s="22"/>
      <c r="L1241" s="22"/>
      <c r="M1241" s="22"/>
      <c r="N1241" s="22"/>
      <c r="O1241" s="22"/>
      <c r="P1241" s="22"/>
      <c r="Q1241" s="22"/>
      <c r="R1241" s="22"/>
    </row>
    <row r="1242" spans="1:18" x14ac:dyDescent="0.25">
      <c r="A1242" s="22"/>
      <c r="B1242" s="113"/>
      <c r="C1242" s="113"/>
      <c r="D1242" s="113"/>
      <c r="E1242" s="22"/>
      <c r="F1242" s="22"/>
      <c r="G1242" s="22"/>
      <c r="H1242" s="22"/>
      <c r="I1242" s="22"/>
      <c r="J1242" s="22"/>
      <c r="K1242" s="22"/>
      <c r="L1242" s="22"/>
      <c r="M1242" s="22"/>
      <c r="N1242" s="22"/>
      <c r="O1242" s="22"/>
      <c r="P1242" s="22"/>
      <c r="Q1242" s="22"/>
      <c r="R1242" s="22"/>
    </row>
    <row r="1243" spans="1:18" x14ac:dyDescent="0.25">
      <c r="A1243" s="22"/>
      <c r="B1243" s="113"/>
      <c r="C1243" s="113"/>
      <c r="D1243" s="113"/>
      <c r="E1243" s="22"/>
      <c r="F1243" s="22"/>
      <c r="G1243" s="22"/>
      <c r="H1243" s="22"/>
      <c r="I1243" s="22"/>
      <c r="J1243" s="22"/>
      <c r="K1243" s="22"/>
      <c r="L1243" s="22"/>
      <c r="M1243" s="22"/>
      <c r="N1243" s="22"/>
      <c r="O1243" s="22"/>
      <c r="P1243" s="22"/>
      <c r="Q1243" s="22"/>
      <c r="R1243" s="22"/>
    </row>
    <row r="1244" spans="1:18" x14ac:dyDescent="0.25">
      <c r="A1244" s="22"/>
      <c r="B1244" s="113"/>
      <c r="C1244" s="113"/>
      <c r="D1244" s="113"/>
      <c r="E1244" s="22"/>
      <c r="F1244" s="22"/>
      <c r="G1244" s="22"/>
      <c r="H1244" s="22"/>
      <c r="I1244" s="22"/>
      <c r="J1244" s="22"/>
      <c r="K1244" s="22"/>
      <c r="L1244" s="22"/>
      <c r="M1244" s="22"/>
      <c r="N1244" s="22"/>
      <c r="O1244" s="22"/>
      <c r="P1244" s="22"/>
      <c r="Q1244" s="22"/>
      <c r="R1244" s="22"/>
    </row>
    <row r="1245" spans="1:18" x14ac:dyDescent="0.25">
      <c r="A1245" s="22"/>
      <c r="B1245" s="113"/>
      <c r="C1245" s="113"/>
      <c r="D1245" s="113"/>
      <c r="E1245" s="22"/>
      <c r="F1245" s="22"/>
      <c r="G1245" s="22"/>
      <c r="H1245" s="22"/>
      <c r="I1245" s="22"/>
      <c r="J1245" s="22"/>
      <c r="K1245" s="22"/>
      <c r="L1245" s="22"/>
      <c r="M1245" s="22"/>
      <c r="N1245" s="22"/>
      <c r="O1245" s="22"/>
      <c r="P1245" s="22"/>
      <c r="Q1245" s="22"/>
      <c r="R1245" s="22"/>
    </row>
    <row r="1246" spans="1:18" x14ac:dyDescent="0.25">
      <c r="A1246" s="22"/>
      <c r="B1246" s="113"/>
      <c r="C1246" s="113"/>
      <c r="D1246" s="113"/>
      <c r="E1246" s="22"/>
      <c r="F1246" s="22"/>
      <c r="G1246" s="22"/>
      <c r="H1246" s="22"/>
      <c r="I1246" s="22"/>
      <c r="J1246" s="22"/>
      <c r="K1246" s="22"/>
      <c r="L1246" s="22"/>
      <c r="M1246" s="22"/>
      <c r="N1246" s="22"/>
      <c r="O1246" s="22"/>
      <c r="P1246" s="22"/>
      <c r="Q1246" s="22"/>
      <c r="R1246" s="22"/>
    </row>
    <row r="1247" spans="1:18" x14ac:dyDescent="0.25">
      <c r="A1247" s="22"/>
      <c r="B1247" s="113"/>
      <c r="C1247" s="113"/>
      <c r="D1247" s="113"/>
      <c r="E1247" s="22"/>
      <c r="F1247" s="22"/>
      <c r="G1247" s="22"/>
      <c r="H1247" s="22"/>
      <c r="I1247" s="22"/>
      <c r="J1247" s="22"/>
      <c r="K1247" s="22"/>
      <c r="L1247" s="22"/>
      <c r="M1247" s="22"/>
      <c r="N1247" s="22"/>
      <c r="O1247" s="22"/>
      <c r="P1247" s="22"/>
      <c r="Q1247" s="22"/>
      <c r="R1247" s="22"/>
    </row>
    <row r="1248" spans="1:18" x14ac:dyDescent="0.25">
      <c r="A1248" s="22"/>
      <c r="B1248" s="113"/>
      <c r="C1248" s="113"/>
      <c r="D1248" s="113"/>
      <c r="E1248" s="22"/>
      <c r="F1248" s="22"/>
      <c r="G1248" s="22"/>
      <c r="H1248" s="22"/>
      <c r="I1248" s="22"/>
      <c r="J1248" s="22"/>
      <c r="K1248" s="22"/>
      <c r="L1248" s="22"/>
      <c r="M1248" s="22"/>
      <c r="N1248" s="22"/>
      <c r="O1248" s="22"/>
      <c r="P1248" s="22"/>
      <c r="Q1248" s="22"/>
      <c r="R1248" s="22"/>
    </row>
    <row r="1249" spans="1:18" x14ac:dyDescent="0.25">
      <c r="A1249" s="22"/>
      <c r="B1249" s="113"/>
      <c r="C1249" s="113"/>
      <c r="D1249" s="113"/>
      <c r="E1249" s="22"/>
      <c r="F1249" s="22"/>
      <c r="G1249" s="22"/>
      <c r="H1249" s="22"/>
      <c r="I1249" s="22"/>
      <c r="J1249" s="22"/>
      <c r="K1249" s="22"/>
      <c r="L1249" s="22"/>
      <c r="M1249" s="22"/>
      <c r="N1249" s="22"/>
      <c r="O1249" s="22"/>
      <c r="P1249" s="22"/>
      <c r="Q1249" s="22"/>
      <c r="R1249" s="22"/>
    </row>
    <row r="1250" spans="1:18" x14ac:dyDescent="0.25">
      <c r="A1250" s="22"/>
      <c r="B1250" s="113"/>
      <c r="C1250" s="113"/>
      <c r="D1250" s="113"/>
      <c r="E1250" s="22"/>
      <c r="F1250" s="22"/>
      <c r="G1250" s="22"/>
      <c r="H1250" s="22"/>
      <c r="I1250" s="22"/>
      <c r="J1250" s="22"/>
      <c r="K1250" s="22"/>
      <c r="L1250" s="22"/>
      <c r="M1250" s="22"/>
      <c r="N1250" s="22"/>
      <c r="O1250" s="22"/>
      <c r="P1250" s="22"/>
      <c r="Q1250" s="22"/>
      <c r="R1250" s="22"/>
    </row>
    <row r="1251" spans="1:18" x14ac:dyDescent="0.25">
      <c r="A1251" s="22"/>
      <c r="B1251" s="113"/>
      <c r="C1251" s="113"/>
      <c r="D1251" s="113"/>
      <c r="E1251" s="22"/>
      <c r="F1251" s="22"/>
      <c r="G1251" s="22"/>
      <c r="H1251" s="22"/>
      <c r="I1251" s="22"/>
      <c r="J1251" s="22"/>
      <c r="K1251" s="22"/>
      <c r="L1251" s="22"/>
      <c r="M1251" s="22"/>
      <c r="N1251" s="22"/>
      <c r="O1251" s="22"/>
      <c r="P1251" s="22"/>
      <c r="Q1251" s="22"/>
      <c r="R1251" s="22"/>
    </row>
    <row r="1252" spans="1:18" x14ac:dyDescent="0.25">
      <c r="A1252" s="22"/>
      <c r="B1252" s="113"/>
      <c r="C1252" s="113"/>
      <c r="D1252" s="113"/>
      <c r="E1252" s="22"/>
      <c r="F1252" s="22"/>
      <c r="G1252" s="22"/>
      <c r="H1252" s="22"/>
      <c r="I1252" s="22"/>
      <c r="J1252" s="22"/>
      <c r="K1252" s="22"/>
      <c r="L1252" s="22"/>
      <c r="M1252" s="22"/>
      <c r="N1252" s="22"/>
      <c r="O1252" s="22"/>
      <c r="P1252" s="22"/>
      <c r="Q1252" s="22"/>
      <c r="R1252" s="22"/>
    </row>
    <row r="1253" spans="1:18" x14ac:dyDescent="0.25">
      <c r="A1253" s="22"/>
      <c r="B1253" s="113"/>
      <c r="C1253" s="113"/>
      <c r="D1253" s="113"/>
      <c r="E1253" s="22"/>
      <c r="F1253" s="22"/>
      <c r="G1253" s="22"/>
      <c r="H1253" s="22"/>
      <c r="I1253" s="22"/>
      <c r="J1253" s="22"/>
      <c r="K1253" s="22"/>
      <c r="L1253" s="22"/>
      <c r="M1253" s="22"/>
      <c r="N1253" s="22"/>
      <c r="O1253" s="22"/>
      <c r="P1253" s="22"/>
      <c r="Q1253" s="22"/>
      <c r="R1253" s="22"/>
    </row>
    <row r="1254" spans="1:18" x14ac:dyDescent="0.25">
      <c r="A1254" s="22"/>
      <c r="B1254" s="113"/>
      <c r="C1254" s="113"/>
      <c r="D1254" s="113"/>
      <c r="E1254" s="22"/>
      <c r="F1254" s="22"/>
      <c r="G1254" s="22"/>
      <c r="H1254" s="22"/>
      <c r="I1254" s="22"/>
      <c r="J1254" s="22"/>
      <c r="K1254" s="22"/>
      <c r="L1254" s="22"/>
      <c r="M1254" s="22"/>
      <c r="N1254" s="22"/>
      <c r="O1254" s="22"/>
      <c r="P1254" s="22"/>
      <c r="Q1254" s="22"/>
      <c r="R1254" s="22"/>
    </row>
    <row r="1255" spans="1:18" x14ac:dyDescent="0.25">
      <c r="A1255" s="22"/>
      <c r="B1255" s="113"/>
      <c r="C1255" s="113"/>
      <c r="D1255" s="113"/>
      <c r="E1255" s="22"/>
      <c r="F1255" s="22"/>
      <c r="G1255" s="22"/>
      <c r="H1255" s="22"/>
      <c r="I1255" s="22"/>
      <c r="J1255" s="22"/>
      <c r="K1255" s="22"/>
      <c r="L1255" s="22"/>
      <c r="M1255" s="22"/>
      <c r="N1255" s="22"/>
      <c r="O1255" s="22"/>
      <c r="P1255" s="22"/>
      <c r="Q1255" s="22"/>
      <c r="R1255" s="22"/>
    </row>
    <row r="1256" spans="1:18" x14ac:dyDescent="0.25">
      <c r="A1256" s="22"/>
      <c r="B1256" s="113"/>
      <c r="C1256" s="113"/>
      <c r="D1256" s="113"/>
      <c r="E1256" s="22"/>
      <c r="F1256" s="22"/>
      <c r="G1256" s="22"/>
      <c r="H1256" s="22"/>
      <c r="I1256" s="22"/>
      <c r="J1256" s="22"/>
      <c r="K1256" s="22"/>
      <c r="L1256" s="22"/>
      <c r="M1256" s="22"/>
      <c r="N1256" s="22"/>
      <c r="O1256" s="22"/>
      <c r="P1256" s="22"/>
      <c r="Q1256" s="22"/>
      <c r="R1256" s="22"/>
    </row>
    <row r="1257" spans="1:18" x14ac:dyDescent="0.25">
      <c r="A1257" s="22"/>
      <c r="B1257" s="113"/>
      <c r="C1257" s="113"/>
      <c r="D1257" s="113"/>
      <c r="E1257" s="22"/>
      <c r="F1257" s="22"/>
      <c r="G1257" s="22"/>
      <c r="H1257" s="22"/>
      <c r="I1257" s="22"/>
      <c r="J1257" s="22"/>
      <c r="K1257" s="22"/>
      <c r="L1257" s="22"/>
      <c r="M1257" s="22"/>
      <c r="N1257" s="22"/>
      <c r="O1257" s="22"/>
      <c r="P1257" s="22"/>
      <c r="Q1257" s="22"/>
      <c r="R1257" s="22"/>
    </row>
    <row r="1258" spans="1:18" x14ac:dyDescent="0.25">
      <c r="A1258" s="22"/>
      <c r="B1258" s="113"/>
      <c r="C1258" s="113"/>
      <c r="D1258" s="113"/>
      <c r="E1258" s="22"/>
      <c r="F1258" s="22"/>
      <c r="G1258" s="22"/>
      <c r="H1258" s="22"/>
      <c r="I1258" s="22"/>
      <c r="J1258" s="22"/>
      <c r="K1258" s="22"/>
      <c r="L1258" s="22"/>
      <c r="M1258" s="22"/>
      <c r="N1258" s="22"/>
      <c r="O1258" s="22"/>
      <c r="P1258" s="22"/>
      <c r="Q1258" s="22"/>
      <c r="R1258" s="22"/>
    </row>
    <row r="1259" spans="1:18" x14ac:dyDescent="0.25">
      <c r="A1259" s="22"/>
      <c r="B1259" s="113"/>
      <c r="C1259" s="113"/>
      <c r="D1259" s="113"/>
      <c r="E1259" s="22"/>
      <c r="F1259" s="22"/>
      <c r="G1259" s="22"/>
      <c r="H1259" s="22"/>
      <c r="I1259" s="22"/>
      <c r="J1259" s="22"/>
      <c r="K1259" s="22"/>
      <c r="L1259" s="22"/>
      <c r="M1259" s="22"/>
      <c r="N1259" s="22"/>
      <c r="O1259" s="22"/>
      <c r="P1259" s="22"/>
      <c r="Q1259" s="22"/>
      <c r="R1259" s="22"/>
    </row>
    <row r="1260" spans="1:18" x14ac:dyDescent="0.25">
      <c r="A1260" s="22"/>
      <c r="B1260" s="113"/>
      <c r="C1260" s="113"/>
      <c r="D1260" s="113"/>
      <c r="E1260" s="22"/>
      <c r="F1260" s="22"/>
      <c r="G1260" s="22"/>
      <c r="H1260" s="22"/>
      <c r="I1260" s="22"/>
      <c r="J1260" s="22"/>
      <c r="K1260" s="22"/>
      <c r="L1260" s="22"/>
      <c r="M1260" s="22"/>
      <c r="N1260" s="22"/>
      <c r="O1260" s="22"/>
      <c r="P1260" s="22"/>
      <c r="Q1260" s="22"/>
      <c r="R1260" s="22"/>
    </row>
    <row r="1261" spans="1:18" x14ac:dyDescent="0.25">
      <c r="A1261" s="22"/>
      <c r="B1261" s="113"/>
      <c r="C1261" s="113"/>
      <c r="D1261" s="113"/>
      <c r="E1261" s="22"/>
      <c r="F1261" s="22"/>
      <c r="G1261" s="22"/>
      <c r="H1261" s="22"/>
      <c r="I1261" s="22"/>
      <c r="J1261" s="22"/>
      <c r="K1261" s="22"/>
      <c r="L1261" s="22"/>
      <c r="M1261" s="22"/>
      <c r="N1261" s="22"/>
      <c r="O1261" s="22"/>
      <c r="P1261" s="22"/>
      <c r="Q1261" s="22"/>
      <c r="R1261" s="22"/>
    </row>
    <row r="1262" spans="1:18" x14ac:dyDescent="0.25">
      <c r="A1262" s="22"/>
      <c r="B1262" s="113"/>
      <c r="C1262" s="113"/>
      <c r="D1262" s="113"/>
      <c r="E1262" s="22"/>
      <c r="F1262" s="22"/>
      <c r="G1262" s="22"/>
      <c r="H1262" s="22"/>
      <c r="I1262" s="22"/>
      <c r="J1262" s="22"/>
      <c r="K1262" s="22"/>
      <c r="L1262" s="22"/>
      <c r="M1262" s="22"/>
      <c r="N1262" s="22"/>
      <c r="O1262" s="22"/>
      <c r="P1262" s="22"/>
      <c r="Q1262" s="22"/>
      <c r="R1262" s="22"/>
    </row>
    <row r="1263" spans="1:18" x14ac:dyDescent="0.25">
      <c r="A1263" s="22"/>
      <c r="B1263" s="113"/>
      <c r="C1263" s="113"/>
      <c r="D1263" s="113"/>
      <c r="E1263" s="22"/>
      <c r="F1263" s="22"/>
      <c r="G1263" s="22"/>
      <c r="H1263" s="22"/>
      <c r="I1263" s="22"/>
      <c r="J1263" s="22"/>
      <c r="K1263" s="22"/>
      <c r="L1263" s="22"/>
      <c r="M1263" s="22"/>
      <c r="N1263" s="22"/>
      <c r="O1263" s="22"/>
      <c r="P1263" s="22"/>
      <c r="Q1263" s="22"/>
      <c r="R1263" s="22"/>
    </row>
    <row r="1264" spans="1:18" x14ac:dyDescent="0.25">
      <c r="A1264" s="22"/>
      <c r="B1264" s="113"/>
      <c r="C1264" s="113"/>
      <c r="D1264" s="113"/>
      <c r="E1264" s="22"/>
      <c r="F1264" s="22"/>
      <c r="G1264" s="22"/>
      <c r="H1264" s="22"/>
      <c r="I1264" s="22"/>
      <c r="J1264" s="22"/>
      <c r="K1264" s="22"/>
      <c r="L1264" s="22"/>
      <c r="M1264" s="22"/>
      <c r="N1264" s="22"/>
      <c r="O1264" s="22"/>
      <c r="P1264" s="22"/>
      <c r="Q1264" s="22"/>
      <c r="R1264" s="22"/>
    </row>
    <row r="1265" spans="1:18" x14ac:dyDescent="0.25">
      <c r="A1265" s="22"/>
      <c r="B1265" s="113"/>
      <c r="C1265" s="113"/>
      <c r="D1265" s="113"/>
      <c r="E1265" s="22"/>
      <c r="F1265" s="22"/>
      <c r="G1265" s="22"/>
      <c r="H1265" s="22"/>
      <c r="I1265" s="22"/>
      <c r="J1265" s="22"/>
      <c r="K1265" s="22"/>
      <c r="L1265" s="22"/>
      <c r="M1265" s="22"/>
      <c r="N1265" s="22"/>
      <c r="O1265" s="22"/>
      <c r="P1265" s="22"/>
      <c r="Q1265" s="22"/>
      <c r="R1265" s="22"/>
    </row>
    <row r="1266" spans="1:18" x14ac:dyDescent="0.25">
      <c r="A1266" s="22"/>
      <c r="B1266" s="113"/>
      <c r="C1266" s="113"/>
      <c r="D1266" s="113"/>
      <c r="E1266" s="22"/>
      <c r="F1266" s="22"/>
      <c r="G1266" s="22"/>
      <c r="H1266" s="22"/>
      <c r="I1266" s="22"/>
      <c r="J1266" s="22"/>
      <c r="K1266" s="22"/>
      <c r="L1266" s="22"/>
      <c r="M1266" s="22"/>
      <c r="N1266" s="22"/>
      <c r="O1266" s="22"/>
      <c r="P1266" s="22"/>
      <c r="Q1266" s="22"/>
      <c r="R1266" s="22"/>
    </row>
    <row r="1267" spans="1:18" x14ac:dyDescent="0.25">
      <c r="A1267" s="22"/>
      <c r="B1267" s="113"/>
      <c r="C1267" s="113"/>
      <c r="D1267" s="113"/>
      <c r="E1267" s="22"/>
      <c r="F1267" s="22"/>
      <c r="G1267" s="22"/>
      <c r="H1267" s="22"/>
      <c r="I1267" s="22"/>
      <c r="J1267" s="22"/>
      <c r="K1267" s="22"/>
      <c r="L1267" s="22"/>
      <c r="M1267" s="22"/>
      <c r="N1267" s="22"/>
      <c r="O1267" s="22"/>
      <c r="P1267" s="22"/>
      <c r="Q1267" s="22"/>
      <c r="R1267" s="22"/>
    </row>
    <row r="1268" spans="1:18" x14ac:dyDescent="0.25">
      <c r="A1268" s="22"/>
      <c r="B1268" s="113"/>
      <c r="C1268" s="113"/>
      <c r="D1268" s="113"/>
      <c r="E1268" s="22"/>
      <c r="F1268" s="22"/>
      <c r="G1268" s="22"/>
      <c r="H1268" s="22"/>
      <c r="I1268" s="22"/>
      <c r="J1268" s="22"/>
      <c r="K1268" s="22"/>
      <c r="L1268" s="22"/>
      <c r="M1268" s="22"/>
      <c r="N1268" s="22"/>
      <c r="O1268" s="22"/>
      <c r="P1268" s="22"/>
      <c r="Q1268" s="22"/>
      <c r="R1268" s="22"/>
    </row>
    <row r="1269" spans="1:18" x14ac:dyDescent="0.25">
      <c r="A1269" s="22"/>
      <c r="B1269" s="113"/>
      <c r="C1269" s="113"/>
      <c r="D1269" s="113"/>
      <c r="E1269" s="22"/>
      <c r="F1269" s="22"/>
      <c r="G1269" s="22"/>
      <c r="H1269" s="22"/>
      <c r="I1269" s="22"/>
      <c r="J1269" s="22"/>
      <c r="K1269" s="22"/>
      <c r="L1269" s="22"/>
      <c r="M1269" s="22"/>
      <c r="N1269" s="22"/>
      <c r="O1269" s="22"/>
      <c r="P1269" s="22"/>
      <c r="Q1269" s="22"/>
      <c r="R1269" s="22"/>
    </row>
    <row r="1270" spans="1:18" x14ac:dyDescent="0.25">
      <c r="A1270" s="22"/>
      <c r="B1270" s="113"/>
      <c r="C1270" s="113"/>
      <c r="D1270" s="113"/>
      <c r="E1270" s="22"/>
      <c r="F1270" s="22"/>
      <c r="G1270" s="22"/>
      <c r="H1270" s="22"/>
      <c r="I1270" s="22"/>
      <c r="J1270" s="22"/>
      <c r="K1270" s="22"/>
      <c r="L1270" s="22"/>
      <c r="M1270" s="22"/>
      <c r="N1270" s="22"/>
      <c r="O1270" s="22"/>
      <c r="P1270" s="22"/>
      <c r="Q1270" s="22"/>
      <c r="R1270" s="22"/>
    </row>
    <row r="1271" spans="1:18" x14ac:dyDescent="0.25">
      <c r="A1271" s="22"/>
      <c r="B1271" s="113"/>
      <c r="C1271" s="113"/>
      <c r="D1271" s="113"/>
      <c r="E1271" s="22"/>
      <c r="F1271" s="22"/>
      <c r="G1271" s="22"/>
      <c r="H1271" s="22"/>
      <c r="I1271" s="22"/>
      <c r="J1271" s="22"/>
      <c r="K1271" s="22"/>
      <c r="L1271" s="22"/>
      <c r="M1271" s="22"/>
      <c r="N1271" s="22"/>
      <c r="O1271" s="22"/>
      <c r="P1271" s="22"/>
      <c r="Q1271" s="22"/>
      <c r="R1271" s="22"/>
    </row>
    <row r="1272" spans="1:18" x14ac:dyDescent="0.25">
      <c r="A1272" s="22"/>
      <c r="B1272" s="113"/>
      <c r="C1272" s="113"/>
      <c r="D1272" s="113"/>
      <c r="E1272" s="22"/>
      <c r="F1272" s="22"/>
      <c r="G1272" s="22"/>
      <c r="H1272" s="22"/>
      <c r="I1272" s="22"/>
      <c r="J1272" s="22"/>
      <c r="K1272" s="22"/>
      <c r="L1272" s="22"/>
      <c r="M1272" s="22"/>
      <c r="N1272" s="22"/>
      <c r="O1272" s="22"/>
      <c r="P1272" s="22"/>
      <c r="Q1272" s="22"/>
      <c r="R1272" s="22"/>
    </row>
    <row r="1273" spans="1:18" x14ac:dyDescent="0.25">
      <c r="A1273" s="22"/>
      <c r="B1273" s="113"/>
      <c r="C1273" s="113"/>
      <c r="D1273" s="113"/>
      <c r="E1273" s="22"/>
      <c r="F1273" s="22"/>
      <c r="G1273" s="22"/>
      <c r="H1273" s="22"/>
      <c r="I1273" s="22"/>
      <c r="J1273" s="22"/>
      <c r="K1273" s="22"/>
      <c r="L1273" s="22"/>
      <c r="M1273" s="22"/>
      <c r="N1273" s="22"/>
      <c r="O1273" s="22"/>
      <c r="P1273" s="22"/>
      <c r="Q1273" s="22"/>
      <c r="R1273" s="22"/>
    </row>
    <row r="1274" spans="1:18" x14ac:dyDescent="0.25">
      <c r="A1274" s="22"/>
      <c r="B1274" s="113"/>
      <c r="C1274" s="113"/>
      <c r="D1274" s="113"/>
      <c r="E1274" s="22"/>
      <c r="F1274" s="22"/>
      <c r="G1274" s="22"/>
      <c r="H1274" s="22"/>
      <c r="I1274" s="22"/>
      <c r="J1274" s="22"/>
      <c r="K1274" s="22"/>
      <c r="L1274" s="22"/>
      <c r="M1274" s="22"/>
      <c r="N1274" s="22"/>
      <c r="O1274" s="22"/>
      <c r="P1274" s="22"/>
      <c r="Q1274" s="22"/>
      <c r="R1274" s="22"/>
    </row>
    <row r="1275" spans="1:18" x14ac:dyDescent="0.25">
      <c r="A1275" s="22"/>
      <c r="B1275" s="113"/>
      <c r="C1275" s="113"/>
      <c r="D1275" s="113"/>
      <c r="E1275" s="22"/>
      <c r="F1275" s="22"/>
      <c r="G1275" s="22"/>
      <c r="H1275" s="22"/>
      <c r="I1275" s="22"/>
      <c r="J1275" s="22"/>
      <c r="K1275" s="22"/>
      <c r="L1275" s="22"/>
      <c r="M1275" s="22"/>
      <c r="N1275" s="22"/>
      <c r="O1275" s="22"/>
      <c r="P1275" s="22"/>
      <c r="Q1275" s="22"/>
      <c r="R1275" s="22"/>
    </row>
    <row r="1276" spans="1:18" x14ac:dyDescent="0.25">
      <c r="A1276" s="22"/>
      <c r="B1276" s="113"/>
      <c r="C1276" s="113"/>
      <c r="D1276" s="113"/>
      <c r="E1276" s="22"/>
      <c r="F1276" s="22"/>
      <c r="G1276" s="22"/>
      <c r="H1276" s="22"/>
      <c r="I1276" s="22"/>
      <c r="J1276" s="22"/>
      <c r="K1276" s="22"/>
      <c r="L1276" s="22"/>
      <c r="M1276" s="22"/>
      <c r="N1276" s="22"/>
      <c r="O1276" s="22"/>
      <c r="P1276" s="22"/>
      <c r="Q1276" s="22"/>
      <c r="R1276" s="22"/>
    </row>
    <row r="1277" spans="1:18" x14ac:dyDescent="0.25">
      <c r="A1277" s="22"/>
      <c r="B1277" s="113"/>
      <c r="C1277" s="113"/>
      <c r="D1277" s="113"/>
      <c r="E1277" s="22"/>
      <c r="F1277" s="22"/>
      <c r="G1277" s="22"/>
      <c r="H1277" s="22"/>
      <c r="I1277" s="22"/>
      <c r="J1277" s="22"/>
      <c r="K1277" s="22"/>
      <c r="L1277" s="22"/>
      <c r="M1277" s="22"/>
      <c r="N1277" s="22"/>
      <c r="O1277" s="22"/>
      <c r="P1277" s="22"/>
      <c r="Q1277" s="22"/>
      <c r="R1277" s="22"/>
    </row>
    <row r="1278" spans="1:18" x14ac:dyDescent="0.25">
      <c r="A1278" s="22"/>
      <c r="B1278" s="113"/>
      <c r="C1278" s="113"/>
      <c r="D1278" s="113"/>
      <c r="E1278" s="22"/>
      <c r="F1278" s="22"/>
      <c r="G1278" s="22"/>
      <c r="H1278" s="22"/>
      <c r="I1278" s="22"/>
      <c r="J1278" s="22"/>
      <c r="K1278" s="22"/>
      <c r="L1278" s="22"/>
      <c r="M1278" s="22"/>
      <c r="N1278" s="22"/>
      <c r="O1278" s="22"/>
      <c r="P1278" s="22"/>
      <c r="Q1278" s="22"/>
      <c r="R1278" s="22"/>
    </row>
    <row r="1279" spans="1:18" x14ac:dyDescent="0.25">
      <c r="A1279" s="22"/>
      <c r="B1279" s="113"/>
      <c r="C1279" s="113"/>
      <c r="D1279" s="113"/>
      <c r="E1279" s="22"/>
      <c r="F1279" s="22"/>
      <c r="G1279" s="22"/>
      <c r="H1279" s="22"/>
      <c r="I1279" s="22"/>
      <c r="J1279" s="22"/>
      <c r="K1279" s="22"/>
      <c r="L1279" s="22"/>
      <c r="M1279" s="22"/>
      <c r="N1279" s="22"/>
      <c r="O1279" s="22"/>
      <c r="P1279" s="22"/>
      <c r="Q1279" s="22"/>
      <c r="R1279" s="22"/>
    </row>
    <row r="1280" spans="1:18" x14ac:dyDescent="0.25">
      <c r="A1280" s="22"/>
      <c r="B1280" s="113"/>
      <c r="C1280" s="113"/>
      <c r="D1280" s="113"/>
      <c r="E1280" s="22"/>
      <c r="F1280" s="22"/>
      <c r="G1280" s="22"/>
      <c r="H1280" s="22"/>
      <c r="I1280" s="22"/>
      <c r="J1280" s="22"/>
      <c r="K1280" s="22"/>
      <c r="L1280" s="22"/>
      <c r="M1280" s="22"/>
      <c r="N1280" s="22"/>
      <c r="O1280" s="22"/>
      <c r="P1280" s="22"/>
      <c r="Q1280" s="22"/>
      <c r="R1280" s="22"/>
    </row>
    <row r="1281" spans="1:18" x14ac:dyDescent="0.25">
      <c r="A1281" s="22"/>
      <c r="B1281" s="113"/>
      <c r="C1281" s="113"/>
      <c r="D1281" s="113"/>
      <c r="E1281" s="22"/>
      <c r="F1281" s="22"/>
      <c r="G1281" s="22"/>
      <c r="H1281" s="22"/>
      <c r="I1281" s="22"/>
      <c r="J1281" s="22"/>
      <c r="K1281" s="22"/>
      <c r="L1281" s="22"/>
      <c r="M1281" s="22"/>
      <c r="N1281" s="22"/>
      <c r="O1281" s="22"/>
      <c r="P1281" s="22"/>
      <c r="Q1281" s="22"/>
      <c r="R1281" s="22"/>
    </row>
    <row r="1282" spans="1:18" x14ac:dyDescent="0.25">
      <c r="A1282" s="22"/>
      <c r="B1282" s="113"/>
      <c r="C1282" s="113"/>
      <c r="D1282" s="113"/>
      <c r="E1282" s="22"/>
      <c r="F1282" s="22"/>
      <c r="G1282" s="22"/>
      <c r="H1282" s="22"/>
      <c r="I1282" s="22"/>
      <c r="J1282" s="22"/>
      <c r="K1282" s="22"/>
      <c r="L1282" s="22"/>
      <c r="M1282" s="22"/>
      <c r="N1282" s="22"/>
      <c r="O1282" s="22"/>
      <c r="P1282" s="22"/>
      <c r="Q1282" s="22"/>
      <c r="R1282" s="22"/>
    </row>
    <row r="1283" spans="1:18" x14ac:dyDescent="0.25">
      <c r="A1283" s="22"/>
      <c r="B1283" s="113"/>
      <c r="C1283" s="113"/>
      <c r="D1283" s="113"/>
      <c r="E1283" s="22"/>
      <c r="F1283" s="22"/>
      <c r="G1283" s="22"/>
      <c r="H1283" s="22"/>
      <c r="I1283" s="22"/>
      <c r="J1283" s="22"/>
      <c r="K1283" s="22"/>
      <c r="L1283" s="22"/>
      <c r="M1283" s="22"/>
      <c r="N1283" s="22"/>
      <c r="O1283" s="22"/>
      <c r="P1283" s="22"/>
      <c r="Q1283" s="22"/>
      <c r="R1283" s="22"/>
    </row>
    <row r="1284" spans="1:18" x14ac:dyDescent="0.25">
      <c r="A1284" s="22"/>
      <c r="B1284" s="113"/>
      <c r="C1284" s="113"/>
      <c r="D1284" s="113"/>
      <c r="E1284" s="22"/>
      <c r="F1284" s="22"/>
      <c r="G1284" s="22"/>
      <c r="H1284" s="22"/>
      <c r="I1284" s="22"/>
      <c r="J1284" s="22"/>
      <c r="K1284" s="22"/>
      <c r="L1284" s="22"/>
      <c r="M1284" s="22"/>
      <c r="N1284" s="22"/>
      <c r="O1284" s="22"/>
      <c r="P1284" s="22"/>
      <c r="Q1284" s="22"/>
      <c r="R1284" s="22"/>
    </row>
    <row r="1285" spans="1:18" x14ac:dyDescent="0.25">
      <c r="A1285" s="22"/>
      <c r="B1285" s="113"/>
      <c r="C1285" s="113"/>
      <c r="D1285" s="113"/>
      <c r="E1285" s="22"/>
      <c r="F1285" s="22"/>
      <c r="G1285" s="22"/>
      <c r="H1285" s="22"/>
      <c r="I1285" s="22"/>
      <c r="J1285" s="22"/>
      <c r="K1285" s="22"/>
      <c r="L1285" s="22"/>
      <c r="M1285" s="22"/>
      <c r="N1285" s="22"/>
      <c r="O1285" s="22"/>
      <c r="P1285" s="22"/>
      <c r="Q1285" s="22"/>
      <c r="R1285" s="22"/>
    </row>
    <row r="1286" spans="1:18" x14ac:dyDescent="0.25">
      <c r="A1286" s="22"/>
      <c r="B1286" s="113"/>
      <c r="C1286" s="113"/>
      <c r="D1286" s="113"/>
      <c r="E1286" s="22"/>
      <c r="F1286" s="22"/>
      <c r="G1286" s="22"/>
      <c r="H1286" s="22"/>
      <c r="I1286" s="22"/>
      <c r="J1286" s="22"/>
      <c r="K1286" s="22"/>
      <c r="L1286" s="22"/>
      <c r="M1286" s="22"/>
      <c r="N1286" s="22"/>
      <c r="O1286" s="22"/>
      <c r="P1286" s="22"/>
      <c r="Q1286" s="22"/>
      <c r="R1286" s="22"/>
    </row>
    <row r="1287" spans="1:18" x14ac:dyDescent="0.25">
      <c r="A1287" s="22"/>
      <c r="B1287" s="113"/>
      <c r="C1287" s="113"/>
      <c r="D1287" s="113"/>
      <c r="E1287" s="22"/>
      <c r="F1287" s="22"/>
      <c r="G1287" s="22"/>
      <c r="H1287" s="22"/>
      <c r="I1287" s="22"/>
      <c r="J1287" s="22"/>
      <c r="K1287" s="22"/>
      <c r="L1287" s="22"/>
      <c r="M1287" s="22"/>
      <c r="N1287" s="22"/>
      <c r="O1287" s="22"/>
      <c r="P1287" s="22"/>
      <c r="Q1287" s="22"/>
      <c r="R1287" s="22"/>
    </row>
    <row r="1288" spans="1:18" x14ac:dyDescent="0.25">
      <c r="A1288" s="22"/>
      <c r="B1288" s="113"/>
      <c r="C1288" s="113"/>
      <c r="D1288" s="113"/>
      <c r="E1288" s="22"/>
      <c r="F1288" s="22"/>
      <c r="G1288" s="22"/>
      <c r="H1288" s="22"/>
      <c r="I1288" s="22"/>
      <c r="J1288" s="22"/>
      <c r="K1288" s="22"/>
      <c r="L1288" s="22"/>
      <c r="M1288" s="22"/>
      <c r="N1288" s="22"/>
      <c r="O1288" s="22"/>
      <c r="P1288" s="22"/>
      <c r="Q1288" s="22"/>
      <c r="R1288" s="22"/>
    </row>
    <row r="1289" spans="1:18" x14ac:dyDescent="0.25">
      <c r="A1289" s="22"/>
      <c r="B1289" s="113"/>
      <c r="C1289" s="113"/>
      <c r="D1289" s="113"/>
      <c r="E1289" s="22"/>
      <c r="F1289" s="22"/>
      <c r="G1289" s="22"/>
      <c r="H1289" s="22"/>
      <c r="I1289" s="22"/>
      <c r="J1289" s="22"/>
      <c r="K1289" s="22"/>
      <c r="L1289" s="22"/>
      <c r="M1289" s="22"/>
      <c r="N1289" s="22"/>
      <c r="O1289" s="22"/>
      <c r="P1289" s="22"/>
      <c r="Q1289" s="22"/>
      <c r="R1289" s="22"/>
    </row>
    <row r="1290" spans="1:18" x14ac:dyDescent="0.25">
      <c r="A1290" s="22"/>
      <c r="B1290" s="113"/>
      <c r="C1290" s="113"/>
      <c r="D1290" s="113"/>
      <c r="E1290" s="22"/>
      <c r="F1290" s="22"/>
      <c r="G1290" s="22"/>
      <c r="H1290" s="22"/>
      <c r="I1290" s="22"/>
      <c r="J1290" s="22"/>
      <c r="K1290" s="22"/>
      <c r="L1290" s="22"/>
      <c r="M1290" s="22"/>
      <c r="N1290" s="22"/>
      <c r="O1290" s="22"/>
      <c r="P1290" s="22"/>
      <c r="Q1290" s="22"/>
      <c r="R1290" s="22"/>
    </row>
    <row r="1291" spans="1:18" x14ac:dyDescent="0.25">
      <c r="A1291" s="22"/>
      <c r="B1291" s="113"/>
      <c r="C1291" s="113"/>
      <c r="D1291" s="113"/>
      <c r="E1291" s="22"/>
      <c r="F1291" s="22"/>
      <c r="G1291" s="22"/>
      <c r="H1291" s="22"/>
      <c r="I1291" s="22"/>
      <c r="J1291" s="22"/>
      <c r="K1291" s="22"/>
      <c r="L1291" s="22"/>
      <c r="M1291" s="22"/>
      <c r="N1291" s="22"/>
      <c r="O1291" s="22"/>
      <c r="P1291" s="22"/>
      <c r="Q1291" s="22"/>
      <c r="R1291" s="22"/>
    </row>
    <row r="1292" spans="1:18" x14ac:dyDescent="0.25">
      <c r="A1292" s="22"/>
      <c r="B1292" s="113"/>
      <c r="C1292" s="113"/>
      <c r="D1292" s="113"/>
      <c r="E1292" s="22"/>
      <c r="F1292" s="22"/>
      <c r="G1292" s="22"/>
      <c r="H1292" s="22"/>
      <c r="I1292" s="22"/>
      <c r="J1292" s="22"/>
      <c r="K1292" s="22"/>
      <c r="L1292" s="22"/>
      <c r="M1292" s="22"/>
      <c r="N1292" s="22"/>
      <c r="O1292" s="22"/>
      <c r="P1292" s="22"/>
      <c r="Q1292" s="22"/>
      <c r="R1292" s="22"/>
    </row>
    <row r="1293" spans="1:18" x14ac:dyDescent="0.25">
      <c r="A1293" s="22"/>
      <c r="B1293" s="113"/>
      <c r="C1293" s="113"/>
      <c r="D1293" s="113"/>
      <c r="E1293" s="22"/>
      <c r="F1293" s="22"/>
      <c r="G1293" s="22"/>
      <c r="H1293" s="22"/>
      <c r="I1293" s="22"/>
      <c r="J1293" s="22"/>
      <c r="K1293" s="22"/>
      <c r="L1293" s="22"/>
      <c r="M1293" s="22"/>
      <c r="N1293" s="22"/>
      <c r="O1293" s="22"/>
      <c r="P1293" s="22"/>
      <c r="Q1293" s="22"/>
      <c r="R1293" s="22"/>
    </row>
    <row r="1294" spans="1:18" x14ac:dyDescent="0.25">
      <c r="A1294" s="22"/>
      <c r="B1294" s="113"/>
      <c r="C1294" s="113"/>
      <c r="D1294" s="113"/>
      <c r="E1294" s="22"/>
      <c r="F1294" s="22"/>
      <c r="G1294" s="22"/>
      <c r="H1294" s="22"/>
      <c r="I1294" s="22"/>
      <c r="J1294" s="22"/>
      <c r="K1294" s="22"/>
      <c r="L1294" s="22"/>
      <c r="M1294" s="22"/>
      <c r="N1294" s="22"/>
      <c r="O1294" s="22"/>
      <c r="P1294" s="22"/>
      <c r="Q1294" s="22"/>
      <c r="R1294" s="22"/>
    </row>
    <row r="1295" spans="1:18" x14ac:dyDescent="0.25">
      <c r="A1295" s="22"/>
      <c r="B1295" s="113"/>
      <c r="C1295" s="113"/>
      <c r="D1295" s="113"/>
      <c r="E1295" s="22"/>
      <c r="F1295" s="22"/>
      <c r="G1295" s="22"/>
      <c r="H1295" s="22"/>
      <c r="I1295" s="22"/>
      <c r="J1295" s="22"/>
      <c r="K1295" s="22"/>
      <c r="L1295" s="22"/>
      <c r="M1295" s="22"/>
      <c r="N1295" s="22"/>
      <c r="O1295" s="22"/>
      <c r="P1295" s="22"/>
      <c r="Q1295" s="22"/>
      <c r="R1295" s="22"/>
    </row>
    <row r="1296" spans="1:18" x14ac:dyDescent="0.25">
      <c r="A1296" s="22"/>
      <c r="B1296" s="113"/>
      <c r="C1296" s="113"/>
      <c r="D1296" s="113"/>
      <c r="E1296" s="22"/>
      <c r="F1296" s="22"/>
      <c r="G1296" s="22"/>
      <c r="H1296" s="22"/>
      <c r="I1296" s="22"/>
      <c r="J1296" s="22"/>
      <c r="K1296" s="22"/>
      <c r="L1296" s="22"/>
      <c r="M1296" s="22"/>
      <c r="N1296" s="22"/>
      <c r="O1296" s="22"/>
      <c r="P1296" s="22"/>
      <c r="Q1296" s="22"/>
      <c r="R1296" s="22"/>
    </row>
    <row r="1297" spans="1:18" x14ac:dyDescent="0.25">
      <c r="A1297" s="22"/>
      <c r="B1297" s="113"/>
      <c r="C1297" s="113"/>
      <c r="D1297" s="113"/>
      <c r="E1297" s="22"/>
      <c r="F1297" s="22"/>
      <c r="G1297" s="22"/>
      <c r="H1297" s="22"/>
      <c r="I1297" s="22"/>
      <c r="J1297" s="22"/>
      <c r="K1297" s="22"/>
      <c r="L1297" s="22"/>
      <c r="M1297" s="22"/>
      <c r="N1297" s="22"/>
      <c r="O1297" s="22"/>
      <c r="P1297" s="22"/>
      <c r="Q1297" s="22"/>
      <c r="R1297" s="22"/>
    </row>
    <row r="1298" spans="1:18" x14ac:dyDescent="0.25">
      <c r="A1298" s="22"/>
      <c r="B1298" s="113"/>
      <c r="C1298" s="113"/>
      <c r="D1298" s="113"/>
      <c r="E1298" s="22"/>
      <c r="F1298" s="22"/>
      <c r="G1298" s="22"/>
      <c r="H1298" s="22"/>
      <c r="I1298" s="22"/>
      <c r="J1298" s="22"/>
      <c r="K1298" s="22"/>
      <c r="L1298" s="22"/>
      <c r="M1298" s="22"/>
      <c r="N1298" s="22"/>
      <c r="O1298" s="22"/>
      <c r="P1298" s="22"/>
      <c r="Q1298" s="22"/>
      <c r="R1298" s="22"/>
    </row>
    <row r="1299" spans="1:18" x14ac:dyDescent="0.25">
      <c r="A1299" s="22"/>
      <c r="B1299" s="113"/>
      <c r="C1299" s="113"/>
      <c r="D1299" s="113"/>
      <c r="E1299" s="22"/>
      <c r="F1299" s="22"/>
      <c r="G1299" s="22"/>
      <c r="H1299" s="22"/>
      <c r="I1299" s="22"/>
      <c r="J1299" s="22"/>
      <c r="K1299" s="22"/>
      <c r="L1299" s="22"/>
      <c r="M1299" s="22"/>
      <c r="N1299" s="22"/>
      <c r="O1299" s="22"/>
      <c r="P1299" s="22"/>
      <c r="Q1299" s="22"/>
      <c r="R1299" s="22"/>
    </row>
    <row r="1300" spans="1:18" x14ac:dyDescent="0.25">
      <c r="A1300" s="22"/>
      <c r="B1300" s="113"/>
      <c r="C1300" s="113"/>
      <c r="D1300" s="113"/>
      <c r="E1300" s="22"/>
      <c r="F1300" s="22"/>
      <c r="G1300" s="22"/>
      <c r="H1300" s="22"/>
      <c r="I1300" s="22"/>
      <c r="J1300" s="22"/>
      <c r="K1300" s="22"/>
      <c r="L1300" s="22"/>
      <c r="M1300" s="22"/>
      <c r="N1300" s="22"/>
      <c r="O1300" s="22"/>
      <c r="P1300" s="22"/>
      <c r="Q1300" s="22"/>
      <c r="R1300" s="22"/>
    </row>
    <row r="1301" spans="1:18" x14ac:dyDescent="0.25">
      <c r="A1301" s="22"/>
      <c r="B1301" s="113"/>
      <c r="C1301" s="113"/>
      <c r="D1301" s="113"/>
      <c r="E1301" s="22"/>
      <c r="F1301" s="22"/>
      <c r="G1301" s="22"/>
      <c r="H1301" s="22"/>
      <c r="I1301" s="22"/>
      <c r="J1301" s="22"/>
      <c r="K1301" s="22"/>
      <c r="L1301" s="22"/>
      <c r="M1301" s="22"/>
      <c r="N1301" s="22"/>
      <c r="O1301" s="22"/>
      <c r="P1301" s="22"/>
      <c r="Q1301" s="22"/>
      <c r="R1301" s="22"/>
    </row>
    <row r="1302" spans="1:18" x14ac:dyDescent="0.25">
      <c r="A1302" s="22"/>
      <c r="B1302" s="113"/>
      <c r="C1302" s="113"/>
      <c r="D1302" s="113"/>
      <c r="E1302" s="22"/>
      <c r="F1302" s="22"/>
      <c r="G1302" s="22"/>
      <c r="H1302" s="22"/>
      <c r="I1302" s="22"/>
      <c r="J1302" s="22"/>
      <c r="K1302" s="22"/>
      <c r="L1302" s="22"/>
      <c r="M1302" s="22"/>
      <c r="N1302" s="22"/>
      <c r="O1302" s="22"/>
      <c r="P1302" s="22"/>
      <c r="Q1302" s="22"/>
      <c r="R1302" s="22"/>
    </row>
    <row r="1303" spans="1:18" x14ac:dyDescent="0.25">
      <c r="A1303" s="22"/>
      <c r="B1303" s="113"/>
      <c r="C1303" s="113"/>
      <c r="D1303" s="113"/>
      <c r="E1303" s="22"/>
      <c r="F1303" s="22"/>
      <c r="G1303" s="22"/>
      <c r="H1303" s="22"/>
      <c r="I1303" s="22"/>
      <c r="J1303" s="22"/>
      <c r="K1303" s="22"/>
      <c r="L1303" s="22"/>
      <c r="M1303" s="22"/>
      <c r="N1303" s="22"/>
      <c r="O1303" s="22"/>
      <c r="P1303" s="22"/>
      <c r="Q1303" s="22"/>
      <c r="R1303" s="22"/>
    </row>
    <row r="1304" spans="1:18" x14ac:dyDescent="0.25">
      <c r="A1304" s="22"/>
      <c r="B1304" s="113"/>
      <c r="C1304" s="113"/>
      <c r="D1304" s="113"/>
      <c r="E1304" s="22"/>
      <c r="F1304" s="22"/>
      <c r="G1304" s="22"/>
      <c r="H1304" s="22"/>
      <c r="I1304" s="22"/>
      <c r="J1304" s="22"/>
      <c r="K1304" s="22"/>
      <c r="L1304" s="22"/>
      <c r="M1304" s="22"/>
      <c r="N1304" s="22"/>
      <c r="O1304" s="22"/>
      <c r="P1304" s="22"/>
      <c r="Q1304" s="22"/>
      <c r="R1304" s="22"/>
    </row>
    <row r="1305" spans="1:18" x14ac:dyDescent="0.25">
      <c r="A1305" s="22"/>
      <c r="B1305" s="113"/>
      <c r="C1305" s="113"/>
      <c r="D1305" s="113"/>
      <c r="E1305" s="22"/>
      <c r="F1305" s="22"/>
      <c r="G1305" s="22"/>
      <c r="H1305" s="22"/>
      <c r="I1305" s="22"/>
      <c r="J1305" s="22"/>
      <c r="K1305" s="22"/>
      <c r="L1305" s="22"/>
      <c r="M1305" s="22"/>
      <c r="N1305" s="22"/>
      <c r="O1305" s="22"/>
      <c r="P1305" s="22"/>
      <c r="Q1305" s="22"/>
      <c r="R1305" s="22"/>
    </row>
    <row r="1306" spans="1:18" x14ac:dyDescent="0.25">
      <c r="A1306" s="22"/>
      <c r="B1306" s="113"/>
      <c r="C1306" s="113"/>
      <c r="D1306" s="113"/>
      <c r="E1306" s="22"/>
      <c r="F1306" s="22"/>
      <c r="G1306" s="22"/>
      <c r="H1306" s="22"/>
      <c r="I1306" s="22"/>
      <c r="J1306" s="22"/>
      <c r="K1306" s="22"/>
      <c r="L1306" s="22"/>
      <c r="M1306" s="22"/>
      <c r="N1306" s="22"/>
      <c r="O1306" s="22"/>
      <c r="P1306" s="22"/>
      <c r="Q1306" s="22"/>
      <c r="R1306" s="22"/>
    </row>
    <row r="1307" spans="1:18" x14ac:dyDescent="0.25">
      <c r="A1307" s="22"/>
      <c r="B1307" s="113"/>
      <c r="C1307" s="113"/>
      <c r="D1307" s="113"/>
      <c r="E1307" s="22"/>
      <c r="F1307" s="22"/>
      <c r="G1307" s="22"/>
      <c r="H1307" s="22"/>
      <c r="I1307" s="22"/>
      <c r="J1307" s="22"/>
      <c r="K1307" s="22"/>
      <c r="L1307" s="22"/>
      <c r="M1307" s="22"/>
      <c r="N1307" s="22"/>
      <c r="O1307" s="22"/>
      <c r="P1307" s="22"/>
      <c r="Q1307" s="22"/>
      <c r="R1307" s="22"/>
    </row>
    <row r="1308" spans="1:18" x14ac:dyDescent="0.25">
      <c r="A1308" s="22"/>
      <c r="B1308" s="113"/>
      <c r="C1308" s="113"/>
      <c r="D1308" s="113"/>
      <c r="E1308" s="22"/>
      <c r="F1308" s="22"/>
      <c r="G1308" s="22"/>
      <c r="H1308" s="22"/>
      <c r="I1308" s="22"/>
      <c r="J1308" s="22"/>
      <c r="K1308" s="22"/>
      <c r="L1308" s="22"/>
      <c r="M1308" s="22"/>
      <c r="N1308" s="22"/>
      <c r="O1308" s="22"/>
      <c r="P1308" s="22"/>
      <c r="Q1308" s="22"/>
      <c r="R1308" s="22"/>
    </row>
    <row r="1309" spans="1:18" x14ac:dyDescent="0.25">
      <c r="A1309" s="22"/>
      <c r="B1309" s="113"/>
      <c r="C1309" s="113"/>
      <c r="D1309" s="113"/>
      <c r="E1309" s="22"/>
      <c r="F1309" s="22"/>
      <c r="G1309" s="22"/>
      <c r="H1309" s="22"/>
      <c r="I1309" s="22"/>
      <c r="J1309" s="22"/>
      <c r="K1309" s="22"/>
      <c r="L1309" s="22"/>
      <c r="M1309" s="22"/>
      <c r="N1309" s="22"/>
      <c r="O1309" s="22"/>
      <c r="P1309" s="22"/>
      <c r="Q1309" s="22"/>
      <c r="R1309" s="22"/>
    </row>
    <row r="1310" spans="1:18" x14ac:dyDescent="0.25">
      <c r="A1310" s="22"/>
      <c r="B1310" s="113"/>
      <c r="C1310" s="113"/>
      <c r="D1310" s="113"/>
      <c r="E1310" s="22"/>
      <c r="F1310" s="22"/>
      <c r="G1310" s="22"/>
      <c r="H1310" s="22"/>
      <c r="I1310" s="22"/>
      <c r="J1310" s="22"/>
      <c r="K1310" s="22"/>
      <c r="L1310" s="22"/>
      <c r="M1310" s="22"/>
      <c r="N1310" s="22"/>
      <c r="O1310" s="22"/>
      <c r="P1310" s="22"/>
      <c r="Q1310" s="22"/>
      <c r="R1310" s="22"/>
    </row>
    <row r="1311" spans="1:18" x14ac:dyDescent="0.25">
      <c r="A1311" s="22"/>
      <c r="B1311" s="113"/>
      <c r="C1311" s="113"/>
      <c r="D1311" s="113"/>
      <c r="E1311" s="22"/>
      <c r="F1311" s="22"/>
      <c r="G1311" s="22"/>
      <c r="H1311" s="22"/>
      <c r="I1311" s="22"/>
      <c r="J1311" s="22"/>
      <c r="K1311" s="22"/>
      <c r="L1311" s="22"/>
      <c r="M1311" s="22"/>
      <c r="N1311" s="22"/>
      <c r="O1311" s="22"/>
      <c r="P1311" s="22"/>
      <c r="Q1311" s="22"/>
      <c r="R1311" s="22"/>
    </row>
    <row r="1312" spans="1:18" x14ac:dyDescent="0.25">
      <c r="A1312" s="22"/>
      <c r="B1312" s="113"/>
      <c r="C1312" s="113"/>
      <c r="D1312" s="113"/>
      <c r="E1312" s="22"/>
      <c r="F1312" s="22"/>
      <c r="G1312" s="22"/>
      <c r="H1312" s="22"/>
      <c r="I1312" s="22"/>
      <c r="J1312" s="22"/>
      <c r="K1312" s="22"/>
      <c r="L1312" s="22"/>
      <c r="M1312" s="22"/>
      <c r="N1312" s="22"/>
      <c r="O1312" s="22"/>
      <c r="P1312" s="22"/>
      <c r="Q1312" s="22"/>
      <c r="R1312" s="22"/>
    </row>
    <row r="1313" spans="1:18" x14ac:dyDescent="0.25">
      <c r="A1313" s="22"/>
      <c r="B1313" s="113"/>
      <c r="C1313" s="113"/>
      <c r="D1313" s="113"/>
      <c r="E1313" s="22"/>
      <c r="F1313" s="22"/>
      <c r="G1313" s="22"/>
      <c r="H1313" s="22"/>
      <c r="I1313" s="22"/>
      <c r="J1313" s="22"/>
      <c r="K1313" s="22"/>
      <c r="L1313" s="22"/>
      <c r="M1313" s="22"/>
      <c r="N1313" s="22"/>
      <c r="O1313" s="22"/>
      <c r="P1313" s="22"/>
      <c r="Q1313" s="22"/>
      <c r="R1313" s="22"/>
    </row>
    <row r="1314" spans="1:18" x14ac:dyDescent="0.25">
      <c r="A1314" s="22"/>
      <c r="B1314" s="113"/>
      <c r="C1314" s="113"/>
      <c r="D1314" s="113"/>
      <c r="E1314" s="22"/>
      <c r="F1314" s="22"/>
      <c r="G1314" s="22"/>
      <c r="H1314" s="22"/>
      <c r="I1314" s="22"/>
      <c r="J1314" s="22"/>
      <c r="K1314" s="22"/>
      <c r="L1314" s="22"/>
      <c r="M1314" s="22"/>
      <c r="N1314" s="22"/>
      <c r="O1314" s="22"/>
      <c r="P1314" s="22"/>
      <c r="Q1314" s="22"/>
      <c r="R1314" s="22"/>
    </row>
    <row r="1315" spans="1:18" x14ac:dyDescent="0.25">
      <c r="A1315" s="22"/>
      <c r="B1315" s="113"/>
      <c r="C1315" s="113"/>
      <c r="D1315" s="113"/>
      <c r="E1315" s="22"/>
      <c r="F1315" s="22"/>
      <c r="G1315" s="22"/>
      <c r="H1315" s="22"/>
      <c r="I1315" s="22"/>
      <c r="J1315" s="22"/>
      <c r="K1315" s="22"/>
      <c r="L1315" s="22"/>
      <c r="M1315" s="22"/>
      <c r="N1315" s="22"/>
      <c r="O1315" s="22"/>
      <c r="P1315" s="22"/>
      <c r="Q1315" s="22"/>
      <c r="R1315" s="22"/>
    </row>
    <row r="1316" spans="1:18" x14ac:dyDescent="0.25">
      <c r="A1316" s="22"/>
      <c r="B1316" s="113"/>
      <c r="C1316" s="113"/>
      <c r="D1316" s="113"/>
      <c r="E1316" s="22"/>
      <c r="F1316" s="22"/>
      <c r="G1316" s="22"/>
      <c r="H1316" s="22"/>
      <c r="I1316" s="22"/>
      <c r="J1316" s="22"/>
      <c r="K1316" s="22"/>
      <c r="L1316" s="22"/>
      <c r="M1316" s="22"/>
      <c r="N1316" s="22"/>
      <c r="O1316" s="22"/>
      <c r="P1316" s="22"/>
      <c r="Q1316" s="22"/>
      <c r="R1316" s="22"/>
    </row>
    <row r="1317" spans="1:18" x14ac:dyDescent="0.25">
      <c r="A1317" s="22"/>
      <c r="B1317" s="113"/>
      <c r="C1317" s="113"/>
      <c r="D1317" s="113"/>
      <c r="E1317" s="22"/>
      <c r="F1317" s="22"/>
      <c r="G1317" s="22"/>
      <c r="H1317" s="22"/>
      <c r="I1317" s="22"/>
      <c r="J1317" s="22"/>
      <c r="K1317" s="22"/>
      <c r="L1317" s="22"/>
      <c r="M1317" s="22"/>
      <c r="N1317" s="22"/>
      <c r="O1317" s="22"/>
      <c r="P1317" s="22"/>
      <c r="Q1317" s="22"/>
      <c r="R1317" s="22"/>
    </row>
    <row r="1318" spans="1:18" x14ac:dyDescent="0.25">
      <c r="A1318" s="22"/>
      <c r="B1318" s="113"/>
      <c r="C1318" s="113"/>
      <c r="D1318" s="113"/>
      <c r="E1318" s="22"/>
      <c r="F1318" s="22"/>
      <c r="G1318" s="22"/>
      <c r="H1318" s="22"/>
      <c r="I1318" s="22"/>
      <c r="J1318" s="22"/>
      <c r="K1318" s="22"/>
      <c r="L1318" s="22"/>
      <c r="M1318" s="22"/>
      <c r="N1318" s="22"/>
      <c r="O1318" s="22"/>
      <c r="P1318" s="22"/>
      <c r="Q1318" s="22"/>
      <c r="R1318" s="22"/>
    </row>
    <row r="1319" spans="1:18" x14ac:dyDescent="0.25">
      <c r="A1319" s="22"/>
      <c r="B1319" s="113"/>
      <c r="C1319" s="113"/>
      <c r="D1319" s="113"/>
      <c r="E1319" s="22"/>
      <c r="F1319" s="22"/>
      <c r="G1319" s="22"/>
      <c r="H1319" s="22"/>
      <c r="I1319" s="22"/>
      <c r="J1319" s="22"/>
      <c r="K1319" s="22"/>
      <c r="L1319" s="22"/>
      <c r="M1319" s="22"/>
      <c r="N1319" s="22"/>
      <c r="O1319" s="22"/>
      <c r="P1319" s="22"/>
      <c r="Q1319" s="22"/>
      <c r="R1319" s="22"/>
    </row>
    <row r="1320" spans="1:18" x14ac:dyDescent="0.25">
      <c r="A1320" s="22"/>
      <c r="B1320" s="113"/>
      <c r="C1320" s="113"/>
      <c r="D1320" s="113"/>
      <c r="E1320" s="22"/>
      <c r="F1320" s="22"/>
      <c r="G1320" s="22"/>
      <c r="H1320" s="22"/>
      <c r="I1320" s="22"/>
      <c r="J1320" s="22"/>
      <c r="K1320" s="22"/>
      <c r="L1320" s="22"/>
      <c r="M1320" s="22"/>
      <c r="N1320" s="22"/>
      <c r="O1320" s="22"/>
      <c r="P1320" s="22"/>
      <c r="Q1320" s="22"/>
      <c r="R1320" s="22"/>
    </row>
    <row r="1321" spans="1:18" x14ac:dyDescent="0.25">
      <c r="A1321" s="22"/>
      <c r="B1321" s="113"/>
      <c r="C1321" s="113"/>
      <c r="D1321" s="113"/>
      <c r="E1321" s="22"/>
      <c r="F1321" s="22"/>
      <c r="G1321" s="22"/>
      <c r="H1321" s="22"/>
      <c r="I1321" s="22"/>
      <c r="J1321" s="22"/>
      <c r="K1321" s="22"/>
      <c r="L1321" s="22"/>
      <c r="M1321" s="22"/>
      <c r="N1321" s="22"/>
      <c r="O1321" s="22"/>
      <c r="P1321" s="22"/>
      <c r="Q1321" s="22"/>
      <c r="R1321" s="22"/>
    </row>
    <row r="1322" spans="1:18" x14ac:dyDescent="0.25">
      <c r="A1322" s="22"/>
      <c r="B1322" s="113"/>
      <c r="C1322" s="113"/>
      <c r="D1322" s="113"/>
      <c r="E1322" s="22"/>
      <c r="F1322" s="22"/>
      <c r="G1322" s="22"/>
      <c r="H1322" s="22"/>
      <c r="I1322" s="22"/>
      <c r="J1322" s="22"/>
      <c r="K1322" s="22"/>
      <c r="L1322" s="22"/>
      <c r="M1322" s="22"/>
      <c r="N1322" s="22"/>
      <c r="O1322" s="22"/>
      <c r="P1322" s="22"/>
      <c r="Q1322" s="22"/>
      <c r="R1322" s="22"/>
    </row>
    <row r="1323" spans="1:18" x14ac:dyDescent="0.25">
      <c r="A1323" s="22"/>
      <c r="B1323" s="113"/>
      <c r="C1323" s="113"/>
      <c r="D1323" s="113"/>
      <c r="E1323" s="22"/>
      <c r="F1323" s="22"/>
      <c r="G1323" s="22"/>
      <c r="H1323" s="22"/>
      <c r="I1323" s="22"/>
      <c r="J1323" s="22"/>
      <c r="K1323" s="22"/>
      <c r="L1323" s="22"/>
      <c r="M1323" s="22"/>
      <c r="N1323" s="22"/>
      <c r="O1323" s="22"/>
      <c r="P1323" s="22"/>
      <c r="Q1323" s="22"/>
      <c r="R1323" s="22"/>
    </row>
    <row r="1324" spans="1:18" x14ac:dyDescent="0.25">
      <c r="A1324" s="22"/>
      <c r="B1324" s="113"/>
      <c r="C1324" s="113"/>
      <c r="D1324" s="113"/>
      <c r="E1324" s="22"/>
      <c r="F1324" s="22"/>
      <c r="G1324" s="22"/>
      <c r="H1324" s="22"/>
      <c r="I1324" s="22"/>
      <c r="J1324" s="22"/>
      <c r="K1324" s="22"/>
      <c r="L1324" s="22"/>
      <c r="M1324" s="22"/>
      <c r="N1324" s="22"/>
      <c r="O1324" s="22"/>
      <c r="P1324" s="22"/>
      <c r="Q1324" s="22"/>
      <c r="R1324" s="22"/>
    </row>
    <row r="1325" spans="1:18" x14ac:dyDescent="0.25">
      <c r="A1325" s="22"/>
      <c r="B1325" s="113"/>
      <c r="C1325" s="113"/>
      <c r="D1325" s="113"/>
      <c r="E1325" s="22"/>
      <c r="F1325" s="22"/>
      <c r="G1325" s="22"/>
      <c r="H1325" s="22"/>
      <c r="I1325" s="22"/>
      <c r="J1325" s="22"/>
      <c r="K1325" s="22"/>
      <c r="L1325" s="22"/>
      <c r="M1325" s="22"/>
      <c r="N1325" s="22"/>
      <c r="O1325" s="22"/>
      <c r="P1325" s="22"/>
      <c r="Q1325" s="22"/>
      <c r="R1325" s="22"/>
    </row>
    <row r="1326" spans="1:18" x14ac:dyDescent="0.25">
      <c r="A1326" s="22"/>
      <c r="B1326" s="113"/>
      <c r="C1326" s="113"/>
      <c r="D1326" s="113"/>
      <c r="E1326" s="22"/>
      <c r="F1326" s="22"/>
      <c r="G1326" s="22"/>
      <c r="H1326" s="22"/>
      <c r="I1326" s="22"/>
      <c r="J1326" s="22"/>
      <c r="K1326" s="22"/>
      <c r="L1326" s="22"/>
      <c r="M1326" s="22"/>
      <c r="N1326" s="22"/>
      <c r="O1326" s="22"/>
      <c r="P1326" s="22"/>
      <c r="Q1326" s="22"/>
      <c r="R1326" s="22"/>
    </row>
    <row r="1327" spans="1:18" x14ac:dyDescent="0.25">
      <c r="A1327" s="22"/>
      <c r="B1327" s="113"/>
      <c r="C1327" s="113"/>
      <c r="D1327" s="113"/>
      <c r="E1327" s="22"/>
      <c r="F1327" s="22"/>
      <c r="G1327" s="22"/>
      <c r="H1327" s="22"/>
      <c r="I1327" s="22"/>
      <c r="J1327" s="22"/>
      <c r="K1327" s="22"/>
      <c r="L1327" s="22"/>
      <c r="M1327" s="22"/>
      <c r="N1327" s="22"/>
      <c r="O1327" s="22"/>
      <c r="P1327" s="22"/>
      <c r="Q1327" s="22"/>
      <c r="R1327" s="22"/>
    </row>
    <row r="1328" spans="1:18" x14ac:dyDescent="0.25">
      <c r="A1328" s="22"/>
      <c r="B1328" s="113"/>
      <c r="C1328" s="113"/>
      <c r="D1328" s="113"/>
      <c r="E1328" s="22"/>
      <c r="F1328" s="22"/>
      <c r="G1328" s="22"/>
      <c r="H1328" s="22"/>
      <c r="I1328" s="22"/>
      <c r="J1328" s="22"/>
      <c r="K1328" s="22"/>
      <c r="L1328" s="22"/>
      <c r="M1328" s="22"/>
      <c r="N1328" s="22"/>
      <c r="O1328" s="22"/>
      <c r="P1328" s="22"/>
      <c r="Q1328" s="22"/>
      <c r="R1328" s="22"/>
    </row>
    <row r="1329" spans="1:18" x14ac:dyDescent="0.25">
      <c r="A1329" s="22"/>
      <c r="B1329" s="113"/>
      <c r="C1329" s="113"/>
      <c r="D1329" s="113"/>
      <c r="E1329" s="22"/>
      <c r="F1329" s="22"/>
      <c r="G1329" s="22"/>
      <c r="H1329" s="22"/>
      <c r="I1329" s="22"/>
      <c r="J1329" s="22"/>
      <c r="K1329" s="22"/>
      <c r="L1329" s="22"/>
      <c r="M1329" s="22"/>
      <c r="N1329" s="22"/>
      <c r="O1329" s="22"/>
      <c r="P1329" s="22"/>
      <c r="Q1329" s="22"/>
      <c r="R1329" s="22"/>
    </row>
    <row r="1330" spans="1:18" x14ac:dyDescent="0.25">
      <c r="A1330" s="22"/>
      <c r="B1330" s="113"/>
      <c r="C1330" s="113"/>
      <c r="D1330" s="113"/>
      <c r="E1330" s="22"/>
      <c r="F1330" s="22"/>
      <c r="G1330" s="22"/>
      <c r="H1330" s="22"/>
      <c r="I1330" s="22"/>
      <c r="J1330" s="22"/>
      <c r="K1330" s="22"/>
      <c r="L1330" s="22"/>
      <c r="M1330" s="22"/>
      <c r="N1330" s="22"/>
      <c r="O1330" s="22"/>
      <c r="P1330" s="22"/>
      <c r="Q1330" s="22"/>
      <c r="R1330" s="22"/>
    </row>
    <row r="1331" spans="1:18" x14ac:dyDescent="0.25">
      <c r="A1331" s="22"/>
      <c r="B1331" s="113"/>
      <c r="C1331" s="113"/>
      <c r="D1331" s="113"/>
      <c r="E1331" s="22"/>
      <c r="F1331" s="22"/>
      <c r="G1331" s="22"/>
      <c r="H1331" s="22"/>
      <c r="I1331" s="22"/>
      <c r="J1331" s="22"/>
      <c r="K1331" s="22"/>
      <c r="L1331" s="22"/>
      <c r="M1331" s="22"/>
      <c r="N1331" s="22"/>
      <c r="O1331" s="22"/>
      <c r="P1331" s="22"/>
      <c r="Q1331" s="22"/>
      <c r="R1331" s="22"/>
    </row>
    <row r="1332" spans="1:18" x14ac:dyDescent="0.25">
      <c r="A1332" s="22"/>
      <c r="B1332" s="113"/>
      <c r="C1332" s="113"/>
      <c r="D1332" s="113"/>
      <c r="E1332" s="22"/>
      <c r="F1332" s="22"/>
      <c r="G1332" s="22"/>
      <c r="H1332" s="22"/>
      <c r="I1332" s="22"/>
      <c r="J1332" s="22"/>
      <c r="K1332" s="22"/>
      <c r="L1332" s="22"/>
      <c r="M1332" s="22"/>
      <c r="N1332" s="22"/>
      <c r="O1332" s="22"/>
      <c r="P1332" s="22"/>
      <c r="Q1332" s="22"/>
      <c r="R1332" s="22"/>
    </row>
    <row r="1333" spans="1:18" x14ac:dyDescent="0.25">
      <c r="A1333" s="22"/>
      <c r="B1333" s="113"/>
      <c r="C1333" s="113"/>
      <c r="D1333" s="113"/>
      <c r="E1333" s="22"/>
      <c r="F1333" s="22"/>
      <c r="G1333" s="22"/>
      <c r="H1333" s="22"/>
      <c r="I1333" s="22"/>
      <c r="J1333" s="22"/>
      <c r="K1333" s="22"/>
      <c r="L1333" s="22"/>
      <c r="M1333" s="22"/>
      <c r="N1333" s="22"/>
      <c r="O1333" s="22"/>
      <c r="P1333" s="22"/>
      <c r="Q1333" s="22"/>
      <c r="R1333" s="22"/>
    </row>
    <row r="1334" spans="1:18" x14ac:dyDescent="0.25">
      <c r="A1334" s="22"/>
      <c r="B1334" s="113"/>
      <c r="C1334" s="113"/>
      <c r="D1334" s="113"/>
      <c r="E1334" s="22"/>
      <c r="F1334" s="22"/>
      <c r="G1334" s="22"/>
      <c r="H1334" s="22"/>
      <c r="I1334" s="22"/>
      <c r="J1334" s="22"/>
      <c r="K1334" s="22"/>
      <c r="L1334" s="22"/>
      <c r="M1334" s="22"/>
      <c r="N1334" s="22"/>
      <c r="O1334" s="22"/>
      <c r="P1334" s="22"/>
      <c r="Q1334" s="22"/>
      <c r="R1334" s="22"/>
    </row>
    <row r="1335" spans="1:18" x14ac:dyDescent="0.25">
      <c r="A1335" s="22"/>
      <c r="B1335" s="113"/>
      <c r="C1335" s="113"/>
      <c r="D1335" s="113"/>
      <c r="E1335" s="22"/>
      <c r="F1335" s="22"/>
      <c r="G1335" s="22"/>
      <c r="H1335" s="22"/>
      <c r="I1335" s="22"/>
      <c r="J1335" s="22"/>
      <c r="K1335" s="22"/>
      <c r="L1335" s="22"/>
      <c r="M1335" s="22"/>
      <c r="N1335" s="22"/>
      <c r="O1335" s="22"/>
      <c r="P1335" s="22"/>
      <c r="Q1335" s="22"/>
      <c r="R1335" s="22"/>
    </row>
    <row r="1336" spans="1:18" x14ac:dyDescent="0.25">
      <c r="A1336" s="22"/>
      <c r="B1336" s="113"/>
      <c r="C1336" s="113"/>
      <c r="D1336" s="113"/>
      <c r="E1336" s="22"/>
      <c r="F1336" s="22"/>
      <c r="G1336" s="22"/>
      <c r="H1336" s="22"/>
      <c r="I1336" s="22"/>
      <c r="J1336" s="22"/>
      <c r="K1336" s="22"/>
      <c r="L1336" s="22"/>
      <c r="M1336" s="22"/>
      <c r="N1336" s="22"/>
      <c r="O1336" s="22"/>
      <c r="P1336" s="22"/>
      <c r="Q1336" s="22"/>
      <c r="R1336" s="22"/>
    </row>
    <row r="1337" spans="1:18" x14ac:dyDescent="0.25">
      <c r="A1337" s="22"/>
      <c r="B1337" s="113"/>
      <c r="C1337" s="113"/>
      <c r="D1337" s="113"/>
      <c r="E1337" s="22"/>
      <c r="F1337" s="22"/>
      <c r="G1337" s="22"/>
      <c r="H1337" s="22"/>
      <c r="I1337" s="22"/>
      <c r="J1337" s="22"/>
      <c r="K1337" s="22"/>
      <c r="L1337" s="22"/>
      <c r="M1337" s="22"/>
      <c r="N1337" s="22"/>
      <c r="O1337" s="22"/>
      <c r="P1337" s="22"/>
      <c r="Q1337" s="22"/>
      <c r="R1337" s="22"/>
    </row>
    <row r="1338" spans="1:18" x14ac:dyDescent="0.25">
      <c r="A1338" s="22"/>
      <c r="B1338" s="113"/>
      <c r="C1338" s="113"/>
      <c r="D1338" s="113"/>
      <c r="E1338" s="22"/>
      <c r="F1338" s="22"/>
      <c r="G1338" s="22"/>
      <c r="H1338" s="22"/>
      <c r="I1338" s="22"/>
      <c r="J1338" s="22"/>
      <c r="K1338" s="22"/>
      <c r="L1338" s="22"/>
      <c r="M1338" s="22"/>
      <c r="N1338" s="22"/>
      <c r="O1338" s="22"/>
      <c r="P1338" s="22"/>
      <c r="Q1338" s="22"/>
      <c r="R1338" s="22"/>
    </row>
    <row r="1339" spans="1:18" x14ac:dyDescent="0.25">
      <c r="A1339" s="22"/>
      <c r="B1339" s="113"/>
      <c r="C1339" s="113"/>
      <c r="D1339" s="113"/>
      <c r="E1339" s="22"/>
      <c r="F1339" s="22"/>
      <c r="G1339" s="22"/>
      <c r="H1339" s="22"/>
      <c r="I1339" s="22"/>
      <c r="J1339" s="22"/>
      <c r="K1339" s="22"/>
      <c r="L1339" s="22"/>
      <c r="M1339" s="22"/>
      <c r="N1339" s="22"/>
      <c r="O1339" s="22"/>
      <c r="P1339" s="22"/>
      <c r="Q1339" s="22"/>
      <c r="R1339" s="22"/>
    </row>
    <row r="1340" spans="1:18" x14ac:dyDescent="0.25">
      <c r="A1340" s="22"/>
      <c r="B1340" s="113"/>
      <c r="C1340" s="113"/>
      <c r="D1340" s="113"/>
      <c r="E1340" s="22"/>
      <c r="F1340" s="22"/>
      <c r="G1340" s="22"/>
      <c r="H1340" s="22"/>
      <c r="I1340" s="22"/>
      <c r="J1340" s="22"/>
      <c r="K1340" s="22"/>
      <c r="L1340" s="22"/>
      <c r="M1340" s="22"/>
      <c r="N1340" s="22"/>
      <c r="O1340" s="22"/>
      <c r="P1340" s="22"/>
      <c r="Q1340" s="22"/>
      <c r="R1340" s="22"/>
    </row>
    <row r="1341" spans="1:18" x14ac:dyDescent="0.25">
      <c r="A1341" s="22"/>
      <c r="B1341" s="113"/>
      <c r="C1341" s="113"/>
      <c r="D1341" s="113"/>
      <c r="E1341" s="22"/>
      <c r="F1341" s="22"/>
      <c r="G1341" s="22"/>
      <c r="H1341" s="22"/>
      <c r="I1341" s="22"/>
      <c r="J1341" s="22"/>
      <c r="K1341" s="22"/>
      <c r="L1341" s="22"/>
      <c r="M1341" s="22"/>
      <c r="N1341" s="22"/>
      <c r="O1341" s="22"/>
      <c r="P1341" s="22"/>
      <c r="Q1341" s="22"/>
      <c r="R1341" s="22"/>
    </row>
    <row r="1342" spans="1:18" x14ac:dyDescent="0.25">
      <c r="A1342" s="22"/>
      <c r="B1342" s="113"/>
      <c r="C1342" s="113"/>
      <c r="D1342" s="113"/>
      <c r="E1342" s="22"/>
      <c r="F1342" s="22"/>
      <c r="G1342" s="22"/>
      <c r="H1342" s="22"/>
      <c r="I1342" s="22"/>
      <c r="J1342" s="22"/>
      <c r="K1342" s="22"/>
      <c r="L1342" s="22"/>
      <c r="M1342" s="22"/>
      <c r="N1342" s="22"/>
      <c r="O1342" s="22"/>
      <c r="P1342" s="22"/>
      <c r="Q1342" s="22"/>
      <c r="R1342" s="22"/>
    </row>
    <row r="1343" spans="1:18" x14ac:dyDescent="0.25">
      <c r="A1343" s="22"/>
      <c r="B1343" s="113"/>
      <c r="C1343" s="113"/>
      <c r="D1343" s="113"/>
      <c r="E1343" s="22"/>
      <c r="F1343" s="22"/>
      <c r="G1343" s="22"/>
      <c r="H1343" s="22"/>
      <c r="I1343" s="22"/>
      <c r="J1343" s="22"/>
      <c r="K1343" s="22"/>
      <c r="L1343" s="22"/>
      <c r="M1343" s="22"/>
      <c r="N1343" s="22"/>
      <c r="O1343" s="22"/>
      <c r="P1343" s="22"/>
      <c r="Q1343" s="22"/>
      <c r="R1343" s="22"/>
    </row>
    <row r="1344" spans="1:18" x14ac:dyDescent="0.25">
      <c r="A1344" s="22"/>
      <c r="B1344" s="113"/>
      <c r="C1344" s="113"/>
      <c r="D1344" s="113"/>
      <c r="E1344" s="22"/>
      <c r="F1344" s="22"/>
      <c r="G1344" s="22"/>
      <c r="H1344" s="22"/>
      <c r="I1344" s="22"/>
      <c r="J1344" s="22"/>
      <c r="K1344" s="22"/>
      <c r="L1344" s="22"/>
      <c r="M1344" s="22"/>
      <c r="N1344" s="22"/>
      <c r="O1344" s="22"/>
      <c r="P1344" s="22"/>
      <c r="Q1344" s="22"/>
      <c r="R1344" s="22"/>
    </row>
    <row r="1345" spans="1:18" x14ac:dyDescent="0.25">
      <c r="A1345" s="22"/>
      <c r="B1345" s="113"/>
      <c r="C1345" s="113"/>
      <c r="D1345" s="113"/>
      <c r="E1345" s="22"/>
      <c r="F1345" s="22"/>
      <c r="G1345" s="22"/>
      <c r="H1345" s="22"/>
      <c r="I1345" s="22"/>
      <c r="J1345" s="22"/>
      <c r="K1345" s="22"/>
      <c r="L1345" s="22"/>
      <c r="M1345" s="22"/>
      <c r="N1345" s="22"/>
      <c r="O1345" s="22"/>
      <c r="P1345" s="22"/>
      <c r="Q1345" s="22"/>
      <c r="R1345" s="22"/>
    </row>
    <row r="1346" spans="1:18" x14ac:dyDescent="0.25">
      <c r="A1346" s="22"/>
      <c r="B1346" s="113"/>
      <c r="C1346" s="113"/>
      <c r="D1346" s="113"/>
      <c r="E1346" s="22"/>
      <c r="F1346" s="22"/>
      <c r="G1346" s="22"/>
      <c r="H1346" s="22"/>
      <c r="I1346" s="22"/>
      <c r="J1346" s="22"/>
      <c r="K1346" s="22"/>
      <c r="L1346" s="22"/>
      <c r="M1346" s="22"/>
      <c r="N1346" s="22"/>
      <c r="O1346" s="22"/>
      <c r="P1346" s="22"/>
      <c r="Q1346" s="22"/>
      <c r="R1346" s="22"/>
    </row>
    <row r="1347" spans="1:18" x14ac:dyDescent="0.25">
      <c r="A1347" s="22"/>
      <c r="B1347" s="113"/>
      <c r="C1347" s="113"/>
      <c r="D1347" s="113"/>
      <c r="E1347" s="22"/>
      <c r="F1347" s="22"/>
      <c r="G1347" s="22"/>
      <c r="H1347" s="22"/>
      <c r="I1347" s="22"/>
      <c r="J1347" s="22"/>
      <c r="K1347" s="22"/>
      <c r="L1347" s="22"/>
      <c r="M1347" s="22"/>
      <c r="N1347" s="22"/>
      <c r="O1347" s="22"/>
      <c r="P1347" s="22"/>
      <c r="Q1347" s="22"/>
      <c r="R1347" s="22"/>
    </row>
    <row r="1348" spans="1:18" x14ac:dyDescent="0.25">
      <c r="A1348" s="22"/>
      <c r="B1348" s="113"/>
      <c r="C1348" s="113"/>
      <c r="D1348" s="113"/>
      <c r="E1348" s="22"/>
      <c r="F1348" s="22"/>
      <c r="G1348" s="22"/>
      <c r="H1348" s="22"/>
      <c r="I1348" s="22"/>
      <c r="J1348" s="22"/>
      <c r="K1348" s="22"/>
      <c r="L1348" s="22"/>
      <c r="M1348" s="22"/>
      <c r="N1348" s="22"/>
      <c r="O1348" s="22"/>
      <c r="P1348" s="22"/>
      <c r="Q1348" s="22"/>
      <c r="R1348" s="22"/>
    </row>
    <row r="1349" spans="1:18" x14ac:dyDescent="0.25">
      <c r="A1349" s="22"/>
      <c r="B1349" s="113"/>
      <c r="C1349" s="113"/>
      <c r="D1349" s="113"/>
      <c r="E1349" s="22"/>
      <c r="F1349" s="22"/>
      <c r="G1349" s="22"/>
      <c r="H1349" s="22"/>
      <c r="I1349" s="22"/>
      <c r="J1349" s="22"/>
      <c r="K1349" s="22"/>
      <c r="L1349" s="22"/>
      <c r="M1349" s="22"/>
      <c r="N1349" s="22"/>
      <c r="O1349" s="22"/>
      <c r="P1349" s="22"/>
      <c r="Q1349" s="22"/>
      <c r="R1349" s="22"/>
    </row>
    <row r="1350" spans="1:18" x14ac:dyDescent="0.25">
      <c r="A1350" s="22"/>
      <c r="B1350" s="113"/>
      <c r="C1350" s="113"/>
      <c r="D1350" s="113"/>
      <c r="E1350" s="22"/>
      <c r="F1350" s="22"/>
      <c r="G1350" s="22"/>
      <c r="H1350" s="22"/>
      <c r="I1350" s="22"/>
      <c r="J1350" s="22"/>
      <c r="K1350" s="22"/>
      <c r="L1350" s="22"/>
      <c r="M1350" s="22"/>
      <c r="N1350" s="22"/>
      <c r="O1350" s="22"/>
      <c r="P1350" s="22"/>
      <c r="Q1350" s="22"/>
      <c r="R1350" s="22"/>
    </row>
    <row r="1351" spans="1:18" x14ac:dyDescent="0.25">
      <c r="A1351" s="22"/>
      <c r="B1351" s="113"/>
      <c r="C1351" s="113"/>
      <c r="D1351" s="113"/>
      <c r="E1351" s="22"/>
      <c r="F1351" s="22"/>
      <c r="G1351" s="22"/>
      <c r="H1351" s="22"/>
      <c r="I1351" s="22"/>
      <c r="J1351" s="22"/>
      <c r="K1351" s="22"/>
      <c r="L1351" s="22"/>
      <c r="M1351" s="22"/>
      <c r="N1351" s="22"/>
      <c r="O1351" s="22"/>
      <c r="P1351" s="22"/>
      <c r="Q1351" s="22"/>
      <c r="R1351" s="22"/>
    </row>
    <row r="1352" spans="1:18" x14ac:dyDescent="0.25">
      <c r="A1352" s="22"/>
      <c r="B1352" s="113"/>
      <c r="C1352" s="113"/>
      <c r="D1352" s="113"/>
      <c r="E1352" s="22"/>
      <c r="F1352" s="22"/>
      <c r="G1352" s="22"/>
      <c r="H1352" s="22"/>
      <c r="I1352" s="22"/>
      <c r="J1352" s="22"/>
      <c r="K1352" s="22"/>
      <c r="L1352" s="22"/>
      <c r="M1352" s="22"/>
      <c r="N1352" s="22"/>
      <c r="O1352" s="22"/>
      <c r="P1352" s="22"/>
      <c r="Q1352" s="22"/>
      <c r="R1352" s="22"/>
    </row>
    <row r="1353" spans="1:18" x14ac:dyDescent="0.25">
      <c r="A1353" s="22"/>
      <c r="B1353" s="113"/>
      <c r="C1353" s="113"/>
      <c r="D1353" s="113"/>
      <c r="E1353" s="22"/>
      <c r="F1353" s="22"/>
      <c r="G1353" s="22"/>
      <c r="H1353" s="22"/>
      <c r="I1353" s="22"/>
      <c r="J1353" s="22"/>
      <c r="K1353" s="22"/>
      <c r="L1353" s="22"/>
      <c r="M1353" s="22"/>
      <c r="N1353" s="22"/>
      <c r="O1353" s="22"/>
      <c r="P1353" s="22"/>
      <c r="Q1353" s="22"/>
      <c r="R1353" s="22"/>
    </row>
    <row r="1354" spans="1:18" x14ac:dyDescent="0.25">
      <c r="A1354" s="22"/>
      <c r="B1354" s="113"/>
      <c r="C1354" s="113"/>
      <c r="D1354" s="113"/>
      <c r="E1354" s="22"/>
      <c r="F1354" s="22"/>
      <c r="G1354" s="22"/>
      <c r="H1354" s="22"/>
      <c r="I1354" s="22"/>
      <c r="J1354" s="22"/>
      <c r="K1354" s="22"/>
      <c r="L1354" s="22"/>
      <c r="M1354" s="22"/>
      <c r="N1354" s="22"/>
      <c r="O1354" s="22"/>
      <c r="P1354" s="22"/>
      <c r="Q1354" s="22"/>
      <c r="R1354" s="22"/>
    </row>
    <row r="1355" spans="1:18" x14ac:dyDescent="0.25">
      <c r="A1355" s="22"/>
      <c r="B1355" s="113"/>
      <c r="C1355" s="113"/>
      <c r="D1355" s="113"/>
      <c r="E1355" s="22"/>
      <c r="F1355" s="22"/>
      <c r="G1355" s="22"/>
      <c r="H1355" s="22"/>
      <c r="I1355" s="22"/>
      <c r="J1355" s="22"/>
      <c r="K1355" s="22"/>
      <c r="L1355" s="22"/>
      <c r="M1355" s="22"/>
      <c r="N1355" s="22"/>
      <c r="O1355" s="22"/>
      <c r="P1355" s="22"/>
      <c r="Q1355" s="22"/>
      <c r="R1355" s="22"/>
    </row>
    <row r="1356" spans="1:18" x14ac:dyDescent="0.25">
      <c r="A1356" s="22"/>
      <c r="B1356" s="113"/>
      <c r="C1356" s="113"/>
      <c r="D1356" s="113"/>
      <c r="E1356" s="22"/>
      <c r="F1356" s="22"/>
      <c r="G1356" s="22"/>
      <c r="H1356" s="22"/>
      <c r="I1356" s="22"/>
      <c r="J1356" s="22"/>
      <c r="K1356" s="22"/>
      <c r="L1356" s="22"/>
      <c r="M1356" s="22"/>
      <c r="N1356" s="22"/>
      <c r="O1356" s="22"/>
      <c r="P1356" s="22"/>
      <c r="Q1356" s="22"/>
      <c r="R1356" s="22"/>
    </row>
    <row r="1357" spans="1:18" x14ac:dyDescent="0.25">
      <c r="A1357" s="22"/>
      <c r="B1357" s="113"/>
      <c r="C1357" s="113"/>
      <c r="D1357" s="113"/>
      <c r="E1357" s="22"/>
      <c r="F1357" s="22"/>
      <c r="G1357" s="22"/>
      <c r="H1357" s="22"/>
      <c r="I1357" s="22"/>
      <c r="J1357" s="22"/>
      <c r="K1357" s="22"/>
      <c r="L1357" s="22"/>
      <c r="M1357" s="22"/>
      <c r="N1357" s="22"/>
      <c r="O1357" s="22"/>
      <c r="P1357" s="22"/>
      <c r="Q1357" s="22"/>
      <c r="R1357" s="22"/>
    </row>
    <row r="1358" spans="1:18" x14ac:dyDescent="0.25">
      <c r="A1358" s="22"/>
      <c r="B1358" s="113"/>
      <c r="C1358" s="113"/>
      <c r="D1358" s="113"/>
      <c r="E1358" s="22"/>
      <c r="F1358" s="22"/>
      <c r="G1358" s="22"/>
      <c r="H1358" s="22"/>
      <c r="I1358" s="22"/>
      <c r="J1358" s="22"/>
      <c r="K1358" s="22"/>
      <c r="L1358" s="22"/>
      <c r="M1358" s="22"/>
      <c r="N1358" s="22"/>
      <c r="O1358" s="22"/>
      <c r="P1358" s="22"/>
      <c r="Q1358" s="22"/>
      <c r="R1358" s="22"/>
    </row>
    <row r="1359" spans="1:18" x14ac:dyDescent="0.25">
      <c r="A1359" s="22"/>
      <c r="B1359" s="113"/>
      <c r="C1359" s="113"/>
      <c r="D1359" s="113"/>
      <c r="E1359" s="22"/>
      <c r="F1359" s="22"/>
      <c r="G1359" s="22"/>
      <c r="H1359" s="22"/>
      <c r="I1359" s="22"/>
      <c r="J1359" s="22"/>
      <c r="K1359" s="22"/>
      <c r="L1359" s="22"/>
      <c r="M1359" s="22"/>
      <c r="N1359" s="22"/>
      <c r="O1359" s="22"/>
      <c r="P1359" s="22"/>
      <c r="Q1359" s="22"/>
      <c r="R1359" s="22"/>
    </row>
    <row r="1360" spans="1:18" x14ac:dyDescent="0.25">
      <c r="A1360" s="22"/>
      <c r="B1360" s="113"/>
      <c r="C1360" s="113"/>
      <c r="D1360" s="113"/>
      <c r="E1360" s="22"/>
      <c r="F1360" s="22"/>
      <c r="G1360" s="22"/>
      <c r="H1360" s="22"/>
      <c r="I1360" s="22"/>
      <c r="J1360" s="22"/>
      <c r="K1360" s="22"/>
      <c r="L1360" s="22"/>
      <c r="M1360" s="22"/>
      <c r="N1360" s="22"/>
      <c r="O1360" s="22"/>
      <c r="P1360" s="22"/>
      <c r="Q1360" s="22"/>
      <c r="R1360" s="22"/>
    </row>
    <row r="1361" spans="1:18" x14ac:dyDescent="0.25">
      <c r="A1361" s="22"/>
      <c r="B1361" s="113"/>
      <c r="C1361" s="113"/>
      <c r="D1361" s="113"/>
      <c r="E1361" s="22"/>
      <c r="F1361" s="22"/>
      <c r="G1361" s="22"/>
      <c r="H1361" s="22"/>
      <c r="I1361" s="22"/>
      <c r="J1361" s="22"/>
      <c r="K1361" s="22"/>
      <c r="L1361" s="22"/>
      <c r="M1361" s="22"/>
      <c r="N1361" s="22"/>
      <c r="O1361" s="22"/>
      <c r="P1361" s="22"/>
      <c r="Q1361" s="22"/>
      <c r="R1361" s="22"/>
    </row>
    <row r="1362" spans="1:18" x14ac:dyDescent="0.25">
      <c r="A1362" s="22"/>
      <c r="B1362" s="113"/>
      <c r="C1362" s="113"/>
      <c r="D1362" s="113"/>
      <c r="E1362" s="22"/>
      <c r="F1362" s="22"/>
      <c r="G1362" s="22"/>
      <c r="H1362" s="22"/>
      <c r="I1362" s="22"/>
      <c r="J1362" s="22"/>
      <c r="K1362" s="22"/>
      <c r="L1362" s="22"/>
      <c r="M1362" s="22"/>
      <c r="N1362" s="22"/>
      <c r="O1362" s="22"/>
      <c r="P1362" s="22"/>
      <c r="Q1362" s="22"/>
      <c r="R1362" s="22"/>
    </row>
    <row r="1363" spans="1:18" x14ac:dyDescent="0.25">
      <c r="A1363" s="22"/>
      <c r="B1363" s="113"/>
      <c r="C1363" s="113"/>
      <c r="D1363" s="113"/>
      <c r="E1363" s="22"/>
      <c r="F1363" s="22"/>
      <c r="G1363" s="22"/>
      <c r="H1363" s="22"/>
      <c r="I1363" s="22"/>
      <c r="J1363" s="22"/>
      <c r="K1363" s="22"/>
      <c r="L1363" s="22"/>
      <c r="M1363" s="22"/>
      <c r="N1363" s="22"/>
      <c r="O1363" s="22"/>
      <c r="P1363" s="22"/>
      <c r="Q1363" s="22"/>
      <c r="R1363" s="22"/>
    </row>
    <row r="1364" spans="1:18" x14ac:dyDescent="0.25">
      <c r="A1364" s="22"/>
      <c r="B1364" s="113"/>
      <c r="C1364" s="113"/>
      <c r="D1364" s="113"/>
      <c r="E1364" s="22"/>
      <c r="F1364" s="22"/>
      <c r="G1364" s="22"/>
      <c r="H1364" s="22"/>
      <c r="I1364" s="22"/>
      <c r="J1364" s="22"/>
      <c r="K1364" s="22"/>
      <c r="L1364" s="22"/>
      <c r="M1364" s="22"/>
      <c r="N1364" s="22"/>
      <c r="O1364" s="22"/>
      <c r="P1364" s="22"/>
      <c r="Q1364" s="22"/>
      <c r="R1364" s="22"/>
    </row>
    <row r="1365" spans="1:18" x14ac:dyDescent="0.25">
      <c r="A1365" s="22"/>
      <c r="B1365" s="113"/>
      <c r="C1365" s="113"/>
      <c r="D1365" s="113"/>
      <c r="E1365" s="22"/>
      <c r="F1365" s="22"/>
      <c r="G1365" s="22"/>
      <c r="H1365" s="22"/>
      <c r="I1365" s="22"/>
      <c r="J1365" s="22"/>
      <c r="K1365" s="22"/>
      <c r="L1365" s="22"/>
      <c r="M1365" s="22"/>
      <c r="N1365" s="22"/>
      <c r="O1365" s="22"/>
      <c r="P1365" s="22"/>
      <c r="Q1365" s="22"/>
      <c r="R1365" s="22"/>
    </row>
    <row r="1366" spans="1:18" x14ac:dyDescent="0.25">
      <c r="A1366" s="22"/>
      <c r="B1366" s="113"/>
      <c r="C1366" s="113"/>
      <c r="D1366" s="113"/>
      <c r="E1366" s="22"/>
      <c r="F1366" s="22"/>
      <c r="G1366" s="22"/>
      <c r="H1366" s="22"/>
      <c r="I1366" s="22"/>
      <c r="J1366" s="22"/>
      <c r="K1366" s="22"/>
      <c r="L1366" s="22"/>
      <c r="M1366" s="22"/>
      <c r="N1366" s="22"/>
      <c r="O1366" s="22"/>
      <c r="P1366" s="22"/>
      <c r="Q1366" s="22"/>
      <c r="R1366" s="22"/>
    </row>
    <row r="1367" spans="1:18" x14ac:dyDescent="0.25">
      <c r="A1367" s="22"/>
      <c r="B1367" s="113"/>
      <c r="C1367" s="113"/>
      <c r="D1367" s="113"/>
      <c r="E1367" s="22"/>
      <c r="F1367" s="22"/>
      <c r="G1367" s="22"/>
      <c r="H1367" s="22"/>
      <c r="I1367" s="22"/>
      <c r="J1367" s="22"/>
      <c r="K1367" s="22"/>
      <c r="L1367" s="22"/>
      <c r="M1367" s="22"/>
      <c r="N1367" s="22"/>
      <c r="O1367" s="22"/>
      <c r="P1367" s="22"/>
      <c r="Q1367" s="22"/>
      <c r="R1367" s="22"/>
    </row>
    <row r="1368" spans="1:18" x14ac:dyDescent="0.25">
      <c r="A1368" s="22"/>
      <c r="B1368" s="113"/>
      <c r="C1368" s="113"/>
      <c r="D1368" s="113"/>
      <c r="E1368" s="22"/>
      <c r="F1368" s="22"/>
      <c r="G1368" s="22"/>
      <c r="H1368" s="22"/>
      <c r="I1368" s="22"/>
      <c r="J1368" s="22"/>
      <c r="K1368" s="22"/>
      <c r="L1368" s="22"/>
      <c r="M1368" s="22"/>
      <c r="N1368" s="22"/>
      <c r="O1368" s="22"/>
      <c r="P1368" s="22"/>
      <c r="Q1368" s="22"/>
      <c r="R1368" s="22"/>
    </row>
    <row r="1369" spans="1:18" x14ac:dyDescent="0.25">
      <c r="A1369" s="22"/>
      <c r="B1369" s="113"/>
      <c r="C1369" s="113"/>
      <c r="D1369" s="113"/>
      <c r="E1369" s="22"/>
      <c r="F1369" s="22"/>
      <c r="G1369" s="22"/>
      <c r="H1369" s="22"/>
      <c r="I1369" s="22"/>
      <c r="J1369" s="22"/>
      <c r="K1369" s="22"/>
      <c r="L1369" s="22"/>
      <c r="M1369" s="22"/>
      <c r="N1369" s="22"/>
      <c r="O1369" s="22"/>
      <c r="P1369" s="22"/>
      <c r="Q1369" s="22"/>
      <c r="R1369" s="22"/>
    </row>
    <row r="1370" spans="1:18" x14ac:dyDescent="0.25">
      <c r="A1370" s="22"/>
      <c r="B1370" s="113"/>
      <c r="C1370" s="113"/>
      <c r="D1370" s="113"/>
      <c r="E1370" s="22"/>
      <c r="F1370" s="22"/>
      <c r="G1370" s="22"/>
      <c r="H1370" s="22"/>
      <c r="I1370" s="22"/>
      <c r="J1370" s="22"/>
      <c r="K1370" s="22"/>
      <c r="L1370" s="22"/>
      <c r="M1370" s="22"/>
      <c r="N1370" s="22"/>
      <c r="O1370" s="22"/>
      <c r="P1370" s="22"/>
      <c r="Q1370" s="22"/>
      <c r="R1370" s="22"/>
    </row>
    <row r="1371" spans="1:18" x14ac:dyDescent="0.25">
      <c r="A1371" s="22"/>
      <c r="B1371" s="113"/>
      <c r="C1371" s="113"/>
      <c r="D1371" s="113"/>
      <c r="E1371" s="22"/>
      <c r="F1371" s="22"/>
      <c r="G1371" s="22"/>
      <c r="H1371" s="22"/>
      <c r="I1371" s="22"/>
      <c r="J1371" s="22"/>
      <c r="K1371" s="22"/>
      <c r="L1371" s="22"/>
      <c r="M1371" s="22"/>
      <c r="N1371" s="22"/>
      <c r="O1371" s="22"/>
      <c r="P1371" s="22"/>
      <c r="Q1371" s="22"/>
      <c r="R1371" s="22"/>
    </row>
    <row r="1372" spans="1:18" x14ac:dyDescent="0.25">
      <c r="A1372" s="22"/>
      <c r="B1372" s="113"/>
      <c r="C1372" s="113"/>
      <c r="D1372" s="113"/>
      <c r="E1372" s="22"/>
      <c r="F1372" s="22"/>
      <c r="G1372" s="22"/>
      <c r="H1372" s="22"/>
      <c r="I1372" s="22"/>
      <c r="J1372" s="22"/>
      <c r="K1372" s="22"/>
      <c r="L1372" s="22"/>
      <c r="M1372" s="22"/>
      <c r="N1372" s="22"/>
      <c r="O1372" s="22"/>
      <c r="P1372" s="22"/>
      <c r="Q1372" s="22"/>
      <c r="R1372" s="22"/>
    </row>
    <row r="1373" spans="1:18" x14ac:dyDescent="0.25">
      <c r="A1373" s="22"/>
      <c r="B1373" s="113"/>
      <c r="C1373" s="113"/>
      <c r="D1373" s="113"/>
      <c r="E1373" s="22"/>
      <c r="F1373" s="22"/>
      <c r="G1373" s="22"/>
      <c r="H1373" s="22"/>
      <c r="I1373" s="22"/>
      <c r="J1373" s="22"/>
      <c r="K1373" s="22"/>
      <c r="L1373" s="22"/>
      <c r="M1373" s="22"/>
      <c r="N1373" s="22"/>
      <c r="O1373" s="22"/>
      <c r="P1373" s="22"/>
      <c r="Q1373" s="22"/>
      <c r="R1373" s="22"/>
    </row>
    <row r="1374" spans="1:18" x14ac:dyDescent="0.25">
      <c r="A1374" s="22"/>
      <c r="B1374" s="113"/>
      <c r="C1374" s="113"/>
      <c r="D1374" s="113"/>
      <c r="E1374" s="22"/>
      <c r="F1374" s="22"/>
      <c r="G1374" s="22"/>
      <c r="H1374" s="22"/>
      <c r="I1374" s="22"/>
      <c r="J1374" s="22"/>
      <c r="K1374" s="22"/>
      <c r="L1374" s="22"/>
      <c r="M1374" s="22"/>
      <c r="N1374" s="22"/>
      <c r="O1374" s="22"/>
      <c r="P1374" s="22"/>
      <c r="Q1374" s="22"/>
      <c r="R1374" s="22"/>
    </row>
    <row r="1375" spans="1:18" x14ac:dyDescent="0.25">
      <c r="A1375" s="22"/>
      <c r="B1375" s="113"/>
      <c r="C1375" s="113"/>
      <c r="D1375" s="113"/>
      <c r="E1375" s="22"/>
      <c r="F1375" s="22"/>
      <c r="G1375" s="22"/>
      <c r="H1375" s="22"/>
      <c r="I1375" s="22"/>
      <c r="J1375" s="22"/>
      <c r="K1375" s="22"/>
      <c r="L1375" s="22"/>
      <c r="M1375" s="22"/>
      <c r="N1375" s="22"/>
      <c r="O1375" s="22"/>
      <c r="P1375" s="22"/>
      <c r="Q1375" s="22"/>
      <c r="R1375" s="22"/>
    </row>
    <row r="1376" spans="1:18" x14ac:dyDescent="0.25">
      <c r="A1376" s="22"/>
      <c r="B1376" s="113"/>
      <c r="C1376" s="113"/>
      <c r="D1376" s="113"/>
      <c r="E1376" s="22"/>
      <c r="F1376" s="22"/>
      <c r="G1376" s="22"/>
      <c r="H1376" s="22"/>
      <c r="I1376" s="22"/>
      <c r="J1376" s="22"/>
      <c r="K1376" s="22"/>
      <c r="L1376" s="22"/>
      <c r="M1376" s="22"/>
      <c r="N1376" s="22"/>
      <c r="O1376" s="22"/>
      <c r="P1376" s="22"/>
      <c r="Q1376" s="22"/>
      <c r="R1376" s="22"/>
    </row>
    <row r="1377" spans="1:18" x14ac:dyDescent="0.25">
      <c r="A1377" s="22"/>
      <c r="B1377" s="113"/>
      <c r="C1377" s="113"/>
      <c r="D1377" s="113"/>
      <c r="E1377" s="22"/>
      <c r="F1377" s="22"/>
      <c r="G1377" s="22"/>
      <c r="H1377" s="22"/>
      <c r="I1377" s="22"/>
      <c r="J1377" s="22"/>
      <c r="K1377" s="22"/>
      <c r="L1377" s="22"/>
      <c r="M1377" s="22"/>
      <c r="N1377" s="22"/>
      <c r="O1377" s="22"/>
      <c r="P1377" s="22"/>
      <c r="Q1377" s="22"/>
      <c r="R1377" s="22"/>
    </row>
    <row r="1378" spans="1:18" x14ac:dyDescent="0.25">
      <c r="A1378" s="22"/>
      <c r="B1378" s="113"/>
      <c r="C1378" s="113"/>
      <c r="D1378" s="113"/>
      <c r="E1378" s="22"/>
      <c r="F1378" s="22"/>
      <c r="G1378" s="22"/>
      <c r="H1378" s="22"/>
      <c r="I1378" s="22"/>
      <c r="J1378" s="22"/>
      <c r="K1378" s="22"/>
      <c r="L1378" s="22"/>
      <c r="M1378" s="22"/>
      <c r="N1378" s="22"/>
      <c r="O1378" s="22"/>
      <c r="P1378" s="22"/>
      <c r="Q1378" s="22"/>
      <c r="R1378" s="22"/>
    </row>
    <row r="1379" spans="1:18" x14ac:dyDescent="0.25">
      <c r="A1379" s="22"/>
      <c r="B1379" s="113"/>
      <c r="C1379" s="113"/>
      <c r="D1379" s="113"/>
      <c r="E1379" s="22"/>
      <c r="F1379" s="22"/>
      <c r="G1379" s="22"/>
      <c r="H1379" s="22"/>
      <c r="I1379" s="22"/>
      <c r="J1379" s="22"/>
      <c r="K1379" s="22"/>
      <c r="L1379" s="22"/>
      <c r="M1379" s="22"/>
      <c r="N1379" s="22"/>
      <c r="O1379" s="22"/>
      <c r="P1379" s="22"/>
      <c r="Q1379" s="22"/>
      <c r="R1379" s="22"/>
    </row>
    <row r="1380" spans="1:18" x14ac:dyDescent="0.25">
      <c r="A1380" s="22"/>
      <c r="B1380" s="113"/>
      <c r="C1380" s="113"/>
      <c r="D1380" s="113"/>
      <c r="E1380" s="22"/>
      <c r="F1380" s="22"/>
      <c r="G1380" s="22"/>
      <c r="H1380" s="22"/>
      <c r="I1380" s="22"/>
      <c r="J1380" s="22"/>
      <c r="K1380" s="22"/>
      <c r="L1380" s="22"/>
      <c r="M1380" s="22"/>
      <c r="N1380" s="22"/>
      <c r="O1380" s="22"/>
      <c r="P1380" s="22"/>
      <c r="Q1380" s="22"/>
      <c r="R1380" s="22"/>
    </row>
    <row r="1381" spans="1:18" x14ac:dyDescent="0.25">
      <c r="A1381" s="22"/>
      <c r="B1381" s="113"/>
      <c r="C1381" s="113"/>
      <c r="D1381" s="113"/>
      <c r="E1381" s="22"/>
      <c r="F1381" s="22"/>
      <c r="G1381" s="22"/>
      <c r="H1381" s="22"/>
      <c r="I1381" s="22"/>
      <c r="J1381" s="22"/>
      <c r="K1381" s="22"/>
      <c r="L1381" s="22"/>
      <c r="M1381" s="22"/>
      <c r="N1381" s="22"/>
      <c r="O1381" s="22"/>
      <c r="P1381" s="22"/>
      <c r="Q1381" s="22"/>
      <c r="R1381" s="22"/>
    </row>
    <row r="1382" spans="1:18" x14ac:dyDescent="0.25">
      <c r="A1382" s="22"/>
      <c r="B1382" s="113"/>
      <c r="C1382" s="113"/>
      <c r="D1382" s="113"/>
      <c r="E1382" s="22"/>
      <c r="F1382" s="22"/>
      <c r="G1382" s="22"/>
      <c r="H1382" s="22"/>
      <c r="I1382" s="22"/>
      <c r="J1382" s="22"/>
      <c r="K1382" s="22"/>
      <c r="L1382" s="22"/>
      <c r="M1382" s="22"/>
      <c r="N1382" s="22"/>
      <c r="O1382" s="22"/>
      <c r="P1382" s="22"/>
      <c r="Q1382" s="22"/>
      <c r="R1382" s="22"/>
    </row>
    <row r="1383" spans="1:18" x14ac:dyDescent="0.25">
      <c r="A1383" s="22"/>
      <c r="B1383" s="113"/>
      <c r="C1383" s="113"/>
      <c r="D1383" s="113"/>
      <c r="E1383" s="22"/>
      <c r="F1383" s="22"/>
      <c r="G1383" s="22"/>
      <c r="H1383" s="22"/>
      <c r="I1383" s="22"/>
      <c r="J1383" s="22"/>
      <c r="K1383" s="22"/>
      <c r="L1383" s="22"/>
      <c r="M1383" s="22"/>
      <c r="N1383" s="22"/>
      <c r="O1383" s="22"/>
      <c r="P1383" s="22"/>
      <c r="Q1383" s="22"/>
      <c r="R1383" s="22"/>
    </row>
    <row r="1384" spans="1:18" x14ac:dyDescent="0.25">
      <c r="A1384" s="22"/>
      <c r="B1384" s="113"/>
      <c r="C1384" s="113"/>
      <c r="D1384" s="113"/>
      <c r="E1384" s="22"/>
      <c r="F1384" s="22"/>
      <c r="G1384" s="22"/>
      <c r="H1384" s="22"/>
      <c r="I1384" s="22"/>
      <c r="J1384" s="22"/>
      <c r="K1384" s="22"/>
      <c r="L1384" s="22"/>
      <c r="M1384" s="22"/>
      <c r="N1384" s="22"/>
      <c r="O1384" s="22"/>
      <c r="P1384" s="22"/>
      <c r="Q1384" s="22"/>
      <c r="R1384" s="22"/>
    </row>
    <row r="1385" spans="1:18" x14ac:dyDescent="0.25">
      <c r="A1385" s="22"/>
      <c r="B1385" s="113"/>
      <c r="C1385" s="113"/>
      <c r="D1385" s="113"/>
      <c r="E1385" s="22"/>
      <c r="F1385" s="22"/>
      <c r="G1385" s="22"/>
      <c r="H1385" s="22"/>
      <c r="I1385" s="22"/>
      <c r="J1385" s="22"/>
      <c r="K1385" s="22"/>
      <c r="L1385" s="22"/>
      <c r="M1385" s="22"/>
      <c r="N1385" s="22"/>
      <c r="O1385" s="22"/>
      <c r="P1385" s="22"/>
      <c r="Q1385" s="22"/>
      <c r="R1385" s="22"/>
    </row>
    <row r="1386" spans="1:18" x14ac:dyDescent="0.25">
      <c r="A1386" s="22"/>
      <c r="B1386" s="113"/>
      <c r="C1386" s="113"/>
      <c r="D1386" s="113"/>
      <c r="E1386" s="22"/>
      <c r="F1386" s="22"/>
      <c r="G1386" s="22"/>
      <c r="H1386" s="22"/>
      <c r="I1386" s="22"/>
      <c r="J1386" s="22"/>
      <c r="K1386" s="22"/>
      <c r="L1386" s="22"/>
      <c r="M1386" s="22"/>
      <c r="N1386" s="22"/>
      <c r="O1386" s="22"/>
      <c r="P1386" s="22"/>
      <c r="Q1386" s="22"/>
      <c r="R1386" s="22"/>
    </row>
    <row r="1387" spans="1:18" x14ac:dyDescent="0.25">
      <c r="A1387" s="22"/>
      <c r="B1387" s="113"/>
      <c r="C1387" s="113"/>
      <c r="D1387" s="113"/>
      <c r="E1387" s="22"/>
      <c r="F1387" s="22"/>
      <c r="G1387" s="22"/>
      <c r="H1387" s="22"/>
      <c r="I1387" s="22"/>
      <c r="J1387" s="22"/>
      <c r="K1387" s="22"/>
      <c r="L1387" s="22"/>
      <c r="M1387" s="22"/>
      <c r="N1387" s="22"/>
      <c r="O1387" s="22"/>
      <c r="P1387" s="22"/>
      <c r="Q1387" s="22"/>
      <c r="R1387" s="22"/>
    </row>
    <row r="1388" spans="1:18" x14ac:dyDescent="0.25">
      <c r="A1388" s="22"/>
      <c r="B1388" s="113"/>
      <c r="C1388" s="113"/>
      <c r="D1388" s="113"/>
      <c r="E1388" s="22"/>
      <c r="F1388" s="22"/>
      <c r="G1388" s="22"/>
      <c r="H1388" s="22"/>
      <c r="I1388" s="22"/>
      <c r="J1388" s="22"/>
      <c r="K1388" s="22"/>
      <c r="L1388" s="22"/>
      <c r="M1388" s="22"/>
      <c r="N1388" s="22"/>
      <c r="O1388" s="22"/>
      <c r="P1388" s="22"/>
      <c r="Q1388" s="22"/>
      <c r="R1388" s="22"/>
    </row>
    <row r="1389" spans="1:18" x14ac:dyDescent="0.25">
      <c r="A1389" s="22"/>
      <c r="B1389" s="113"/>
      <c r="C1389" s="113"/>
      <c r="D1389" s="113"/>
      <c r="E1389" s="22"/>
      <c r="F1389" s="22"/>
      <c r="G1389" s="22"/>
      <c r="H1389" s="22"/>
      <c r="I1389" s="22"/>
      <c r="J1389" s="22"/>
      <c r="K1389" s="22"/>
      <c r="L1389" s="22"/>
      <c r="M1389" s="22"/>
      <c r="N1389" s="22"/>
      <c r="O1389" s="22"/>
      <c r="P1389" s="22"/>
      <c r="Q1389" s="22"/>
      <c r="R1389" s="22"/>
    </row>
    <row r="1390" spans="1:18" x14ac:dyDescent="0.25">
      <c r="A1390" s="22"/>
      <c r="B1390" s="113"/>
      <c r="C1390" s="113"/>
      <c r="D1390" s="113"/>
      <c r="E1390" s="22"/>
      <c r="F1390" s="22"/>
      <c r="G1390" s="22"/>
      <c r="H1390" s="22"/>
      <c r="I1390" s="22"/>
      <c r="J1390" s="22"/>
      <c r="K1390" s="22"/>
      <c r="L1390" s="22"/>
      <c r="M1390" s="22"/>
      <c r="N1390" s="22"/>
      <c r="O1390" s="22"/>
      <c r="P1390" s="22"/>
      <c r="Q1390" s="22"/>
      <c r="R1390" s="22"/>
    </row>
    <row r="1391" spans="1:18" x14ac:dyDescent="0.25">
      <c r="A1391" s="22"/>
      <c r="B1391" s="113"/>
      <c r="C1391" s="113"/>
      <c r="D1391" s="113"/>
      <c r="E1391" s="22"/>
      <c r="F1391" s="22"/>
      <c r="G1391" s="22"/>
      <c r="H1391" s="22"/>
      <c r="I1391" s="22"/>
      <c r="J1391" s="22"/>
      <c r="K1391" s="22"/>
      <c r="L1391" s="22"/>
      <c r="M1391" s="22"/>
      <c r="N1391" s="22"/>
      <c r="O1391" s="22"/>
      <c r="P1391" s="22"/>
      <c r="Q1391" s="22"/>
      <c r="R1391" s="22"/>
    </row>
    <row r="1392" spans="1:18" x14ac:dyDescent="0.25">
      <c r="A1392" s="22"/>
      <c r="B1392" s="113"/>
      <c r="C1392" s="113"/>
      <c r="D1392" s="113"/>
      <c r="E1392" s="22"/>
      <c r="F1392" s="22"/>
      <c r="G1392" s="22"/>
      <c r="H1392" s="22"/>
      <c r="I1392" s="22"/>
      <c r="J1392" s="22"/>
      <c r="K1392" s="22"/>
      <c r="L1392" s="22"/>
      <c r="M1392" s="22"/>
      <c r="N1392" s="22"/>
      <c r="O1392" s="22"/>
      <c r="P1392" s="22"/>
      <c r="Q1392" s="22"/>
      <c r="R1392" s="22"/>
    </row>
    <row r="1393" spans="1:18" x14ac:dyDescent="0.25">
      <c r="A1393" s="22"/>
      <c r="B1393" s="113"/>
      <c r="C1393" s="113"/>
      <c r="D1393" s="113"/>
      <c r="E1393" s="22"/>
      <c r="F1393" s="22"/>
      <c r="G1393" s="22"/>
      <c r="H1393" s="22"/>
      <c r="I1393" s="22"/>
      <c r="J1393" s="22"/>
      <c r="K1393" s="22"/>
      <c r="L1393" s="22"/>
      <c r="M1393" s="22"/>
      <c r="N1393" s="22"/>
      <c r="O1393" s="22"/>
      <c r="P1393" s="22"/>
      <c r="Q1393" s="22"/>
      <c r="R1393" s="22"/>
    </row>
    <row r="1394" spans="1:18" x14ac:dyDescent="0.25">
      <c r="A1394" s="22"/>
      <c r="B1394" s="113"/>
      <c r="C1394" s="113"/>
      <c r="D1394" s="113"/>
      <c r="E1394" s="22"/>
      <c r="F1394" s="22"/>
      <c r="G1394" s="22"/>
      <c r="H1394" s="22"/>
      <c r="I1394" s="22"/>
      <c r="J1394" s="22"/>
      <c r="K1394" s="22"/>
      <c r="L1394" s="22"/>
      <c r="M1394" s="22"/>
      <c r="N1394" s="22"/>
      <c r="O1394" s="22"/>
      <c r="P1394" s="22"/>
      <c r="Q1394" s="22"/>
      <c r="R1394" s="22"/>
    </row>
    <row r="1395" spans="1:18" x14ac:dyDescent="0.25">
      <c r="A1395" s="22"/>
      <c r="B1395" s="113"/>
      <c r="C1395" s="113"/>
      <c r="D1395" s="113"/>
      <c r="E1395" s="22"/>
      <c r="F1395" s="22"/>
      <c r="G1395" s="22"/>
      <c r="H1395" s="22"/>
      <c r="I1395" s="22"/>
      <c r="J1395" s="22"/>
      <c r="K1395" s="22"/>
      <c r="L1395" s="22"/>
      <c r="M1395" s="22"/>
      <c r="N1395" s="22"/>
      <c r="O1395" s="22"/>
      <c r="P1395" s="22"/>
      <c r="Q1395" s="22"/>
      <c r="R1395" s="22"/>
    </row>
    <row r="1396" spans="1:18" x14ac:dyDescent="0.25">
      <c r="A1396" s="22"/>
      <c r="B1396" s="113"/>
      <c r="C1396" s="113"/>
      <c r="D1396" s="113"/>
      <c r="E1396" s="22"/>
      <c r="F1396" s="22"/>
      <c r="G1396" s="22"/>
      <c r="H1396" s="22"/>
      <c r="I1396" s="22"/>
      <c r="J1396" s="22"/>
      <c r="K1396" s="22"/>
      <c r="L1396" s="22"/>
      <c r="M1396" s="22"/>
      <c r="N1396" s="22"/>
      <c r="O1396" s="22"/>
      <c r="P1396" s="22"/>
      <c r="Q1396" s="22"/>
      <c r="R1396" s="22"/>
    </row>
    <row r="1397" spans="1:18" x14ac:dyDescent="0.25">
      <c r="A1397" s="22"/>
      <c r="B1397" s="113"/>
      <c r="C1397" s="113"/>
      <c r="D1397" s="113"/>
      <c r="E1397" s="22"/>
      <c r="F1397" s="22"/>
      <c r="G1397" s="22"/>
      <c r="H1397" s="22"/>
      <c r="I1397" s="22"/>
      <c r="J1397" s="22"/>
      <c r="K1397" s="22"/>
      <c r="L1397" s="22"/>
      <c r="M1397" s="22"/>
      <c r="N1397" s="22"/>
      <c r="O1397" s="22"/>
      <c r="P1397" s="22"/>
      <c r="Q1397" s="22"/>
      <c r="R1397" s="22"/>
    </row>
    <row r="1398" spans="1:18" x14ac:dyDescent="0.25">
      <c r="A1398" s="22"/>
      <c r="B1398" s="113"/>
      <c r="C1398" s="113"/>
      <c r="D1398" s="113"/>
      <c r="E1398" s="22"/>
      <c r="F1398" s="22"/>
      <c r="G1398" s="22"/>
      <c r="H1398" s="22"/>
      <c r="I1398" s="22"/>
      <c r="J1398" s="22"/>
      <c r="K1398" s="22"/>
      <c r="L1398" s="22"/>
      <c r="M1398" s="22"/>
      <c r="N1398" s="22"/>
      <c r="O1398" s="22"/>
      <c r="P1398" s="22"/>
      <c r="Q1398" s="22"/>
      <c r="R1398" s="22"/>
    </row>
    <row r="1399" spans="1:18" x14ac:dyDescent="0.25">
      <c r="A1399" s="22"/>
      <c r="B1399" s="113"/>
      <c r="C1399" s="113"/>
      <c r="D1399" s="113"/>
      <c r="E1399" s="22"/>
      <c r="F1399" s="22"/>
      <c r="G1399" s="22"/>
      <c r="H1399" s="22"/>
      <c r="I1399" s="22"/>
      <c r="J1399" s="22"/>
      <c r="K1399" s="22"/>
      <c r="L1399" s="22"/>
      <c r="M1399" s="22"/>
      <c r="N1399" s="22"/>
      <c r="O1399" s="22"/>
      <c r="P1399" s="22"/>
      <c r="Q1399" s="22"/>
      <c r="R1399" s="22"/>
    </row>
    <row r="1400" spans="1:18" x14ac:dyDescent="0.25">
      <c r="A1400" s="22"/>
      <c r="B1400" s="113"/>
      <c r="C1400" s="113"/>
      <c r="D1400" s="113"/>
      <c r="E1400" s="22"/>
      <c r="F1400" s="22"/>
      <c r="G1400" s="22"/>
      <c r="H1400" s="22"/>
      <c r="I1400" s="22"/>
      <c r="J1400" s="22"/>
      <c r="K1400" s="22"/>
      <c r="L1400" s="22"/>
      <c r="M1400" s="22"/>
      <c r="N1400" s="22"/>
      <c r="O1400" s="22"/>
      <c r="P1400" s="22"/>
      <c r="Q1400" s="22"/>
      <c r="R1400" s="22"/>
    </row>
    <row r="1401" spans="1:18" x14ac:dyDescent="0.25">
      <c r="A1401" s="22"/>
      <c r="B1401" s="113"/>
      <c r="C1401" s="113"/>
      <c r="D1401" s="113"/>
      <c r="E1401" s="22"/>
      <c r="F1401" s="22"/>
      <c r="G1401" s="22"/>
      <c r="H1401" s="22"/>
      <c r="I1401" s="22"/>
      <c r="J1401" s="22"/>
      <c r="K1401" s="22"/>
      <c r="L1401" s="22"/>
      <c r="M1401" s="22"/>
      <c r="N1401" s="22"/>
      <c r="O1401" s="22"/>
      <c r="P1401" s="22"/>
      <c r="Q1401" s="22"/>
      <c r="R1401" s="22"/>
    </row>
    <row r="1402" spans="1:18" x14ac:dyDescent="0.25">
      <c r="A1402" s="22"/>
      <c r="B1402" s="113"/>
      <c r="C1402" s="113"/>
      <c r="D1402" s="113"/>
      <c r="E1402" s="22"/>
      <c r="F1402" s="22"/>
      <c r="G1402" s="22"/>
      <c r="H1402" s="22"/>
      <c r="I1402" s="22"/>
      <c r="J1402" s="22"/>
      <c r="K1402" s="22"/>
      <c r="L1402" s="22"/>
      <c r="M1402" s="22"/>
      <c r="N1402" s="22"/>
      <c r="O1402" s="22"/>
      <c r="P1402" s="22"/>
      <c r="Q1402" s="22"/>
      <c r="R1402" s="22"/>
    </row>
    <row r="1403" spans="1:18" x14ac:dyDescent="0.25">
      <c r="A1403" s="22"/>
      <c r="B1403" s="113"/>
      <c r="C1403" s="113"/>
      <c r="D1403" s="113"/>
      <c r="E1403" s="22"/>
      <c r="F1403" s="22"/>
      <c r="G1403" s="22"/>
      <c r="H1403" s="22"/>
      <c r="I1403" s="22"/>
      <c r="J1403" s="22"/>
      <c r="K1403" s="22"/>
      <c r="L1403" s="22"/>
      <c r="M1403" s="22"/>
      <c r="N1403" s="22"/>
      <c r="O1403" s="22"/>
      <c r="P1403" s="22"/>
      <c r="Q1403" s="22"/>
      <c r="R1403" s="22"/>
    </row>
    <row r="1404" spans="1:18" x14ac:dyDescent="0.25">
      <c r="A1404" s="22"/>
      <c r="B1404" s="113"/>
      <c r="C1404" s="113"/>
      <c r="D1404" s="113"/>
      <c r="E1404" s="22"/>
      <c r="F1404" s="22"/>
      <c r="G1404" s="22"/>
      <c r="H1404" s="22"/>
      <c r="I1404" s="22"/>
      <c r="J1404" s="22"/>
      <c r="K1404" s="22"/>
      <c r="L1404" s="22"/>
      <c r="M1404" s="22"/>
      <c r="N1404" s="22"/>
      <c r="O1404" s="22"/>
      <c r="P1404" s="22"/>
      <c r="Q1404" s="22"/>
      <c r="R1404" s="22"/>
    </row>
    <row r="1405" spans="1:18" x14ac:dyDescent="0.25">
      <c r="A1405" s="22"/>
      <c r="B1405" s="113"/>
      <c r="C1405" s="113"/>
      <c r="D1405" s="113"/>
      <c r="E1405" s="22"/>
      <c r="F1405" s="22"/>
      <c r="G1405" s="22"/>
      <c r="H1405" s="22"/>
      <c r="I1405" s="22"/>
      <c r="J1405" s="22"/>
      <c r="K1405" s="22"/>
      <c r="L1405" s="22"/>
      <c r="M1405" s="22"/>
      <c r="N1405" s="22"/>
      <c r="O1405" s="22"/>
      <c r="P1405" s="22"/>
      <c r="Q1405" s="22"/>
      <c r="R1405" s="22"/>
    </row>
    <row r="1406" spans="1:18" x14ac:dyDescent="0.25">
      <c r="A1406" s="22"/>
      <c r="B1406" s="113"/>
      <c r="C1406" s="113"/>
      <c r="D1406" s="113"/>
      <c r="E1406" s="22"/>
      <c r="F1406" s="22"/>
      <c r="G1406" s="22"/>
      <c r="H1406" s="22"/>
      <c r="I1406" s="22"/>
      <c r="J1406" s="22"/>
      <c r="K1406" s="22"/>
      <c r="L1406" s="22"/>
      <c r="M1406" s="22"/>
      <c r="N1406" s="22"/>
      <c r="O1406" s="22"/>
      <c r="P1406" s="22"/>
      <c r="Q1406" s="22"/>
      <c r="R1406" s="22"/>
    </row>
    <row r="1407" spans="1:18" x14ac:dyDescent="0.25">
      <c r="A1407" s="22"/>
      <c r="B1407" s="113"/>
      <c r="C1407" s="113"/>
      <c r="D1407" s="113"/>
      <c r="E1407" s="22"/>
      <c r="F1407" s="22"/>
      <c r="G1407" s="22"/>
      <c r="H1407" s="22"/>
      <c r="I1407" s="22"/>
      <c r="J1407" s="22"/>
      <c r="K1407" s="22"/>
      <c r="L1407" s="22"/>
      <c r="M1407" s="22"/>
      <c r="N1407" s="22"/>
      <c r="O1407" s="22"/>
      <c r="P1407" s="22"/>
      <c r="Q1407" s="22"/>
      <c r="R1407" s="22"/>
    </row>
    <row r="1408" spans="1:18" x14ac:dyDescent="0.25">
      <c r="A1408" s="22"/>
      <c r="B1408" s="113"/>
      <c r="C1408" s="113"/>
      <c r="D1408" s="113"/>
      <c r="E1408" s="22"/>
      <c r="F1408" s="22"/>
      <c r="G1408" s="22"/>
      <c r="H1408" s="22"/>
      <c r="I1408" s="22"/>
      <c r="J1408" s="22"/>
      <c r="K1408" s="22"/>
      <c r="L1408" s="22"/>
      <c r="M1408" s="22"/>
      <c r="N1408" s="22"/>
      <c r="O1408" s="22"/>
      <c r="P1408" s="22"/>
      <c r="Q1408" s="22"/>
      <c r="R1408" s="22"/>
    </row>
    <row r="1409" spans="1:18" x14ac:dyDescent="0.25">
      <c r="A1409" s="22"/>
      <c r="B1409" s="113"/>
      <c r="C1409" s="113"/>
      <c r="D1409" s="113"/>
      <c r="E1409" s="22"/>
      <c r="F1409" s="22"/>
      <c r="G1409" s="22"/>
      <c r="H1409" s="22"/>
      <c r="I1409" s="22"/>
      <c r="J1409" s="22"/>
      <c r="K1409" s="22"/>
      <c r="L1409" s="22"/>
      <c r="M1409" s="22"/>
      <c r="N1409" s="22"/>
      <c r="O1409" s="22"/>
      <c r="P1409" s="22"/>
      <c r="Q1409" s="22"/>
      <c r="R1409" s="22"/>
    </row>
    <row r="1410" spans="1:18" x14ac:dyDescent="0.25">
      <c r="A1410" s="22"/>
      <c r="B1410" s="113"/>
      <c r="C1410" s="113"/>
      <c r="D1410" s="113"/>
      <c r="E1410" s="22"/>
      <c r="F1410" s="22"/>
      <c r="G1410" s="22"/>
      <c r="H1410" s="22"/>
      <c r="I1410" s="22"/>
      <c r="J1410" s="22"/>
      <c r="K1410" s="22"/>
      <c r="L1410" s="22"/>
      <c r="M1410" s="22"/>
      <c r="N1410" s="22"/>
      <c r="O1410" s="22"/>
      <c r="P1410" s="22"/>
      <c r="Q1410" s="22"/>
      <c r="R1410" s="22"/>
    </row>
    <row r="1411" spans="1:18" x14ac:dyDescent="0.25">
      <c r="A1411" s="22"/>
      <c r="B1411" s="113"/>
      <c r="C1411" s="113"/>
      <c r="D1411" s="113"/>
      <c r="E1411" s="22"/>
      <c r="F1411" s="22"/>
      <c r="G1411" s="22"/>
      <c r="H1411" s="22"/>
      <c r="I1411" s="22"/>
      <c r="J1411" s="22"/>
      <c r="K1411" s="22"/>
      <c r="L1411" s="22"/>
      <c r="M1411" s="22"/>
      <c r="N1411" s="22"/>
      <c r="O1411" s="22"/>
      <c r="P1411" s="22"/>
      <c r="Q1411" s="22"/>
      <c r="R1411" s="22"/>
    </row>
    <row r="1412" spans="1:18" x14ac:dyDescent="0.25">
      <c r="A1412" s="22"/>
      <c r="B1412" s="113"/>
      <c r="C1412" s="113"/>
      <c r="D1412" s="113"/>
      <c r="E1412" s="22"/>
      <c r="F1412" s="22"/>
      <c r="G1412" s="22"/>
      <c r="H1412" s="22"/>
      <c r="I1412" s="22"/>
      <c r="J1412" s="22"/>
      <c r="K1412" s="22"/>
      <c r="L1412" s="22"/>
      <c r="M1412" s="22"/>
      <c r="N1412" s="22"/>
      <c r="O1412" s="22"/>
      <c r="P1412" s="22"/>
      <c r="Q1412" s="22"/>
      <c r="R1412" s="22"/>
    </row>
    <row r="1413" spans="1:18" x14ac:dyDescent="0.25">
      <c r="A1413" s="22"/>
      <c r="B1413" s="113"/>
      <c r="C1413" s="113"/>
      <c r="D1413" s="113"/>
      <c r="E1413" s="22"/>
      <c r="F1413" s="22"/>
      <c r="G1413" s="22"/>
      <c r="H1413" s="22"/>
      <c r="I1413" s="22"/>
      <c r="J1413" s="22"/>
      <c r="K1413" s="22"/>
      <c r="L1413" s="22"/>
      <c r="M1413" s="22"/>
      <c r="N1413" s="22"/>
      <c r="O1413" s="22"/>
      <c r="P1413" s="22"/>
      <c r="Q1413" s="22"/>
      <c r="R1413" s="22"/>
    </row>
    <row r="1414" spans="1:18" x14ac:dyDescent="0.25">
      <c r="A1414" s="22"/>
      <c r="B1414" s="113"/>
      <c r="C1414" s="113"/>
      <c r="D1414" s="113"/>
      <c r="E1414" s="22"/>
      <c r="F1414" s="22"/>
      <c r="G1414" s="22"/>
      <c r="H1414" s="22"/>
      <c r="I1414" s="22"/>
      <c r="J1414" s="22"/>
      <c r="K1414" s="22"/>
      <c r="L1414" s="22"/>
      <c r="M1414" s="22"/>
      <c r="N1414" s="22"/>
      <c r="O1414" s="22"/>
      <c r="P1414" s="22"/>
      <c r="Q1414" s="22"/>
      <c r="R1414" s="22"/>
    </row>
    <row r="1415" spans="1:18" x14ac:dyDescent="0.25">
      <c r="A1415" s="22"/>
      <c r="B1415" s="113"/>
      <c r="C1415" s="113"/>
      <c r="D1415" s="113"/>
      <c r="E1415" s="22"/>
      <c r="F1415" s="22"/>
      <c r="G1415" s="22"/>
      <c r="H1415" s="22"/>
      <c r="I1415" s="22"/>
      <c r="J1415" s="22"/>
      <c r="K1415" s="22"/>
      <c r="L1415" s="22"/>
      <c r="M1415" s="22"/>
      <c r="N1415" s="22"/>
      <c r="O1415" s="22"/>
      <c r="P1415" s="22"/>
      <c r="Q1415" s="22"/>
      <c r="R1415" s="22"/>
    </row>
    <row r="1416" spans="1:18" x14ac:dyDescent="0.25">
      <c r="A1416" s="22"/>
      <c r="B1416" s="113"/>
      <c r="C1416" s="113"/>
      <c r="D1416" s="113"/>
      <c r="E1416" s="22"/>
      <c r="F1416" s="22"/>
      <c r="G1416" s="22"/>
      <c r="H1416" s="22"/>
      <c r="I1416" s="22"/>
      <c r="J1416" s="22"/>
      <c r="K1416" s="22"/>
      <c r="L1416" s="22"/>
      <c r="M1416" s="22"/>
      <c r="N1416" s="22"/>
      <c r="O1416" s="22"/>
      <c r="P1416" s="22"/>
      <c r="Q1416" s="22"/>
      <c r="R1416" s="22"/>
    </row>
    <row r="1417" spans="1:18" x14ac:dyDescent="0.25">
      <c r="A1417" s="22"/>
      <c r="B1417" s="113"/>
      <c r="C1417" s="113"/>
      <c r="D1417" s="113"/>
      <c r="E1417" s="22"/>
      <c r="F1417" s="22"/>
      <c r="G1417" s="22"/>
      <c r="H1417" s="22"/>
      <c r="I1417" s="22"/>
      <c r="J1417" s="22"/>
      <c r="K1417" s="22"/>
      <c r="L1417" s="22"/>
      <c r="M1417" s="22"/>
      <c r="N1417" s="22"/>
      <c r="O1417" s="22"/>
      <c r="P1417" s="22"/>
      <c r="Q1417" s="22"/>
      <c r="R1417" s="22"/>
    </row>
    <row r="1418" spans="1:18" x14ac:dyDescent="0.25">
      <c r="A1418" s="22"/>
      <c r="B1418" s="113"/>
      <c r="C1418" s="113"/>
      <c r="D1418" s="113"/>
      <c r="E1418" s="22"/>
      <c r="F1418" s="22"/>
      <c r="G1418" s="22"/>
      <c r="H1418" s="22"/>
      <c r="I1418" s="22"/>
      <c r="J1418" s="22"/>
      <c r="K1418" s="22"/>
      <c r="L1418" s="22"/>
      <c r="M1418" s="22"/>
      <c r="N1418" s="22"/>
      <c r="O1418" s="22"/>
      <c r="P1418" s="22"/>
      <c r="Q1418" s="22"/>
      <c r="R1418" s="22"/>
    </row>
    <row r="1419" spans="1:18" x14ac:dyDescent="0.25">
      <c r="A1419" s="22"/>
      <c r="B1419" s="113"/>
      <c r="C1419" s="113"/>
      <c r="D1419" s="113"/>
      <c r="E1419" s="22"/>
      <c r="F1419" s="22"/>
      <c r="G1419" s="22"/>
      <c r="H1419" s="22"/>
      <c r="I1419" s="22"/>
      <c r="J1419" s="22"/>
      <c r="K1419" s="22"/>
      <c r="L1419" s="22"/>
      <c r="M1419" s="22"/>
      <c r="N1419" s="22"/>
      <c r="O1419" s="22"/>
      <c r="P1419" s="22"/>
      <c r="Q1419" s="22"/>
      <c r="R1419" s="22"/>
    </row>
    <row r="1420" spans="1:18" x14ac:dyDescent="0.25">
      <c r="A1420" s="22"/>
      <c r="B1420" s="113"/>
      <c r="C1420" s="113"/>
      <c r="D1420" s="113"/>
      <c r="E1420" s="22"/>
      <c r="F1420" s="22"/>
      <c r="G1420" s="22"/>
      <c r="H1420" s="22"/>
      <c r="I1420" s="22"/>
      <c r="J1420" s="22"/>
      <c r="K1420" s="22"/>
      <c r="L1420" s="22"/>
      <c r="M1420" s="22"/>
      <c r="N1420" s="22"/>
      <c r="O1420" s="22"/>
      <c r="P1420" s="22"/>
      <c r="Q1420" s="22"/>
      <c r="R1420" s="22"/>
    </row>
    <row r="1421" spans="1:18" x14ac:dyDescent="0.25">
      <c r="A1421" s="22"/>
      <c r="B1421" s="113"/>
      <c r="C1421" s="113"/>
      <c r="D1421" s="113"/>
      <c r="E1421" s="22"/>
      <c r="F1421" s="22"/>
      <c r="G1421" s="22"/>
      <c r="H1421" s="22"/>
      <c r="I1421" s="22"/>
      <c r="J1421" s="22"/>
      <c r="K1421" s="22"/>
      <c r="L1421" s="22"/>
      <c r="M1421" s="22"/>
      <c r="N1421" s="22"/>
      <c r="O1421" s="22"/>
      <c r="P1421" s="22"/>
      <c r="Q1421" s="22"/>
      <c r="R1421" s="22"/>
    </row>
    <row r="1422" spans="1:18" x14ac:dyDescent="0.25">
      <c r="A1422" s="22"/>
      <c r="B1422" s="113"/>
      <c r="C1422" s="113"/>
      <c r="D1422" s="113"/>
      <c r="E1422" s="22"/>
      <c r="F1422" s="22"/>
      <c r="G1422" s="22"/>
      <c r="H1422" s="22"/>
      <c r="I1422" s="22"/>
      <c r="J1422" s="22"/>
      <c r="K1422" s="22"/>
      <c r="L1422" s="22"/>
      <c r="M1422" s="22"/>
      <c r="N1422" s="22"/>
      <c r="O1422" s="22"/>
      <c r="P1422" s="22"/>
      <c r="Q1422" s="22"/>
      <c r="R1422" s="22"/>
    </row>
    <row r="1423" spans="1:18" x14ac:dyDescent="0.25">
      <c r="A1423" s="22"/>
      <c r="B1423" s="113"/>
      <c r="C1423" s="113"/>
      <c r="D1423" s="113"/>
      <c r="E1423" s="22"/>
      <c r="F1423" s="22"/>
      <c r="G1423" s="22"/>
      <c r="H1423" s="22"/>
      <c r="I1423" s="22"/>
      <c r="J1423" s="22"/>
      <c r="K1423" s="22"/>
      <c r="L1423" s="22"/>
      <c r="M1423" s="22"/>
      <c r="N1423" s="22"/>
      <c r="O1423" s="22"/>
      <c r="P1423" s="22"/>
      <c r="Q1423" s="22"/>
      <c r="R1423" s="22"/>
    </row>
    <row r="1424" spans="1:18" x14ac:dyDescent="0.25">
      <c r="A1424" s="22"/>
      <c r="B1424" s="113"/>
      <c r="C1424" s="113"/>
      <c r="D1424" s="113"/>
      <c r="E1424" s="22"/>
      <c r="F1424" s="22"/>
      <c r="G1424" s="22"/>
      <c r="H1424" s="22"/>
      <c r="I1424" s="22"/>
      <c r="J1424" s="22"/>
      <c r="K1424" s="22"/>
      <c r="L1424" s="22"/>
      <c r="M1424" s="22"/>
      <c r="N1424" s="22"/>
      <c r="O1424" s="22"/>
      <c r="P1424" s="22"/>
      <c r="Q1424" s="22"/>
      <c r="R1424" s="22"/>
    </row>
    <row r="1425" spans="1:18" x14ac:dyDescent="0.25">
      <c r="A1425" s="22"/>
      <c r="B1425" s="113"/>
      <c r="C1425" s="113"/>
      <c r="D1425" s="113"/>
      <c r="E1425" s="22"/>
      <c r="F1425" s="22"/>
      <c r="G1425" s="22"/>
      <c r="H1425" s="22"/>
      <c r="I1425" s="22"/>
      <c r="J1425" s="22"/>
      <c r="K1425" s="22"/>
      <c r="L1425" s="22"/>
      <c r="M1425" s="22"/>
      <c r="N1425" s="22"/>
      <c r="O1425" s="22"/>
      <c r="P1425" s="22"/>
      <c r="Q1425" s="22"/>
      <c r="R1425" s="22"/>
    </row>
    <row r="1426" spans="1:18" x14ac:dyDescent="0.25">
      <c r="A1426" s="22"/>
      <c r="B1426" s="113"/>
      <c r="C1426" s="113"/>
      <c r="D1426" s="113"/>
      <c r="E1426" s="22"/>
      <c r="F1426" s="22"/>
      <c r="G1426" s="22"/>
      <c r="H1426" s="22"/>
      <c r="I1426" s="22"/>
      <c r="J1426" s="22"/>
      <c r="K1426" s="22"/>
      <c r="L1426" s="22"/>
      <c r="M1426" s="22"/>
      <c r="N1426" s="22"/>
      <c r="O1426" s="22"/>
      <c r="P1426" s="22"/>
      <c r="Q1426" s="22"/>
      <c r="R1426" s="22"/>
    </row>
    <row r="1427" spans="1:18" x14ac:dyDescent="0.25">
      <c r="A1427" s="22"/>
      <c r="B1427" s="113"/>
      <c r="C1427" s="113"/>
      <c r="D1427" s="113"/>
      <c r="E1427" s="22"/>
      <c r="F1427" s="22"/>
      <c r="G1427" s="22"/>
      <c r="H1427" s="22"/>
      <c r="I1427" s="22"/>
      <c r="J1427" s="22"/>
      <c r="K1427" s="22"/>
      <c r="L1427" s="22"/>
      <c r="M1427" s="22"/>
      <c r="N1427" s="22"/>
      <c r="O1427" s="22"/>
      <c r="P1427" s="22"/>
      <c r="Q1427" s="22"/>
      <c r="R1427" s="22"/>
    </row>
    <row r="1428" spans="1:18" x14ac:dyDescent="0.25">
      <c r="A1428" s="22"/>
      <c r="B1428" s="113"/>
      <c r="C1428" s="113"/>
      <c r="D1428" s="113"/>
      <c r="E1428" s="22"/>
      <c r="F1428" s="22"/>
      <c r="G1428" s="22"/>
      <c r="H1428" s="22"/>
      <c r="I1428" s="22"/>
      <c r="J1428" s="22"/>
      <c r="K1428" s="22"/>
      <c r="L1428" s="22"/>
      <c r="M1428" s="22"/>
      <c r="N1428" s="22"/>
      <c r="O1428" s="22"/>
      <c r="P1428" s="22"/>
      <c r="Q1428" s="22"/>
      <c r="R1428" s="22"/>
    </row>
    <row r="1429" spans="1:18" x14ac:dyDescent="0.25">
      <c r="A1429" s="22"/>
      <c r="B1429" s="113"/>
      <c r="C1429" s="113"/>
      <c r="D1429" s="113"/>
      <c r="E1429" s="22"/>
      <c r="F1429" s="22"/>
      <c r="G1429" s="22"/>
      <c r="H1429" s="22"/>
      <c r="I1429" s="22"/>
      <c r="J1429" s="22"/>
      <c r="K1429" s="22"/>
      <c r="L1429" s="22"/>
      <c r="M1429" s="22"/>
      <c r="N1429" s="22"/>
      <c r="O1429" s="22"/>
      <c r="P1429" s="22"/>
      <c r="Q1429" s="22"/>
      <c r="R1429" s="22"/>
    </row>
    <row r="1430" spans="1:18" x14ac:dyDescent="0.25">
      <c r="A1430" s="22"/>
      <c r="B1430" s="113"/>
      <c r="C1430" s="113"/>
      <c r="D1430" s="113"/>
      <c r="E1430" s="22"/>
      <c r="F1430" s="22"/>
      <c r="G1430" s="22"/>
      <c r="H1430" s="22"/>
      <c r="I1430" s="22"/>
      <c r="J1430" s="22"/>
      <c r="K1430" s="22"/>
      <c r="L1430" s="22"/>
      <c r="M1430" s="22"/>
      <c r="N1430" s="22"/>
      <c r="O1430" s="22"/>
      <c r="P1430" s="22"/>
      <c r="Q1430" s="22"/>
      <c r="R1430" s="22"/>
    </row>
    <row r="1431" spans="1:18" x14ac:dyDescent="0.25">
      <c r="A1431" s="22"/>
      <c r="B1431" s="113"/>
      <c r="C1431" s="113"/>
      <c r="D1431" s="113"/>
      <c r="E1431" s="22"/>
      <c r="F1431" s="22"/>
      <c r="G1431" s="22"/>
      <c r="H1431" s="22"/>
      <c r="I1431" s="22"/>
      <c r="J1431" s="22"/>
      <c r="K1431" s="22"/>
      <c r="L1431" s="22"/>
      <c r="M1431" s="22"/>
      <c r="N1431" s="22"/>
      <c r="O1431" s="22"/>
      <c r="P1431" s="22"/>
      <c r="Q1431" s="22"/>
      <c r="R1431" s="22"/>
    </row>
    <row r="1432" spans="1:18" x14ac:dyDescent="0.25">
      <c r="A1432" s="22"/>
      <c r="B1432" s="113"/>
      <c r="C1432" s="113"/>
      <c r="D1432" s="113"/>
      <c r="E1432" s="22"/>
      <c r="F1432" s="22"/>
      <c r="G1432" s="22"/>
      <c r="H1432" s="22"/>
      <c r="I1432" s="22"/>
      <c r="J1432" s="22"/>
      <c r="K1432" s="22"/>
      <c r="L1432" s="22"/>
      <c r="M1432" s="22"/>
      <c r="N1432" s="22"/>
      <c r="O1432" s="22"/>
      <c r="P1432" s="22"/>
      <c r="Q1432" s="22"/>
      <c r="R1432" s="22"/>
    </row>
    <row r="1433" spans="1:18" x14ac:dyDescent="0.25">
      <c r="A1433" s="22"/>
      <c r="B1433" s="113"/>
      <c r="C1433" s="113"/>
      <c r="D1433" s="113"/>
      <c r="E1433" s="22"/>
      <c r="F1433" s="22"/>
      <c r="G1433" s="22"/>
      <c r="H1433" s="22"/>
      <c r="I1433" s="22"/>
      <c r="J1433" s="22"/>
      <c r="K1433" s="22"/>
      <c r="L1433" s="22"/>
      <c r="M1433" s="22"/>
      <c r="N1433" s="22"/>
      <c r="O1433" s="22"/>
      <c r="P1433" s="22"/>
      <c r="Q1433" s="22"/>
      <c r="R1433" s="22"/>
    </row>
    <row r="1434" spans="1:18" x14ac:dyDescent="0.25">
      <c r="A1434" s="22"/>
      <c r="B1434" s="113"/>
      <c r="C1434" s="113"/>
      <c r="D1434" s="113"/>
      <c r="E1434" s="22"/>
      <c r="F1434" s="22"/>
      <c r="G1434" s="22"/>
      <c r="H1434" s="22"/>
      <c r="I1434" s="22"/>
      <c r="J1434" s="22"/>
      <c r="K1434" s="22"/>
      <c r="L1434" s="22"/>
      <c r="M1434" s="22"/>
      <c r="N1434" s="22"/>
      <c r="O1434" s="22"/>
      <c r="P1434" s="22"/>
      <c r="Q1434" s="22"/>
      <c r="R1434" s="22"/>
    </row>
    <row r="1435" spans="1:18" x14ac:dyDescent="0.25">
      <c r="A1435" s="22"/>
      <c r="B1435" s="113"/>
      <c r="C1435" s="113"/>
      <c r="D1435" s="113"/>
      <c r="E1435" s="22"/>
      <c r="F1435" s="22"/>
      <c r="G1435" s="22"/>
      <c r="H1435" s="22"/>
      <c r="I1435" s="22"/>
      <c r="J1435" s="22"/>
      <c r="K1435" s="22"/>
      <c r="L1435" s="22"/>
      <c r="M1435" s="22"/>
      <c r="N1435" s="22"/>
      <c r="O1435" s="22"/>
      <c r="P1435" s="22"/>
      <c r="Q1435" s="22"/>
      <c r="R1435" s="22"/>
    </row>
    <row r="1436" spans="1:18" x14ac:dyDescent="0.25">
      <c r="A1436" s="22"/>
      <c r="B1436" s="113"/>
      <c r="C1436" s="113"/>
      <c r="D1436" s="113"/>
      <c r="E1436" s="22"/>
      <c r="F1436" s="22"/>
      <c r="G1436" s="22"/>
      <c r="H1436" s="22"/>
      <c r="I1436" s="22"/>
      <c r="J1436" s="22"/>
      <c r="K1436" s="22"/>
      <c r="L1436" s="22"/>
      <c r="M1436" s="22"/>
      <c r="N1436" s="22"/>
      <c r="O1436" s="22"/>
      <c r="P1436" s="22"/>
      <c r="Q1436" s="22"/>
      <c r="R1436" s="22"/>
    </row>
    <row r="1437" spans="1:18" x14ac:dyDescent="0.25">
      <c r="A1437" s="22"/>
      <c r="B1437" s="113"/>
      <c r="C1437" s="113"/>
      <c r="D1437" s="113"/>
      <c r="E1437" s="22"/>
      <c r="F1437" s="22"/>
      <c r="G1437" s="22"/>
      <c r="H1437" s="22"/>
      <c r="I1437" s="22"/>
      <c r="J1437" s="22"/>
      <c r="K1437" s="22"/>
      <c r="L1437" s="22"/>
      <c r="M1437" s="22"/>
      <c r="N1437" s="22"/>
      <c r="O1437" s="22"/>
      <c r="P1437" s="22"/>
      <c r="Q1437" s="22"/>
      <c r="R1437" s="22"/>
    </row>
    <row r="1438" spans="1:18" x14ac:dyDescent="0.25">
      <c r="A1438" s="22"/>
      <c r="B1438" s="113"/>
      <c r="C1438" s="113"/>
      <c r="D1438" s="113"/>
      <c r="E1438" s="22"/>
      <c r="F1438" s="22"/>
      <c r="G1438" s="22"/>
      <c r="H1438" s="22"/>
      <c r="I1438" s="22"/>
      <c r="J1438" s="22"/>
      <c r="K1438" s="22"/>
      <c r="L1438" s="22"/>
      <c r="M1438" s="22"/>
      <c r="N1438" s="22"/>
      <c r="O1438" s="22"/>
      <c r="P1438" s="22"/>
      <c r="Q1438" s="22"/>
      <c r="R1438" s="22"/>
    </row>
    <row r="1439" spans="1:18" x14ac:dyDescent="0.25">
      <c r="A1439" s="22"/>
      <c r="B1439" s="113"/>
      <c r="C1439" s="113"/>
      <c r="D1439" s="113"/>
      <c r="E1439" s="22"/>
      <c r="F1439" s="22"/>
      <c r="G1439" s="22"/>
      <c r="H1439" s="22"/>
      <c r="I1439" s="22"/>
      <c r="J1439" s="22"/>
      <c r="K1439" s="22"/>
      <c r="L1439" s="22"/>
      <c r="M1439" s="22"/>
      <c r="N1439" s="22"/>
      <c r="O1439" s="22"/>
      <c r="P1439" s="22"/>
      <c r="Q1439" s="22"/>
      <c r="R1439" s="22"/>
    </row>
    <row r="1440" spans="1:18" x14ac:dyDescent="0.25">
      <c r="A1440" s="22"/>
      <c r="B1440" s="113"/>
      <c r="C1440" s="113"/>
      <c r="D1440" s="113"/>
      <c r="E1440" s="22"/>
      <c r="F1440" s="22"/>
      <c r="G1440" s="22"/>
      <c r="H1440" s="22"/>
      <c r="I1440" s="22"/>
      <c r="J1440" s="22"/>
      <c r="K1440" s="22"/>
      <c r="L1440" s="22"/>
      <c r="M1440" s="22"/>
      <c r="N1440" s="22"/>
      <c r="O1440" s="22"/>
      <c r="P1440" s="22"/>
      <c r="Q1440" s="22"/>
      <c r="R1440" s="22"/>
    </row>
    <row r="1441" spans="1:18" x14ac:dyDescent="0.25">
      <c r="A1441" s="22"/>
      <c r="B1441" s="113"/>
      <c r="C1441" s="113"/>
      <c r="D1441" s="113"/>
      <c r="E1441" s="22"/>
      <c r="F1441" s="22"/>
      <c r="G1441" s="22"/>
      <c r="H1441" s="22"/>
      <c r="I1441" s="22"/>
      <c r="J1441" s="22"/>
      <c r="K1441" s="22"/>
      <c r="L1441" s="22"/>
      <c r="M1441" s="22"/>
      <c r="N1441" s="22"/>
      <c r="O1441" s="22"/>
      <c r="P1441" s="22"/>
      <c r="Q1441" s="22"/>
      <c r="R1441" s="22"/>
    </row>
    <row r="1442" spans="1:18" x14ac:dyDescent="0.25">
      <c r="A1442" s="22"/>
      <c r="B1442" s="113"/>
      <c r="C1442" s="113"/>
      <c r="D1442" s="113"/>
      <c r="E1442" s="22"/>
      <c r="F1442" s="22"/>
      <c r="G1442" s="22"/>
      <c r="H1442" s="22"/>
      <c r="I1442" s="22"/>
      <c r="J1442" s="22"/>
      <c r="K1442" s="22"/>
      <c r="L1442" s="22"/>
      <c r="M1442" s="22"/>
      <c r="N1442" s="22"/>
      <c r="O1442" s="22"/>
      <c r="P1442" s="22"/>
      <c r="Q1442" s="22"/>
      <c r="R1442" s="22"/>
    </row>
    <row r="1443" spans="1:18" x14ac:dyDescent="0.25">
      <c r="A1443" s="22"/>
      <c r="B1443" s="113"/>
      <c r="C1443" s="113"/>
      <c r="D1443" s="113"/>
      <c r="E1443" s="22"/>
      <c r="F1443" s="22"/>
      <c r="G1443" s="22"/>
      <c r="H1443" s="22"/>
      <c r="I1443" s="22"/>
      <c r="J1443" s="22"/>
      <c r="K1443" s="22"/>
      <c r="L1443" s="22"/>
      <c r="M1443" s="22"/>
      <c r="N1443" s="22"/>
      <c r="O1443" s="22"/>
      <c r="P1443" s="22"/>
      <c r="Q1443" s="22"/>
      <c r="R1443" s="22"/>
    </row>
    <row r="1444" spans="1:18" x14ac:dyDescent="0.25">
      <c r="A1444" s="22"/>
      <c r="B1444" s="113"/>
      <c r="C1444" s="113"/>
      <c r="D1444" s="113"/>
      <c r="E1444" s="22"/>
      <c r="F1444" s="22"/>
      <c r="G1444" s="22"/>
      <c r="H1444" s="22"/>
      <c r="I1444" s="22"/>
      <c r="J1444" s="22"/>
      <c r="K1444" s="22"/>
      <c r="L1444" s="22"/>
      <c r="M1444" s="22"/>
      <c r="N1444" s="22"/>
      <c r="O1444" s="22"/>
      <c r="P1444" s="22"/>
      <c r="Q1444" s="22"/>
      <c r="R1444" s="22"/>
    </row>
    <row r="1445" spans="1:18" x14ac:dyDescent="0.25">
      <c r="A1445" s="22"/>
      <c r="B1445" s="113"/>
      <c r="C1445" s="113"/>
      <c r="D1445" s="113"/>
      <c r="E1445" s="22"/>
      <c r="F1445" s="22"/>
      <c r="G1445" s="22"/>
      <c r="H1445" s="22"/>
      <c r="I1445" s="22"/>
      <c r="J1445" s="22"/>
      <c r="K1445" s="22"/>
      <c r="L1445" s="22"/>
      <c r="M1445" s="22"/>
      <c r="N1445" s="22"/>
      <c r="O1445" s="22"/>
      <c r="P1445" s="22"/>
      <c r="Q1445" s="22"/>
      <c r="R1445" s="22"/>
    </row>
    <row r="1446" spans="1:18" x14ac:dyDescent="0.25">
      <c r="A1446" s="22"/>
      <c r="B1446" s="113"/>
      <c r="C1446" s="113"/>
      <c r="D1446" s="113"/>
      <c r="E1446" s="22"/>
      <c r="F1446" s="22"/>
      <c r="G1446" s="22"/>
      <c r="H1446" s="22"/>
      <c r="I1446" s="22"/>
      <c r="J1446" s="22"/>
      <c r="K1446" s="22"/>
      <c r="L1446" s="22"/>
      <c r="M1446" s="22"/>
      <c r="N1446" s="22"/>
      <c r="O1446" s="22"/>
      <c r="P1446" s="22"/>
      <c r="Q1446" s="22"/>
      <c r="R1446" s="22"/>
    </row>
    <row r="1447" spans="1:18" x14ac:dyDescent="0.25">
      <c r="A1447" s="22"/>
      <c r="B1447" s="113"/>
      <c r="C1447" s="113"/>
      <c r="D1447" s="113"/>
      <c r="E1447" s="22"/>
      <c r="F1447" s="22"/>
      <c r="G1447" s="22"/>
      <c r="H1447" s="22"/>
      <c r="I1447" s="22"/>
      <c r="J1447" s="22"/>
      <c r="K1447" s="22"/>
      <c r="L1447" s="22"/>
      <c r="M1447" s="22"/>
      <c r="N1447" s="22"/>
      <c r="O1447" s="22"/>
      <c r="P1447" s="22"/>
      <c r="Q1447" s="22"/>
      <c r="R1447" s="22"/>
    </row>
    <row r="1448" spans="1:18" x14ac:dyDescent="0.25">
      <c r="A1448" s="22"/>
      <c r="B1448" s="113"/>
      <c r="C1448" s="113"/>
      <c r="D1448" s="113"/>
      <c r="E1448" s="22"/>
      <c r="F1448" s="22"/>
      <c r="G1448" s="22"/>
      <c r="H1448" s="22"/>
      <c r="I1448" s="22"/>
      <c r="J1448" s="22"/>
      <c r="K1448" s="22"/>
      <c r="L1448" s="22"/>
      <c r="M1448" s="22"/>
      <c r="N1448" s="22"/>
      <c r="O1448" s="22"/>
      <c r="P1448" s="22"/>
      <c r="Q1448" s="22"/>
      <c r="R1448" s="22"/>
    </row>
    <row r="1449" spans="1:18" x14ac:dyDescent="0.25">
      <c r="A1449" s="22"/>
      <c r="B1449" s="113"/>
      <c r="C1449" s="113"/>
      <c r="D1449" s="113"/>
      <c r="E1449" s="22"/>
      <c r="F1449" s="22"/>
      <c r="G1449" s="22"/>
      <c r="H1449" s="22"/>
      <c r="I1449" s="22"/>
      <c r="J1449" s="22"/>
      <c r="K1449" s="22"/>
      <c r="L1449" s="22"/>
      <c r="M1449" s="22"/>
      <c r="N1449" s="22"/>
      <c r="O1449" s="22"/>
      <c r="P1449" s="22"/>
      <c r="Q1449" s="22"/>
      <c r="R1449" s="22"/>
    </row>
    <row r="1450" spans="1:18" x14ac:dyDescent="0.25">
      <c r="A1450" s="22"/>
      <c r="B1450" s="113"/>
      <c r="C1450" s="113"/>
      <c r="D1450" s="113"/>
      <c r="E1450" s="22"/>
      <c r="F1450" s="22"/>
      <c r="G1450" s="22"/>
      <c r="H1450" s="22"/>
      <c r="I1450" s="22"/>
      <c r="J1450" s="22"/>
      <c r="K1450" s="22"/>
      <c r="L1450" s="22"/>
      <c r="M1450" s="22"/>
      <c r="N1450" s="22"/>
      <c r="O1450" s="22"/>
      <c r="P1450" s="22"/>
      <c r="Q1450" s="22"/>
      <c r="R1450" s="22"/>
    </row>
    <row r="1451" spans="1:18" x14ac:dyDescent="0.25">
      <c r="A1451" s="22"/>
      <c r="B1451" s="113"/>
      <c r="C1451" s="113"/>
      <c r="D1451" s="113"/>
      <c r="E1451" s="22"/>
      <c r="F1451" s="22"/>
      <c r="G1451" s="22"/>
      <c r="H1451" s="22"/>
      <c r="I1451" s="22"/>
      <c r="J1451" s="22"/>
      <c r="K1451" s="22"/>
      <c r="L1451" s="22"/>
      <c r="M1451" s="22"/>
      <c r="N1451" s="22"/>
      <c r="O1451" s="22"/>
      <c r="P1451" s="22"/>
      <c r="Q1451" s="22"/>
      <c r="R1451" s="22"/>
    </row>
    <row r="1452" spans="1:18" x14ac:dyDescent="0.25">
      <c r="A1452" s="22"/>
      <c r="B1452" s="113"/>
      <c r="C1452" s="113"/>
      <c r="D1452" s="113"/>
      <c r="E1452" s="22"/>
      <c r="F1452" s="22"/>
      <c r="G1452" s="22"/>
      <c r="H1452" s="22"/>
      <c r="I1452" s="22"/>
      <c r="J1452" s="22"/>
      <c r="K1452" s="22"/>
      <c r="L1452" s="22"/>
      <c r="M1452" s="22"/>
      <c r="N1452" s="22"/>
      <c r="O1452" s="22"/>
      <c r="P1452" s="22"/>
      <c r="Q1452" s="22"/>
      <c r="R1452" s="22"/>
    </row>
    <row r="1453" spans="1:18" x14ac:dyDescent="0.25">
      <c r="A1453" s="22"/>
      <c r="B1453" s="113"/>
      <c r="C1453" s="113"/>
      <c r="D1453" s="113"/>
      <c r="E1453" s="22"/>
      <c r="F1453" s="22"/>
      <c r="G1453" s="22"/>
      <c r="H1453" s="22"/>
      <c r="I1453" s="22"/>
      <c r="J1453" s="22"/>
      <c r="K1453" s="22"/>
      <c r="L1453" s="22"/>
      <c r="M1453" s="22"/>
      <c r="N1453" s="22"/>
      <c r="O1453" s="22"/>
      <c r="P1453" s="22"/>
      <c r="Q1453" s="22"/>
      <c r="R1453" s="22"/>
    </row>
    <row r="1454" spans="1:18" x14ac:dyDescent="0.25">
      <c r="A1454" s="22"/>
      <c r="B1454" s="113"/>
      <c r="C1454" s="113"/>
      <c r="D1454" s="113"/>
      <c r="E1454" s="22"/>
      <c r="F1454" s="22"/>
      <c r="G1454" s="22"/>
      <c r="H1454" s="22"/>
      <c r="I1454" s="22"/>
      <c r="J1454" s="22"/>
      <c r="K1454" s="22"/>
      <c r="L1454" s="22"/>
      <c r="M1454" s="22"/>
      <c r="N1454" s="22"/>
      <c r="O1454" s="22"/>
      <c r="P1454" s="22"/>
      <c r="Q1454" s="22"/>
      <c r="R1454" s="22"/>
    </row>
    <row r="1455" spans="1:18" x14ac:dyDescent="0.25">
      <c r="A1455" s="22"/>
      <c r="B1455" s="113"/>
      <c r="C1455" s="113"/>
      <c r="D1455" s="113"/>
      <c r="E1455" s="22"/>
      <c r="F1455" s="22"/>
      <c r="G1455" s="22"/>
      <c r="H1455" s="22"/>
      <c r="I1455" s="22"/>
      <c r="J1455" s="22"/>
      <c r="K1455" s="22"/>
      <c r="L1455" s="22"/>
      <c r="M1455" s="22"/>
      <c r="N1455" s="22"/>
      <c r="O1455" s="22"/>
      <c r="P1455" s="22"/>
      <c r="Q1455" s="22"/>
      <c r="R1455" s="22"/>
    </row>
    <row r="1456" spans="1:18" x14ac:dyDescent="0.25">
      <c r="A1456" s="22"/>
      <c r="B1456" s="113"/>
      <c r="C1456" s="113"/>
      <c r="D1456" s="113"/>
      <c r="E1456" s="22"/>
      <c r="F1456" s="22"/>
      <c r="G1456" s="22"/>
      <c r="H1456" s="22"/>
      <c r="I1456" s="22"/>
      <c r="J1456" s="22"/>
      <c r="K1456" s="22"/>
      <c r="L1456" s="22"/>
      <c r="M1456" s="22"/>
      <c r="N1456" s="22"/>
      <c r="O1456" s="22"/>
      <c r="P1456" s="22"/>
      <c r="Q1456" s="22"/>
      <c r="R1456" s="22"/>
    </row>
    <row r="1457" spans="1:18" x14ac:dyDescent="0.25">
      <c r="A1457" s="22"/>
      <c r="B1457" s="113"/>
      <c r="C1457" s="113"/>
      <c r="D1457" s="113"/>
      <c r="E1457" s="22"/>
      <c r="F1457" s="22"/>
      <c r="G1457" s="22"/>
      <c r="H1457" s="22"/>
      <c r="I1457" s="22"/>
      <c r="J1457" s="22"/>
      <c r="K1457" s="22"/>
      <c r="L1457" s="22"/>
      <c r="M1457" s="22"/>
      <c r="N1457" s="22"/>
      <c r="O1457" s="22"/>
      <c r="P1457" s="22"/>
      <c r="Q1457" s="22"/>
      <c r="R1457" s="22"/>
    </row>
    <row r="1458" spans="1:18" x14ac:dyDescent="0.25">
      <c r="A1458" s="22"/>
      <c r="B1458" s="113"/>
      <c r="C1458" s="113"/>
      <c r="D1458" s="113"/>
      <c r="E1458" s="22"/>
      <c r="F1458" s="22"/>
      <c r="G1458" s="22"/>
      <c r="H1458" s="22"/>
      <c r="I1458" s="22"/>
      <c r="J1458" s="22"/>
      <c r="K1458" s="22"/>
      <c r="L1458" s="22"/>
      <c r="M1458" s="22"/>
      <c r="N1458" s="22"/>
      <c r="O1458" s="22"/>
      <c r="P1458" s="22"/>
      <c r="Q1458" s="22"/>
      <c r="R1458" s="22"/>
    </row>
    <row r="1459" spans="1:18" x14ac:dyDescent="0.25">
      <c r="A1459" s="22"/>
      <c r="B1459" s="113"/>
      <c r="C1459" s="113"/>
      <c r="D1459" s="113"/>
      <c r="E1459" s="22"/>
      <c r="F1459" s="22"/>
      <c r="G1459" s="22"/>
      <c r="H1459" s="22"/>
      <c r="I1459" s="22"/>
      <c r="J1459" s="22"/>
      <c r="K1459" s="22"/>
      <c r="L1459" s="22"/>
      <c r="M1459" s="22"/>
      <c r="N1459" s="22"/>
      <c r="O1459" s="22"/>
      <c r="P1459" s="22"/>
      <c r="Q1459" s="22"/>
      <c r="R1459" s="22"/>
    </row>
    <row r="1460" spans="1:18" x14ac:dyDescent="0.25">
      <c r="A1460" s="22"/>
      <c r="B1460" s="113"/>
      <c r="C1460" s="113"/>
      <c r="D1460" s="113"/>
      <c r="E1460" s="22"/>
      <c r="F1460" s="22"/>
      <c r="G1460" s="22"/>
      <c r="H1460" s="22"/>
      <c r="I1460" s="22"/>
      <c r="J1460" s="22"/>
      <c r="K1460" s="22"/>
      <c r="L1460" s="22"/>
      <c r="M1460" s="22"/>
      <c r="N1460" s="22"/>
      <c r="O1460" s="22"/>
      <c r="P1460" s="22"/>
      <c r="Q1460" s="22"/>
      <c r="R1460" s="22"/>
    </row>
    <row r="1461" spans="1:18" x14ac:dyDescent="0.25">
      <c r="A1461" s="22"/>
      <c r="B1461" s="113"/>
      <c r="C1461" s="113"/>
      <c r="D1461" s="113"/>
      <c r="E1461" s="22"/>
      <c r="F1461" s="22"/>
      <c r="G1461" s="22"/>
      <c r="H1461" s="22"/>
      <c r="I1461" s="22"/>
      <c r="J1461" s="22"/>
      <c r="K1461" s="22"/>
      <c r="L1461" s="22"/>
      <c r="M1461" s="22"/>
      <c r="N1461" s="22"/>
      <c r="O1461" s="22"/>
      <c r="P1461" s="22"/>
      <c r="Q1461" s="22"/>
      <c r="R1461" s="22"/>
    </row>
    <row r="1462" spans="1:18" x14ac:dyDescent="0.25">
      <c r="A1462" s="22"/>
      <c r="B1462" s="113"/>
      <c r="C1462" s="113"/>
      <c r="D1462" s="113"/>
      <c r="E1462" s="22"/>
      <c r="F1462" s="22"/>
      <c r="G1462" s="22"/>
      <c r="H1462" s="22"/>
      <c r="I1462" s="22"/>
      <c r="J1462" s="22"/>
      <c r="K1462" s="22"/>
      <c r="L1462" s="22"/>
      <c r="M1462" s="22"/>
      <c r="N1462" s="22"/>
      <c r="O1462" s="22"/>
      <c r="P1462" s="22"/>
      <c r="Q1462" s="22"/>
      <c r="R1462" s="22"/>
    </row>
    <row r="1463" spans="1:18" x14ac:dyDescent="0.25">
      <c r="A1463" s="22"/>
      <c r="B1463" s="113"/>
      <c r="C1463" s="113"/>
      <c r="D1463" s="113"/>
      <c r="E1463" s="22"/>
      <c r="F1463" s="22"/>
      <c r="G1463" s="22"/>
      <c r="H1463" s="22"/>
      <c r="I1463" s="22"/>
      <c r="J1463" s="22"/>
      <c r="K1463" s="22"/>
      <c r="L1463" s="22"/>
      <c r="M1463" s="22"/>
      <c r="N1463" s="22"/>
      <c r="O1463" s="22"/>
      <c r="P1463" s="22"/>
      <c r="Q1463" s="22"/>
      <c r="R1463" s="22"/>
    </row>
    <row r="1464" spans="1:18" x14ac:dyDescent="0.25">
      <c r="A1464" s="22"/>
      <c r="B1464" s="113"/>
      <c r="C1464" s="113"/>
      <c r="D1464" s="113"/>
      <c r="E1464" s="22"/>
      <c r="F1464" s="22"/>
      <c r="G1464" s="22"/>
      <c r="H1464" s="22"/>
      <c r="I1464" s="22"/>
      <c r="J1464" s="22"/>
      <c r="K1464" s="22"/>
      <c r="L1464" s="22"/>
      <c r="M1464" s="22"/>
      <c r="N1464" s="22"/>
      <c r="O1464" s="22"/>
      <c r="P1464" s="22"/>
      <c r="Q1464" s="22"/>
      <c r="R1464" s="22"/>
    </row>
    <row r="1465" spans="1:18" x14ac:dyDescent="0.25">
      <c r="A1465" s="22"/>
      <c r="B1465" s="113"/>
      <c r="C1465" s="113"/>
      <c r="D1465" s="113"/>
      <c r="E1465" s="22"/>
      <c r="F1465" s="22"/>
      <c r="G1465" s="22"/>
      <c r="H1465" s="22"/>
      <c r="I1465" s="22"/>
      <c r="J1465" s="22"/>
      <c r="K1465" s="22"/>
      <c r="L1465" s="22"/>
      <c r="M1465" s="22"/>
      <c r="N1465" s="22"/>
      <c r="O1465" s="22"/>
      <c r="P1465" s="22"/>
      <c r="Q1465" s="22"/>
      <c r="R1465" s="22"/>
    </row>
    <row r="1466" spans="1:18" x14ac:dyDescent="0.25">
      <c r="A1466" s="22"/>
      <c r="B1466" s="113"/>
      <c r="C1466" s="113"/>
      <c r="D1466" s="113"/>
      <c r="E1466" s="22"/>
      <c r="F1466" s="22"/>
      <c r="G1466" s="22"/>
      <c r="H1466" s="22"/>
      <c r="I1466" s="22"/>
      <c r="J1466" s="22"/>
      <c r="K1466" s="22"/>
      <c r="L1466" s="22"/>
      <c r="M1466" s="22"/>
      <c r="N1466" s="22"/>
      <c r="O1466" s="22"/>
      <c r="P1466" s="22"/>
      <c r="Q1466" s="22"/>
      <c r="R1466" s="22"/>
    </row>
    <row r="1467" spans="1:18" x14ac:dyDescent="0.25">
      <c r="A1467" s="22"/>
      <c r="B1467" s="113"/>
      <c r="C1467" s="113"/>
      <c r="D1467" s="113"/>
      <c r="E1467" s="22"/>
      <c r="F1467" s="22"/>
      <c r="G1467" s="22"/>
      <c r="H1467" s="22"/>
      <c r="I1467" s="22"/>
      <c r="J1467" s="22"/>
      <c r="K1467" s="22"/>
      <c r="L1467" s="22"/>
      <c r="M1467" s="22"/>
      <c r="N1467" s="22"/>
      <c r="O1467" s="22"/>
      <c r="P1467" s="22"/>
      <c r="Q1467" s="22"/>
      <c r="R1467" s="22"/>
    </row>
    <row r="1468" spans="1:18" x14ac:dyDescent="0.25">
      <c r="A1468" s="22"/>
      <c r="B1468" s="113"/>
      <c r="C1468" s="113"/>
      <c r="D1468" s="113"/>
      <c r="E1468" s="22"/>
      <c r="F1468" s="22"/>
      <c r="G1468" s="22"/>
      <c r="H1468" s="22"/>
      <c r="I1468" s="22"/>
      <c r="J1468" s="22"/>
      <c r="K1468" s="22"/>
      <c r="L1468" s="22"/>
      <c r="M1468" s="22"/>
      <c r="N1468" s="22"/>
      <c r="O1468" s="22"/>
      <c r="P1468" s="22"/>
      <c r="Q1468" s="22"/>
      <c r="R1468" s="22"/>
    </row>
    <row r="1469" spans="1:18" x14ac:dyDescent="0.25">
      <c r="A1469" s="22"/>
      <c r="B1469" s="113"/>
      <c r="C1469" s="113"/>
      <c r="D1469" s="113"/>
      <c r="E1469" s="22"/>
      <c r="F1469" s="22"/>
      <c r="G1469" s="22"/>
      <c r="H1469" s="22"/>
      <c r="I1469" s="22"/>
      <c r="J1469" s="22"/>
      <c r="K1469" s="22"/>
      <c r="L1469" s="22"/>
      <c r="M1469" s="22"/>
      <c r="N1469" s="22"/>
      <c r="O1469" s="22"/>
      <c r="P1469" s="22"/>
      <c r="Q1469" s="22"/>
      <c r="R1469" s="22"/>
    </row>
    <row r="1470" spans="1:18" x14ac:dyDescent="0.25">
      <c r="A1470" s="22"/>
      <c r="B1470" s="113"/>
      <c r="C1470" s="113"/>
      <c r="D1470" s="113"/>
      <c r="E1470" s="22"/>
      <c r="F1470" s="22"/>
      <c r="G1470" s="22"/>
      <c r="H1470" s="22"/>
      <c r="I1470" s="22"/>
      <c r="J1470" s="22"/>
      <c r="K1470" s="22"/>
      <c r="L1470" s="22"/>
      <c r="M1470" s="22"/>
      <c r="N1470" s="22"/>
      <c r="O1470" s="22"/>
      <c r="P1470" s="22"/>
      <c r="Q1470" s="22"/>
      <c r="R1470" s="22"/>
    </row>
    <row r="1471" spans="1:18" x14ac:dyDescent="0.25">
      <c r="A1471" s="22"/>
      <c r="B1471" s="113"/>
      <c r="C1471" s="113"/>
      <c r="D1471" s="113"/>
      <c r="E1471" s="22"/>
      <c r="F1471" s="22"/>
      <c r="G1471" s="22"/>
      <c r="H1471" s="22"/>
      <c r="I1471" s="22"/>
      <c r="J1471" s="22"/>
      <c r="K1471" s="22"/>
      <c r="L1471" s="22"/>
      <c r="M1471" s="22"/>
      <c r="N1471" s="22"/>
      <c r="O1471" s="22"/>
      <c r="P1471" s="22"/>
      <c r="Q1471" s="22"/>
      <c r="R1471" s="22"/>
    </row>
    <row r="1472" spans="1:18" x14ac:dyDescent="0.25">
      <c r="A1472" s="22"/>
      <c r="B1472" s="113"/>
      <c r="C1472" s="113"/>
      <c r="D1472" s="113"/>
      <c r="E1472" s="22"/>
      <c r="F1472" s="22"/>
      <c r="G1472" s="22"/>
      <c r="H1472" s="22"/>
      <c r="I1472" s="22"/>
      <c r="J1472" s="22"/>
      <c r="K1472" s="22"/>
      <c r="L1472" s="22"/>
      <c r="M1472" s="22"/>
      <c r="N1472" s="22"/>
      <c r="O1472" s="22"/>
      <c r="P1472" s="22"/>
      <c r="Q1472" s="22"/>
      <c r="R1472" s="22"/>
    </row>
    <row r="1473" spans="1:18" x14ac:dyDescent="0.25">
      <c r="A1473" s="22"/>
      <c r="B1473" s="113"/>
      <c r="C1473" s="113"/>
      <c r="D1473" s="113"/>
      <c r="E1473" s="22"/>
      <c r="F1473" s="22"/>
      <c r="G1473" s="22"/>
      <c r="H1473" s="22"/>
      <c r="I1473" s="22"/>
      <c r="J1473" s="22"/>
      <c r="K1473" s="22"/>
      <c r="L1473" s="22"/>
      <c r="M1473" s="22"/>
      <c r="N1473" s="22"/>
      <c r="O1473" s="22"/>
      <c r="P1473" s="22"/>
      <c r="Q1473" s="22"/>
      <c r="R1473" s="22"/>
    </row>
    <row r="1474" spans="1:18" x14ac:dyDescent="0.25">
      <c r="A1474" s="22"/>
      <c r="B1474" s="113"/>
      <c r="C1474" s="113"/>
      <c r="D1474" s="113"/>
      <c r="E1474" s="22"/>
      <c r="F1474" s="22"/>
      <c r="G1474" s="22"/>
      <c r="H1474" s="22"/>
      <c r="I1474" s="22"/>
      <c r="J1474" s="22"/>
      <c r="K1474" s="22"/>
      <c r="L1474" s="22"/>
      <c r="M1474" s="22"/>
      <c r="N1474" s="22"/>
      <c r="O1474" s="22"/>
      <c r="P1474" s="22"/>
      <c r="Q1474" s="22"/>
      <c r="R1474" s="22"/>
    </row>
    <row r="1475" spans="1:18" x14ac:dyDescent="0.25">
      <c r="A1475" s="22"/>
      <c r="B1475" s="113"/>
      <c r="C1475" s="113"/>
      <c r="D1475" s="113"/>
      <c r="E1475" s="22"/>
      <c r="F1475" s="22"/>
      <c r="G1475" s="22"/>
      <c r="H1475" s="22"/>
      <c r="I1475" s="22"/>
      <c r="J1475" s="22"/>
      <c r="K1475" s="22"/>
      <c r="L1475" s="22"/>
      <c r="M1475" s="22"/>
      <c r="N1475" s="22"/>
      <c r="O1475" s="22"/>
      <c r="P1475" s="22"/>
      <c r="Q1475" s="22"/>
      <c r="R1475" s="22"/>
    </row>
    <row r="1476" spans="1:18" x14ac:dyDescent="0.25">
      <c r="A1476" s="22"/>
      <c r="B1476" s="113"/>
      <c r="C1476" s="113"/>
      <c r="D1476" s="113"/>
      <c r="E1476" s="22"/>
      <c r="F1476" s="22"/>
      <c r="G1476" s="22"/>
      <c r="H1476" s="22"/>
      <c r="I1476" s="22"/>
      <c r="J1476" s="22"/>
      <c r="K1476" s="22"/>
      <c r="L1476" s="22"/>
      <c r="M1476" s="22"/>
      <c r="N1476" s="22"/>
      <c r="O1476" s="22"/>
      <c r="P1476" s="22"/>
      <c r="Q1476" s="22"/>
      <c r="R1476" s="22"/>
    </row>
    <row r="1477" spans="1:18" x14ac:dyDescent="0.25">
      <c r="A1477" s="22"/>
      <c r="B1477" s="113"/>
      <c r="C1477" s="113"/>
      <c r="D1477" s="113"/>
      <c r="E1477" s="22"/>
      <c r="F1477" s="22"/>
      <c r="G1477" s="22"/>
      <c r="H1477" s="22"/>
      <c r="I1477" s="22"/>
      <c r="J1477" s="22"/>
      <c r="K1477" s="22"/>
      <c r="L1477" s="22"/>
      <c r="M1477" s="22"/>
      <c r="N1477" s="22"/>
      <c r="O1477" s="22"/>
      <c r="P1477" s="22"/>
      <c r="Q1477" s="22"/>
      <c r="R1477" s="22"/>
    </row>
    <row r="1478" spans="1:18" x14ac:dyDescent="0.25">
      <c r="A1478" s="22"/>
      <c r="B1478" s="113"/>
      <c r="C1478" s="113"/>
      <c r="D1478" s="113"/>
      <c r="E1478" s="22"/>
      <c r="F1478" s="22"/>
      <c r="G1478" s="22"/>
      <c r="H1478" s="22"/>
      <c r="I1478" s="22"/>
      <c r="J1478" s="22"/>
      <c r="K1478" s="22"/>
      <c r="L1478" s="22"/>
      <c r="M1478" s="22"/>
      <c r="N1478" s="22"/>
      <c r="O1478" s="22"/>
      <c r="P1478" s="22"/>
      <c r="Q1478" s="22"/>
      <c r="R1478" s="22"/>
    </row>
    <row r="1479" spans="1:18" x14ac:dyDescent="0.25">
      <c r="A1479" s="22"/>
      <c r="B1479" s="113"/>
      <c r="C1479" s="113"/>
      <c r="D1479" s="113"/>
      <c r="E1479" s="22"/>
      <c r="F1479" s="22"/>
      <c r="G1479" s="22"/>
      <c r="H1479" s="22"/>
      <c r="I1479" s="22"/>
      <c r="J1479" s="22"/>
      <c r="K1479" s="22"/>
      <c r="L1479" s="22"/>
      <c r="M1479" s="22"/>
      <c r="N1479" s="22"/>
      <c r="O1479" s="22"/>
      <c r="P1479" s="22"/>
      <c r="Q1479" s="22"/>
      <c r="R1479" s="22"/>
    </row>
    <row r="1480" spans="1:18" x14ac:dyDescent="0.25">
      <c r="A1480" s="22"/>
      <c r="B1480" s="113"/>
      <c r="C1480" s="113"/>
      <c r="D1480" s="113"/>
      <c r="E1480" s="22"/>
      <c r="F1480" s="22"/>
      <c r="G1480" s="22"/>
      <c r="H1480" s="22"/>
      <c r="I1480" s="22"/>
      <c r="J1480" s="22"/>
      <c r="K1480" s="22"/>
      <c r="L1480" s="22"/>
      <c r="M1480" s="22"/>
      <c r="N1480" s="22"/>
      <c r="O1480" s="22"/>
      <c r="P1480" s="22"/>
      <c r="Q1480" s="22"/>
      <c r="R1480" s="22"/>
    </row>
    <row r="1481" spans="1:18" x14ac:dyDescent="0.25">
      <c r="A1481" s="22"/>
      <c r="B1481" s="113"/>
      <c r="C1481" s="113"/>
      <c r="D1481" s="113"/>
      <c r="E1481" s="22"/>
      <c r="F1481" s="22"/>
      <c r="G1481" s="22"/>
      <c r="H1481" s="22"/>
      <c r="I1481" s="22"/>
      <c r="J1481" s="22"/>
      <c r="K1481" s="22"/>
      <c r="L1481" s="22"/>
      <c r="M1481" s="22"/>
      <c r="N1481" s="22"/>
      <c r="O1481" s="22"/>
      <c r="P1481" s="22"/>
      <c r="Q1481" s="22"/>
      <c r="R1481" s="22"/>
    </row>
    <row r="1482" spans="1:18" x14ac:dyDescent="0.25">
      <c r="A1482" s="22"/>
      <c r="B1482" s="113"/>
      <c r="C1482" s="113"/>
      <c r="D1482" s="113"/>
      <c r="E1482" s="22"/>
      <c r="F1482" s="22"/>
      <c r="G1482" s="22"/>
      <c r="H1482" s="22"/>
      <c r="I1482" s="22"/>
      <c r="J1482" s="22"/>
      <c r="K1482" s="22"/>
      <c r="L1482" s="22"/>
      <c r="M1482" s="22"/>
      <c r="N1482" s="22"/>
      <c r="O1482" s="22"/>
      <c r="P1482" s="22"/>
      <c r="Q1482" s="22"/>
      <c r="R1482" s="22"/>
    </row>
    <row r="1483" spans="1:18" x14ac:dyDescent="0.25">
      <c r="A1483" s="22"/>
      <c r="B1483" s="113"/>
      <c r="C1483" s="113"/>
      <c r="D1483" s="113"/>
      <c r="E1483" s="22"/>
      <c r="F1483" s="22"/>
      <c r="G1483" s="22"/>
      <c r="H1483" s="22"/>
      <c r="I1483" s="22"/>
      <c r="J1483" s="22"/>
      <c r="K1483" s="22"/>
      <c r="L1483" s="22"/>
      <c r="M1483" s="22"/>
      <c r="N1483" s="22"/>
      <c r="O1483" s="22"/>
      <c r="P1483" s="22"/>
      <c r="Q1483" s="22"/>
      <c r="R1483" s="22"/>
    </row>
    <row r="1484" spans="1:18" x14ac:dyDescent="0.25">
      <c r="A1484" s="22"/>
      <c r="B1484" s="113"/>
      <c r="C1484" s="113"/>
      <c r="D1484" s="113"/>
      <c r="E1484" s="22"/>
      <c r="F1484" s="22"/>
      <c r="G1484" s="22"/>
      <c r="H1484" s="22"/>
      <c r="I1484" s="22"/>
      <c r="J1484" s="22"/>
      <c r="K1484" s="22"/>
      <c r="L1484" s="22"/>
      <c r="M1484" s="22"/>
      <c r="N1484" s="22"/>
      <c r="O1484" s="22"/>
      <c r="P1484" s="22"/>
      <c r="Q1484" s="22"/>
      <c r="R1484" s="22"/>
    </row>
    <row r="1485" spans="1:18" x14ac:dyDescent="0.25">
      <c r="A1485" s="22"/>
      <c r="B1485" s="113"/>
      <c r="C1485" s="113"/>
      <c r="D1485" s="113"/>
      <c r="E1485" s="22"/>
      <c r="F1485" s="22"/>
      <c r="G1485" s="22"/>
      <c r="H1485" s="22"/>
      <c r="I1485" s="22"/>
      <c r="J1485" s="22"/>
      <c r="K1485" s="22"/>
      <c r="L1485" s="22"/>
      <c r="M1485" s="22"/>
      <c r="N1485" s="22"/>
      <c r="O1485" s="22"/>
      <c r="P1485" s="22"/>
      <c r="Q1485" s="22"/>
      <c r="R1485" s="22"/>
    </row>
    <row r="1486" spans="1:18" x14ac:dyDescent="0.25">
      <c r="A1486" s="22"/>
      <c r="B1486" s="113"/>
      <c r="C1486" s="113"/>
      <c r="D1486" s="113"/>
      <c r="E1486" s="22"/>
      <c r="F1486" s="22"/>
      <c r="G1486" s="22"/>
      <c r="H1486" s="22"/>
      <c r="I1486" s="22"/>
      <c r="J1486" s="22"/>
      <c r="K1486" s="22"/>
      <c r="L1486" s="22"/>
      <c r="M1486" s="22"/>
      <c r="N1486" s="22"/>
      <c r="O1486" s="22"/>
      <c r="P1486" s="22"/>
      <c r="Q1486" s="22"/>
      <c r="R1486" s="22"/>
    </row>
    <row r="1487" spans="1:18" x14ac:dyDescent="0.25">
      <c r="A1487" s="22"/>
      <c r="B1487" s="113"/>
      <c r="C1487" s="113"/>
      <c r="D1487" s="113"/>
      <c r="E1487" s="22"/>
      <c r="F1487" s="22"/>
      <c r="G1487" s="22"/>
      <c r="H1487" s="22"/>
      <c r="I1487" s="22"/>
      <c r="J1487" s="22"/>
      <c r="K1487" s="22"/>
      <c r="L1487" s="22"/>
      <c r="M1487" s="22"/>
      <c r="N1487" s="22"/>
      <c r="O1487" s="22"/>
      <c r="P1487" s="22"/>
      <c r="Q1487" s="22"/>
      <c r="R1487" s="22"/>
    </row>
    <row r="1488" spans="1:18" x14ac:dyDescent="0.25">
      <c r="A1488" s="22"/>
      <c r="B1488" s="113"/>
      <c r="C1488" s="113"/>
      <c r="D1488" s="113"/>
      <c r="E1488" s="22"/>
      <c r="F1488" s="22"/>
      <c r="G1488" s="22"/>
      <c r="H1488" s="22"/>
      <c r="I1488" s="22"/>
      <c r="J1488" s="22"/>
      <c r="K1488" s="22"/>
      <c r="L1488" s="22"/>
      <c r="M1488" s="22"/>
      <c r="N1488" s="22"/>
      <c r="O1488" s="22"/>
      <c r="P1488" s="22"/>
      <c r="Q1488" s="22"/>
      <c r="R1488" s="22"/>
    </row>
    <row r="1489" spans="1:18" x14ac:dyDescent="0.25">
      <c r="A1489" s="22"/>
      <c r="B1489" s="113"/>
      <c r="C1489" s="113"/>
      <c r="D1489" s="113"/>
      <c r="E1489" s="22"/>
      <c r="F1489" s="22"/>
      <c r="G1489" s="22"/>
      <c r="H1489" s="22"/>
      <c r="I1489" s="22"/>
      <c r="J1489" s="22"/>
      <c r="K1489" s="22"/>
      <c r="L1489" s="22"/>
      <c r="M1489" s="22"/>
      <c r="N1489" s="22"/>
      <c r="O1489" s="22"/>
      <c r="P1489" s="22"/>
      <c r="Q1489" s="22"/>
      <c r="R1489" s="22"/>
    </row>
    <row r="1490" spans="1:18" x14ac:dyDescent="0.25">
      <c r="A1490" s="22"/>
      <c r="B1490" s="113"/>
      <c r="C1490" s="113"/>
      <c r="D1490" s="113"/>
      <c r="E1490" s="22"/>
      <c r="F1490" s="22"/>
      <c r="G1490" s="22"/>
      <c r="H1490" s="22"/>
      <c r="I1490" s="22"/>
      <c r="J1490" s="22"/>
      <c r="K1490" s="22"/>
      <c r="L1490" s="22"/>
      <c r="M1490" s="22"/>
      <c r="N1490" s="22"/>
      <c r="O1490" s="22"/>
      <c r="P1490" s="22"/>
      <c r="Q1490" s="22"/>
      <c r="R1490" s="22"/>
    </row>
    <row r="1491" spans="1:18" x14ac:dyDescent="0.25">
      <c r="A1491" s="22"/>
      <c r="B1491" s="113"/>
      <c r="C1491" s="113"/>
      <c r="D1491" s="113"/>
      <c r="E1491" s="22"/>
      <c r="F1491" s="22"/>
      <c r="G1491" s="22"/>
      <c r="H1491" s="22"/>
      <c r="I1491" s="22"/>
      <c r="J1491" s="22"/>
      <c r="K1491" s="22"/>
      <c r="L1491" s="22"/>
      <c r="M1491" s="22"/>
      <c r="N1491" s="22"/>
      <c r="O1491" s="22"/>
      <c r="P1491" s="22"/>
      <c r="Q1491" s="22"/>
      <c r="R1491" s="22"/>
    </row>
    <row r="1492" spans="1:18" x14ac:dyDescent="0.25">
      <c r="A1492" s="22"/>
      <c r="B1492" s="113"/>
      <c r="C1492" s="113"/>
      <c r="D1492" s="113"/>
      <c r="E1492" s="22"/>
      <c r="F1492" s="22"/>
      <c r="G1492" s="22"/>
      <c r="H1492" s="22"/>
      <c r="I1492" s="22"/>
      <c r="J1492" s="22"/>
      <c r="K1492" s="22"/>
      <c r="L1492" s="22"/>
      <c r="M1492" s="22"/>
      <c r="N1492" s="22"/>
      <c r="O1492" s="22"/>
      <c r="P1492" s="22"/>
      <c r="Q1492" s="22"/>
      <c r="R1492" s="22"/>
    </row>
    <row r="1493" spans="1:18" x14ac:dyDescent="0.25">
      <c r="A1493" s="22"/>
      <c r="B1493" s="113"/>
      <c r="C1493" s="113"/>
      <c r="D1493" s="113"/>
      <c r="E1493" s="22"/>
      <c r="F1493" s="22"/>
      <c r="G1493" s="22"/>
      <c r="H1493" s="22"/>
      <c r="I1493" s="22"/>
      <c r="J1493" s="22"/>
      <c r="K1493" s="22"/>
      <c r="L1493" s="22"/>
      <c r="M1493" s="22"/>
      <c r="N1493" s="22"/>
      <c r="O1493" s="22"/>
      <c r="P1493" s="22"/>
      <c r="Q1493" s="22"/>
      <c r="R1493" s="22"/>
    </row>
    <row r="1494" spans="1:18" x14ac:dyDescent="0.25">
      <c r="A1494" s="22"/>
      <c r="B1494" s="113"/>
      <c r="C1494" s="113"/>
      <c r="D1494" s="113"/>
      <c r="E1494" s="22"/>
      <c r="F1494" s="22"/>
      <c r="G1494" s="22"/>
      <c r="H1494" s="22"/>
      <c r="I1494" s="22"/>
      <c r="J1494" s="22"/>
      <c r="K1494" s="22"/>
      <c r="L1494" s="22"/>
      <c r="M1494" s="22"/>
      <c r="N1494" s="22"/>
      <c r="O1494" s="22"/>
      <c r="P1494" s="22"/>
      <c r="Q1494" s="22"/>
      <c r="R1494" s="22"/>
    </row>
    <row r="1495" spans="1:18" x14ac:dyDescent="0.25">
      <c r="A1495" s="22"/>
      <c r="B1495" s="113"/>
      <c r="C1495" s="113"/>
      <c r="D1495" s="113"/>
      <c r="E1495" s="22"/>
      <c r="F1495" s="22"/>
      <c r="G1495" s="22"/>
      <c r="H1495" s="22"/>
      <c r="I1495" s="22"/>
      <c r="J1495" s="22"/>
      <c r="K1495" s="22"/>
      <c r="L1495" s="22"/>
      <c r="M1495" s="22"/>
      <c r="N1495" s="22"/>
      <c r="O1495" s="22"/>
      <c r="P1495" s="22"/>
      <c r="Q1495" s="22"/>
      <c r="R1495" s="22"/>
    </row>
    <row r="1496" spans="1:18" x14ac:dyDescent="0.25">
      <c r="A1496" s="22"/>
      <c r="B1496" s="113"/>
      <c r="C1496" s="113"/>
      <c r="D1496" s="113"/>
      <c r="E1496" s="22"/>
      <c r="F1496" s="22"/>
      <c r="G1496" s="22"/>
      <c r="H1496" s="22"/>
      <c r="I1496" s="22"/>
      <c r="J1496" s="22"/>
      <c r="K1496" s="22"/>
      <c r="L1496" s="22"/>
      <c r="M1496" s="22"/>
      <c r="N1496" s="22"/>
      <c r="O1496" s="22"/>
      <c r="P1496" s="22"/>
      <c r="Q1496" s="22"/>
      <c r="R1496" s="22"/>
    </row>
    <row r="1497" spans="1:18" x14ac:dyDescent="0.25">
      <c r="A1497" s="22"/>
      <c r="B1497" s="113"/>
      <c r="C1497" s="113"/>
      <c r="D1497" s="113"/>
      <c r="E1497" s="22"/>
      <c r="F1497" s="22"/>
      <c r="G1497" s="22"/>
      <c r="H1497" s="22"/>
      <c r="I1497" s="22"/>
      <c r="J1497" s="22"/>
      <c r="K1497" s="22"/>
      <c r="L1497" s="22"/>
      <c r="M1497" s="22"/>
      <c r="N1497" s="22"/>
      <c r="O1497" s="22"/>
      <c r="P1497" s="22"/>
      <c r="Q1497" s="22"/>
      <c r="R1497" s="22"/>
    </row>
    <row r="1498" spans="1:18" x14ac:dyDescent="0.25">
      <c r="A1498" s="22"/>
      <c r="B1498" s="113"/>
      <c r="C1498" s="113"/>
      <c r="D1498" s="113"/>
      <c r="E1498" s="22"/>
      <c r="F1498" s="22"/>
      <c r="G1498" s="22"/>
      <c r="H1498" s="22"/>
      <c r="I1498" s="22"/>
      <c r="J1498" s="22"/>
      <c r="K1498" s="22"/>
      <c r="L1498" s="22"/>
      <c r="M1498" s="22"/>
      <c r="N1498" s="22"/>
      <c r="O1498" s="22"/>
      <c r="P1498" s="22"/>
      <c r="Q1498" s="22"/>
      <c r="R1498" s="22"/>
    </row>
    <row r="1499" spans="1:18" x14ac:dyDescent="0.25">
      <c r="A1499" s="22"/>
      <c r="B1499" s="113"/>
      <c r="C1499" s="113"/>
      <c r="D1499" s="113"/>
      <c r="E1499" s="22"/>
      <c r="F1499" s="22"/>
      <c r="G1499" s="22"/>
      <c r="H1499" s="22"/>
      <c r="I1499" s="22"/>
      <c r="J1499" s="22"/>
      <c r="K1499" s="22"/>
      <c r="L1499" s="22"/>
      <c r="M1499" s="22"/>
      <c r="N1499" s="22"/>
      <c r="O1499" s="22"/>
      <c r="P1499" s="22"/>
      <c r="Q1499" s="22"/>
      <c r="R1499" s="22"/>
    </row>
    <row r="1500" spans="1:18" x14ac:dyDescent="0.25">
      <c r="A1500" s="22"/>
      <c r="B1500" s="113"/>
      <c r="C1500" s="113"/>
      <c r="D1500" s="113"/>
      <c r="E1500" s="22"/>
      <c r="F1500" s="22"/>
      <c r="G1500" s="22"/>
      <c r="H1500" s="22"/>
      <c r="I1500" s="22"/>
      <c r="J1500" s="22"/>
      <c r="K1500" s="22"/>
      <c r="L1500" s="22"/>
      <c r="M1500" s="22"/>
      <c r="N1500" s="22"/>
      <c r="O1500" s="22"/>
      <c r="P1500" s="22"/>
      <c r="Q1500" s="22"/>
      <c r="R1500" s="22"/>
    </row>
    <row r="1501" spans="1:18" x14ac:dyDescent="0.25">
      <c r="A1501" s="22"/>
      <c r="B1501" s="113"/>
      <c r="C1501" s="113"/>
      <c r="D1501" s="113"/>
      <c r="E1501" s="22"/>
      <c r="F1501" s="22"/>
      <c r="G1501" s="22"/>
      <c r="H1501" s="22"/>
      <c r="I1501" s="22"/>
      <c r="J1501" s="22"/>
      <c r="K1501" s="22"/>
      <c r="L1501" s="22"/>
      <c r="M1501" s="22"/>
      <c r="N1501" s="22"/>
      <c r="O1501" s="22"/>
      <c r="P1501" s="22"/>
      <c r="Q1501" s="22"/>
      <c r="R1501" s="22"/>
    </row>
    <row r="1502" spans="1:18" x14ac:dyDescent="0.25">
      <c r="A1502" s="22"/>
      <c r="B1502" s="113"/>
      <c r="C1502" s="113"/>
      <c r="D1502" s="113"/>
      <c r="E1502" s="22"/>
      <c r="F1502" s="22"/>
      <c r="G1502" s="22"/>
      <c r="H1502" s="22"/>
      <c r="I1502" s="22"/>
      <c r="J1502" s="22"/>
      <c r="K1502" s="22"/>
      <c r="L1502" s="22"/>
      <c r="M1502" s="22"/>
      <c r="N1502" s="22"/>
      <c r="O1502" s="22"/>
      <c r="P1502" s="22"/>
      <c r="Q1502" s="22"/>
      <c r="R1502" s="22"/>
    </row>
    <row r="1503" spans="1:18" x14ac:dyDescent="0.25">
      <c r="A1503" s="22"/>
      <c r="B1503" s="113"/>
      <c r="C1503" s="113"/>
      <c r="D1503" s="113"/>
      <c r="E1503" s="22"/>
      <c r="F1503" s="22"/>
      <c r="G1503" s="22"/>
      <c r="H1503" s="22"/>
      <c r="I1503" s="22"/>
      <c r="J1503" s="22"/>
      <c r="K1503" s="22"/>
      <c r="L1503" s="22"/>
      <c r="M1503" s="22"/>
      <c r="N1503" s="22"/>
      <c r="O1503" s="22"/>
      <c r="P1503" s="22"/>
      <c r="Q1503" s="22"/>
      <c r="R1503" s="22"/>
    </row>
    <row r="1504" spans="1:18" x14ac:dyDescent="0.25">
      <c r="A1504" s="22"/>
      <c r="B1504" s="113"/>
      <c r="C1504" s="113"/>
      <c r="D1504" s="113"/>
      <c r="E1504" s="22"/>
      <c r="F1504" s="22"/>
      <c r="G1504" s="22"/>
      <c r="H1504" s="22"/>
      <c r="I1504" s="22"/>
      <c r="J1504" s="22"/>
      <c r="K1504" s="22"/>
      <c r="L1504" s="22"/>
      <c r="M1504" s="22"/>
      <c r="N1504" s="22"/>
      <c r="O1504" s="22"/>
      <c r="P1504" s="22"/>
      <c r="Q1504" s="22"/>
      <c r="R1504" s="22"/>
    </row>
    <row r="1505" spans="1:18" x14ac:dyDescent="0.25">
      <c r="A1505" s="22"/>
      <c r="B1505" s="113"/>
      <c r="C1505" s="113"/>
      <c r="D1505" s="113"/>
      <c r="E1505" s="22"/>
      <c r="F1505" s="22"/>
      <c r="G1505" s="22"/>
      <c r="H1505" s="22"/>
      <c r="I1505" s="22"/>
      <c r="J1505" s="22"/>
      <c r="K1505" s="22"/>
      <c r="L1505" s="22"/>
      <c r="M1505" s="22"/>
      <c r="N1505" s="22"/>
      <c r="O1505" s="22"/>
      <c r="P1505" s="22"/>
      <c r="Q1505" s="22"/>
      <c r="R1505" s="22"/>
    </row>
    <row r="1506" spans="1:18" x14ac:dyDescent="0.25">
      <c r="A1506" s="22"/>
      <c r="B1506" s="113"/>
      <c r="C1506" s="113"/>
      <c r="D1506" s="113"/>
      <c r="E1506" s="22"/>
      <c r="F1506" s="22"/>
      <c r="G1506" s="22"/>
      <c r="H1506" s="22"/>
      <c r="I1506" s="22"/>
      <c r="J1506" s="22"/>
      <c r="K1506" s="22"/>
      <c r="L1506" s="22"/>
      <c r="M1506" s="22"/>
      <c r="N1506" s="22"/>
      <c r="O1506" s="22"/>
      <c r="P1506" s="22"/>
      <c r="Q1506" s="22"/>
      <c r="R1506" s="22"/>
    </row>
    <row r="1507" spans="1:18" x14ac:dyDescent="0.25">
      <c r="A1507" s="22"/>
      <c r="B1507" s="113"/>
      <c r="C1507" s="113"/>
      <c r="D1507" s="113"/>
      <c r="E1507" s="22"/>
      <c r="F1507" s="22"/>
      <c r="G1507" s="22"/>
      <c r="H1507" s="22"/>
      <c r="I1507" s="22"/>
      <c r="J1507" s="22"/>
      <c r="K1507" s="22"/>
      <c r="L1507" s="22"/>
      <c r="M1507" s="22"/>
      <c r="N1507" s="22"/>
      <c r="O1507" s="22"/>
      <c r="P1507" s="22"/>
      <c r="Q1507" s="22"/>
      <c r="R1507" s="22"/>
    </row>
    <row r="1508" spans="1:18" x14ac:dyDescent="0.25">
      <c r="A1508" s="22"/>
      <c r="B1508" s="113"/>
      <c r="C1508" s="113"/>
      <c r="D1508" s="113"/>
      <c r="E1508" s="22"/>
      <c r="F1508" s="22"/>
      <c r="G1508" s="22"/>
      <c r="H1508" s="22"/>
      <c r="I1508" s="22"/>
      <c r="J1508" s="22"/>
      <c r="K1508" s="22"/>
      <c r="L1508" s="22"/>
      <c r="M1508" s="22"/>
      <c r="N1508" s="22"/>
      <c r="O1508" s="22"/>
      <c r="P1508" s="22"/>
      <c r="Q1508" s="22"/>
      <c r="R1508" s="22"/>
    </row>
    <row r="1509" spans="1:18" x14ac:dyDescent="0.25">
      <c r="A1509" s="22"/>
      <c r="B1509" s="113"/>
      <c r="C1509" s="113"/>
      <c r="D1509" s="113"/>
      <c r="E1509" s="22"/>
      <c r="F1509" s="22"/>
      <c r="G1509" s="22"/>
      <c r="H1509" s="22"/>
      <c r="I1509" s="22"/>
      <c r="J1509" s="22"/>
      <c r="K1509" s="22"/>
      <c r="L1509" s="22"/>
      <c r="M1509" s="22"/>
      <c r="N1509" s="22"/>
      <c r="O1509" s="22"/>
      <c r="P1509" s="22"/>
      <c r="Q1509" s="22"/>
      <c r="R1509" s="22"/>
    </row>
    <row r="1510" spans="1:18" x14ac:dyDescent="0.25">
      <c r="A1510" s="22"/>
      <c r="B1510" s="113"/>
      <c r="C1510" s="113"/>
      <c r="D1510" s="113"/>
      <c r="E1510" s="22"/>
      <c r="F1510" s="22"/>
      <c r="G1510" s="22"/>
      <c r="H1510" s="22"/>
      <c r="I1510" s="22"/>
      <c r="J1510" s="22"/>
      <c r="K1510" s="22"/>
      <c r="L1510" s="22"/>
      <c r="M1510" s="22"/>
      <c r="N1510" s="22"/>
      <c r="O1510" s="22"/>
      <c r="P1510" s="22"/>
      <c r="Q1510" s="22"/>
      <c r="R1510" s="22"/>
    </row>
    <row r="1511" spans="1:18" x14ac:dyDescent="0.25">
      <c r="A1511" s="22"/>
      <c r="B1511" s="113"/>
      <c r="C1511" s="113"/>
      <c r="D1511" s="113"/>
      <c r="E1511" s="22"/>
      <c r="F1511" s="22"/>
      <c r="G1511" s="22"/>
      <c r="H1511" s="22"/>
      <c r="I1511" s="22"/>
      <c r="J1511" s="22"/>
      <c r="K1511" s="22"/>
      <c r="L1511" s="22"/>
      <c r="M1511" s="22"/>
      <c r="N1511" s="22"/>
      <c r="O1511" s="22"/>
      <c r="P1511" s="22"/>
      <c r="Q1511" s="22"/>
      <c r="R1511" s="22"/>
    </row>
    <row r="1512" spans="1:18" x14ac:dyDescent="0.25">
      <c r="A1512" s="22"/>
      <c r="B1512" s="113"/>
      <c r="C1512" s="113"/>
      <c r="D1512" s="113"/>
      <c r="E1512" s="22"/>
      <c r="F1512" s="22"/>
      <c r="G1512" s="22"/>
      <c r="H1512" s="22"/>
      <c r="I1512" s="22"/>
      <c r="J1512" s="22"/>
      <c r="K1512" s="22"/>
      <c r="L1512" s="22"/>
      <c r="M1512" s="22"/>
      <c r="N1512" s="22"/>
      <c r="O1512" s="22"/>
      <c r="P1512" s="22"/>
      <c r="Q1512" s="22"/>
      <c r="R1512" s="22"/>
    </row>
    <row r="1513" spans="1:18" x14ac:dyDescent="0.25">
      <c r="A1513" s="22"/>
      <c r="B1513" s="113"/>
      <c r="C1513" s="113"/>
      <c r="D1513" s="113"/>
      <c r="E1513" s="22"/>
      <c r="F1513" s="22"/>
      <c r="G1513" s="22"/>
      <c r="H1513" s="22"/>
      <c r="I1513" s="22"/>
      <c r="J1513" s="22"/>
      <c r="K1513" s="22"/>
      <c r="L1513" s="22"/>
      <c r="M1513" s="22"/>
      <c r="N1513" s="22"/>
      <c r="O1513" s="22"/>
      <c r="P1513" s="22"/>
      <c r="Q1513" s="22"/>
      <c r="R1513" s="22"/>
    </row>
    <row r="1514" spans="1:18" x14ac:dyDescent="0.25">
      <c r="A1514" s="22"/>
      <c r="B1514" s="113"/>
      <c r="C1514" s="113"/>
      <c r="D1514" s="113"/>
      <c r="E1514" s="22"/>
      <c r="F1514" s="22"/>
      <c r="G1514" s="22"/>
      <c r="H1514" s="22"/>
      <c r="I1514" s="22"/>
      <c r="J1514" s="22"/>
      <c r="K1514" s="22"/>
      <c r="L1514" s="22"/>
      <c r="M1514" s="22"/>
      <c r="N1514" s="22"/>
      <c r="O1514" s="22"/>
      <c r="P1514" s="22"/>
      <c r="Q1514" s="22"/>
      <c r="R1514" s="22"/>
    </row>
    <row r="1515" spans="1:18" x14ac:dyDescent="0.25">
      <c r="A1515" s="22"/>
      <c r="B1515" s="113"/>
      <c r="C1515" s="113"/>
      <c r="D1515" s="113"/>
      <c r="E1515" s="22"/>
      <c r="F1515" s="22"/>
      <c r="G1515" s="22"/>
      <c r="H1515" s="22"/>
      <c r="I1515" s="22"/>
      <c r="J1515" s="22"/>
      <c r="K1515" s="22"/>
      <c r="L1515" s="22"/>
      <c r="M1515" s="22"/>
      <c r="N1515" s="22"/>
      <c r="O1515" s="22"/>
      <c r="P1515" s="22"/>
      <c r="Q1515" s="22"/>
      <c r="R1515" s="22"/>
    </row>
    <row r="1516" spans="1:18" x14ac:dyDescent="0.25">
      <c r="A1516" s="22"/>
      <c r="B1516" s="113"/>
      <c r="C1516" s="113"/>
      <c r="D1516" s="113"/>
      <c r="E1516" s="22"/>
      <c r="F1516" s="22"/>
      <c r="G1516" s="22"/>
      <c r="H1516" s="22"/>
      <c r="I1516" s="22"/>
      <c r="J1516" s="22"/>
      <c r="K1516" s="22"/>
      <c r="L1516" s="22"/>
      <c r="M1516" s="22"/>
      <c r="N1516" s="22"/>
      <c r="O1516" s="22"/>
      <c r="P1516" s="22"/>
      <c r="Q1516" s="22"/>
      <c r="R1516" s="22"/>
    </row>
    <row r="1517" spans="1:18" x14ac:dyDescent="0.25">
      <c r="A1517" s="22"/>
      <c r="B1517" s="113"/>
      <c r="C1517" s="113"/>
      <c r="D1517" s="113"/>
      <c r="E1517" s="22"/>
      <c r="F1517" s="22"/>
      <c r="G1517" s="22"/>
      <c r="H1517" s="22"/>
      <c r="I1517" s="22"/>
      <c r="J1517" s="22"/>
      <c r="K1517" s="22"/>
      <c r="L1517" s="22"/>
      <c r="M1517" s="22"/>
      <c r="N1517" s="22"/>
      <c r="O1517" s="22"/>
      <c r="P1517" s="22"/>
      <c r="Q1517" s="22"/>
      <c r="R1517" s="22"/>
    </row>
    <row r="1518" spans="1:18" x14ac:dyDescent="0.25">
      <c r="A1518" s="22"/>
      <c r="B1518" s="113"/>
      <c r="C1518" s="113"/>
      <c r="D1518" s="113"/>
      <c r="E1518" s="22"/>
      <c r="F1518" s="22"/>
      <c r="G1518" s="22"/>
      <c r="H1518" s="22"/>
      <c r="I1518" s="22"/>
      <c r="J1518" s="22"/>
      <c r="K1518" s="22"/>
      <c r="L1518" s="22"/>
      <c r="M1518" s="22"/>
      <c r="N1518" s="22"/>
      <c r="O1518" s="22"/>
      <c r="P1518" s="22"/>
      <c r="Q1518" s="22"/>
      <c r="R1518" s="22"/>
    </row>
    <row r="1519" spans="1:18" x14ac:dyDescent="0.25">
      <c r="A1519" s="22"/>
      <c r="B1519" s="113"/>
      <c r="C1519" s="113"/>
      <c r="D1519" s="113"/>
      <c r="E1519" s="22"/>
      <c r="F1519" s="22"/>
      <c r="G1519" s="22"/>
      <c r="H1519" s="22"/>
      <c r="I1519" s="22"/>
      <c r="J1519" s="22"/>
      <c r="K1519" s="22"/>
      <c r="L1519" s="22"/>
      <c r="M1519" s="22"/>
      <c r="N1519" s="22"/>
      <c r="O1519" s="22"/>
      <c r="P1519" s="22"/>
      <c r="Q1519" s="22"/>
      <c r="R1519" s="22"/>
    </row>
    <row r="1520" spans="1:18" x14ac:dyDescent="0.25">
      <c r="A1520" s="22"/>
      <c r="B1520" s="113"/>
      <c r="C1520" s="113"/>
      <c r="D1520" s="113"/>
      <c r="E1520" s="22"/>
      <c r="F1520" s="22"/>
      <c r="G1520" s="22"/>
      <c r="H1520" s="22"/>
      <c r="I1520" s="22"/>
      <c r="J1520" s="22"/>
      <c r="K1520" s="22"/>
      <c r="L1520" s="22"/>
      <c r="M1520" s="22"/>
      <c r="N1520" s="22"/>
      <c r="O1520" s="22"/>
      <c r="P1520" s="22"/>
      <c r="Q1520" s="22"/>
      <c r="R1520" s="22"/>
    </row>
    <row r="1521" spans="1:18" x14ac:dyDescent="0.25">
      <c r="A1521" s="22"/>
      <c r="B1521" s="113"/>
      <c r="C1521" s="113"/>
      <c r="D1521" s="113"/>
      <c r="E1521" s="22"/>
      <c r="F1521" s="22"/>
      <c r="G1521" s="22"/>
      <c r="H1521" s="22"/>
      <c r="I1521" s="22"/>
      <c r="J1521" s="22"/>
      <c r="K1521" s="22"/>
      <c r="L1521" s="22"/>
      <c r="M1521" s="22"/>
      <c r="N1521" s="22"/>
      <c r="O1521" s="22"/>
      <c r="P1521" s="22"/>
      <c r="Q1521" s="22"/>
      <c r="R1521" s="22"/>
    </row>
    <row r="1522" spans="1:18" x14ac:dyDescent="0.25">
      <c r="A1522" s="22"/>
      <c r="B1522" s="113"/>
      <c r="C1522" s="113"/>
      <c r="D1522" s="113"/>
      <c r="E1522" s="22"/>
      <c r="F1522" s="22"/>
      <c r="G1522" s="22"/>
      <c r="H1522" s="22"/>
      <c r="I1522" s="22"/>
      <c r="J1522" s="22"/>
      <c r="K1522" s="22"/>
      <c r="L1522" s="22"/>
      <c r="M1522" s="22"/>
      <c r="N1522" s="22"/>
      <c r="O1522" s="22"/>
      <c r="P1522" s="22"/>
      <c r="Q1522" s="22"/>
      <c r="R1522" s="22"/>
    </row>
    <row r="1523" spans="1:18" x14ac:dyDescent="0.25">
      <c r="A1523" s="22"/>
      <c r="B1523" s="113"/>
      <c r="C1523" s="113"/>
      <c r="D1523" s="113"/>
      <c r="E1523" s="22"/>
      <c r="F1523" s="22"/>
      <c r="G1523" s="22"/>
      <c r="H1523" s="22"/>
      <c r="I1523" s="22"/>
      <c r="J1523" s="22"/>
      <c r="K1523" s="22"/>
      <c r="L1523" s="22"/>
      <c r="M1523" s="22"/>
      <c r="N1523" s="22"/>
      <c r="O1523" s="22"/>
      <c r="P1523" s="22"/>
      <c r="Q1523" s="22"/>
      <c r="R1523" s="22"/>
    </row>
    <row r="1524" spans="1:18" x14ac:dyDescent="0.25">
      <c r="A1524" s="22"/>
      <c r="B1524" s="113"/>
      <c r="C1524" s="113"/>
      <c r="D1524" s="113"/>
      <c r="E1524" s="22"/>
      <c r="F1524" s="22"/>
      <c r="G1524" s="22"/>
      <c r="H1524" s="22"/>
      <c r="I1524" s="22"/>
      <c r="J1524" s="22"/>
      <c r="K1524" s="22"/>
      <c r="L1524" s="22"/>
      <c r="M1524" s="22"/>
      <c r="N1524" s="22"/>
      <c r="O1524" s="22"/>
      <c r="P1524" s="22"/>
      <c r="Q1524" s="22"/>
      <c r="R1524" s="22"/>
    </row>
    <row r="1525" spans="1:18" x14ac:dyDescent="0.25">
      <c r="A1525" s="22"/>
      <c r="B1525" s="113"/>
      <c r="C1525" s="113"/>
      <c r="D1525" s="113"/>
      <c r="E1525" s="22"/>
      <c r="F1525" s="22"/>
      <c r="G1525" s="22"/>
      <c r="H1525" s="22"/>
      <c r="I1525" s="22"/>
      <c r="J1525" s="22"/>
      <c r="K1525" s="22"/>
      <c r="L1525" s="22"/>
      <c r="M1525" s="22"/>
      <c r="N1525" s="22"/>
      <c r="O1525" s="22"/>
      <c r="P1525" s="22"/>
      <c r="Q1525" s="22"/>
      <c r="R1525" s="22"/>
    </row>
    <row r="1526" spans="1:18" x14ac:dyDescent="0.25">
      <c r="A1526" s="22"/>
      <c r="B1526" s="113"/>
      <c r="C1526" s="113"/>
      <c r="D1526" s="113"/>
      <c r="E1526" s="22"/>
      <c r="F1526" s="22"/>
      <c r="G1526" s="22"/>
      <c r="H1526" s="22"/>
      <c r="I1526" s="22"/>
      <c r="J1526" s="22"/>
      <c r="K1526" s="22"/>
      <c r="L1526" s="22"/>
      <c r="M1526" s="22"/>
      <c r="N1526" s="22"/>
      <c r="O1526" s="22"/>
      <c r="P1526" s="22"/>
      <c r="Q1526" s="22"/>
      <c r="R1526" s="22"/>
    </row>
    <row r="1527" spans="1:18" x14ac:dyDescent="0.25">
      <c r="A1527" s="22"/>
      <c r="B1527" s="113"/>
      <c r="C1527" s="113"/>
      <c r="D1527" s="113"/>
      <c r="E1527" s="22"/>
      <c r="F1527" s="22"/>
      <c r="G1527" s="22"/>
      <c r="H1527" s="22"/>
      <c r="I1527" s="22"/>
      <c r="J1527" s="22"/>
      <c r="K1527" s="22"/>
      <c r="L1527" s="22"/>
      <c r="M1527" s="22"/>
      <c r="N1527" s="22"/>
      <c r="O1527" s="22"/>
      <c r="P1527" s="22"/>
      <c r="Q1527" s="22"/>
      <c r="R1527" s="22"/>
    </row>
    <row r="1528" spans="1:18" x14ac:dyDescent="0.25">
      <c r="A1528" s="22"/>
      <c r="B1528" s="113"/>
      <c r="C1528" s="113"/>
      <c r="D1528" s="113"/>
      <c r="E1528" s="22"/>
      <c r="F1528" s="22"/>
      <c r="G1528" s="22"/>
      <c r="H1528" s="22"/>
      <c r="I1528" s="22"/>
      <c r="J1528" s="22"/>
      <c r="K1528" s="22"/>
      <c r="L1528" s="22"/>
      <c r="M1528" s="22"/>
      <c r="N1528" s="22"/>
      <c r="O1528" s="22"/>
      <c r="P1528" s="22"/>
      <c r="Q1528" s="22"/>
      <c r="R1528" s="22"/>
    </row>
    <row r="1529" spans="1:18" x14ac:dyDescent="0.25">
      <c r="A1529" s="22"/>
      <c r="B1529" s="113"/>
      <c r="C1529" s="113"/>
      <c r="D1529" s="113"/>
      <c r="E1529" s="22"/>
      <c r="F1529" s="22"/>
      <c r="G1529" s="22"/>
      <c r="H1529" s="22"/>
      <c r="I1529" s="22"/>
      <c r="J1529" s="22"/>
      <c r="K1529" s="22"/>
      <c r="L1529" s="22"/>
      <c r="M1529" s="22"/>
      <c r="N1529" s="22"/>
      <c r="O1529" s="22"/>
      <c r="P1529" s="22"/>
      <c r="Q1529" s="22"/>
      <c r="R1529" s="22"/>
    </row>
    <row r="1530" spans="1:18" x14ac:dyDescent="0.25">
      <c r="A1530" s="22"/>
      <c r="B1530" s="113"/>
      <c r="C1530" s="113"/>
      <c r="D1530" s="113"/>
      <c r="E1530" s="22"/>
      <c r="F1530" s="22"/>
      <c r="G1530" s="22"/>
      <c r="H1530" s="22"/>
      <c r="I1530" s="22"/>
      <c r="J1530" s="22"/>
      <c r="K1530" s="22"/>
      <c r="L1530" s="22"/>
      <c r="M1530" s="22"/>
      <c r="N1530" s="22"/>
      <c r="O1530" s="22"/>
      <c r="P1530" s="22"/>
      <c r="Q1530" s="22"/>
      <c r="R1530" s="22"/>
    </row>
    <row r="1531" spans="1:18" x14ac:dyDescent="0.25">
      <c r="A1531" s="22"/>
      <c r="B1531" s="113"/>
      <c r="C1531" s="113"/>
      <c r="D1531" s="113"/>
      <c r="E1531" s="22"/>
      <c r="F1531" s="22"/>
      <c r="G1531" s="22"/>
      <c r="H1531" s="22"/>
      <c r="I1531" s="22"/>
      <c r="J1531" s="22"/>
      <c r="K1531" s="22"/>
      <c r="L1531" s="22"/>
      <c r="M1531" s="22"/>
      <c r="N1531" s="22"/>
      <c r="O1531" s="22"/>
      <c r="P1531" s="22"/>
      <c r="Q1531" s="22"/>
      <c r="R1531" s="22"/>
    </row>
    <row r="1532" spans="1:18" x14ac:dyDescent="0.25">
      <c r="A1532" s="22"/>
      <c r="B1532" s="113"/>
      <c r="C1532" s="113"/>
      <c r="D1532" s="113"/>
      <c r="E1532" s="22"/>
      <c r="F1532" s="22"/>
      <c r="G1532" s="22"/>
      <c r="H1532" s="22"/>
      <c r="I1532" s="22"/>
      <c r="J1532" s="22"/>
      <c r="K1532" s="22"/>
      <c r="L1532" s="22"/>
      <c r="M1532" s="22"/>
      <c r="N1532" s="22"/>
      <c r="O1532" s="22"/>
      <c r="P1532" s="22"/>
      <c r="Q1532" s="22"/>
      <c r="R1532" s="22"/>
    </row>
    <row r="1533" spans="1:18" x14ac:dyDescent="0.25">
      <c r="A1533" s="22"/>
      <c r="B1533" s="113"/>
      <c r="C1533" s="113"/>
      <c r="D1533" s="113"/>
      <c r="E1533" s="22"/>
      <c r="F1533" s="22"/>
      <c r="G1533" s="22"/>
      <c r="H1533" s="22"/>
      <c r="I1533" s="22"/>
      <c r="J1533" s="22"/>
      <c r="K1533" s="22"/>
      <c r="L1533" s="22"/>
      <c r="M1533" s="22"/>
      <c r="N1533" s="22"/>
      <c r="O1533" s="22"/>
      <c r="P1533" s="22"/>
      <c r="Q1533" s="22"/>
      <c r="R1533" s="22"/>
    </row>
    <row r="1534" spans="1:18" x14ac:dyDescent="0.25">
      <c r="A1534" s="22"/>
      <c r="B1534" s="113"/>
      <c r="C1534" s="113"/>
      <c r="D1534" s="113"/>
      <c r="E1534" s="22"/>
      <c r="F1534" s="22"/>
      <c r="G1534" s="22"/>
      <c r="H1534" s="22"/>
      <c r="I1534" s="22"/>
      <c r="J1534" s="22"/>
      <c r="K1534" s="22"/>
      <c r="L1534" s="22"/>
      <c r="M1534" s="22"/>
      <c r="N1534" s="22"/>
      <c r="O1534" s="22"/>
      <c r="P1534" s="22"/>
      <c r="Q1534" s="22"/>
      <c r="R1534" s="22"/>
    </row>
    <row r="1535" spans="1:18" x14ac:dyDescent="0.25">
      <c r="A1535" s="22"/>
      <c r="B1535" s="113"/>
      <c r="C1535" s="113"/>
      <c r="D1535" s="113"/>
      <c r="E1535" s="22"/>
      <c r="F1535" s="22"/>
      <c r="G1535" s="22"/>
      <c r="H1535" s="22"/>
      <c r="I1535" s="22"/>
      <c r="J1535" s="22"/>
      <c r="K1535" s="22"/>
      <c r="L1535" s="22"/>
      <c r="M1535" s="22"/>
      <c r="N1535" s="22"/>
      <c r="O1535" s="22"/>
      <c r="P1535" s="22"/>
      <c r="Q1535" s="22"/>
      <c r="R1535" s="22"/>
    </row>
    <row r="1536" spans="1:18" x14ac:dyDescent="0.25">
      <c r="A1536" s="22"/>
      <c r="B1536" s="113"/>
      <c r="C1536" s="113"/>
      <c r="D1536" s="113"/>
      <c r="E1536" s="22"/>
      <c r="F1536" s="22"/>
      <c r="G1536" s="22"/>
      <c r="H1536" s="22"/>
      <c r="I1536" s="22"/>
      <c r="J1536" s="22"/>
      <c r="K1536" s="22"/>
      <c r="L1536" s="22"/>
      <c r="M1536" s="22"/>
      <c r="N1536" s="22"/>
      <c r="O1536" s="22"/>
      <c r="P1536" s="22"/>
      <c r="Q1536" s="22"/>
      <c r="R1536" s="22"/>
    </row>
    <row r="1537" spans="1:18" x14ac:dyDescent="0.25">
      <c r="A1537" s="22"/>
      <c r="B1537" s="113"/>
      <c r="C1537" s="113"/>
      <c r="D1537" s="113"/>
      <c r="E1537" s="22"/>
      <c r="F1537" s="22"/>
      <c r="G1537" s="22"/>
      <c r="H1537" s="22"/>
      <c r="I1537" s="22"/>
      <c r="J1537" s="22"/>
      <c r="K1537" s="22"/>
      <c r="L1537" s="22"/>
      <c r="M1537" s="22"/>
      <c r="N1537" s="22"/>
      <c r="O1537" s="22"/>
      <c r="P1537" s="22"/>
      <c r="Q1537" s="22"/>
      <c r="R1537" s="22"/>
    </row>
    <row r="1538" spans="1:18" x14ac:dyDescent="0.25">
      <c r="A1538" s="22"/>
      <c r="B1538" s="113"/>
      <c r="C1538" s="113"/>
      <c r="D1538" s="113"/>
      <c r="E1538" s="22"/>
      <c r="F1538" s="22"/>
      <c r="G1538" s="22"/>
      <c r="H1538" s="22"/>
      <c r="I1538" s="22"/>
      <c r="J1538" s="22"/>
      <c r="K1538" s="22"/>
      <c r="L1538" s="22"/>
      <c r="M1538" s="22"/>
      <c r="N1538" s="22"/>
      <c r="O1538" s="22"/>
      <c r="P1538" s="22"/>
      <c r="Q1538" s="22"/>
      <c r="R1538" s="22"/>
    </row>
    <row r="1539" spans="1:18" x14ac:dyDescent="0.25">
      <c r="A1539" s="22"/>
      <c r="B1539" s="113"/>
      <c r="C1539" s="113"/>
      <c r="D1539" s="113"/>
      <c r="E1539" s="22"/>
      <c r="F1539" s="22"/>
      <c r="G1539" s="22"/>
      <c r="H1539" s="22"/>
      <c r="I1539" s="22"/>
      <c r="J1539" s="22"/>
      <c r="K1539" s="22"/>
      <c r="L1539" s="22"/>
      <c r="M1539" s="22"/>
      <c r="N1539" s="22"/>
      <c r="O1539" s="22"/>
      <c r="P1539" s="22"/>
      <c r="Q1539" s="22"/>
      <c r="R1539" s="22"/>
    </row>
    <row r="1540" spans="1:18" x14ac:dyDescent="0.25">
      <c r="A1540" s="22"/>
      <c r="B1540" s="113"/>
      <c r="C1540" s="113"/>
      <c r="D1540" s="113"/>
      <c r="E1540" s="22"/>
      <c r="F1540" s="22"/>
      <c r="G1540" s="22"/>
      <c r="H1540" s="22"/>
      <c r="I1540" s="22"/>
      <c r="J1540" s="22"/>
      <c r="K1540" s="22"/>
      <c r="L1540" s="22"/>
      <c r="M1540" s="22"/>
      <c r="N1540" s="22"/>
      <c r="O1540" s="22"/>
      <c r="P1540" s="22"/>
      <c r="Q1540" s="22"/>
      <c r="R1540" s="22"/>
    </row>
    <row r="1541" spans="1:18" x14ac:dyDescent="0.25">
      <c r="A1541" s="22"/>
      <c r="B1541" s="113"/>
      <c r="C1541" s="113"/>
      <c r="D1541" s="113"/>
      <c r="E1541" s="22"/>
      <c r="F1541" s="22"/>
      <c r="G1541" s="22"/>
      <c r="H1541" s="22"/>
      <c r="I1541" s="22"/>
      <c r="J1541" s="22"/>
      <c r="K1541" s="22"/>
      <c r="L1541" s="22"/>
      <c r="M1541" s="22"/>
      <c r="N1541" s="22"/>
      <c r="O1541" s="22"/>
      <c r="P1541" s="22"/>
      <c r="Q1541" s="22"/>
      <c r="R1541" s="22"/>
    </row>
    <row r="1542" spans="1:18" x14ac:dyDescent="0.25">
      <c r="A1542" s="22"/>
      <c r="B1542" s="113"/>
      <c r="C1542" s="113"/>
      <c r="D1542" s="113"/>
      <c r="E1542" s="22"/>
      <c r="F1542" s="22"/>
      <c r="G1542" s="22"/>
      <c r="H1542" s="22"/>
      <c r="I1542" s="22"/>
      <c r="J1542" s="22"/>
      <c r="K1542" s="22"/>
      <c r="L1542" s="22"/>
      <c r="M1542" s="22"/>
      <c r="N1542" s="22"/>
      <c r="O1542" s="22"/>
      <c r="P1542" s="22"/>
      <c r="Q1542" s="22"/>
      <c r="R1542" s="22"/>
    </row>
    <row r="1543" spans="1:18" x14ac:dyDescent="0.25">
      <c r="A1543" s="22"/>
      <c r="B1543" s="113"/>
      <c r="C1543" s="113"/>
      <c r="D1543" s="113"/>
      <c r="E1543" s="22"/>
      <c r="F1543" s="22"/>
      <c r="G1543" s="22"/>
      <c r="H1543" s="22"/>
      <c r="I1543" s="22"/>
      <c r="J1543" s="22"/>
      <c r="K1543" s="22"/>
      <c r="L1543" s="22"/>
      <c r="M1543" s="22"/>
      <c r="N1543" s="22"/>
      <c r="O1543" s="22"/>
      <c r="P1543" s="22"/>
      <c r="Q1543" s="22"/>
      <c r="R1543" s="22"/>
    </row>
    <row r="1544" spans="1:18" x14ac:dyDescent="0.25">
      <c r="A1544" s="22"/>
      <c r="B1544" s="113"/>
      <c r="C1544" s="113"/>
      <c r="D1544" s="113"/>
      <c r="E1544" s="22"/>
      <c r="F1544" s="22"/>
      <c r="G1544" s="22"/>
      <c r="H1544" s="22"/>
      <c r="I1544" s="22"/>
      <c r="J1544" s="22"/>
      <c r="K1544" s="22"/>
      <c r="L1544" s="22"/>
      <c r="M1544" s="22"/>
      <c r="N1544" s="22"/>
      <c r="O1544" s="22"/>
      <c r="P1544" s="22"/>
      <c r="Q1544" s="22"/>
      <c r="R1544" s="22"/>
    </row>
    <row r="1545" spans="1:18" x14ac:dyDescent="0.25">
      <c r="A1545" s="22"/>
      <c r="B1545" s="113"/>
      <c r="C1545" s="113"/>
      <c r="D1545" s="113"/>
      <c r="E1545" s="22"/>
      <c r="F1545" s="22"/>
      <c r="G1545" s="22"/>
      <c r="H1545" s="22"/>
      <c r="I1545" s="22"/>
      <c r="J1545" s="22"/>
      <c r="K1545" s="22"/>
      <c r="L1545" s="22"/>
      <c r="M1545" s="22"/>
      <c r="N1545" s="22"/>
      <c r="O1545" s="22"/>
      <c r="P1545" s="22"/>
      <c r="Q1545" s="22"/>
      <c r="R1545" s="22"/>
    </row>
    <row r="1546" spans="1:18" x14ac:dyDescent="0.25">
      <c r="A1546" s="22"/>
      <c r="B1546" s="113"/>
      <c r="C1546" s="113"/>
      <c r="D1546" s="113"/>
      <c r="E1546" s="22"/>
      <c r="F1546" s="22"/>
      <c r="G1546" s="22"/>
      <c r="H1546" s="22"/>
      <c r="I1546" s="22"/>
      <c r="J1546" s="22"/>
      <c r="K1546" s="22"/>
      <c r="L1546" s="22"/>
      <c r="M1546" s="22"/>
      <c r="N1546" s="22"/>
      <c r="O1546" s="22"/>
      <c r="P1546" s="22"/>
      <c r="Q1546" s="22"/>
      <c r="R1546" s="22"/>
    </row>
    <row r="1547" spans="1:18" x14ac:dyDescent="0.25">
      <c r="A1547" s="22"/>
      <c r="B1547" s="113"/>
      <c r="C1547" s="113"/>
      <c r="D1547" s="113"/>
      <c r="E1547" s="22"/>
      <c r="F1547" s="22"/>
      <c r="G1547" s="22"/>
      <c r="H1547" s="22"/>
      <c r="I1547" s="22"/>
      <c r="J1547" s="22"/>
      <c r="K1547" s="22"/>
      <c r="L1547" s="22"/>
      <c r="M1547" s="22"/>
      <c r="N1547" s="22"/>
      <c r="O1547" s="22"/>
      <c r="P1547" s="22"/>
      <c r="Q1547" s="22"/>
      <c r="R1547" s="22"/>
    </row>
    <row r="1548" spans="1:18" x14ac:dyDescent="0.25">
      <c r="A1548" s="22"/>
      <c r="B1548" s="113"/>
      <c r="C1548" s="113"/>
      <c r="D1548" s="113"/>
      <c r="E1548" s="22"/>
      <c r="F1548" s="22"/>
      <c r="G1548" s="22"/>
      <c r="H1548" s="22"/>
      <c r="I1548" s="22"/>
      <c r="J1548" s="22"/>
      <c r="K1548" s="22"/>
      <c r="L1548" s="22"/>
      <c r="M1548" s="22"/>
      <c r="N1548" s="22"/>
      <c r="O1548" s="22"/>
      <c r="P1548" s="22"/>
      <c r="Q1548" s="22"/>
      <c r="R1548" s="22"/>
    </row>
    <row r="1549" spans="1:18" x14ac:dyDescent="0.25">
      <c r="A1549" s="22"/>
      <c r="B1549" s="113"/>
      <c r="C1549" s="113"/>
      <c r="D1549" s="113"/>
      <c r="E1549" s="22"/>
      <c r="F1549" s="22"/>
      <c r="G1549" s="22"/>
      <c r="H1549" s="22"/>
      <c r="I1549" s="22"/>
      <c r="J1549" s="22"/>
      <c r="K1549" s="22"/>
      <c r="L1549" s="22"/>
      <c r="M1549" s="22"/>
      <c r="N1549" s="22"/>
      <c r="O1549" s="22"/>
      <c r="P1549" s="22"/>
      <c r="Q1549" s="22"/>
      <c r="R1549" s="22"/>
    </row>
    <row r="1550" spans="1:18" x14ac:dyDescent="0.25">
      <c r="A1550" s="22"/>
      <c r="B1550" s="113"/>
      <c r="C1550" s="113"/>
      <c r="D1550" s="113"/>
      <c r="E1550" s="22"/>
      <c r="F1550" s="22"/>
      <c r="G1550" s="22"/>
      <c r="H1550" s="22"/>
      <c r="I1550" s="22"/>
      <c r="J1550" s="22"/>
      <c r="K1550" s="22"/>
      <c r="L1550" s="22"/>
      <c r="M1550" s="22"/>
      <c r="N1550" s="22"/>
      <c r="O1550" s="22"/>
      <c r="P1550" s="22"/>
      <c r="Q1550" s="22"/>
      <c r="R1550" s="22"/>
    </row>
    <row r="1551" spans="1:18" x14ac:dyDescent="0.25">
      <c r="A1551" s="22"/>
      <c r="B1551" s="113"/>
      <c r="C1551" s="113"/>
      <c r="D1551" s="113"/>
      <c r="E1551" s="22"/>
      <c r="F1551" s="22"/>
      <c r="G1551" s="22"/>
      <c r="H1551" s="22"/>
      <c r="I1551" s="22"/>
      <c r="J1551" s="22"/>
      <c r="K1551" s="22"/>
      <c r="L1551" s="22"/>
      <c r="M1551" s="22"/>
      <c r="N1551" s="22"/>
      <c r="O1551" s="22"/>
      <c r="P1551" s="22"/>
      <c r="Q1551" s="22"/>
      <c r="R1551" s="22"/>
    </row>
    <row r="1552" spans="1:18" x14ac:dyDescent="0.25">
      <c r="A1552" s="22"/>
      <c r="B1552" s="113"/>
      <c r="C1552" s="113"/>
      <c r="D1552" s="113"/>
      <c r="E1552" s="22"/>
      <c r="F1552" s="22"/>
      <c r="G1552" s="22"/>
      <c r="H1552" s="22"/>
      <c r="I1552" s="22"/>
      <c r="J1552" s="22"/>
      <c r="K1552" s="22"/>
      <c r="L1552" s="22"/>
      <c r="M1552" s="22"/>
      <c r="N1552" s="22"/>
      <c r="O1552" s="22"/>
      <c r="P1552" s="22"/>
      <c r="Q1552" s="22"/>
      <c r="R1552" s="22"/>
    </row>
    <row r="1553" spans="1:18" x14ac:dyDescent="0.25">
      <c r="A1553" s="22"/>
      <c r="B1553" s="113"/>
      <c r="C1553" s="113"/>
      <c r="D1553" s="113"/>
      <c r="E1553" s="22"/>
      <c r="F1553" s="22"/>
      <c r="G1553" s="22"/>
      <c r="H1553" s="22"/>
      <c r="I1553" s="22"/>
      <c r="J1553" s="22"/>
      <c r="K1553" s="22"/>
      <c r="L1553" s="22"/>
      <c r="M1553" s="22"/>
      <c r="N1553" s="22"/>
      <c r="O1553" s="22"/>
      <c r="P1553" s="22"/>
      <c r="Q1553" s="22"/>
      <c r="R1553" s="22"/>
    </row>
    <row r="1554" spans="1:18" x14ac:dyDescent="0.25">
      <c r="A1554" s="22"/>
      <c r="B1554" s="113"/>
      <c r="C1554" s="113"/>
      <c r="D1554" s="113"/>
      <c r="E1554" s="22"/>
      <c r="F1554" s="22"/>
      <c r="G1554" s="22"/>
      <c r="H1554" s="22"/>
      <c r="I1554" s="22"/>
      <c r="J1554" s="22"/>
      <c r="K1554" s="22"/>
      <c r="L1554" s="22"/>
      <c r="M1554" s="22"/>
      <c r="N1554" s="22"/>
      <c r="O1554" s="22"/>
      <c r="P1554" s="22"/>
      <c r="Q1554" s="22"/>
      <c r="R1554" s="22"/>
    </row>
    <row r="1555" spans="1:18" x14ac:dyDescent="0.25">
      <c r="A1555" s="22"/>
      <c r="B1555" s="113"/>
      <c r="C1555" s="113"/>
      <c r="D1555" s="113"/>
      <c r="E1555" s="22"/>
      <c r="F1555" s="22"/>
      <c r="G1555" s="22"/>
      <c r="H1555" s="22"/>
      <c r="I1555" s="22"/>
      <c r="J1555" s="22"/>
      <c r="K1555" s="22"/>
      <c r="L1555" s="22"/>
      <c r="M1555" s="22"/>
      <c r="N1555" s="22"/>
      <c r="O1555" s="22"/>
      <c r="P1555" s="22"/>
      <c r="Q1555" s="22"/>
      <c r="R1555" s="22"/>
    </row>
    <row r="1556" spans="1:18" x14ac:dyDescent="0.25">
      <c r="A1556" s="22"/>
      <c r="B1556" s="113"/>
      <c r="C1556" s="113"/>
      <c r="D1556" s="113"/>
      <c r="E1556" s="22"/>
      <c r="F1556" s="22"/>
      <c r="G1556" s="22"/>
      <c r="H1556" s="22"/>
      <c r="I1556" s="22"/>
      <c r="J1556" s="22"/>
      <c r="K1556" s="22"/>
      <c r="L1556" s="22"/>
      <c r="M1556" s="22"/>
      <c r="N1556" s="22"/>
      <c r="O1556" s="22"/>
      <c r="P1556" s="22"/>
      <c r="Q1556" s="22"/>
      <c r="R1556" s="22"/>
    </row>
    <row r="1557" spans="1:18" x14ac:dyDescent="0.25">
      <c r="A1557" s="22"/>
      <c r="B1557" s="113"/>
      <c r="C1557" s="113"/>
      <c r="D1557" s="113"/>
      <c r="E1557" s="22"/>
      <c r="F1557" s="22"/>
      <c r="G1557" s="22"/>
      <c r="H1557" s="22"/>
      <c r="I1557" s="22"/>
      <c r="J1557" s="22"/>
      <c r="K1557" s="22"/>
      <c r="L1557" s="22"/>
      <c r="M1557" s="22"/>
      <c r="N1557" s="22"/>
      <c r="O1557" s="22"/>
      <c r="P1557" s="22"/>
      <c r="Q1557" s="22"/>
      <c r="R1557" s="22"/>
    </row>
    <row r="1558" spans="1:18" x14ac:dyDescent="0.25">
      <c r="A1558" s="22"/>
      <c r="B1558" s="113"/>
      <c r="C1558" s="113"/>
      <c r="D1558" s="113"/>
      <c r="E1558" s="22"/>
      <c r="F1558" s="22"/>
      <c r="G1558" s="22"/>
      <c r="H1558" s="22"/>
      <c r="I1558" s="22"/>
      <c r="J1558" s="22"/>
      <c r="K1558" s="22"/>
      <c r="L1558" s="22"/>
      <c r="M1558" s="22"/>
      <c r="N1558" s="22"/>
      <c r="O1558" s="22"/>
      <c r="P1558" s="22"/>
      <c r="Q1558" s="22"/>
      <c r="R1558" s="22"/>
    </row>
    <row r="1559" spans="1:18" x14ac:dyDescent="0.25">
      <c r="A1559" s="22"/>
      <c r="B1559" s="113"/>
      <c r="C1559" s="113"/>
      <c r="D1559" s="113"/>
      <c r="E1559" s="22"/>
      <c r="F1559" s="22"/>
      <c r="G1559" s="22"/>
      <c r="H1559" s="22"/>
      <c r="I1559" s="22"/>
      <c r="J1559" s="22"/>
      <c r="K1559" s="22"/>
      <c r="L1559" s="22"/>
      <c r="M1559" s="22"/>
      <c r="N1559" s="22"/>
      <c r="O1559" s="22"/>
      <c r="P1559" s="22"/>
      <c r="Q1559" s="22"/>
      <c r="R1559" s="22"/>
    </row>
    <row r="1560" spans="1:18" x14ac:dyDescent="0.25">
      <c r="A1560" s="22"/>
      <c r="B1560" s="113"/>
      <c r="C1560" s="113"/>
      <c r="D1560" s="113"/>
      <c r="E1560" s="22"/>
      <c r="F1560" s="22"/>
      <c r="G1560" s="22"/>
      <c r="H1560" s="22"/>
      <c r="I1560" s="22"/>
      <c r="J1560" s="22"/>
      <c r="K1560" s="22"/>
      <c r="L1560" s="22"/>
      <c r="M1560" s="22"/>
      <c r="N1560" s="22"/>
      <c r="O1560" s="22"/>
      <c r="P1560" s="22"/>
      <c r="Q1560" s="22"/>
      <c r="R1560" s="22"/>
    </row>
    <row r="1561" spans="1:18" x14ac:dyDescent="0.25">
      <c r="A1561" s="22"/>
      <c r="B1561" s="113"/>
      <c r="C1561" s="113"/>
      <c r="D1561" s="113"/>
      <c r="E1561" s="22"/>
      <c r="F1561" s="22"/>
      <c r="G1561" s="22"/>
      <c r="H1561" s="22"/>
      <c r="I1561" s="22"/>
      <c r="J1561" s="22"/>
      <c r="K1561" s="22"/>
      <c r="L1561" s="22"/>
      <c r="M1561" s="22"/>
      <c r="N1561" s="22"/>
      <c r="O1561" s="22"/>
      <c r="P1561" s="22"/>
      <c r="Q1561" s="22"/>
      <c r="R1561" s="22"/>
    </row>
    <row r="1562" spans="1:18" x14ac:dyDescent="0.25">
      <c r="A1562" s="22"/>
      <c r="B1562" s="113"/>
      <c r="C1562" s="113"/>
      <c r="D1562" s="113"/>
      <c r="E1562" s="22"/>
      <c r="F1562" s="22"/>
      <c r="G1562" s="22"/>
      <c r="H1562" s="22"/>
      <c r="I1562" s="22"/>
      <c r="J1562" s="22"/>
      <c r="K1562" s="22"/>
      <c r="L1562" s="22"/>
      <c r="M1562" s="22"/>
      <c r="N1562" s="22"/>
      <c r="O1562" s="22"/>
      <c r="P1562" s="22"/>
      <c r="Q1562" s="22"/>
      <c r="R1562" s="22"/>
    </row>
    <row r="1563" spans="1:18" x14ac:dyDescent="0.25">
      <c r="A1563" s="22"/>
      <c r="B1563" s="113"/>
      <c r="C1563" s="113"/>
      <c r="D1563" s="113"/>
      <c r="E1563" s="22"/>
      <c r="F1563" s="22"/>
      <c r="G1563" s="22"/>
      <c r="H1563" s="22"/>
      <c r="I1563" s="22"/>
      <c r="J1563" s="22"/>
      <c r="K1563" s="22"/>
      <c r="L1563" s="22"/>
      <c r="M1563" s="22"/>
      <c r="N1563" s="22"/>
      <c r="O1563" s="22"/>
      <c r="P1563" s="22"/>
      <c r="Q1563" s="22"/>
      <c r="R1563" s="22"/>
    </row>
    <row r="1564" spans="1:18" x14ac:dyDescent="0.25">
      <c r="A1564" s="22"/>
      <c r="B1564" s="113"/>
      <c r="C1564" s="113"/>
      <c r="D1564" s="113"/>
      <c r="E1564" s="22"/>
      <c r="F1564" s="22"/>
      <c r="G1564" s="22"/>
      <c r="H1564" s="22"/>
      <c r="I1564" s="22"/>
      <c r="J1564" s="22"/>
      <c r="K1564" s="22"/>
      <c r="L1564" s="22"/>
      <c r="M1564" s="22"/>
      <c r="N1564" s="22"/>
      <c r="O1564" s="22"/>
      <c r="P1564" s="22"/>
      <c r="Q1564" s="22"/>
      <c r="R1564" s="22"/>
    </row>
    <row r="1565" spans="1:18" x14ac:dyDescent="0.25">
      <c r="A1565" s="22"/>
      <c r="B1565" s="113"/>
      <c r="C1565" s="113"/>
      <c r="D1565" s="113"/>
      <c r="E1565" s="22"/>
      <c r="F1565" s="22"/>
      <c r="G1565" s="22"/>
      <c r="H1565" s="22"/>
      <c r="I1565" s="22"/>
      <c r="J1565" s="22"/>
      <c r="K1565" s="22"/>
      <c r="L1565" s="22"/>
      <c r="M1565" s="22"/>
      <c r="N1565" s="22"/>
      <c r="O1565" s="22"/>
      <c r="P1565" s="22"/>
      <c r="Q1565" s="22"/>
      <c r="R1565" s="22"/>
    </row>
    <row r="1566" spans="1:18" x14ac:dyDescent="0.25">
      <c r="A1566" s="22"/>
      <c r="B1566" s="113"/>
      <c r="C1566" s="113"/>
      <c r="D1566" s="113"/>
      <c r="E1566" s="22"/>
      <c r="F1566" s="22"/>
      <c r="G1566" s="22"/>
      <c r="H1566" s="22"/>
      <c r="I1566" s="22"/>
      <c r="J1566" s="22"/>
      <c r="K1566" s="22"/>
      <c r="L1566" s="22"/>
      <c r="M1566" s="22"/>
      <c r="N1566" s="22"/>
      <c r="O1566" s="22"/>
      <c r="P1566" s="22"/>
      <c r="Q1566" s="22"/>
      <c r="R1566" s="22"/>
    </row>
    <row r="1567" spans="1:18" x14ac:dyDescent="0.25">
      <c r="A1567" s="22"/>
      <c r="B1567" s="113"/>
      <c r="C1567" s="113"/>
      <c r="D1567" s="113"/>
      <c r="E1567" s="22"/>
      <c r="F1567" s="22"/>
      <c r="G1567" s="22"/>
      <c r="H1567" s="22"/>
      <c r="I1567" s="22"/>
      <c r="J1567" s="22"/>
      <c r="K1567" s="22"/>
      <c r="L1567" s="22"/>
      <c r="M1567" s="22"/>
      <c r="N1567" s="22"/>
      <c r="O1567" s="22"/>
      <c r="P1567" s="22"/>
      <c r="Q1567" s="22"/>
      <c r="R1567" s="22"/>
    </row>
    <row r="1568" spans="1:18" x14ac:dyDescent="0.25">
      <c r="A1568" s="22"/>
      <c r="B1568" s="113"/>
      <c r="C1568" s="113"/>
      <c r="D1568" s="113"/>
      <c r="E1568" s="22"/>
      <c r="F1568" s="22"/>
      <c r="G1568" s="22"/>
      <c r="H1568" s="22"/>
      <c r="I1568" s="22"/>
      <c r="J1568" s="22"/>
      <c r="K1568" s="22"/>
      <c r="L1568" s="22"/>
      <c r="M1568" s="22"/>
      <c r="N1568" s="22"/>
      <c r="O1568" s="22"/>
      <c r="P1568" s="22"/>
      <c r="Q1568" s="22"/>
      <c r="R1568" s="22"/>
    </row>
    <row r="1569" spans="1:18" x14ac:dyDescent="0.25">
      <c r="A1569" s="22"/>
      <c r="B1569" s="113"/>
      <c r="C1569" s="113"/>
      <c r="D1569" s="113"/>
      <c r="E1569" s="22"/>
      <c r="F1569" s="22"/>
      <c r="G1569" s="22"/>
      <c r="H1569" s="22"/>
      <c r="I1569" s="22"/>
      <c r="J1569" s="22"/>
      <c r="K1569" s="22"/>
      <c r="L1569" s="22"/>
      <c r="M1569" s="22"/>
      <c r="N1569" s="22"/>
      <c r="O1569" s="22"/>
      <c r="P1569" s="22"/>
      <c r="Q1569" s="22"/>
      <c r="R1569" s="22"/>
    </row>
    <row r="1570" spans="1:18" x14ac:dyDescent="0.25">
      <c r="A1570" s="22"/>
      <c r="B1570" s="113"/>
      <c r="C1570" s="113"/>
      <c r="D1570" s="113"/>
      <c r="E1570" s="22"/>
      <c r="F1570" s="22"/>
      <c r="G1570" s="22"/>
      <c r="H1570" s="22"/>
      <c r="I1570" s="22"/>
      <c r="J1570" s="22"/>
      <c r="K1570" s="22"/>
      <c r="L1570" s="22"/>
      <c r="M1570" s="22"/>
      <c r="N1570" s="22"/>
      <c r="O1570" s="22"/>
      <c r="P1570" s="22"/>
      <c r="Q1570" s="22"/>
      <c r="R1570" s="22"/>
    </row>
    <row r="1571" spans="1:18" x14ac:dyDescent="0.25">
      <c r="A1571" s="22"/>
      <c r="B1571" s="113"/>
      <c r="C1571" s="113"/>
      <c r="D1571" s="113"/>
      <c r="E1571" s="22"/>
      <c r="F1571" s="22"/>
      <c r="G1571" s="22"/>
      <c r="H1571" s="22"/>
      <c r="I1571" s="22"/>
      <c r="J1571" s="22"/>
      <c r="K1571" s="22"/>
      <c r="L1571" s="22"/>
      <c r="M1571" s="22"/>
      <c r="N1571" s="22"/>
      <c r="O1571" s="22"/>
      <c r="P1571" s="22"/>
      <c r="Q1571" s="22"/>
      <c r="R1571" s="22"/>
    </row>
    <row r="1572" spans="1:18" x14ac:dyDescent="0.25">
      <c r="A1572" s="22"/>
      <c r="B1572" s="113"/>
      <c r="C1572" s="113"/>
      <c r="D1572" s="113"/>
      <c r="E1572" s="22"/>
      <c r="F1572" s="22"/>
      <c r="G1572" s="22"/>
      <c r="H1572" s="22"/>
      <c r="I1572" s="22"/>
      <c r="J1572" s="22"/>
      <c r="K1572" s="22"/>
      <c r="L1572" s="22"/>
      <c r="M1572" s="22"/>
      <c r="N1572" s="22"/>
      <c r="O1572" s="22"/>
      <c r="P1572" s="22"/>
      <c r="Q1572" s="22"/>
      <c r="R1572" s="22"/>
    </row>
    <row r="1573" spans="1:18" x14ac:dyDescent="0.25">
      <c r="A1573" s="22"/>
      <c r="B1573" s="113"/>
      <c r="C1573" s="113"/>
      <c r="D1573" s="113"/>
      <c r="E1573" s="22"/>
      <c r="F1573" s="22"/>
      <c r="G1573" s="22"/>
      <c r="H1573" s="22"/>
      <c r="I1573" s="22"/>
      <c r="J1573" s="22"/>
      <c r="K1573" s="22"/>
      <c r="L1573" s="22"/>
      <c r="M1573" s="22"/>
      <c r="N1573" s="22"/>
      <c r="O1573" s="22"/>
      <c r="P1573" s="22"/>
      <c r="Q1573" s="22"/>
      <c r="R1573" s="22"/>
    </row>
    <row r="1574" spans="1:18" x14ac:dyDescent="0.25">
      <c r="A1574" s="22"/>
      <c r="B1574" s="113"/>
      <c r="C1574" s="113"/>
      <c r="D1574" s="113"/>
      <c r="E1574" s="22"/>
      <c r="F1574" s="22"/>
      <c r="G1574" s="22"/>
      <c r="H1574" s="22"/>
      <c r="I1574" s="22"/>
      <c r="J1574" s="22"/>
      <c r="K1574" s="22"/>
      <c r="L1574" s="22"/>
      <c r="M1574" s="22"/>
      <c r="N1574" s="22"/>
      <c r="O1574" s="22"/>
      <c r="P1574" s="22"/>
      <c r="Q1574" s="22"/>
      <c r="R1574" s="22"/>
    </row>
    <row r="1575" spans="1:18" x14ac:dyDescent="0.25">
      <c r="A1575" s="22"/>
      <c r="B1575" s="113"/>
      <c r="C1575" s="113"/>
      <c r="D1575" s="113"/>
      <c r="E1575" s="22"/>
      <c r="F1575" s="22"/>
      <c r="G1575" s="22"/>
      <c r="H1575" s="22"/>
      <c r="I1575" s="22"/>
      <c r="J1575" s="22"/>
      <c r="K1575" s="22"/>
      <c r="L1575" s="22"/>
      <c r="M1575" s="22"/>
      <c r="N1575" s="22"/>
      <c r="O1575" s="22"/>
      <c r="P1575" s="22"/>
      <c r="Q1575" s="22"/>
      <c r="R1575" s="22"/>
    </row>
    <row r="1576" spans="1:18" x14ac:dyDescent="0.25">
      <c r="A1576" s="22"/>
      <c r="B1576" s="113"/>
      <c r="C1576" s="113"/>
      <c r="D1576" s="113"/>
      <c r="E1576" s="22"/>
      <c r="F1576" s="22"/>
      <c r="G1576" s="22"/>
      <c r="H1576" s="22"/>
      <c r="I1576" s="22"/>
      <c r="J1576" s="22"/>
      <c r="K1576" s="22"/>
      <c r="L1576" s="22"/>
      <c r="M1576" s="22"/>
      <c r="N1576" s="22"/>
      <c r="O1576" s="22"/>
      <c r="P1576" s="22"/>
      <c r="Q1576" s="22"/>
      <c r="R1576" s="22"/>
    </row>
    <row r="1577" spans="1:18" x14ac:dyDescent="0.25">
      <c r="A1577" s="22"/>
      <c r="B1577" s="113"/>
      <c r="C1577" s="113"/>
      <c r="D1577" s="113"/>
      <c r="E1577" s="22"/>
      <c r="F1577" s="22"/>
      <c r="G1577" s="22"/>
      <c r="H1577" s="22"/>
      <c r="I1577" s="22"/>
      <c r="J1577" s="22"/>
      <c r="K1577" s="22"/>
      <c r="L1577" s="22"/>
      <c r="M1577" s="22"/>
      <c r="N1577" s="22"/>
      <c r="O1577" s="22"/>
      <c r="P1577" s="22"/>
      <c r="Q1577" s="22"/>
      <c r="R1577" s="22"/>
    </row>
    <row r="1578" spans="1:18" x14ac:dyDescent="0.25">
      <c r="A1578" s="22"/>
      <c r="B1578" s="113"/>
      <c r="C1578" s="113"/>
      <c r="D1578" s="113"/>
      <c r="E1578" s="22"/>
      <c r="F1578" s="22"/>
      <c r="G1578" s="22"/>
      <c r="H1578" s="22"/>
      <c r="I1578" s="22"/>
      <c r="J1578" s="22"/>
      <c r="K1578" s="22"/>
      <c r="L1578" s="22"/>
      <c r="M1578" s="22"/>
      <c r="N1578" s="22"/>
      <c r="O1578" s="22"/>
      <c r="P1578" s="22"/>
      <c r="Q1578" s="22"/>
      <c r="R1578" s="22"/>
    </row>
    <row r="1579" spans="1:18" x14ac:dyDescent="0.25">
      <c r="A1579" s="22"/>
      <c r="B1579" s="113"/>
      <c r="C1579" s="113"/>
      <c r="D1579" s="113"/>
      <c r="E1579" s="22"/>
      <c r="F1579" s="22"/>
      <c r="G1579" s="22"/>
      <c r="H1579" s="22"/>
      <c r="I1579" s="22"/>
      <c r="J1579" s="22"/>
      <c r="K1579" s="22"/>
      <c r="L1579" s="22"/>
      <c r="M1579" s="22"/>
      <c r="N1579" s="22"/>
      <c r="O1579" s="22"/>
      <c r="P1579" s="22"/>
      <c r="Q1579" s="22"/>
      <c r="R1579" s="22"/>
    </row>
    <row r="1580" spans="1:18" x14ac:dyDescent="0.25">
      <c r="A1580" s="22"/>
      <c r="B1580" s="113"/>
      <c r="C1580" s="113"/>
      <c r="D1580" s="113"/>
      <c r="E1580" s="22"/>
      <c r="F1580" s="22"/>
      <c r="G1580" s="22"/>
      <c r="H1580" s="22"/>
      <c r="I1580" s="22"/>
      <c r="J1580" s="22"/>
      <c r="K1580" s="22"/>
      <c r="L1580" s="22"/>
      <c r="M1580" s="22"/>
      <c r="N1580" s="22"/>
      <c r="O1580" s="22"/>
      <c r="P1580" s="22"/>
      <c r="Q1580" s="22"/>
      <c r="R1580" s="22"/>
    </row>
    <row r="1581" spans="1:18" x14ac:dyDescent="0.25">
      <c r="A1581" s="22"/>
      <c r="B1581" s="113"/>
      <c r="C1581" s="113"/>
      <c r="D1581" s="113"/>
      <c r="E1581" s="22"/>
      <c r="F1581" s="22"/>
      <c r="G1581" s="22"/>
      <c r="H1581" s="22"/>
      <c r="I1581" s="22"/>
      <c r="J1581" s="22"/>
      <c r="K1581" s="22"/>
      <c r="L1581" s="22"/>
      <c r="M1581" s="22"/>
      <c r="N1581" s="22"/>
      <c r="O1581" s="22"/>
      <c r="P1581" s="22"/>
      <c r="Q1581" s="22"/>
      <c r="R1581" s="22"/>
    </row>
    <row r="1582" spans="1:18" x14ac:dyDescent="0.25">
      <c r="A1582" s="22"/>
      <c r="B1582" s="113"/>
      <c r="C1582" s="113"/>
      <c r="D1582" s="113"/>
      <c r="E1582" s="22"/>
      <c r="F1582" s="22"/>
      <c r="G1582" s="22"/>
      <c r="H1582" s="22"/>
      <c r="I1582" s="22"/>
      <c r="J1582" s="22"/>
      <c r="K1582" s="22"/>
      <c r="L1582" s="22"/>
      <c r="M1582" s="22"/>
      <c r="N1582" s="22"/>
      <c r="O1582" s="22"/>
      <c r="P1582" s="22"/>
      <c r="Q1582" s="22"/>
      <c r="R1582" s="22"/>
    </row>
    <row r="1583" spans="1:18" x14ac:dyDescent="0.25">
      <c r="A1583" s="22"/>
      <c r="B1583" s="113"/>
      <c r="C1583" s="113"/>
      <c r="D1583" s="113"/>
      <c r="E1583" s="22"/>
      <c r="F1583" s="22"/>
      <c r="G1583" s="22"/>
      <c r="H1583" s="22"/>
      <c r="I1583" s="22"/>
      <c r="J1583" s="22"/>
      <c r="K1583" s="22"/>
      <c r="L1583" s="22"/>
      <c r="M1583" s="22"/>
      <c r="N1583" s="22"/>
      <c r="O1583" s="22"/>
      <c r="P1583" s="22"/>
      <c r="Q1583" s="22"/>
      <c r="R1583" s="22"/>
    </row>
    <row r="1584" spans="1:18" x14ac:dyDescent="0.25">
      <c r="A1584" s="22"/>
      <c r="B1584" s="113"/>
      <c r="C1584" s="113"/>
      <c r="D1584" s="113"/>
      <c r="E1584" s="22"/>
      <c r="F1584" s="22"/>
      <c r="G1584" s="22"/>
      <c r="H1584" s="22"/>
      <c r="I1584" s="22"/>
      <c r="J1584" s="22"/>
      <c r="K1584" s="22"/>
      <c r="L1584" s="22"/>
      <c r="M1584" s="22"/>
      <c r="N1584" s="22"/>
      <c r="O1584" s="22"/>
      <c r="P1584" s="22"/>
      <c r="Q1584" s="22"/>
      <c r="R1584" s="22"/>
    </row>
    <row r="1585" spans="1:18" x14ac:dyDescent="0.25">
      <c r="A1585" s="22"/>
      <c r="B1585" s="113"/>
      <c r="C1585" s="113"/>
      <c r="D1585" s="113"/>
      <c r="E1585" s="22"/>
      <c r="F1585" s="22"/>
      <c r="G1585" s="22"/>
      <c r="H1585" s="22"/>
      <c r="I1585" s="22"/>
      <c r="J1585" s="22"/>
      <c r="K1585" s="22"/>
      <c r="L1585" s="22"/>
      <c r="M1585" s="22"/>
      <c r="N1585" s="22"/>
      <c r="O1585" s="22"/>
      <c r="P1585" s="22"/>
      <c r="Q1585" s="22"/>
      <c r="R1585" s="22"/>
    </row>
    <row r="1586" spans="1:18" x14ac:dyDescent="0.25">
      <c r="A1586" s="22"/>
      <c r="B1586" s="113"/>
      <c r="C1586" s="113"/>
      <c r="D1586" s="113"/>
      <c r="E1586" s="22"/>
      <c r="F1586" s="22"/>
      <c r="G1586" s="22"/>
      <c r="H1586" s="22"/>
      <c r="I1586" s="22"/>
      <c r="J1586" s="22"/>
      <c r="K1586" s="22"/>
      <c r="L1586" s="22"/>
      <c r="M1586" s="22"/>
      <c r="N1586" s="22"/>
      <c r="O1586" s="22"/>
      <c r="P1586" s="22"/>
      <c r="Q1586" s="22"/>
      <c r="R1586" s="22"/>
    </row>
    <row r="1587" spans="1:18" x14ac:dyDescent="0.25">
      <c r="A1587" s="22"/>
      <c r="B1587" s="113"/>
      <c r="C1587" s="113"/>
      <c r="D1587" s="113"/>
      <c r="E1587" s="22"/>
      <c r="F1587" s="22"/>
      <c r="G1587" s="22"/>
      <c r="H1587" s="22"/>
      <c r="I1587" s="22"/>
      <c r="J1587" s="22"/>
      <c r="K1587" s="22"/>
      <c r="L1587" s="22"/>
      <c r="M1587" s="22"/>
      <c r="N1587" s="22"/>
      <c r="O1587" s="22"/>
      <c r="P1587" s="22"/>
      <c r="Q1587" s="22"/>
      <c r="R1587" s="22"/>
    </row>
    <row r="1588" spans="1:18" x14ac:dyDescent="0.25">
      <c r="A1588" s="22"/>
      <c r="B1588" s="113"/>
      <c r="C1588" s="113"/>
      <c r="D1588" s="113"/>
      <c r="E1588" s="22"/>
      <c r="F1588" s="22"/>
      <c r="G1588" s="22"/>
      <c r="H1588" s="22"/>
      <c r="I1588" s="22"/>
      <c r="J1588" s="22"/>
      <c r="K1588" s="22"/>
      <c r="L1588" s="22"/>
      <c r="M1588" s="22"/>
      <c r="N1588" s="22"/>
      <c r="O1588" s="22"/>
      <c r="P1588" s="22"/>
      <c r="Q1588" s="22"/>
      <c r="R1588" s="22"/>
    </row>
    <row r="1589" spans="1:18" x14ac:dyDescent="0.25">
      <c r="A1589" s="22"/>
      <c r="B1589" s="113"/>
      <c r="C1589" s="113"/>
      <c r="D1589" s="113"/>
      <c r="E1589" s="22"/>
      <c r="F1589" s="22"/>
      <c r="G1589" s="22"/>
      <c r="H1589" s="22"/>
      <c r="I1589" s="22"/>
      <c r="J1589" s="22"/>
      <c r="K1589" s="22"/>
      <c r="L1589" s="22"/>
      <c r="M1589" s="22"/>
      <c r="N1589" s="22"/>
      <c r="O1589" s="22"/>
      <c r="P1589" s="22"/>
      <c r="Q1589" s="22"/>
      <c r="R1589" s="22"/>
    </row>
    <row r="1590" spans="1:18" x14ac:dyDescent="0.25">
      <c r="A1590" s="22"/>
      <c r="B1590" s="113"/>
      <c r="C1590" s="113"/>
      <c r="D1590" s="113"/>
      <c r="E1590" s="22"/>
      <c r="F1590" s="22"/>
      <c r="G1590" s="22"/>
      <c r="H1590" s="22"/>
      <c r="I1590" s="22"/>
      <c r="J1590" s="22"/>
      <c r="K1590" s="22"/>
      <c r="L1590" s="22"/>
      <c r="M1590" s="22"/>
      <c r="N1590" s="22"/>
      <c r="O1590" s="22"/>
      <c r="P1590" s="22"/>
      <c r="Q1590" s="22"/>
      <c r="R1590" s="22"/>
    </row>
    <row r="1591" spans="1:18" x14ac:dyDescent="0.25">
      <c r="A1591" s="22"/>
      <c r="B1591" s="113"/>
      <c r="C1591" s="113"/>
      <c r="D1591" s="113"/>
      <c r="E1591" s="22"/>
      <c r="F1591" s="22"/>
      <c r="G1591" s="22"/>
      <c r="H1591" s="22"/>
      <c r="I1591" s="22"/>
      <c r="J1591" s="22"/>
      <c r="K1591" s="22"/>
      <c r="L1591" s="22"/>
      <c r="M1591" s="22"/>
      <c r="N1591" s="22"/>
      <c r="O1591" s="22"/>
      <c r="P1591" s="22"/>
      <c r="Q1591" s="22"/>
      <c r="R1591" s="22"/>
    </row>
    <row r="1592" spans="1:18" x14ac:dyDescent="0.25">
      <c r="A1592" s="22"/>
      <c r="B1592" s="113"/>
      <c r="C1592" s="113"/>
      <c r="D1592" s="113"/>
      <c r="E1592" s="22"/>
      <c r="F1592" s="22"/>
      <c r="G1592" s="22"/>
      <c r="H1592" s="22"/>
      <c r="I1592" s="22"/>
      <c r="J1592" s="22"/>
      <c r="K1592" s="22"/>
      <c r="L1592" s="22"/>
      <c r="M1592" s="22"/>
      <c r="N1592" s="22"/>
      <c r="O1592" s="22"/>
      <c r="P1592" s="22"/>
      <c r="Q1592" s="22"/>
      <c r="R1592" s="22"/>
    </row>
    <row r="1593" spans="1:18" x14ac:dyDescent="0.25">
      <c r="A1593" s="22"/>
      <c r="B1593" s="113"/>
      <c r="C1593" s="113"/>
      <c r="D1593" s="113"/>
      <c r="E1593" s="22"/>
      <c r="F1593" s="22"/>
      <c r="G1593" s="22"/>
      <c r="H1593" s="22"/>
      <c r="I1593" s="22"/>
      <c r="J1593" s="22"/>
      <c r="K1593" s="22"/>
      <c r="L1593" s="22"/>
      <c r="M1593" s="22"/>
      <c r="N1593" s="22"/>
      <c r="O1593" s="22"/>
      <c r="P1593" s="22"/>
      <c r="Q1593" s="22"/>
      <c r="R1593" s="22"/>
    </row>
    <row r="1594" spans="1:18" x14ac:dyDescent="0.25">
      <c r="A1594" s="22"/>
      <c r="B1594" s="113"/>
      <c r="C1594" s="113"/>
      <c r="D1594" s="113"/>
      <c r="E1594" s="22"/>
      <c r="F1594" s="22"/>
      <c r="G1594" s="22"/>
      <c r="H1594" s="22"/>
      <c r="I1594" s="22"/>
      <c r="J1594" s="22"/>
      <c r="K1594" s="22"/>
      <c r="L1594" s="22"/>
      <c r="M1594" s="22"/>
      <c r="N1594" s="22"/>
      <c r="O1594" s="22"/>
      <c r="P1594" s="22"/>
      <c r="Q1594" s="22"/>
      <c r="R1594" s="22"/>
    </row>
    <row r="1595" spans="1:18" x14ac:dyDescent="0.25">
      <c r="A1595" s="22"/>
      <c r="B1595" s="113"/>
      <c r="C1595" s="113"/>
      <c r="D1595" s="113"/>
      <c r="E1595" s="22"/>
      <c r="F1595" s="22"/>
      <c r="G1595" s="22"/>
      <c r="H1595" s="22"/>
      <c r="I1595" s="22"/>
      <c r="J1595" s="22"/>
      <c r="K1595" s="22"/>
      <c r="L1595" s="22"/>
      <c r="M1595" s="22"/>
      <c r="N1595" s="22"/>
      <c r="O1595" s="22"/>
      <c r="P1595" s="22"/>
      <c r="Q1595" s="22"/>
      <c r="R1595" s="22"/>
    </row>
    <row r="1596" spans="1:18" x14ac:dyDescent="0.25">
      <c r="A1596" s="22"/>
      <c r="B1596" s="113"/>
      <c r="C1596" s="113"/>
      <c r="D1596" s="113"/>
      <c r="E1596" s="22"/>
      <c r="F1596" s="22"/>
      <c r="G1596" s="22"/>
      <c r="H1596" s="22"/>
      <c r="I1596" s="22"/>
      <c r="J1596" s="22"/>
      <c r="K1596" s="22"/>
      <c r="L1596" s="22"/>
      <c r="M1596" s="22"/>
      <c r="N1596" s="22"/>
      <c r="O1596" s="22"/>
      <c r="P1596" s="22"/>
      <c r="Q1596" s="22"/>
      <c r="R1596" s="22"/>
    </row>
    <row r="1597" spans="1:18" x14ac:dyDescent="0.25">
      <c r="A1597" s="22"/>
      <c r="B1597" s="113"/>
      <c r="C1597" s="113"/>
      <c r="D1597" s="113"/>
      <c r="E1597" s="22"/>
      <c r="F1597" s="22"/>
      <c r="G1597" s="22"/>
      <c r="H1597" s="22"/>
      <c r="I1597" s="22"/>
      <c r="J1597" s="22"/>
      <c r="K1597" s="22"/>
      <c r="L1597" s="22"/>
      <c r="M1597" s="22"/>
      <c r="N1597" s="22"/>
      <c r="O1597" s="22"/>
      <c r="P1597" s="22"/>
      <c r="Q1597" s="22"/>
      <c r="R1597" s="22"/>
    </row>
    <row r="1598" spans="1:18" x14ac:dyDescent="0.25">
      <c r="A1598" s="22"/>
      <c r="B1598" s="113"/>
      <c r="C1598" s="113"/>
      <c r="D1598" s="113"/>
      <c r="E1598" s="22"/>
      <c r="F1598" s="22"/>
      <c r="G1598" s="22"/>
      <c r="H1598" s="22"/>
      <c r="I1598" s="22"/>
      <c r="J1598" s="22"/>
      <c r="K1598" s="22"/>
      <c r="L1598" s="22"/>
      <c r="M1598" s="22"/>
      <c r="N1598" s="22"/>
      <c r="O1598" s="22"/>
      <c r="P1598" s="22"/>
      <c r="Q1598" s="22"/>
      <c r="R1598" s="22"/>
    </row>
    <row r="1599" spans="1:18" x14ac:dyDescent="0.25">
      <c r="A1599" s="22"/>
      <c r="B1599" s="113"/>
      <c r="C1599" s="113"/>
      <c r="D1599" s="113"/>
      <c r="E1599" s="22"/>
      <c r="F1599" s="22"/>
      <c r="G1599" s="22"/>
      <c r="H1599" s="22"/>
      <c r="I1599" s="22"/>
      <c r="J1599" s="22"/>
      <c r="K1599" s="22"/>
      <c r="L1599" s="22"/>
      <c r="M1599" s="22"/>
      <c r="N1599" s="22"/>
      <c r="O1599" s="22"/>
      <c r="P1599" s="22"/>
      <c r="Q1599" s="22"/>
      <c r="R1599" s="22"/>
    </row>
    <row r="1600" spans="1:18" x14ac:dyDescent="0.25">
      <c r="A1600" s="22"/>
      <c r="B1600" s="113"/>
      <c r="C1600" s="113"/>
      <c r="D1600" s="113"/>
      <c r="E1600" s="22"/>
      <c r="F1600" s="22"/>
      <c r="G1600" s="22"/>
      <c r="H1600" s="22"/>
      <c r="I1600" s="22"/>
      <c r="J1600" s="22"/>
      <c r="K1600" s="22"/>
      <c r="L1600" s="22"/>
      <c r="M1600" s="22"/>
      <c r="N1600" s="22"/>
      <c r="O1600" s="22"/>
      <c r="P1600" s="22"/>
      <c r="Q1600" s="22"/>
      <c r="R1600" s="22"/>
    </row>
    <row r="1601" spans="1:18" x14ac:dyDescent="0.25">
      <c r="A1601" s="22"/>
      <c r="B1601" s="113"/>
      <c r="C1601" s="113"/>
      <c r="D1601" s="113"/>
      <c r="E1601" s="22"/>
      <c r="F1601" s="22"/>
      <c r="G1601" s="22"/>
      <c r="H1601" s="22"/>
      <c r="I1601" s="22"/>
      <c r="J1601" s="22"/>
      <c r="K1601" s="22"/>
      <c r="L1601" s="22"/>
      <c r="M1601" s="22"/>
      <c r="N1601" s="22"/>
      <c r="O1601" s="22"/>
      <c r="P1601" s="22"/>
      <c r="Q1601" s="22"/>
      <c r="R1601" s="22"/>
    </row>
    <row r="1602" spans="1:18" x14ac:dyDescent="0.25">
      <c r="A1602" s="22"/>
      <c r="B1602" s="113"/>
      <c r="C1602" s="113"/>
      <c r="D1602" s="113"/>
      <c r="E1602" s="22"/>
      <c r="F1602" s="22"/>
      <c r="G1602" s="22"/>
      <c r="H1602" s="22"/>
      <c r="I1602" s="22"/>
      <c r="J1602" s="22"/>
      <c r="K1602" s="22"/>
      <c r="L1602" s="22"/>
      <c r="M1602" s="22"/>
      <c r="N1602" s="22"/>
      <c r="O1602" s="22"/>
      <c r="P1602" s="22"/>
      <c r="Q1602" s="22"/>
      <c r="R1602" s="22"/>
    </row>
    <row r="1603" spans="1:18" x14ac:dyDescent="0.25">
      <c r="A1603" s="22"/>
      <c r="B1603" s="113"/>
      <c r="C1603" s="113"/>
      <c r="D1603" s="113"/>
      <c r="E1603" s="22"/>
      <c r="F1603" s="22"/>
      <c r="G1603" s="22"/>
      <c r="H1603" s="22"/>
      <c r="I1603" s="22"/>
      <c r="J1603" s="22"/>
      <c r="K1603" s="22"/>
      <c r="L1603" s="22"/>
      <c r="M1603" s="22"/>
      <c r="N1603" s="22"/>
      <c r="O1603" s="22"/>
      <c r="P1603" s="22"/>
      <c r="Q1603" s="22"/>
      <c r="R1603" s="22"/>
    </row>
    <row r="1604" spans="1:18" x14ac:dyDescent="0.25">
      <c r="A1604" s="22"/>
      <c r="B1604" s="113"/>
      <c r="C1604" s="113"/>
      <c r="D1604" s="113"/>
      <c r="E1604" s="22"/>
      <c r="F1604" s="22"/>
      <c r="G1604" s="22"/>
      <c r="H1604" s="22"/>
      <c r="I1604" s="22"/>
      <c r="J1604" s="22"/>
      <c r="K1604" s="22"/>
      <c r="L1604" s="22"/>
      <c r="M1604" s="22"/>
      <c r="N1604" s="22"/>
      <c r="O1604" s="22"/>
      <c r="P1604" s="22"/>
      <c r="Q1604" s="22"/>
      <c r="R1604" s="22"/>
    </row>
    <row r="1605" spans="1:18" x14ac:dyDescent="0.25">
      <c r="A1605" s="22"/>
      <c r="B1605" s="113"/>
      <c r="C1605" s="113"/>
      <c r="D1605" s="113"/>
      <c r="E1605" s="22"/>
      <c r="F1605" s="22"/>
      <c r="G1605" s="22"/>
      <c r="H1605" s="22"/>
      <c r="I1605" s="22"/>
      <c r="J1605" s="22"/>
      <c r="K1605" s="22"/>
      <c r="L1605" s="22"/>
      <c r="M1605" s="22"/>
      <c r="N1605" s="22"/>
      <c r="O1605" s="22"/>
      <c r="P1605" s="22"/>
      <c r="Q1605" s="22"/>
      <c r="R1605" s="22"/>
    </row>
    <row r="1606" spans="1:18" x14ac:dyDescent="0.25">
      <c r="A1606" s="22"/>
      <c r="B1606" s="113"/>
      <c r="C1606" s="113"/>
      <c r="D1606" s="113"/>
      <c r="E1606" s="22"/>
      <c r="F1606" s="22"/>
      <c r="G1606" s="22"/>
      <c r="H1606" s="22"/>
      <c r="I1606" s="22"/>
      <c r="J1606" s="22"/>
      <c r="K1606" s="22"/>
      <c r="L1606" s="22"/>
      <c r="M1606" s="22"/>
      <c r="N1606" s="22"/>
      <c r="O1606" s="22"/>
      <c r="P1606" s="22"/>
      <c r="Q1606" s="22"/>
      <c r="R1606" s="22"/>
    </row>
    <row r="1607" spans="1:18" x14ac:dyDescent="0.25">
      <c r="A1607" s="22"/>
      <c r="B1607" s="113"/>
      <c r="C1607" s="113"/>
      <c r="D1607" s="113"/>
      <c r="E1607" s="22"/>
      <c r="F1607" s="22"/>
      <c r="G1607" s="22"/>
      <c r="H1607" s="22"/>
      <c r="I1607" s="22"/>
      <c r="J1607" s="22"/>
      <c r="K1607" s="22"/>
      <c r="L1607" s="22"/>
      <c r="M1607" s="22"/>
      <c r="N1607" s="22"/>
      <c r="O1607" s="22"/>
      <c r="P1607" s="22"/>
      <c r="Q1607" s="22"/>
      <c r="R1607" s="22"/>
    </row>
    <row r="1608" spans="1:18" x14ac:dyDescent="0.25">
      <c r="A1608" s="22"/>
      <c r="B1608" s="113"/>
      <c r="C1608" s="113"/>
      <c r="D1608" s="113"/>
      <c r="E1608" s="22"/>
      <c r="F1608" s="22"/>
      <c r="G1608" s="22"/>
      <c r="H1608" s="22"/>
      <c r="I1608" s="22"/>
      <c r="J1608" s="22"/>
      <c r="K1608" s="22"/>
      <c r="L1608" s="22"/>
      <c r="M1608" s="22"/>
      <c r="N1608" s="22"/>
      <c r="O1608" s="22"/>
      <c r="P1608" s="22"/>
      <c r="Q1608" s="22"/>
      <c r="R1608" s="22"/>
    </row>
    <row r="1609" spans="1:18" x14ac:dyDescent="0.25">
      <c r="A1609" s="22"/>
      <c r="B1609" s="113"/>
      <c r="C1609" s="113"/>
      <c r="D1609" s="113"/>
      <c r="E1609" s="22"/>
      <c r="F1609" s="22"/>
      <c r="G1609" s="22"/>
      <c r="H1609" s="22"/>
      <c r="I1609" s="22"/>
      <c r="J1609" s="22"/>
      <c r="K1609" s="22"/>
      <c r="L1609" s="22"/>
      <c r="M1609" s="22"/>
      <c r="N1609" s="22"/>
      <c r="O1609" s="22"/>
      <c r="P1609" s="22"/>
      <c r="Q1609" s="22"/>
      <c r="R1609" s="22"/>
    </row>
    <row r="1610" spans="1:18" x14ac:dyDescent="0.25">
      <c r="A1610" s="22"/>
      <c r="B1610" s="113"/>
      <c r="C1610" s="113"/>
      <c r="D1610" s="113"/>
      <c r="E1610" s="22"/>
      <c r="F1610" s="22"/>
      <c r="G1610" s="22"/>
      <c r="H1610" s="22"/>
      <c r="I1610" s="22"/>
      <c r="J1610" s="22"/>
      <c r="K1610" s="22"/>
      <c r="L1610" s="22"/>
      <c r="M1610" s="22"/>
      <c r="N1610" s="22"/>
      <c r="O1610" s="22"/>
      <c r="P1610" s="22"/>
      <c r="Q1610" s="22"/>
      <c r="R1610" s="22"/>
    </row>
    <row r="1611" spans="1:18" x14ac:dyDescent="0.25">
      <c r="A1611" s="22"/>
      <c r="B1611" s="113"/>
      <c r="C1611" s="113"/>
      <c r="D1611" s="113"/>
      <c r="E1611" s="22"/>
      <c r="F1611" s="22"/>
      <c r="G1611" s="22"/>
      <c r="H1611" s="22"/>
      <c r="I1611" s="22"/>
      <c r="J1611" s="22"/>
      <c r="K1611" s="22"/>
      <c r="L1611" s="22"/>
      <c r="M1611" s="22"/>
      <c r="N1611" s="22"/>
      <c r="O1611" s="22"/>
      <c r="P1611" s="22"/>
      <c r="Q1611" s="22"/>
      <c r="R1611" s="22"/>
    </row>
    <row r="1612" spans="1:18" x14ac:dyDescent="0.25">
      <c r="A1612" s="22"/>
      <c r="B1612" s="113"/>
      <c r="C1612" s="113"/>
      <c r="D1612" s="113"/>
      <c r="E1612" s="22"/>
      <c r="F1612" s="22"/>
      <c r="G1612" s="22"/>
      <c r="H1612" s="22"/>
      <c r="I1612" s="22"/>
      <c r="J1612" s="22"/>
      <c r="K1612" s="22"/>
      <c r="L1612" s="22"/>
      <c r="M1612" s="22"/>
      <c r="N1612" s="22"/>
      <c r="O1612" s="22"/>
      <c r="P1612" s="22"/>
      <c r="Q1612" s="22"/>
      <c r="R1612" s="22"/>
    </row>
    <row r="1613" spans="1:18" x14ac:dyDescent="0.25">
      <c r="A1613" s="22"/>
      <c r="B1613" s="113"/>
      <c r="C1613" s="113"/>
      <c r="D1613" s="113"/>
      <c r="E1613" s="22"/>
      <c r="F1613" s="22"/>
      <c r="G1613" s="22"/>
      <c r="H1613" s="22"/>
      <c r="I1613" s="22"/>
      <c r="J1613" s="22"/>
      <c r="K1613" s="22"/>
      <c r="L1613" s="22"/>
      <c r="M1613" s="22"/>
      <c r="N1613" s="22"/>
      <c r="O1613" s="22"/>
      <c r="P1613" s="22"/>
      <c r="Q1613" s="22"/>
      <c r="R1613" s="22"/>
    </row>
    <row r="1614" spans="1:18" x14ac:dyDescent="0.25">
      <c r="A1614" s="22"/>
      <c r="B1614" s="113"/>
      <c r="C1614" s="113"/>
      <c r="D1614" s="113"/>
      <c r="E1614" s="22"/>
      <c r="F1614" s="22"/>
      <c r="G1614" s="22"/>
      <c r="H1614" s="22"/>
      <c r="I1614" s="22"/>
      <c r="J1614" s="22"/>
      <c r="K1614" s="22"/>
      <c r="L1614" s="22"/>
      <c r="M1614" s="22"/>
      <c r="N1614" s="22"/>
      <c r="O1614" s="22"/>
      <c r="P1614" s="22"/>
      <c r="Q1614" s="22"/>
      <c r="R1614" s="22"/>
    </row>
    <row r="1615" spans="1:18" x14ac:dyDescent="0.25">
      <c r="A1615" s="22"/>
      <c r="B1615" s="113"/>
      <c r="C1615" s="113"/>
      <c r="D1615" s="113"/>
      <c r="E1615" s="22"/>
      <c r="F1615" s="22"/>
      <c r="G1615" s="22"/>
      <c r="H1615" s="22"/>
      <c r="I1615" s="22"/>
      <c r="J1615" s="22"/>
      <c r="K1615" s="22"/>
      <c r="L1615" s="22"/>
      <c r="M1615" s="22"/>
      <c r="N1615" s="22"/>
      <c r="O1615" s="22"/>
      <c r="P1615" s="22"/>
      <c r="Q1615" s="22"/>
      <c r="R1615" s="22"/>
    </row>
    <row r="1616" spans="1:18" x14ac:dyDescent="0.25">
      <c r="A1616" s="22"/>
      <c r="B1616" s="113"/>
      <c r="C1616" s="113"/>
      <c r="D1616" s="113"/>
      <c r="E1616" s="22"/>
      <c r="F1616" s="22"/>
      <c r="G1616" s="22"/>
      <c r="H1616" s="22"/>
      <c r="I1616" s="22"/>
      <c r="J1616" s="22"/>
      <c r="K1616" s="22"/>
      <c r="L1616" s="22"/>
      <c r="M1616" s="22"/>
      <c r="N1616" s="22"/>
      <c r="O1616" s="22"/>
      <c r="P1616" s="22"/>
      <c r="Q1616" s="22"/>
      <c r="R1616" s="22"/>
    </row>
    <row r="1617" spans="1:18" x14ac:dyDescent="0.25">
      <c r="A1617" s="22"/>
      <c r="B1617" s="113"/>
      <c r="C1617" s="113"/>
      <c r="D1617" s="113"/>
      <c r="E1617" s="22"/>
      <c r="F1617" s="22"/>
      <c r="G1617" s="22"/>
      <c r="H1617" s="22"/>
      <c r="I1617" s="22"/>
      <c r="J1617" s="22"/>
      <c r="K1617" s="22"/>
      <c r="L1617" s="22"/>
      <c r="M1617" s="22"/>
      <c r="N1617" s="22"/>
      <c r="O1617" s="22"/>
      <c r="P1617" s="22"/>
      <c r="Q1617" s="22"/>
      <c r="R1617" s="22"/>
    </row>
    <row r="1618" spans="1:18" x14ac:dyDescent="0.25">
      <c r="A1618" s="22"/>
      <c r="B1618" s="113"/>
      <c r="C1618" s="113"/>
      <c r="D1618" s="113"/>
      <c r="E1618" s="22"/>
      <c r="F1618" s="22"/>
      <c r="G1618" s="22"/>
      <c r="H1618" s="22"/>
      <c r="I1618" s="22"/>
      <c r="J1618" s="22"/>
      <c r="K1618" s="22"/>
      <c r="L1618" s="22"/>
      <c r="M1618" s="22"/>
      <c r="N1618" s="22"/>
      <c r="O1618" s="22"/>
      <c r="P1618" s="22"/>
      <c r="Q1618" s="22"/>
      <c r="R1618" s="22"/>
    </row>
    <row r="1619" spans="1:18" x14ac:dyDescent="0.25">
      <c r="A1619" s="22"/>
      <c r="B1619" s="113"/>
      <c r="C1619" s="113"/>
      <c r="D1619" s="113"/>
      <c r="E1619" s="22"/>
      <c r="F1619" s="22"/>
      <c r="G1619" s="22"/>
      <c r="H1619" s="22"/>
      <c r="I1619" s="22"/>
      <c r="J1619" s="22"/>
      <c r="K1619" s="22"/>
      <c r="L1619" s="22"/>
      <c r="M1619" s="22"/>
      <c r="N1619" s="22"/>
      <c r="O1619" s="22"/>
      <c r="P1619" s="22"/>
      <c r="Q1619" s="22"/>
      <c r="R1619" s="22"/>
    </row>
    <row r="1620" spans="1:18" x14ac:dyDescent="0.25">
      <c r="A1620" s="22"/>
      <c r="B1620" s="113"/>
      <c r="C1620" s="113"/>
      <c r="D1620" s="113"/>
      <c r="E1620" s="22"/>
      <c r="F1620" s="22"/>
      <c r="G1620" s="22"/>
      <c r="H1620" s="22"/>
      <c r="I1620" s="22"/>
      <c r="J1620" s="22"/>
      <c r="K1620" s="22"/>
      <c r="L1620" s="22"/>
      <c r="M1620" s="22"/>
      <c r="N1620" s="22"/>
      <c r="O1620" s="22"/>
      <c r="P1620" s="22"/>
      <c r="Q1620" s="22"/>
      <c r="R1620" s="22"/>
    </row>
    <row r="1621" spans="1:18" x14ac:dyDescent="0.25">
      <c r="A1621" s="22"/>
      <c r="B1621" s="113"/>
      <c r="C1621" s="113"/>
      <c r="D1621" s="113"/>
      <c r="E1621" s="22"/>
      <c r="F1621" s="22"/>
      <c r="G1621" s="22"/>
      <c r="H1621" s="22"/>
      <c r="I1621" s="22"/>
      <c r="J1621" s="22"/>
      <c r="K1621" s="22"/>
      <c r="L1621" s="22"/>
      <c r="M1621" s="22"/>
      <c r="N1621" s="22"/>
      <c r="O1621" s="22"/>
      <c r="P1621" s="22"/>
      <c r="Q1621" s="22"/>
      <c r="R1621" s="22"/>
    </row>
    <row r="1622" spans="1:18" x14ac:dyDescent="0.25">
      <c r="A1622" s="22"/>
      <c r="B1622" s="113"/>
      <c r="C1622" s="113"/>
      <c r="D1622" s="113"/>
      <c r="E1622" s="22"/>
      <c r="F1622" s="22"/>
      <c r="G1622" s="22"/>
      <c r="H1622" s="22"/>
      <c r="I1622" s="22"/>
      <c r="J1622" s="22"/>
      <c r="K1622" s="22"/>
      <c r="L1622" s="22"/>
      <c r="M1622" s="22"/>
      <c r="N1622" s="22"/>
      <c r="O1622" s="22"/>
      <c r="P1622" s="22"/>
      <c r="Q1622" s="22"/>
      <c r="R1622" s="22"/>
    </row>
    <row r="1623" spans="1:18" x14ac:dyDescent="0.25">
      <c r="A1623" s="22"/>
      <c r="B1623" s="113"/>
      <c r="C1623" s="113"/>
      <c r="D1623" s="113"/>
      <c r="E1623" s="22"/>
      <c r="F1623" s="22"/>
      <c r="G1623" s="22"/>
      <c r="H1623" s="22"/>
      <c r="I1623" s="22"/>
      <c r="J1623" s="22"/>
      <c r="K1623" s="22"/>
      <c r="L1623" s="22"/>
      <c r="M1623" s="22"/>
      <c r="N1623" s="22"/>
      <c r="O1623" s="22"/>
      <c r="P1623" s="22"/>
      <c r="Q1623" s="22"/>
      <c r="R1623" s="22"/>
    </row>
    <row r="1624" spans="1:18" x14ac:dyDescent="0.25">
      <c r="A1624" s="22"/>
      <c r="B1624" s="113"/>
      <c r="C1624" s="113"/>
      <c r="D1624" s="113"/>
      <c r="E1624" s="22"/>
      <c r="F1624" s="22"/>
      <c r="G1624" s="22"/>
      <c r="H1624" s="22"/>
      <c r="I1624" s="22"/>
      <c r="J1624" s="22"/>
      <c r="K1624" s="22"/>
      <c r="L1624" s="22"/>
      <c r="M1624" s="22"/>
      <c r="N1624" s="22"/>
      <c r="O1624" s="22"/>
      <c r="P1624" s="22"/>
      <c r="Q1624" s="22"/>
      <c r="R1624" s="22"/>
    </row>
    <row r="1625" spans="1:18" x14ac:dyDescent="0.25">
      <c r="A1625" s="22"/>
      <c r="B1625" s="113"/>
      <c r="C1625" s="113"/>
      <c r="D1625" s="113"/>
      <c r="E1625" s="22"/>
      <c r="F1625" s="22"/>
      <c r="G1625" s="22"/>
      <c r="H1625" s="22"/>
      <c r="I1625" s="22"/>
      <c r="J1625" s="22"/>
      <c r="K1625" s="22"/>
      <c r="L1625" s="22"/>
      <c r="M1625" s="22"/>
      <c r="N1625" s="22"/>
      <c r="O1625" s="22"/>
      <c r="P1625" s="22"/>
      <c r="Q1625" s="22"/>
      <c r="R1625" s="22"/>
    </row>
    <row r="1626" spans="1:18" x14ac:dyDescent="0.25">
      <c r="A1626" s="22"/>
      <c r="B1626" s="113"/>
      <c r="C1626" s="113"/>
      <c r="D1626" s="113"/>
      <c r="E1626" s="22"/>
      <c r="F1626" s="22"/>
      <c r="G1626" s="22"/>
      <c r="H1626" s="22"/>
      <c r="I1626" s="22"/>
      <c r="J1626" s="22"/>
      <c r="K1626" s="22"/>
      <c r="L1626" s="22"/>
      <c r="M1626" s="22"/>
      <c r="N1626" s="22"/>
      <c r="O1626" s="22"/>
      <c r="P1626" s="22"/>
      <c r="Q1626" s="22"/>
      <c r="R1626" s="22"/>
    </row>
    <row r="1627" spans="1:18" x14ac:dyDescent="0.25">
      <c r="A1627" s="22"/>
      <c r="B1627" s="113"/>
      <c r="C1627" s="113"/>
      <c r="D1627" s="113"/>
      <c r="E1627" s="22"/>
      <c r="F1627" s="22"/>
      <c r="G1627" s="22"/>
      <c r="H1627" s="22"/>
      <c r="I1627" s="22"/>
      <c r="J1627" s="22"/>
      <c r="K1627" s="22"/>
      <c r="L1627" s="22"/>
      <c r="M1627" s="22"/>
      <c r="N1627" s="22"/>
      <c r="O1627" s="22"/>
      <c r="P1627" s="22"/>
      <c r="Q1627" s="22"/>
      <c r="R1627" s="22"/>
    </row>
    <row r="1628" spans="1:18" x14ac:dyDescent="0.25">
      <c r="A1628" s="22"/>
      <c r="B1628" s="113"/>
      <c r="C1628" s="113"/>
      <c r="D1628" s="113"/>
      <c r="E1628" s="22"/>
      <c r="F1628" s="22"/>
      <c r="G1628" s="22"/>
      <c r="H1628" s="22"/>
      <c r="I1628" s="22"/>
      <c r="J1628" s="22"/>
      <c r="K1628" s="22"/>
      <c r="L1628" s="22"/>
      <c r="M1628" s="22"/>
      <c r="N1628" s="22"/>
      <c r="O1628" s="22"/>
      <c r="P1628" s="22"/>
      <c r="Q1628" s="22"/>
      <c r="R1628" s="22"/>
    </row>
    <row r="1629" spans="1:18" x14ac:dyDescent="0.25">
      <c r="A1629" s="22"/>
      <c r="B1629" s="113"/>
      <c r="C1629" s="113"/>
      <c r="D1629" s="113"/>
      <c r="E1629" s="22"/>
      <c r="F1629" s="22"/>
      <c r="G1629" s="22"/>
      <c r="H1629" s="22"/>
      <c r="I1629" s="22"/>
      <c r="J1629" s="22"/>
      <c r="K1629" s="22"/>
      <c r="L1629" s="22"/>
      <c r="M1629" s="22"/>
      <c r="N1629" s="22"/>
      <c r="O1629" s="22"/>
      <c r="P1629" s="22"/>
      <c r="Q1629" s="22"/>
      <c r="R1629" s="22"/>
    </row>
    <row r="1630" spans="1:18" x14ac:dyDescent="0.25">
      <c r="A1630" s="22"/>
      <c r="B1630" s="113"/>
      <c r="C1630" s="113"/>
      <c r="D1630" s="113"/>
      <c r="E1630" s="22"/>
      <c r="F1630" s="22"/>
      <c r="G1630" s="22"/>
      <c r="H1630" s="22"/>
      <c r="I1630" s="22"/>
      <c r="J1630" s="22"/>
      <c r="K1630" s="22"/>
      <c r="L1630" s="22"/>
      <c r="M1630" s="22"/>
      <c r="N1630" s="22"/>
      <c r="O1630" s="22"/>
      <c r="P1630" s="22"/>
      <c r="Q1630" s="22"/>
      <c r="R1630" s="22"/>
    </row>
    <row r="1631" spans="1:18" x14ac:dyDescent="0.25">
      <c r="A1631" s="22"/>
      <c r="B1631" s="113"/>
      <c r="C1631" s="113"/>
      <c r="D1631" s="113"/>
      <c r="E1631" s="22"/>
      <c r="F1631" s="22"/>
      <c r="G1631" s="22"/>
      <c r="H1631" s="22"/>
      <c r="I1631" s="22"/>
      <c r="J1631" s="22"/>
      <c r="K1631" s="22"/>
      <c r="L1631" s="22"/>
      <c r="M1631" s="22"/>
      <c r="N1631" s="22"/>
      <c r="O1631" s="22"/>
      <c r="P1631" s="22"/>
      <c r="Q1631" s="22"/>
      <c r="R1631" s="22"/>
    </row>
    <row r="1632" spans="1:18" x14ac:dyDescent="0.25">
      <c r="A1632" s="22"/>
      <c r="B1632" s="113"/>
      <c r="C1632" s="113"/>
      <c r="D1632" s="113"/>
      <c r="E1632" s="22"/>
      <c r="F1632" s="22"/>
      <c r="G1632" s="22"/>
      <c r="H1632" s="22"/>
      <c r="I1632" s="22"/>
      <c r="J1632" s="22"/>
      <c r="K1632" s="22"/>
      <c r="L1632" s="22"/>
      <c r="M1632" s="22"/>
      <c r="N1632" s="22"/>
      <c r="O1632" s="22"/>
      <c r="P1632" s="22"/>
      <c r="Q1632" s="22"/>
      <c r="R1632" s="22"/>
    </row>
    <row r="1633" spans="1:18" x14ac:dyDescent="0.25">
      <c r="A1633" s="22"/>
      <c r="B1633" s="113"/>
      <c r="C1633" s="113"/>
      <c r="D1633" s="113"/>
      <c r="E1633" s="22"/>
      <c r="F1633" s="22"/>
      <c r="G1633" s="22"/>
      <c r="H1633" s="22"/>
      <c r="I1633" s="22"/>
      <c r="J1633" s="22"/>
      <c r="K1633" s="22"/>
      <c r="L1633" s="22"/>
      <c r="M1633" s="22"/>
      <c r="N1633" s="22"/>
      <c r="O1633" s="22"/>
      <c r="P1633" s="22"/>
      <c r="Q1633" s="22"/>
      <c r="R1633" s="22"/>
    </row>
    <row r="1634" spans="1:18" x14ac:dyDescent="0.25">
      <c r="A1634" s="22"/>
      <c r="B1634" s="113"/>
      <c r="C1634" s="113"/>
      <c r="D1634" s="113"/>
      <c r="E1634" s="22"/>
      <c r="F1634" s="22"/>
      <c r="G1634" s="22"/>
      <c r="H1634" s="22"/>
      <c r="I1634" s="22"/>
      <c r="J1634" s="22"/>
      <c r="K1634" s="22"/>
      <c r="L1634" s="22"/>
      <c r="M1634" s="22"/>
      <c r="N1634" s="22"/>
      <c r="O1634" s="22"/>
      <c r="P1634" s="22"/>
      <c r="Q1634" s="22"/>
      <c r="R1634" s="22"/>
    </row>
    <row r="1635" spans="1:18" x14ac:dyDescent="0.25">
      <c r="A1635" s="22"/>
      <c r="B1635" s="113"/>
      <c r="C1635" s="113"/>
      <c r="D1635" s="113"/>
      <c r="E1635" s="22"/>
      <c r="F1635" s="22"/>
      <c r="G1635" s="22"/>
      <c r="H1635" s="22"/>
      <c r="I1635" s="22"/>
      <c r="J1635" s="22"/>
      <c r="K1635" s="22"/>
      <c r="L1635" s="22"/>
      <c r="M1635" s="22"/>
      <c r="N1635" s="22"/>
      <c r="O1635" s="22"/>
      <c r="P1635" s="22"/>
      <c r="Q1635" s="22"/>
      <c r="R1635" s="22"/>
    </row>
    <row r="1636" spans="1:18" x14ac:dyDescent="0.25">
      <c r="A1636" s="22"/>
      <c r="B1636" s="113"/>
      <c r="C1636" s="113"/>
      <c r="D1636" s="113"/>
      <c r="E1636" s="22"/>
      <c r="F1636" s="22"/>
      <c r="G1636" s="22"/>
      <c r="H1636" s="22"/>
      <c r="I1636" s="22"/>
      <c r="J1636" s="22"/>
      <c r="K1636" s="22"/>
      <c r="L1636" s="22"/>
      <c r="M1636" s="22"/>
      <c r="N1636" s="22"/>
      <c r="O1636" s="22"/>
      <c r="P1636" s="22"/>
      <c r="Q1636" s="22"/>
      <c r="R1636" s="22"/>
    </row>
    <row r="1637" spans="1:18" x14ac:dyDescent="0.25">
      <c r="A1637" s="22"/>
      <c r="B1637" s="113"/>
      <c r="C1637" s="113"/>
      <c r="D1637" s="113"/>
      <c r="E1637" s="22"/>
      <c r="F1637" s="22"/>
      <c r="G1637" s="22"/>
      <c r="H1637" s="22"/>
      <c r="I1637" s="22"/>
      <c r="J1637" s="22"/>
      <c r="K1637" s="22"/>
      <c r="L1637" s="22"/>
      <c r="M1637" s="22"/>
      <c r="N1637" s="22"/>
      <c r="O1637" s="22"/>
      <c r="P1637" s="22"/>
      <c r="Q1637" s="22"/>
      <c r="R1637" s="22"/>
    </row>
    <row r="1638" spans="1:18" x14ac:dyDescent="0.25">
      <c r="A1638" s="22"/>
      <c r="B1638" s="113"/>
      <c r="C1638" s="113"/>
      <c r="D1638" s="113"/>
      <c r="E1638" s="22"/>
      <c r="F1638" s="22"/>
      <c r="G1638" s="22"/>
      <c r="H1638" s="22"/>
      <c r="I1638" s="22"/>
      <c r="J1638" s="22"/>
      <c r="K1638" s="22"/>
      <c r="L1638" s="22"/>
      <c r="M1638" s="22"/>
      <c r="N1638" s="22"/>
      <c r="O1638" s="22"/>
      <c r="P1638" s="22"/>
      <c r="Q1638" s="22"/>
      <c r="R1638" s="22"/>
    </row>
    <row r="1639" spans="1:18" x14ac:dyDescent="0.25">
      <c r="A1639" s="22"/>
      <c r="B1639" s="113"/>
      <c r="C1639" s="113"/>
      <c r="D1639" s="113"/>
      <c r="E1639" s="22"/>
      <c r="F1639" s="22"/>
      <c r="G1639" s="22"/>
      <c r="H1639" s="22"/>
      <c r="I1639" s="22"/>
      <c r="J1639" s="22"/>
      <c r="K1639" s="22"/>
      <c r="L1639" s="22"/>
      <c r="M1639" s="22"/>
      <c r="N1639" s="22"/>
      <c r="O1639" s="22"/>
      <c r="P1639" s="22"/>
      <c r="Q1639" s="22"/>
      <c r="R1639" s="22"/>
    </row>
    <row r="1640" spans="1:18" x14ac:dyDescent="0.25">
      <c r="A1640" s="22"/>
      <c r="B1640" s="113"/>
      <c r="C1640" s="113"/>
      <c r="D1640" s="113"/>
      <c r="E1640" s="22"/>
      <c r="F1640" s="22"/>
      <c r="G1640" s="22"/>
      <c r="H1640" s="22"/>
      <c r="I1640" s="22"/>
      <c r="J1640" s="22"/>
      <c r="K1640" s="22"/>
      <c r="L1640" s="22"/>
      <c r="M1640" s="22"/>
      <c r="N1640" s="22"/>
      <c r="O1640" s="22"/>
      <c r="P1640" s="22"/>
      <c r="Q1640" s="22"/>
      <c r="R1640" s="22"/>
    </row>
    <row r="1641" spans="1:18" x14ac:dyDescent="0.25">
      <c r="A1641" s="22"/>
      <c r="B1641" s="113"/>
      <c r="C1641" s="113"/>
      <c r="D1641" s="113"/>
      <c r="E1641" s="22"/>
      <c r="F1641" s="22"/>
      <c r="G1641" s="22"/>
      <c r="H1641" s="22"/>
      <c r="I1641" s="22"/>
      <c r="J1641" s="22"/>
      <c r="K1641" s="22"/>
      <c r="L1641" s="22"/>
      <c r="M1641" s="22"/>
      <c r="N1641" s="22"/>
      <c r="O1641" s="22"/>
      <c r="P1641" s="22"/>
      <c r="Q1641" s="22"/>
      <c r="R1641" s="22"/>
    </row>
    <row r="1642" spans="1:18" x14ac:dyDescent="0.25">
      <c r="A1642" s="22"/>
      <c r="B1642" s="113"/>
      <c r="C1642" s="113"/>
      <c r="D1642" s="113"/>
      <c r="E1642" s="22"/>
      <c r="F1642" s="22"/>
      <c r="G1642" s="22"/>
      <c r="H1642" s="22"/>
      <c r="I1642" s="22"/>
      <c r="J1642" s="22"/>
      <c r="K1642" s="22"/>
      <c r="L1642" s="22"/>
      <c r="M1642" s="22"/>
      <c r="N1642" s="22"/>
      <c r="O1642" s="22"/>
      <c r="P1642" s="22"/>
      <c r="Q1642" s="22"/>
      <c r="R1642" s="22"/>
    </row>
    <row r="1643" spans="1:18" x14ac:dyDescent="0.25">
      <c r="A1643" s="22"/>
      <c r="B1643" s="113"/>
      <c r="C1643" s="113"/>
      <c r="D1643" s="113"/>
      <c r="E1643" s="22"/>
      <c r="F1643" s="22"/>
      <c r="G1643" s="22"/>
      <c r="H1643" s="22"/>
      <c r="I1643" s="22"/>
      <c r="J1643" s="22"/>
      <c r="K1643" s="22"/>
      <c r="L1643" s="22"/>
      <c r="M1643" s="22"/>
      <c r="N1643" s="22"/>
      <c r="O1643" s="22"/>
      <c r="P1643" s="22"/>
      <c r="Q1643" s="22"/>
      <c r="R1643" s="22"/>
    </row>
    <row r="1644" spans="1:18" x14ac:dyDescent="0.25">
      <c r="A1644" s="22"/>
      <c r="B1644" s="113"/>
      <c r="C1644" s="113"/>
      <c r="D1644" s="113"/>
      <c r="E1644" s="22"/>
      <c r="F1644" s="22"/>
      <c r="G1644" s="22"/>
      <c r="H1644" s="22"/>
      <c r="I1644" s="22"/>
      <c r="J1644" s="22"/>
      <c r="K1644" s="22"/>
      <c r="L1644" s="22"/>
      <c r="M1644" s="22"/>
      <c r="N1644" s="22"/>
      <c r="O1644" s="22"/>
      <c r="P1644" s="22"/>
      <c r="Q1644" s="22"/>
      <c r="R1644" s="22"/>
    </row>
    <row r="1645" spans="1:18" x14ac:dyDescent="0.25">
      <c r="A1645" s="22"/>
      <c r="B1645" s="113"/>
      <c r="C1645" s="113"/>
      <c r="D1645" s="113"/>
      <c r="E1645" s="22"/>
      <c r="F1645" s="22"/>
      <c r="G1645" s="22"/>
      <c r="H1645" s="22"/>
      <c r="I1645" s="22"/>
      <c r="J1645" s="22"/>
      <c r="K1645" s="22"/>
      <c r="L1645" s="22"/>
      <c r="M1645" s="22"/>
      <c r="N1645" s="22"/>
      <c r="O1645" s="22"/>
      <c r="P1645" s="22"/>
      <c r="Q1645" s="22"/>
      <c r="R1645" s="22"/>
    </row>
    <row r="1646" spans="1:18" x14ac:dyDescent="0.25">
      <c r="A1646" s="22"/>
      <c r="B1646" s="113"/>
      <c r="C1646" s="113"/>
      <c r="D1646" s="113"/>
      <c r="E1646" s="22"/>
      <c r="F1646" s="22"/>
      <c r="G1646" s="22"/>
      <c r="H1646" s="22"/>
      <c r="I1646" s="22"/>
      <c r="J1646" s="22"/>
      <c r="K1646" s="22"/>
      <c r="L1646" s="22"/>
      <c r="M1646" s="22"/>
      <c r="N1646" s="22"/>
      <c r="O1646" s="22"/>
      <c r="P1646" s="22"/>
      <c r="Q1646" s="22"/>
      <c r="R1646" s="22"/>
    </row>
    <row r="1647" spans="1:18" x14ac:dyDescent="0.25">
      <c r="A1647" s="22"/>
      <c r="B1647" s="113"/>
      <c r="C1647" s="113"/>
      <c r="D1647" s="113"/>
      <c r="E1647" s="22"/>
      <c r="F1647" s="22"/>
      <c r="G1647" s="22"/>
      <c r="H1647" s="22"/>
      <c r="I1647" s="22"/>
      <c r="J1647" s="22"/>
      <c r="K1647" s="22"/>
      <c r="L1647" s="22"/>
      <c r="M1647" s="22"/>
      <c r="N1647" s="22"/>
      <c r="O1647" s="22"/>
      <c r="P1647" s="22"/>
      <c r="Q1647" s="22"/>
      <c r="R1647" s="22"/>
    </row>
    <row r="1648" spans="1:18" x14ac:dyDescent="0.25">
      <c r="A1648" s="22"/>
      <c r="B1648" s="113"/>
      <c r="C1648" s="113"/>
      <c r="D1648" s="113"/>
      <c r="E1648" s="22"/>
      <c r="F1648" s="22"/>
      <c r="G1648" s="22"/>
      <c r="H1648" s="22"/>
      <c r="I1648" s="22"/>
      <c r="J1648" s="22"/>
      <c r="K1648" s="22"/>
      <c r="L1648" s="22"/>
      <c r="M1648" s="22"/>
      <c r="N1648" s="22"/>
      <c r="O1648" s="22"/>
      <c r="P1648" s="22"/>
      <c r="Q1648" s="22"/>
      <c r="R1648" s="22"/>
    </row>
    <row r="1649" spans="1:18" x14ac:dyDescent="0.25">
      <c r="A1649" s="22"/>
      <c r="B1649" s="113"/>
      <c r="C1649" s="113"/>
      <c r="D1649" s="113"/>
      <c r="E1649" s="22"/>
      <c r="F1649" s="22"/>
      <c r="G1649" s="22"/>
      <c r="H1649" s="22"/>
      <c r="I1649" s="22"/>
      <c r="J1649" s="22"/>
      <c r="K1649" s="22"/>
      <c r="L1649" s="22"/>
      <c r="M1649" s="22"/>
      <c r="N1649" s="22"/>
      <c r="O1649" s="22"/>
      <c r="P1649" s="22"/>
      <c r="Q1649" s="22"/>
      <c r="R1649" s="22"/>
    </row>
    <row r="1650" spans="1:18" x14ac:dyDescent="0.25">
      <c r="A1650" s="22"/>
      <c r="B1650" s="113"/>
      <c r="C1650" s="113"/>
      <c r="D1650" s="113"/>
      <c r="E1650" s="22"/>
      <c r="F1650" s="22"/>
      <c r="G1650" s="22"/>
      <c r="H1650" s="22"/>
      <c r="I1650" s="22"/>
      <c r="J1650" s="22"/>
      <c r="K1650" s="22"/>
      <c r="L1650" s="22"/>
      <c r="M1650" s="22"/>
      <c r="N1650" s="22"/>
      <c r="O1650" s="22"/>
      <c r="P1650" s="22"/>
      <c r="Q1650" s="22"/>
      <c r="R1650" s="22"/>
    </row>
    <row r="1651" spans="1:18" x14ac:dyDescent="0.25">
      <c r="A1651" s="22"/>
      <c r="B1651" s="113"/>
      <c r="C1651" s="113"/>
      <c r="D1651" s="113"/>
      <c r="E1651" s="22"/>
      <c r="F1651" s="22"/>
      <c r="G1651" s="22"/>
      <c r="H1651" s="22"/>
      <c r="I1651" s="22"/>
      <c r="J1651" s="22"/>
      <c r="K1651" s="22"/>
      <c r="L1651" s="22"/>
      <c r="M1651" s="22"/>
      <c r="N1651" s="22"/>
      <c r="O1651" s="22"/>
      <c r="P1651" s="22"/>
      <c r="Q1651" s="22"/>
      <c r="R1651" s="22"/>
    </row>
    <row r="1652" spans="1:18" x14ac:dyDescent="0.25">
      <c r="A1652" s="22"/>
      <c r="B1652" s="113"/>
      <c r="C1652" s="113"/>
      <c r="D1652" s="113"/>
      <c r="E1652" s="22"/>
      <c r="F1652" s="22"/>
      <c r="G1652" s="22"/>
      <c r="H1652" s="22"/>
      <c r="I1652" s="22"/>
      <c r="J1652" s="22"/>
      <c r="K1652" s="22"/>
      <c r="L1652" s="22"/>
      <c r="M1652" s="22"/>
      <c r="N1652" s="22"/>
      <c r="O1652" s="22"/>
      <c r="P1652" s="22"/>
      <c r="Q1652" s="22"/>
      <c r="R1652" s="22"/>
    </row>
    <row r="1653" spans="1:18" x14ac:dyDescent="0.25">
      <c r="A1653" s="22"/>
      <c r="B1653" s="113"/>
      <c r="C1653" s="113"/>
      <c r="D1653" s="113"/>
      <c r="E1653" s="22"/>
      <c r="F1653" s="22"/>
      <c r="G1653" s="22"/>
      <c r="H1653" s="22"/>
      <c r="I1653" s="22"/>
      <c r="J1653" s="22"/>
      <c r="K1653" s="22"/>
      <c r="L1653" s="22"/>
      <c r="M1653" s="22"/>
      <c r="N1653" s="22"/>
      <c r="O1653" s="22"/>
      <c r="P1653" s="22"/>
      <c r="Q1653" s="22"/>
      <c r="R1653" s="22"/>
    </row>
    <row r="1654" spans="1:18" x14ac:dyDescent="0.25">
      <c r="A1654" s="22"/>
      <c r="B1654" s="113"/>
      <c r="C1654" s="113"/>
      <c r="D1654" s="113"/>
      <c r="E1654" s="22"/>
      <c r="F1654" s="22"/>
      <c r="G1654" s="22"/>
      <c r="H1654" s="22"/>
      <c r="I1654" s="22"/>
      <c r="J1654" s="22"/>
      <c r="K1654" s="22"/>
      <c r="L1654" s="22"/>
      <c r="M1654" s="22"/>
      <c r="N1654" s="22"/>
      <c r="O1654" s="22"/>
      <c r="P1654" s="22"/>
      <c r="Q1654" s="22"/>
      <c r="R1654" s="22"/>
    </row>
    <row r="1655" spans="1:18" x14ac:dyDescent="0.25">
      <c r="A1655" s="22"/>
      <c r="B1655" s="113"/>
      <c r="C1655" s="113"/>
      <c r="D1655" s="113"/>
      <c r="E1655" s="22"/>
      <c r="F1655" s="22"/>
      <c r="G1655" s="22"/>
      <c r="H1655" s="22"/>
      <c r="I1655" s="22"/>
      <c r="J1655" s="22"/>
      <c r="K1655" s="22"/>
      <c r="L1655" s="22"/>
      <c r="M1655" s="22"/>
      <c r="N1655" s="22"/>
      <c r="O1655" s="22"/>
      <c r="P1655" s="22"/>
      <c r="Q1655" s="22"/>
      <c r="R1655" s="22"/>
    </row>
    <row r="1656" spans="1:18" x14ac:dyDescent="0.25">
      <c r="A1656" s="22"/>
      <c r="B1656" s="113"/>
      <c r="C1656" s="113"/>
      <c r="D1656" s="113"/>
      <c r="E1656" s="22"/>
      <c r="F1656" s="22"/>
      <c r="G1656" s="22"/>
      <c r="H1656" s="22"/>
      <c r="I1656" s="22"/>
      <c r="J1656" s="22"/>
      <c r="K1656" s="22"/>
      <c r="L1656" s="22"/>
      <c r="M1656" s="22"/>
      <c r="N1656" s="22"/>
      <c r="O1656" s="22"/>
      <c r="P1656" s="22"/>
      <c r="Q1656" s="22"/>
      <c r="R1656" s="22"/>
    </row>
    <row r="1657" spans="1:18" x14ac:dyDescent="0.25">
      <c r="A1657" s="22"/>
      <c r="B1657" s="113"/>
      <c r="C1657" s="113"/>
      <c r="D1657" s="113"/>
      <c r="E1657" s="22"/>
      <c r="F1657" s="22"/>
      <c r="G1657" s="22"/>
      <c r="H1657" s="22"/>
      <c r="I1657" s="22"/>
      <c r="J1657" s="22"/>
      <c r="K1657" s="22"/>
      <c r="L1657" s="22"/>
      <c r="M1657" s="22"/>
      <c r="N1657" s="22"/>
      <c r="O1657" s="22"/>
      <c r="P1657" s="22"/>
      <c r="Q1657" s="22"/>
      <c r="R1657" s="22"/>
    </row>
    <row r="1658" spans="1:18" x14ac:dyDescent="0.25">
      <c r="A1658" s="22"/>
      <c r="B1658" s="113"/>
      <c r="C1658" s="113"/>
      <c r="D1658" s="113"/>
      <c r="E1658" s="22"/>
      <c r="F1658" s="22"/>
      <c r="G1658" s="22"/>
      <c r="H1658" s="22"/>
      <c r="I1658" s="22"/>
      <c r="J1658" s="22"/>
      <c r="K1658" s="22"/>
      <c r="L1658" s="22"/>
      <c r="M1658" s="22"/>
      <c r="N1658" s="22"/>
      <c r="O1658" s="22"/>
      <c r="P1658" s="22"/>
      <c r="Q1658" s="22"/>
      <c r="R1658" s="22"/>
    </row>
    <row r="1659" spans="1:18" x14ac:dyDescent="0.25">
      <c r="A1659" s="22"/>
      <c r="B1659" s="113"/>
      <c r="C1659" s="113"/>
      <c r="D1659" s="113"/>
      <c r="E1659" s="22"/>
      <c r="F1659" s="22"/>
      <c r="G1659" s="22"/>
      <c r="H1659" s="22"/>
      <c r="I1659" s="22"/>
      <c r="J1659" s="22"/>
      <c r="K1659" s="22"/>
      <c r="L1659" s="22"/>
      <c r="M1659" s="22"/>
      <c r="N1659" s="22"/>
      <c r="O1659" s="22"/>
      <c r="P1659" s="22"/>
      <c r="Q1659" s="22"/>
      <c r="R1659" s="22"/>
    </row>
    <row r="1660" spans="1:18" x14ac:dyDescent="0.25">
      <c r="A1660" s="22"/>
      <c r="B1660" s="113"/>
      <c r="C1660" s="113"/>
      <c r="D1660" s="113"/>
      <c r="E1660" s="22"/>
      <c r="F1660" s="22"/>
      <c r="G1660" s="22"/>
      <c r="H1660" s="22"/>
      <c r="I1660" s="22"/>
      <c r="J1660" s="22"/>
      <c r="K1660" s="22"/>
      <c r="L1660" s="22"/>
      <c r="M1660" s="22"/>
      <c r="N1660" s="22"/>
      <c r="O1660" s="22"/>
      <c r="P1660" s="22"/>
      <c r="Q1660" s="22"/>
      <c r="R1660" s="22"/>
    </row>
    <row r="1661" spans="1:18" x14ac:dyDescent="0.25">
      <c r="A1661" s="22"/>
      <c r="B1661" s="113"/>
      <c r="C1661" s="113"/>
      <c r="D1661" s="113"/>
      <c r="E1661" s="22"/>
      <c r="F1661" s="22"/>
      <c r="G1661" s="22"/>
      <c r="H1661" s="22"/>
      <c r="I1661" s="22"/>
      <c r="J1661" s="22"/>
      <c r="K1661" s="22"/>
      <c r="L1661" s="22"/>
      <c r="M1661" s="22"/>
      <c r="N1661" s="22"/>
      <c r="O1661" s="22"/>
      <c r="P1661" s="22"/>
      <c r="Q1661" s="22"/>
      <c r="R1661" s="22"/>
    </row>
    <row r="1662" spans="1:18" x14ac:dyDescent="0.25">
      <c r="A1662" s="22"/>
      <c r="B1662" s="113"/>
      <c r="C1662" s="113"/>
      <c r="D1662" s="113"/>
      <c r="E1662" s="22"/>
      <c r="F1662" s="22"/>
      <c r="G1662" s="22"/>
      <c r="H1662" s="22"/>
      <c r="I1662" s="22"/>
      <c r="J1662" s="22"/>
      <c r="K1662" s="22"/>
      <c r="L1662" s="22"/>
      <c r="M1662" s="22"/>
      <c r="N1662" s="22"/>
      <c r="O1662" s="22"/>
      <c r="P1662" s="22"/>
      <c r="Q1662" s="22"/>
      <c r="R1662" s="22"/>
    </row>
    <row r="1663" spans="1:18" x14ac:dyDescent="0.25">
      <c r="A1663" s="22"/>
      <c r="B1663" s="113"/>
      <c r="C1663" s="113"/>
      <c r="D1663" s="113"/>
      <c r="E1663" s="22"/>
      <c r="F1663" s="22"/>
      <c r="G1663" s="22"/>
      <c r="H1663" s="22"/>
      <c r="I1663" s="22"/>
      <c r="J1663" s="22"/>
      <c r="K1663" s="22"/>
      <c r="L1663" s="22"/>
      <c r="M1663" s="22"/>
      <c r="N1663" s="22"/>
      <c r="O1663" s="22"/>
      <c r="P1663" s="22"/>
      <c r="Q1663" s="22"/>
      <c r="R1663" s="22"/>
    </row>
    <row r="1664" spans="1:18" x14ac:dyDescent="0.25">
      <c r="A1664" s="22"/>
      <c r="B1664" s="113"/>
      <c r="C1664" s="113"/>
      <c r="D1664" s="113"/>
      <c r="E1664" s="22"/>
      <c r="F1664" s="22"/>
      <c r="G1664" s="22"/>
      <c r="H1664" s="22"/>
      <c r="I1664" s="22"/>
      <c r="J1664" s="22"/>
      <c r="K1664" s="22"/>
      <c r="L1664" s="22"/>
      <c r="M1664" s="22"/>
      <c r="N1664" s="22"/>
      <c r="O1664" s="22"/>
      <c r="P1664" s="22"/>
      <c r="Q1664" s="22"/>
      <c r="R1664" s="22"/>
    </row>
    <row r="1665" spans="1:18" x14ac:dyDescent="0.25">
      <c r="A1665" s="22"/>
      <c r="B1665" s="113"/>
      <c r="C1665" s="113"/>
      <c r="D1665" s="113"/>
      <c r="E1665" s="22"/>
      <c r="F1665" s="22"/>
      <c r="G1665" s="22"/>
      <c r="H1665" s="22"/>
      <c r="I1665" s="22"/>
      <c r="J1665" s="22"/>
      <c r="K1665" s="22"/>
      <c r="L1665" s="22"/>
      <c r="M1665" s="22"/>
      <c r="N1665" s="22"/>
      <c r="O1665" s="22"/>
      <c r="P1665" s="22"/>
      <c r="Q1665" s="22"/>
      <c r="R1665" s="22"/>
    </row>
    <row r="1666" spans="1:18" x14ac:dyDescent="0.25">
      <c r="A1666" s="22"/>
      <c r="B1666" s="113"/>
      <c r="C1666" s="113"/>
      <c r="D1666" s="113"/>
      <c r="E1666" s="22"/>
      <c r="F1666" s="22"/>
      <c r="G1666" s="22"/>
      <c r="H1666" s="22"/>
      <c r="I1666" s="22"/>
      <c r="J1666" s="22"/>
      <c r="K1666" s="22"/>
      <c r="L1666" s="22"/>
      <c r="M1666" s="22"/>
      <c r="N1666" s="22"/>
      <c r="O1666" s="22"/>
      <c r="P1666" s="22"/>
      <c r="Q1666" s="22"/>
      <c r="R1666" s="22"/>
    </row>
    <row r="1667" spans="1:18" x14ac:dyDescent="0.25">
      <c r="A1667" s="22"/>
      <c r="B1667" s="113"/>
      <c r="C1667" s="113"/>
      <c r="D1667" s="113"/>
      <c r="E1667" s="22"/>
      <c r="F1667" s="22"/>
      <c r="G1667" s="22"/>
      <c r="H1667" s="22"/>
      <c r="I1667" s="22"/>
      <c r="J1667" s="22"/>
      <c r="K1667" s="22"/>
      <c r="L1667" s="22"/>
      <c r="M1667" s="22"/>
      <c r="N1667" s="22"/>
      <c r="O1667" s="22"/>
      <c r="P1667" s="22"/>
      <c r="Q1667" s="22"/>
      <c r="R1667" s="22"/>
    </row>
    <row r="1668" spans="1:18" x14ac:dyDescent="0.25">
      <c r="A1668" s="22"/>
      <c r="B1668" s="113"/>
      <c r="C1668" s="113"/>
      <c r="D1668" s="113"/>
      <c r="E1668" s="22"/>
      <c r="F1668" s="22"/>
      <c r="G1668" s="22"/>
      <c r="H1668" s="22"/>
      <c r="I1668" s="22"/>
      <c r="J1668" s="22"/>
      <c r="K1668" s="22"/>
      <c r="L1668" s="22"/>
      <c r="M1668" s="22"/>
      <c r="N1668" s="22"/>
      <c r="O1668" s="22"/>
      <c r="P1668" s="22"/>
      <c r="Q1668" s="22"/>
      <c r="R1668" s="22"/>
    </row>
    <row r="1669" spans="1:18" x14ac:dyDescent="0.25">
      <c r="A1669" s="22"/>
      <c r="B1669" s="113"/>
      <c r="C1669" s="113"/>
      <c r="D1669" s="113"/>
      <c r="E1669" s="22"/>
      <c r="F1669" s="22"/>
      <c r="G1669" s="22"/>
      <c r="H1669" s="22"/>
      <c r="I1669" s="22"/>
      <c r="J1669" s="22"/>
      <c r="K1669" s="22"/>
      <c r="L1669" s="22"/>
      <c r="M1669" s="22"/>
      <c r="N1669" s="22"/>
      <c r="O1669" s="22"/>
      <c r="P1669" s="22"/>
      <c r="Q1669" s="22"/>
      <c r="R1669" s="22"/>
    </row>
    <row r="1670" spans="1:18" x14ac:dyDescent="0.25">
      <c r="A1670" s="22"/>
      <c r="B1670" s="113"/>
      <c r="C1670" s="113"/>
      <c r="D1670" s="113"/>
      <c r="E1670" s="22"/>
      <c r="F1670" s="22"/>
      <c r="G1670" s="22"/>
      <c r="H1670" s="22"/>
      <c r="I1670" s="22"/>
      <c r="J1670" s="22"/>
      <c r="K1670" s="22"/>
      <c r="L1670" s="22"/>
      <c r="M1670" s="22"/>
      <c r="N1670" s="22"/>
      <c r="O1670" s="22"/>
      <c r="P1670" s="22"/>
      <c r="Q1670" s="22"/>
      <c r="R1670" s="22"/>
    </row>
    <row r="1671" spans="1:18" x14ac:dyDescent="0.25">
      <c r="A1671" s="22"/>
      <c r="B1671" s="113"/>
      <c r="C1671" s="113"/>
      <c r="D1671" s="113"/>
      <c r="E1671" s="22"/>
      <c r="F1671" s="22"/>
      <c r="G1671" s="22"/>
      <c r="H1671" s="22"/>
      <c r="I1671" s="22"/>
      <c r="J1671" s="22"/>
      <c r="K1671" s="22"/>
      <c r="L1671" s="22"/>
      <c r="M1671" s="22"/>
      <c r="N1671" s="22"/>
      <c r="O1671" s="22"/>
      <c r="P1671" s="22"/>
      <c r="Q1671" s="22"/>
      <c r="R1671" s="22"/>
    </row>
    <row r="1672" spans="1:18" x14ac:dyDescent="0.25">
      <c r="A1672" s="22"/>
      <c r="B1672" s="113"/>
      <c r="C1672" s="113"/>
      <c r="D1672" s="113"/>
      <c r="E1672" s="22"/>
      <c r="F1672" s="22"/>
      <c r="G1672" s="22"/>
      <c r="H1672" s="22"/>
      <c r="I1672" s="22"/>
      <c r="J1672" s="22"/>
      <c r="K1672" s="22"/>
      <c r="L1672" s="22"/>
      <c r="M1672" s="22"/>
      <c r="N1672" s="22"/>
      <c r="O1672" s="22"/>
      <c r="P1672" s="22"/>
      <c r="Q1672" s="22"/>
      <c r="R1672" s="22"/>
    </row>
    <row r="1673" spans="1:18" x14ac:dyDescent="0.25">
      <c r="A1673" s="22"/>
      <c r="B1673" s="113"/>
      <c r="C1673" s="113"/>
      <c r="D1673" s="113"/>
      <c r="E1673" s="22"/>
      <c r="F1673" s="22"/>
      <c r="G1673" s="22"/>
      <c r="H1673" s="22"/>
      <c r="I1673" s="22"/>
      <c r="J1673" s="22"/>
      <c r="K1673" s="22"/>
      <c r="L1673" s="22"/>
      <c r="M1673" s="22"/>
      <c r="N1673" s="22"/>
      <c r="O1673" s="22"/>
      <c r="P1673" s="22"/>
      <c r="Q1673" s="22"/>
      <c r="R1673" s="22"/>
    </row>
    <row r="1674" spans="1:18" x14ac:dyDescent="0.25">
      <c r="A1674" s="22"/>
      <c r="B1674" s="113"/>
      <c r="C1674" s="113"/>
      <c r="D1674" s="113"/>
      <c r="E1674" s="22"/>
      <c r="F1674" s="22"/>
      <c r="G1674" s="22"/>
      <c r="H1674" s="22"/>
      <c r="I1674" s="22"/>
      <c r="J1674" s="22"/>
      <c r="K1674" s="22"/>
      <c r="L1674" s="22"/>
      <c r="M1674" s="22"/>
      <c r="N1674" s="22"/>
      <c r="O1674" s="22"/>
      <c r="P1674" s="22"/>
      <c r="Q1674" s="22"/>
      <c r="R1674" s="22"/>
    </row>
    <row r="1675" spans="1:18" x14ac:dyDescent="0.25">
      <c r="A1675" s="22"/>
      <c r="B1675" s="113"/>
      <c r="C1675" s="113"/>
      <c r="D1675" s="113"/>
      <c r="E1675" s="22"/>
      <c r="F1675" s="22"/>
      <c r="G1675" s="22"/>
      <c r="H1675" s="22"/>
      <c r="I1675" s="22"/>
      <c r="J1675" s="22"/>
      <c r="K1675" s="22"/>
      <c r="L1675" s="22"/>
      <c r="M1675" s="22"/>
      <c r="N1675" s="22"/>
      <c r="O1675" s="22"/>
      <c r="P1675" s="22"/>
      <c r="Q1675" s="22"/>
      <c r="R1675" s="22"/>
    </row>
    <row r="1676" spans="1:18" x14ac:dyDescent="0.25">
      <c r="A1676" s="22"/>
      <c r="B1676" s="113"/>
      <c r="C1676" s="113"/>
      <c r="D1676" s="113"/>
      <c r="E1676" s="22"/>
      <c r="F1676" s="22"/>
      <c r="G1676" s="22"/>
      <c r="H1676" s="22"/>
      <c r="I1676" s="22"/>
      <c r="J1676" s="22"/>
      <c r="K1676" s="22"/>
      <c r="L1676" s="22"/>
      <c r="M1676" s="22"/>
      <c r="N1676" s="22"/>
      <c r="O1676" s="22"/>
      <c r="P1676" s="22"/>
      <c r="Q1676" s="22"/>
      <c r="R1676" s="22"/>
    </row>
    <row r="1677" spans="1:18" x14ac:dyDescent="0.25">
      <c r="A1677" s="22"/>
      <c r="B1677" s="113"/>
      <c r="C1677" s="113"/>
      <c r="D1677" s="113"/>
      <c r="E1677" s="22"/>
      <c r="F1677" s="22"/>
      <c r="G1677" s="22"/>
      <c r="H1677" s="22"/>
      <c r="I1677" s="22"/>
      <c r="J1677" s="22"/>
      <c r="K1677" s="22"/>
      <c r="L1677" s="22"/>
      <c r="M1677" s="22"/>
      <c r="N1677" s="22"/>
      <c r="O1677" s="22"/>
      <c r="P1677" s="22"/>
      <c r="Q1677" s="22"/>
      <c r="R1677" s="22"/>
    </row>
    <row r="1678" spans="1:18" x14ac:dyDescent="0.25">
      <c r="A1678" s="22"/>
      <c r="B1678" s="113"/>
      <c r="C1678" s="113"/>
      <c r="D1678" s="113"/>
      <c r="E1678" s="22"/>
      <c r="F1678" s="22"/>
      <c r="G1678" s="22"/>
      <c r="H1678" s="22"/>
      <c r="I1678" s="22"/>
      <c r="J1678" s="22"/>
      <c r="K1678" s="22"/>
      <c r="L1678" s="22"/>
      <c r="M1678" s="22"/>
      <c r="N1678" s="22"/>
      <c r="O1678" s="22"/>
      <c r="P1678" s="22"/>
      <c r="Q1678" s="22"/>
      <c r="R1678" s="22"/>
    </row>
    <row r="1679" spans="1:18" x14ac:dyDescent="0.25">
      <c r="A1679" s="22"/>
      <c r="B1679" s="113"/>
      <c r="C1679" s="113"/>
      <c r="D1679" s="113"/>
      <c r="E1679" s="22"/>
      <c r="F1679" s="22"/>
      <c r="G1679" s="22"/>
      <c r="H1679" s="22"/>
      <c r="I1679" s="22"/>
      <c r="J1679" s="22"/>
      <c r="K1679" s="22"/>
      <c r="L1679" s="22"/>
      <c r="M1679" s="22"/>
      <c r="N1679" s="22"/>
      <c r="O1679" s="22"/>
      <c r="P1679" s="22"/>
      <c r="Q1679" s="22"/>
      <c r="R1679" s="22"/>
    </row>
    <row r="1680" spans="1:18" x14ac:dyDescent="0.25">
      <c r="A1680" s="22"/>
      <c r="B1680" s="113"/>
      <c r="C1680" s="113"/>
      <c r="D1680" s="113"/>
      <c r="E1680" s="22"/>
      <c r="F1680" s="22"/>
      <c r="G1680" s="22"/>
      <c r="H1680" s="22"/>
      <c r="I1680" s="22"/>
      <c r="J1680" s="22"/>
      <c r="K1680" s="22"/>
      <c r="L1680" s="22"/>
      <c r="M1680" s="22"/>
      <c r="N1680" s="22"/>
      <c r="O1680" s="22"/>
      <c r="P1680" s="22"/>
      <c r="Q1680" s="22"/>
      <c r="R1680" s="22"/>
    </row>
    <row r="1681" spans="1:18" x14ac:dyDescent="0.25">
      <c r="A1681" s="22"/>
      <c r="B1681" s="113"/>
      <c r="C1681" s="113"/>
      <c r="D1681" s="113"/>
      <c r="E1681" s="22"/>
      <c r="F1681" s="22"/>
      <c r="G1681" s="22"/>
      <c r="H1681" s="22"/>
      <c r="I1681" s="22"/>
      <c r="J1681" s="22"/>
      <c r="K1681" s="22"/>
      <c r="L1681" s="22"/>
      <c r="M1681" s="22"/>
      <c r="N1681" s="22"/>
      <c r="O1681" s="22"/>
      <c r="P1681" s="22"/>
      <c r="Q1681" s="22"/>
      <c r="R1681" s="22"/>
    </row>
    <row r="1682" spans="1:18" x14ac:dyDescent="0.25">
      <c r="A1682" s="22"/>
      <c r="B1682" s="113"/>
      <c r="C1682" s="113"/>
      <c r="D1682" s="113"/>
      <c r="E1682" s="22"/>
      <c r="F1682" s="22"/>
      <c r="G1682" s="22"/>
      <c r="H1682" s="22"/>
      <c r="I1682" s="22"/>
      <c r="J1682" s="22"/>
      <c r="K1682" s="22"/>
      <c r="L1682" s="22"/>
      <c r="M1682" s="22"/>
      <c r="N1682" s="22"/>
      <c r="O1682" s="22"/>
      <c r="P1682" s="22"/>
      <c r="Q1682" s="22"/>
      <c r="R1682" s="22"/>
    </row>
    <row r="1683" spans="1:18" x14ac:dyDescent="0.25">
      <c r="A1683" s="22"/>
      <c r="B1683" s="113"/>
      <c r="C1683" s="113"/>
      <c r="D1683" s="113"/>
      <c r="E1683" s="22"/>
      <c r="F1683" s="22"/>
      <c r="G1683" s="22"/>
      <c r="H1683" s="22"/>
      <c r="I1683" s="22"/>
      <c r="J1683" s="22"/>
      <c r="K1683" s="22"/>
      <c r="L1683" s="22"/>
      <c r="M1683" s="22"/>
      <c r="N1683" s="22"/>
      <c r="O1683" s="22"/>
      <c r="P1683" s="22"/>
      <c r="Q1683" s="22"/>
      <c r="R1683" s="22"/>
    </row>
    <row r="1684" spans="1:18" x14ac:dyDescent="0.25">
      <c r="A1684" s="22"/>
      <c r="B1684" s="113"/>
      <c r="C1684" s="113"/>
      <c r="D1684" s="113"/>
      <c r="E1684" s="22"/>
      <c r="F1684" s="22"/>
      <c r="G1684" s="22"/>
      <c r="H1684" s="22"/>
      <c r="I1684" s="22"/>
      <c r="J1684" s="22"/>
      <c r="K1684" s="22"/>
      <c r="L1684" s="22"/>
      <c r="M1684" s="22"/>
      <c r="N1684" s="22"/>
      <c r="O1684" s="22"/>
      <c r="P1684" s="22"/>
      <c r="Q1684" s="22"/>
      <c r="R1684" s="22"/>
    </row>
    <row r="1685" spans="1:18" x14ac:dyDescent="0.25">
      <c r="A1685" s="22"/>
      <c r="B1685" s="113"/>
      <c r="C1685" s="113"/>
      <c r="D1685" s="113"/>
      <c r="E1685" s="22"/>
      <c r="F1685" s="22"/>
      <c r="G1685" s="22"/>
      <c r="H1685" s="22"/>
      <c r="I1685" s="22"/>
      <c r="J1685" s="22"/>
      <c r="K1685" s="22"/>
      <c r="L1685" s="22"/>
      <c r="M1685" s="22"/>
      <c r="N1685" s="22"/>
      <c r="O1685" s="22"/>
      <c r="P1685" s="22"/>
      <c r="Q1685" s="22"/>
      <c r="R1685" s="22"/>
    </row>
    <row r="1686" spans="1:18" x14ac:dyDescent="0.25">
      <c r="A1686" s="22"/>
      <c r="B1686" s="113"/>
      <c r="C1686" s="113"/>
      <c r="D1686" s="113"/>
      <c r="E1686" s="22"/>
      <c r="F1686" s="22"/>
      <c r="G1686" s="22"/>
      <c r="H1686" s="22"/>
      <c r="I1686" s="22"/>
      <c r="J1686" s="22"/>
      <c r="K1686" s="22"/>
      <c r="L1686" s="22"/>
      <c r="M1686" s="22"/>
      <c r="N1686" s="22"/>
      <c r="O1686" s="22"/>
      <c r="P1686" s="22"/>
      <c r="Q1686" s="22"/>
      <c r="R1686" s="22"/>
    </row>
    <row r="1687" spans="1:18" x14ac:dyDescent="0.25">
      <c r="A1687" s="22"/>
      <c r="B1687" s="113"/>
      <c r="C1687" s="113"/>
      <c r="D1687" s="113"/>
      <c r="E1687" s="22"/>
      <c r="F1687" s="22"/>
      <c r="G1687" s="22"/>
      <c r="H1687" s="22"/>
      <c r="I1687" s="22"/>
      <c r="J1687" s="22"/>
      <c r="K1687" s="22"/>
      <c r="L1687" s="22"/>
      <c r="M1687" s="22"/>
      <c r="N1687" s="22"/>
      <c r="O1687" s="22"/>
      <c r="P1687" s="22"/>
      <c r="Q1687" s="22"/>
      <c r="R1687" s="22"/>
    </row>
    <row r="1688" spans="1:18" x14ac:dyDescent="0.25">
      <c r="A1688" s="22"/>
      <c r="B1688" s="113"/>
      <c r="C1688" s="113"/>
      <c r="D1688" s="113"/>
      <c r="E1688" s="22"/>
      <c r="F1688" s="22"/>
      <c r="G1688" s="22"/>
      <c r="H1688" s="22"/>
      <c r="I1688" s="22"/>
      <c r="J1688" s="22"/>
      <c r="K1688" s="22"/>
      <c r="L1688" s="22"/>
      <c r="M1688" s="22"/>
      <c r="N1688" s="22"/>
      <c r="O1688" s="22"/>
      <c r="P1688" s="22"/>
      <c r="Q1688" s="22"/>
      <c r="R1688" s="22"/>
    </row>
    <row r="1689" spans="1:18" x14ac:dyDescent="0.25">
      <c r="A1689" s="22"/>
      <c r="B1689" s="113"/>
      <c r="C1689" s="113"/>
      <c r="D1689" s="113"/>
      <c r="E1689" s="22"/>
      <c r="F1689" s="22"/>
      <c r="G1689" s="22"/>
      <c r="H1689" s="22"/>
      <c r="I1689" s="22"/>
      <c r="J1689" s="22"/>
      <c r="K1689" s="22"/>
      <c r="L1689" s="22"/>
      <c r="M1689" s="22"/>
      <c r="N1689" s="22"/>
      <c r="O1689" s="22"/>
      <c r="P1689" s="22"/>
      <c r="Q1689" s="22"/>
      <c r="R1689" s="22"/>
    </row>
    <row r="1690" spans="1:18" x14ac:dyDescent="0.25">
      <c r="A1690" s="22"/>
      <c r="B1690" s="113"/>
      <c r="C1690" s="113"/>
      <c r="D1690" s="113"/>
      <c r="E1690" s="22"/>
      <c r="F1690" s="22"/>
      <c r="G1690" s="22"/>
      <c r="H1690" s="22"/>
      <c r="I1690" s="22"/>
      <c r="J1690" s="22"/>
      <c r="K1690" s="22"/>
      <c r="L1690" s="22"/>
      <c r="M1690" s="22"/>
      <c r="N1690" s="22"/>
      <c r="O1690" s="22"/>
      <c r="P1690" s="22"/>
      <c r="Q1690" s="22"/>
      <c r="R1690" s="22"/>
    </row>
    <row r="1691" spans="1:18" x14ac:dyDescent="0.25">
      <c r="A1691" s="22"/>
      <c r="B1691" s="113"/>
      <c r="C1691" s="113"/>
      <c r="D1691" s="113"/>
      <c r="E1691" s="22"/>
      <c r="F1691" s="22"/>
      <c r="G1691" s="22"/>
      <c r="H1691" s="22"/>
      <c r="I1691" s="22"/>
      <c r="J1691" s="22"/>
      <c r="K1691" s="22"/>
      <c r="L1691" s="22"/>
      <c r="M1691" s="22"/>
      <c r="N1691" s="22"/>
      <c r="O1691" s="22"/>
      <c r="P1691" s="22"/>
      <c r="Q1691" s="22"/>
      <c r="R1691" s="22"/>
    </row>
    <row r="1692" spans="1:18" x14ac:dyDescent="0.25">
      <c r="A1692" s="22"/>
      <c r="B1692" s="113"/>
      <c r="C1692" s="113"/>
      <c r="D1692" s="113"/>
      <c r="E1692" s="22"/>
      <c r="F1692" s="22"/>
      <c r="G1692" s="22"/>
      <c r="H1692" s="22"/>
      <c r="I1692" s="22"/>
      <c r="J1692" s="22"/>
      <c r="K1692" s="22"/>
      <c r="L1692" s="22"/>
      <c r="M1692" s="22"/>
      <c r="N1692" s="22"/>
      <c r="O1692" s="22"/>
      <c r="P1692" s="22"/>
      <c r="Q1692" s="22"/>
      <c r="R1692" s="22"/>
    </row>
    <row r="1693" spans="1:18" x14ac:dyDescent="0.25">
      <c r="A1693" s="22"/>
      <c r="B1693" s="113"/>
      <c r="C1693" s="113"/>
      <c r="D1693" s="113"/>
      <c r="E1693" s="22"/>
      <c r="F1693" s="22"/>
      <c r="G1693" s="22"/>
      <c r="H1693" s="22"/>
      <c r="I1693" s="22"/>
      <c r="J1693" s="22"/>
      <c r="K1693" s="22"/>
      <c r="L1693" s="22"/>
      <c r="M1693" s="22"/>
      <c r="N1693" s="22"/>
      <c r="O1693" s="22"/>
      <c r="P1693" s="22"/>
      <c r="Q1693" s="22"/>
      <c r="R1693" s="22"/>
    </row>
    <row r="1694" spans="1:18" x14ac:dyDescent="0.25">
      <c r="A1694" s="22"/>
      <c r="B1694" s="113"/>
      <c r="C1694" s="113"/>
      <c r="D1694" s="113"/>
      <c r="E1694" s="22"/>
      <c r="F1694" s="22"/>
      <c r="G1694" s="22"/>
      <c r="H1694" s="22"/>
      <c r="I1694" s="22"/>
      <c r="J1694" s="22"/>
      <c r="K1694" s="22"/>
      <c r="L1694" s="22"/>
      <c r="M1694" s="22"/>
      <c r="N1694" s="22"/>
      <c r="O1694" s="22"/>
      <c r="P1694" s="22"/>
      <c r="Q1694" s="22"/>
      <c r="R1694" s="22"/>
    </row>
    <row r="1695" spans="1:18" x14ac:dyDescent="0.25">
      <c r="A1695" s="22"/>
      <c r="B1695" s="113"/>
      <c r="C1695" s="113"/>
      <c r="D1695" s="113"/>
      <c r="E1695" s="22"/>
      <c r="F1695" s="22"/>
      <c r="G1695" s="22"/>
      <c r="H1695" s="22"/>
      <c r="I1695" s="22"/>
      <c r="J1695" s="22"/>
      <c r="K1695" s="22"/>
      <c r="L1695" s="22"/>
      <c r="M1695" s="22"/>
      <c r="N1695" s="22"/>
      <c r="O1695" s="22"/>
      <c r="P1695" s="22"/>
      <c r="Q1695" s="22"/>
      <c r="R1695" s="22"/>
    </row>
    <row r="1696" spans="1:18" x14ac:dyDescent="0.25">
      <c r="A1696" s="22"/>
      <c r="B1696" s="113"/>
      <c r="C1696" s="113"/>
      <c r="D1696" s="113"/>
      <c r="E1696" s="22"/>
      <c r="F1696" s="22"/>
      <c r="G1696" s="22"/>
      <c r="H1696" s="22"/>
      <c r="I1696" s="22"/>
      <c r="J1696" s="22"/>
      <c r="K1696" s="22"/>
      <c r="L1696" s="22"/>
      <c r="M1696" s="22"/>
      <c r="N1696" s="22"/>
      <c r="O1696" s="22"/>
      <c r="P1696" s="22"/>
      <c r="Q1696" s="22"/>
      <c r="R1696" s="22"/>
    </row>
    <row r="1697" spans="1:18" x14ac:dyDescent="0.25">
      <c r="A1697" s="22"/>
      <c r="B1697" s="113"/>
      <c r="C1697" s="113"/>
      <c r="D1697" s="113"/>
      <c r="E1697" s="22"/>
      <c r="F1697" s="22"/>
      <c r="G1697" s="22"/>
      <c r="H1697" s="22"/>
      <c r="I1697" s="22"/>
      <c r="J1697" s="22"/>
      <c r="K1697" s="22"/>
      <c r="L1697" s="22"/>
      <c r="M1697" s="22"/>
      <c r="N1697" s="22"/>
      <c r="O1697" s="22"/>
      <c r="P1697" s="22"/>
      <c r="Q1697" s="22"/>
      <c r="R1697" s="22"/>
    </row>
    <row r="1698" spans="1:18" x14ac:dyDescent="0.25">
      <c r="A1698" s="22"/>
      <c r="B1698" s="113"/>
      <c r="C1698" s="113"/>
      <c r="D1698" s="113"/>
      <c r="E1698" s="22"/>
      <c r="F1698" s="22"/>
      <c r="G1698" s="22"/>
      <c r="H1698" s="22"/>
      <c r="I1698" s="22"/>
      <c r="J1698" s="22"/>
      <c r="K1698" s="22"/>
      <c r="L1698" s="22"/>
      <c r="M1698" s="22"/>
      <c r="N1698" s="22"/>
      <c r="O1698" s="22"/>
      <c r="P1698" s="22"/>
      <c r="Q1698" s="22"/>
      <c r="R1698" s="22"/>
    </row>
    <row r="1699" spans="1:18" x14ac:dyDescent="0.25">
      <c r="A1699" s="22"/>
      <c r="B1699" s="113"/>
      <c r="C1699" s="113"/>
      <c r="D1699" s="113"/>
      <c r="E1699" s="22"/>
      <c r="F1699" s="22"/>
      <c r="G1699" s="22"/>
      <c r="H1699" s="22"/>
      <c r="I1699" s="22"/>
      <c r="J1699" s="22"/>
      <c r="K1699" s="22"/>
      <c r="L1699" s="22"/>
      <c r="M1699" s="22"/>
      <c r="N1699" s="22"/>
      <c r="O1699" s="22"/>
      <c r="P1699" s="22"/>
      <c r="Q1699" s="22"/>
      <c r="R1699" s="22"/>
    </row>
    <row r="1700" spans="1:18" x14ac:dyDescent="0.25">
      <c r="A1700" s="22"/>
      <c r="B1700" s="113"/>
      <c r="C1700" s="113"/>
      <c r="D1700" s="113"/>
      <c r="E1700" s="22"/>
      <c r="F1700" s="22"/>
      <c r="G1700" s="22"/>
      <c r="H1700" s="22"/>
      <c r="I1700" s="22"/>
      <c r="J1700" s="22"/>
      <c r="K1700" s="22"/>
      <c r="L1700" s="22"/>
      <c r="M1700" s="22"/>
      <c r="N1700" s="22"/>
      <c r="O1700" s="22"/>
      <c r="P1700" s="22"/>
      <c r="Q1700" s="22"/>
      <c r="R1700" s="22"/>
    </row>
    <row r="1701" spans="1:18" x14ac:dyDescent="0.25">
      <c r="A1701" s="22"/>
      <c r="B1701" s="113"/>
      <c r="C1701" s="113"/>
      <c r="D1701" s="113"/>
      <c r="E1701" s="22"/>
      <c r="F1701" s="22"/>
      <c r="G1701" s="22"/>
      <c r="H1701" s="22"/>
      <c r="I1701" s="22"/>
      <c r="J1701" s="22"/>
      <c r="K1701" s="22"/>
      <c r="L1701" s="22"/>
      <c r="M1701" s="22"/>
      <c r="N1701" s="22"/>
      <c r="O1701" s="22"/>
      <c r="P1701" s="22"/>
      <c r="Q1701" s="22"/>
      <c r="R1701" s="22"/>
    </row>
    <row r="1702" spans="1:18" x14ac:dyDescent="0.25">
      <c r="A1702" s="22"/>
      <c r="B1702" s="113"/>
      <c r="C1702" s="113"/>
      <c r="D1702" s="113"/>
      <c r="E1702" s="22"/>
      <c r="F1702" s="22"/>
      <c r="G1702" s="22"/>
      <c r="H1702" s="22"/>
      <c r="I1702" s="22"/>
      <c r="J1702" s="22"/>
      <c r="K1702" s="22"/>
      <c r="L1702" s="22"/>
      <c r="M1702" s="22"/>
      <c r="N1702" s="22"/>
      <c r="O1702" s="22"/>
      <c r="P1702" s="22"/>
      <c r="Q1702" s="22"/>
      <c r="R1702" s="22"/>
    </row>
    <row r="1703" spans="1:18" x14ac:dyDescent="0.25">
      <c r="A1703" s="22"/>
      <c r="B1703" s="113"/>
      <c r="C1703" s="113"/>
      <c r="D1703" s="113"/>
      <c r="E1703" s="22"/>
      <c r="F1703" s="22"/>
      <c r="G1703" s="22"/>
      <c r="H1703" s="22"/>
      <c r="I1703" s="22"/>
      <c r="J1703" s="22"/>
      <c r="K1703" s="22"/>
      <c r="L1703" s="22"/>
      <c r="M1703" s="22"/>
      <c r="N1703" s="22"/>
      <c r="O1703" s="22"/>
      <c r="P1703" s="22"/>
      <c r="Q1703" s="22"/>
      <c r="R1703" s="22"/>
    </row>
    <row r="1704" spans="1:18" x14ac:dyDescent="0.25">
      <c r="A1704" s="22"/>
      <c r="B1704" s="113"/>
      <c r="C1704" s="113"/>
      <c r="D1704" s="113"/>
      <c r="E1704" s="22"/>
      <c r="F1704" s="22"/>
      <c r="G1704" s="22"/>
      <c r="H1704" s="22"/>
      <c r="I1704" s="22"/>
      <c r="J1704" s="22"/>
      <c r="K1704" s="22"/>
      <c r="L1704" s="22"/>
      <c r="M1704" s="22"/>
      <c r="N1704" s="22"/>
      <c r="O1704" s="22"/>
      <c r="P1704" s="22"/>
      <c r="Q1704" s="22"/>
      <c r="R1704" s="22"/>
    </row>
    <row r="1705" spans="1:18" x14ac:dyDescent="0.25">
      <c r="A1705" s="22"/>
      <c r="B1705" s="113"/>
      <c r="C1705" s="113"/>
      <c r="D1705" s="113"/>
      <c r="E1705" s="22"/>
      <c r="F1705" s="22"/>
      <c r="G1705" s="22"/>
      <c r="H1705" s="22"/>
      <c r="I1705" s="22"/>
      <c r="J1705" s="22"/>
      <c r="K1705" s="22"/>
      <c r="L1705" s="22"/>
      <c r="M1705" s="22"/>
      <c r="N1705" s="22"/>
      <c r="O1705" s="22"/>
      <c r="P1705" s="22"/>
      <c r="Q1705" s="22"/>
      <c r="R1705" s="22"/>
    </row>
    <row r="1706" spans="1:18" x14ac:dyDescent="0.25">
      <c r="A1706" s="22"/>
      <c r="B1706" s="113"/>
      <c r="C1706" s="113"/>
      <c r="D1706" s="113"/>
      <c r="E1706" s="22"/>
      <c r="F1706" s="22"/>
      <c r="G1706" s="22"/>
      <c r="H1706" s="22"/>
      <c r="I1706" s="22"/>
      <c r="J1706" s="22"/>
      <c r="K1706" s="22"/>
      <c r="L1706" s="22"/>
      <c r="M1706" s="22"/>
      <c r="N1706" s="22"/>
      <c r="O1706" s="22"/>
      <c r="P1706" s="22"/>
      <c r="Q1706" s="22"/>
      <c r="R1706" s="22"/>
    </row>
    <row r="1707" spans="1:18" x14ac:dyDescent="0.25">
      <c r="A1707" s="22"/>
      <c r="B1707" s="113"/>
      <c r="C1707" s="113"/>
      <c r="D1707" s="113"/>
      <c r="E1707" s="22"/>
      <c r="F1707" s="22"/>
      <c r="G1707" s="22"/>
      <c r="H1707" s="22"/>
      <c r="I1707" s="22"/>
      <c r="J1707" s="22"/>
      <c r="K1707" s="22"/>
      <c r="L1707" s="22"/>
      <c r="M1707" s="22"/>
      <c r="N1707" s="22"/>
      <c r="O1707" s="22"/>
      <c r="P1707" s="22"/>
      <c r="Q1707" s="22"/>
      <c r="R1707" s="22"/>
    </row>
    <row r="1708" spans="1:18" x14ac:dyDescent="0.25">
      <c r="A1708" s="22"/>
      <c r="B1708" s="113"/>
      <c r="C1708" s="113"/>
      <c r="D1708" s="113"/>
      <c r="E1708" s="22"/>
      <c r="F1708" s="22"/>
      <c r="G1708" s="22"/>
      <c r="H1708" s="22"/>
      <c r="I1708" s="22"/>
      <c r="J1708" s="22"/>
      <c r="K1708" s="22"/>
      <c r="L1708" s="22"/>
      <c r="M1708" s="22"/>
      <c r="N1708" s="22"/>
      <c r="O1708" s="22"/>
      <c r="P1708" s="22"/>
      <c r="Q1708" s="22"/>
      <c r="R1708" s="22"/>
    </row>
    <row r="1709" spans="1:18" x14ac:dyDescent="0.25">
      <c r="A1709" s="22"/>
      <c r="B1709" s="113"/>
      <c r="C1709" s="113"/>
      <c r="D1709" s="113"/>
      <c r="E1709" s="22"/>
      <c r="F1709" s="22"/>
      <c r="G1709" s="22"/>
      <c r="H1709" s="22"/>
      <c r="I1709" s="22"/>
      <c r="J1709" s="22"/>
      <c r="K1709" s="22"/>
      <c r="L1709" s="22"/>
      <c r="M1709" s="22"/>
      <c r="N1709" s="22"/>
      <c r="O1709" s="22"/>
      <c r="P1709" s="22"/>
      <c r="Q1709" s="22"/>
      <c r="R1709" s="22"/>
    </row>
    <row r="1710" spans="1:18" x14ac:dyDescent="0.25">
      <c r="A1710" s="22"/>
      <c r="B1710" s="113"/>
      <c r="C1710" s="113"/>
      <c r="D1710" s="113"/>
      <c r="E1710" s="22"/>
      <c r="F1710" s="22"/>
      <c r="G1710" s="22"/>
      <c r="H1710" s="22"/>
      <c r="I1710" s="22"/>
      <c r="J1710" s="22"/>
      <c r="K1710" s="22"/>
      <c r="L1710" s="22"/>
      <c r="M1710" s="22"/>
      <c r="N1710" s="22"/>
      <c r="O1710" s="22"/>
      <c r="P1710" s="22"/>
      <c r="Q1710" s="22"/>
      <c r="R1710" s="22"/>
    </row>
    <row r="1711" spans="1:18" x14ac:dyDescent="0.25">
      <c r="A1711" s="22"/>
      <c r="B1711" s="113"/>
      <c r="C1711" s="113"/>
      <c r="D1711" s="113"/>
      <c r="E1711" s="22"/>
      <c r="F1711" s="22"/>
      <c r="G1711" s="22"/>
      <c r="H1711" s="22"/>
      <c r="I1711" s="22"/>
      <c r="J1711" s="22"/>
      <c r="K1711" s="22"/>
      <c r="L1711" s="22"/>
      <c r="M1711" s="22"/>
      <c r="N1711" s="22"/>
      <c r="O1711" s="22"/>
      <c r="P1711" s="22"/>
      <c r="Q1711" s="22"/>
      <c r="R1711" s="22"/>
    </row>
    <row r="1712" spans="1:18" x14ac:dyDescent="0.25">
      <c r="A1712" s="22"/>
      <c r="B1712" s="113"/>
      <c r="C1712" s="113"/>
      <c r="D1712" s="113"/>
      <c r="E1712" s="22"/>
      <c r="F1712" s="22"/>
      <c r="G1712" s="22"/>
      <c r="H1712" s="22"/>
      <c r="I1712" s="22"/>
      <c r="J1712" s="22"/>
      <c r="K1712" s="22"/>
      <c r="L1712" s="22"/>
      <c r="M1712" s="22"/>
      <c r="N1712" s="22"/>
      <c r="O1712" s="22"/>
      <c r="P1712" s="22"/>
      <c r="Q1712" s="22"/>
      <c r="R1712" s="22"/>
    </row>
    <row r="1713" spans="1:18" x14ac:dyDescent="0.25">
      <c r="A1713" s="22"/>
      <c r="B1713" s="113"/>
      <c r="C1713" s="113"/>
      <c r="D1713" s="113"/>
      <c r="E1713" s="22"/>
      <c r="F1713" s="22"/>
      <c r="G1713" s="22"/>
      <c r="H1713" s="22"/>
      <c r="I1713" s="22"/>
      <c r="J1713" s="22"/>
      <c r="K1713" s="22"/>
      <c r="L1713" s="22"/>
      <c r="M1713" s="22"/>
      <c r="N1713" s="22"/>
      <c r="O1713" s="22"/>
      <c r="P1713" s="22"/>
      <c r="Q1713" s="22"/>
      <c r="R1713" s="22"/>
    </row>
    <row r="1714" spans="1:18" x14ac:dyDescent="0.25">
      <c r="A1714" s="22"/>
      <c r="B1714" s="113"/>
      <c r="C1714" s="113"/>
      <c r="D1714" s="113"/>
      <c r="E1714" s="22"/>
      <c r="F1714" s="22"/>
      <c r="G1714" s="22"/>
      <c r="H1714" s="22"/>
      <c r="I1714" s="22"/>
      <c r="J1714" s="22"/>
      <c r="K1714" s="22"/>
      <c r="L1714" s="22"/>
      <c r="M1714" s="22"/>
      <c r="N1714" s="22"/>
      <c r="O1714" s="22"/>
      <c r="P1714" s="22"/>
      <c r="Q1714" s="22"/>
      <c r="R1714" s="22"/>
    </row>
    <row r="1715" spans="1:18" x14ac:dyDescent="0.25">
      <c r="A1715" s="22"/>
      <c r="B1715" s="113"/>
      <c r="C1715" s="113"/>
      <c r="D1715" s="113"/>
      <c r="E1715" s="22"/>
      <c r="F1715" s="22"/>
      <c r="G1715" s="22"/>
      <c r="H1715" s="22"/>
      <c r="I1715" s="22"/>
      <c r="J1715" s="22"/>
      <c r="K1715" s="22"/>
      <c r="L1715" s="22"/>
      <c r="M1715" s="22"/>
      <c r="N1715" s="22"/>
      <c r="O1715" s="22"/>
      <c r="P1715" s="22"/>
      <c r="Q1715" s="22"/>
      <c r="R1715" s="22"/>
    </row>
    <row r="1716" spans="1:18" x14ac:dyDescent="0.25">
      <c r="A1716" s="22"/>
      <c r="B1716" s="113"/>
      <c r="C1716" s="113"/>
      <c r="D1716" s="113"/>
      <c r="E1716" s="22"/>
      <c r="F1716" s="22"/>
      <c r="G1716" s="22"/>
      <c r="H1716" s="22"/>
      <c r="I1716" s="22"/>
      <c r="J1716" s="22"/>
      <c r="K1716" s="22"/>
      <c r="L1716" s="22"/>
      <c r="M1716" s="22"/>
      <c r="N1716" s="22"/>
      <c r="O1716" s="22"/>
      <c r="P1716" s="22"/>
      <c r="Q1716" s="22"/>
      <c r="R1716" s="22"/>
    </row>
    <row r="1717" spans="1:18" x14ac:dyDescent="0.25">
      <c r="A1717" s="22"/>
      <c r="B1717" s="113"/>
      <c r="C1717" s="113"/>
      <c r="D1717" s="113"/>
      <c r="E1717" s="22"/>
      <c r="F1717" s="22"/>
      <c r="G1717" s="22"/>
      <c r="H1717" s="22"/>
      <c r="I1717" s="22"/>
      <c r="J1717" s="22"/>
      <c r="K1717" s="22"/>
      <c r="L1717" s="22"/>
      <c r="M1717" s="22"/>
      <c r="N1717" s="22"/>
      <c r="O1717" s="22"/>
      <c r="P1717" s="22"/>
      <c r="Q1717" s="22"/>
      <c r="R1717" s="22"/>
    </row>
    <row r="1718" spans="1:18" x14ac:dyDescent="0.25">
      <c r="A1718" s="22"/>
      <c r="B1718" s="113"/>
      <c r="C1718" s="113"/>
      <c r="D1718" s="113"/>
      <c r="E1718" s="22"/>
      <c r="F1718" s="22"/>
      <c r="G1718" s="22"/>
      <c r="H1718" s="22"/>
      <c r="I1718" s="22"/>
      <c r="J1718" s="22"/>
      <c r="K1718" s="22"/>
      <c r="L1718" s="22"/>
      <c r="M1718" s="22"/>
      <c r="N1718" s="22"/>
      <c r="O1718" s="22"/>
      <c r="P1718" s="22"/>
      <c r="Q1718" s="22"/>
      <c r="R1718" s="22"/>
    </row>
    <row r="1719" spans="1:18" x14ac:dyDescent="0.25">
      <c r="A1719" s="22"/>
      <c r="B1719" s="113"/>
      <c r="C1719" s="113"/>
      <c r="D1719" s="113"/>
      <c r="E1719" s="22"/>
      <c r="F1719" s="22"/>
      <c r="G1719" s="22"/>
      <c r="H1719" s="22"/>
      <c r="I1719" s="22"/>
      <c r="J1719" s="22"/>
      <c r="K1719" s="22"/>
      <c r="L1719" s="22"/>
      <c r="M1719" s="22"/>
      <c r="N1719" s="22"/>
      <c r="O1719" s="22"/>
      <c r="P1719" s="22"/>
      <c r="Q1719" s="22"/>
      <c r="R1719" s="22"/>
    </row>
    <row r="1720" spans="1:18" x14ac:dyDescent="0.25">
      <c r="A1720" s="22"/>
      <c r="B1720" s="113"/>
      <c r="C1720" s="113"/>
      <c r="D1720" s="113"/>
      <c r="E1720" s="22"/>
      <c r="F1720" s="22"/>
      <c r="G1720" s="22"/>
      <c r="H1720" s="22"/>
      <c r="I1720" s="22"/>
      <c r="J1720" s="22"/>
      <c r="K1720" s="22"/>
      <c r="L1720" s="22"/>
      <c r="M1720" s="22"/>
      <c r="N1720" s="22"/>
      <c r="O1720" s="22"/>
      <c r="P1720" s="22"/>
      <c r="Q1720" s="22"/>
      <c r="R1720" s="22"/>
    </row>
    <row r="1721" spans="1:18" x14ac:dyDescent="0.25">
      <c r="A1721" s="22"/>
      <c r="B1721" s="113"/>
      <c r="C1721" s="113"/>
      <c r="D1721" s="113"/>
      <c r="E1721" s="22"/>
      <c r="F1721" s="22"/>
      <c r="G1721" s="22"/>
      <c r="H1721" s="22"/>
      <c r="I1721" s="22"/>
      <c r="J1721" s="22"/>
      <c r="K1721" s="22"/>
      <c r="L1721" s="22"/>
      <c r="M1721" s="22"/>
      <c r="N1721" s="22"/>
      <c r="O1721" s="22"/>
      <c r="P1721" s="22"/>
      <c r="Q1721" s="22"/>
      <c r="R1721" s="22"/>
    </row>
    <row r="1722" spans="1:18" x14ac:dyDescent="0.25">
      <c r="A1722" s="22"/>
      <c r="B1722" s="113"/>
      <c r="C1722" s="113"/>
      <c r="D1722" s="113"/>
      <c r="E1722" s="22"/>
      <c r="F1722" s="22"/>
      <c r="G1722" s="22"/>
      <c r="H1722" s="22"/>
      <c r="I1722" s="22"/>
      <c r="J1722" s="22"/>
      <c r="K1722" s="22"/>
      <c r="L1722" s="22"/>
      <c r="M1722" s="22"/>
      <c r="N1722" s="22"/>
      <c r="O1722" s="22"/>
      <c r="P1722" s="22"/>
      <c r="Q1722" s="22"/>
      <c r="R1722" s="22"/>
    </row>
    <row r="1723" spans="1:18" x14ac:dyDescent="0.25">
      <c r="A1723" s="22"/>
      <c r="B1723" s="113"/>
      <c r="C1723" s="113"/>
      <c r="D1723" s="113"/>
      <c r="E1723" s="22"/>
      <c r="F1723" s="22"/>
      <c r="G1723" s="22"/>
      <c r="H1723" s="22"/>
      <c r="I1723" s="22"/>
      <c r="J1723" s="22"/>
      <c r="K1723" s="22"/>
      <c r="L1723" s="22"/>
      <c r="M1723" s="22"/>
      <c r="N1723" s="22"/>
      <c r="O1723" s="22"/>
      <c r="P1723" s="22"/>
      <c r="Q1723" s="22"/>
      <c r="R1723" s="22"/>
    </row>
    <row r="1724" spans="1:18" x14ac:dyDescent="0.25">
      <c r="A1724" s="22"/>
      <c r="B1724" s="113"/>
      <c r="C1724" s="113"/>
      <c r="D1724" s="113"/>
      <c r="E1724" s="22"/>
      <c r="F1724" s="22"/>
      <c r="G1724" s="22"/>
      <c r="H1724" s="22"/>
      <c r="I1724" s="22"/>
      <c r="J1724" s="22"/>
      <c r="K1724" s="22"/>
      <c r="L1724" s="22"/>
      <c r="M1724" s="22"/>
      <c r="N1724" s="22"/>
      <c r="O1724" s="22"/>
      <c r="P1724" s="22"/>
      <c r="Q1724" s="22"/>
      <c r="R1724" s="22"/>
    </row>
    <row r="1725" spans="1:18" x14ac:dyDescent="0.25">
      <c r="A1725" s="22"/>
      <c r="B1725" s="113"/>
      <c r="C1725" s="113"/>
      <c r="D1725" s="113"/>
      <c r="E1725" s="22"/>
      <c r="F1725" s="22"/>
      <c r="G1725" s="22"/>
      <c r="H1725" s="22"/>
      <c r="I1725" s="22"/>
      <c r="J1725" s="22"/>
      <c r="K1725" s="22"/>
      <c r="L1725" s="22"/>
      <c r="M1725" s="22"/>
      <c r="N1725" s="22"/>
      <c r="O1725" s="22"/>
      <c r="P1725" s="22"/>
      <c r="Q1725" s="22"/>
      <c r="R1725" s="22"/>
    </row>
    <row r="1726" spans="1:18" x14ac:dyDescent="0.25">
      <c r="A1726" s="22"/>
      <c r="B1726" s="113"/>
      <c r="C1726" s="113"/>
      <c r="D1726" s="113"/>
      <c r="E1726" s="22"/>
      <c r="F1726" s="22"/>
      <c r="G1726" s="22"/>
      <c r="H1726" s="22"/>
      <c r="I1726" s="22"/>
      <c r="J1726" s="22"/>
      <c r="K1726" s="22"/>
      <c r="L1726" s="22"/>
      <c r="M1726" s="22"/>
      <c r="N1726" s="22"/>
      <c r="O1726" s="22"/>
      <c r="P1726" s="22"/>
      <c r="Q1726" s="22"/>
      <c r="R1726" s="22"/>
    </row>
    <row r="1727" spans="1:18" x14ac:dyDescent="0.25">
      <c r="A1727" s="22"/>
      <c r="B1727" s="113"/>
      <c r="C1727" s="113"/>
      <c r="D1727" s="113"/>
      <c r="E1727" s="22"/>
      <c r="F1727" s="22"/>
      <c r="G1727" s="22"/>
      <c r="H1727" s="22"/>
      <c r="I1727" s="22"/>
      <c r="J1727" s="22"/>
      <c r="K1727" s="22"/>
      <c r="L1727" s="22"/>
      <c r="M1727" s="22"/>
      <c r="N1727" s="22"/>
      <c r="O1727" s="22"/>
      <c r="P1727" s="22"/>
      <c r="Q1727" s="22"/>
      <c r="R1727" s="22"/>
    </row>
    <row r="1728" spans="1:18" x14ac:dyDescent="0.25">
      <c r="A1728" s="22"/>
      <c r="B1728" s="113"/>
      <c r="C1728" s="113"/>
      <c r="D1728" s="113"/>
      <c r="E1728" s="22"/>
      <c r="F1728" s="22"/>
      <c r="G1728" s="22"/>
      <c r="H1728" s="22"/>
      <c r="I1728" s="22"/>
      <c r="J1728" s="22"/>
      <c r="K1728" s="22"/>
      <c r="L1728" s="22"/>
      <c r="M1728" s="22"/>
      <c r="N1728" s="22"/>
      <c r="O1728" s="22"/>
      <c r="P1728" s="22"/>
      <c r="Q1728" s="22"/>
      <c r="R1728" s="22"/>
    </row>
    <row r="1729" spans="1:18" x14ac:dyDescent="0.25">
      <c r="A1729" s="22"/>
      <c r="B1729" s="113"/>
      <c r="C1729" s="113"/>
      <c r="D1729" s="113"/>
      <c r="E1729" s="22"/>
      <c r="F1729" s="22"/>
      <c r="G1729" s="22"/>
      <c r="H1729" s="22"/>
      <c r="I1729" s="22"/>
      <c r="J1729" s="22"/>
      <c r="K1729" s="22"/>
      <c r="L1729" s="22"/>
      <c r="M1729" s="22"/>
      <c r="N1729" s="22"/>
      <c r="O1729" s="22"/>
      <c r="P1729" s="22"/>
      <c r="Q1729" s="22"/>
      <c r="R1729" s="22"/>
    </row>
    <row r="1730" spans="1:18" x14ac:dyDescent="0.25">
      <c r="A1730" s="22"/>
      <c r="B1730" s="113"/>
      <c r="C1730" s="113"/>
      <c r="D1730" s="113"/>
      <c r="E1730" s="22"/>
      <c r="F1730" s="22"/>
      <c r="G1730" s="22"/>
      <c r="H1730" s="22"/>
      <c r="I1730" s="22"/>
      <c r="J1730" s="22"/>
      <c r="K1730" s="22"/>
      <c r="L1730" s="22"/>
      <c r="M1730" s="22"/>
      <c r="N1730" s="22"/>
      <c r="O1730" s="22"/>
      <c r="P1730" s="22"/>
      <c r="Q1730" s="22"/>
      <c r="R1730" s="22"/>
    </row>
    <row r="1731" spans="1:18" x14ac:dyDescent="0.25">
      <c r="A1731" s="22"/>
      <c r="B1731" s="113"/>
      <c r="C1731" s="113"/>
      <c r="D1731" s="113"/>
      <c r="E1731" s="22"/>
      <c r="F1731" s="22"/>
      <c r="G1731" s="22"/>
      <c r="H1731" s="22"/>
      <c r="I1731" s="22"/>
      <c r="J1731" s="22"/>
      <c r="K1731" s="22"/>
      <c r="L1731" s="22"/>
      <c r="M1731" s="22"/>
      <c r="N1731" s="22"/>
      <c r="O1731" s="22"/>
      <c r="P1731" s="22"/>
      <c r="Q1731" s="22"/>
      <c r="R1731" s="22"/>
    </row>
    <row r="1732" spans="1:18" x14ac:dyDescent="0.25">
      <c r="A1732" s="22"/>
      <c r="B1732" s="113"/>
      <c r="C1732" s="113"/>
      <c r="D1732" s="113"/>
      <c r="E1732" s="22"/>
      <c r="F1732" s="22"/>
      <c r="G1732" s="22"/>
      <c r="H1732" s="22"/>
      <c r="I1732" s="22"/>
      <c r="J1732" s="22"/>
      <c r="K1732" s="22"/>
      <c r="L1732" s="22"/>
      <c r="M1732" s="22"/>
      <c r="N1732" s="22"/>
      <c r="O1732" s="22"/>
      <c r="P1732" s="22"/>
      <c r="Q1732" s="22"/>
      <c r="R1732" s="22"/>
    </row>
    <row r="1733" spans="1:18" x14ac:dyDescent="0.25">
      <c r="A1733" s="22"/>
      <c r="B1733" s="113"/>
      <c r="C1733" s="113"/>
      <c r="D1733" s="113"/>
      <c r="E1733" s="22"/>
      <c r="F1733" s="22"/>
      <c r="G1733" s="22"/>
      <c r="H1733" s="22"/>
      <c r="I1733" s="22"/>
      <c r="J1733" s="22"/>
      <c r="K1733" s="22"/>
      <c r="L1733" s="22"/>
      <c r="M1733" s="22"/>
      <c r="N1733" s="22"/>
      <c r="O1733" s="22"/>
      <c r="P1733" s="22"/>
      <c r="Q1733" s="22"/>
      <c r="R1733" s="22"/>
    </row>
    <row r="1734" spans="1:18" x14ac:dyDescent="0.25">
      <c r="A1734" s="22"/>
      <c r="B1734" s="113"/>
      <c r="C1734" s="113"/>
      <c r="D1734" s="113"/>
      <c r="E1734" s="22"/>
      <c r="F1734" s="22"/>
      <c r="G1734" s="22"/>
      <c r="H1734" s="22"/>
      <c r="I1734" s="22"/>
      <c r="J1734" s="22"/>
      <c r="K1734" s="22"/>
      <c r="L1734" s="22"/>
      <c r="M1734" s="22"/>
      <c r="N1734" s="22"/>
      <c r="O1734" s="22"/>
      <c r="P1734" s="22"/>
      <c r="Q1734" s="22"/>
      <c r="R1734" s="22"/>
    </row>
    <row r="1735" spans="1:18" x14ac:dyDescent="0.25">
      <c r="A1735" s="22"/>
      <c r="B1735" s="113"/>
      <c r="C1735" s="113"/>
      <c r="D1735" s="113"/>
      <c r="E1735" s="22"/>
      <c r="F1735" s="22"/>
      <c r="G1735" s="22"/>
      <c r="H1735" s="22"/>
      <c r="I1735" s="22"/>
      <c r="J1735" s="22"/>
      <c r="K1735" s="22"/>
      <c r="L1735" s="22"/>
      <c r="M1735" s="22"/>
      <c r="N1735" s="22"/>
      <c r="O1735" s="22"/>
      <c r="P1735" s="22"/>
      <c r="Q1735" s="22"/>
      <c r="R1735" s="22"/>
    </row>
    <row r="1736" spans="1:18" x14ac:dyDescent="0.25">
      <c r="A1736" s="22"/>
      <c r="B1736" s="113"/>
      <c r="C1736" s="113"/>
      <c r="D1736" s="113"/>
      <c r="E1736" s="22"/>
      <c r="F1736" s="22"/>
      <c r="G1736" s="22"/>
      <c r="H1736" s="22"/>
      <c r="I1736" s="22"/>
      <c r="J1736" s="22"/>
      <c r="K1736" s="22"/>
      <c r="L1736" s="22"/>
      <c r="M1736" s="22"/>
      <c r="N1736" s="22"/>
      <c r="O1736" s="22"/>
      <c r="P1736" s="22"/>
      <c r="Q1736" s="22"/>
      <c r="R1736" s="22"/>
    </row>
    <row r="1737" spans="1:18" x14ac:dyDescent="0.25">
      <c r="A1737" s="22"/>
      <c r="B1737" s="113"/>
      <c r="C1737" s="113"/>
      <c r="D1737" s="113"/>
      <c r="E1737" s="22"/>
      <c r="F1737" s="22"/>
      <c r="G1737" s="22"/>
      <c r="H1737" s="22"/>
      <c r="I1737" s="22"/>
      <c r="J1737" s="22"/>
      <c r="K1737" s="22"/>
      <c r="L1737" s="22"/>
      <c r="M1737" s="22"/>
      <c r="N1737" s="22"/>
      <c r="O1737" s="22"/>
      <c r="P1737" s="22"/>
      <c r="Q1737" s="22"/>
      <c r="R1737" s="22"/>
    </row>
    <row r="1738" spans="1:18" x14ac:dyDescent="0.25">
      <c r="A1738" s="22"/>
      <c r="B1738" s="113"/>
      <c r="C1738" s="113"/>
      <c r="D1738" s="113"/>
      <c r="E1738" s="22"/>
      <c r="F1738" s="22"/>
      <c r="G1738" s="22"/>
      <c r="H1738" s="22"/>
      <c r="I1738" s="22"/>
      <c r="J1738" s="22"/>
      <c r="K1738" s="22"/>
      <c r="L1738" s="22"/>
      <c r="M1738" s="22"/>
      <c r="N1738" s="22"/>
      <c r="O1738" s="22"/>
      <c r="P1738" s="22"/>
      <c r="Q1738" s="22"/>
      <c r="R1738" s="22"/>
    </row>
    <row r="1739" spans="1:18" x14ac:dyDescent="0.25">
      <c r="A1739" s="22"/>
      <c r="B1739" s="113"/>
      <c r="C1739" s="113"/>
      <c r="D1739" s="113"/>
      <c r="E1739" s="22"/>
      <c r="F1739" s="22"/>
      <c r="G1739" s="22"/>
      <c r="H1739" s="22"/>
      <c r="I1739" s="22"/>
      <c r="J1739" s="22"/>
      <c r="K1739" s="22"/>
      <c r="L1739" s="22"/>
      <c r="M1739" s="22"/>
      <c r="N1739" s="22"/>
      <c r="O1739" s="22"/>
      <c r="P1739" s="22"/>
      <c r="Q1739" s="22"/>
      <c r="R1739" s="22"/>
    </row>
    <row r="1740" spans="1:18" x14ac:dyDescent="0.25">
      <c r="A1740" s="22"/>
      <c r="B1740" s="113"/>
      <c r="C1740" s="113"/>
      <c r="D1740" s="113"/>
      <c r="E1740" s="22"/>
      <c r="F1740" s="22"/>
      <c r="G1740" s="22"/>
      <c r="H1740" s="22"/>
      <c r="I1740" s="22"/>
      <c r="J1740" s="22"/>
      <c r="K1740" s="22"/>
      <c r="L1740" s="22"/>
      <c r="M1740" s="22"/>
      <c r="N1740" s="22"/>
      <c r="O1740" s="22"/>
      <c r="P1740" s="22"/>
      <c r="Q1740" s="22"/>
      <c r="R1740" s="22"/>
    </row>
    <row r="1741" spans="1:18" x14ac:dyDescent="0.25">
      <c r="A1741" s="22"/>
      <c r="B1741" s="113"/>
      <c r="C1741" s="113"/>
      <c r="D1741" s="113"/>
      <c r="E1741" s="22"/>
      <c r="F1741" s="22"/>
      <c r="G1741" s="22"/>
      <c r="H1741" s="22"/>
      <c r="I1741" s="22"/>
      <c r="J1741" s="22"/>
      <c r="K1741" s="22"/>
      <c r="L1741" s="22"/>
      <c r="M1741" s="22"/>
      <c r="N1741" s="22"/>
      <c r="O1741" s="22"/>
      <c r="P1741" s="22"/>
      <c r="Q1741" s="22"/>
      <c r="R1741" s="22"/>
    </row>
    <row r="1742" spans="1:18" x14ac:dyDescent="0.25">
      <c r="A1742" s="22"/>
      <c r="B1742" s="113"/>
      <c r="C1742" s="113"/>
      <c r="D1742" s="113"/>
      <c r="E1742" s="22"/>
      <c r="F1742" s="22"/>
      <c r="G1742" s="22"/>
      <c r="H1742" s="22"/>
      <c r="I1742" s="22"/>
      <c r="J1742" s="22"/>
      <c r="K1742" s="22"/>
      <c r="L1742" s="22"/>
      <c r="M1742" s="22"/>
      <c r="N1742" s="22"/>
      <c r="O1742" s="22"/>
      <c r="P1742" s="22"/>
      <c r="Q1742" s="22"/>
      <c r="R1742" s="22"/>
    </row>
    <row r="1743" spans="1:18" x14ac:dyDescent="0.25">
      <c r="A1743" s="22"/>
      <c r="B1743" s="113"/>
      <c r="C1743" s="113"/>
      <c r="D1743" s="113"/>
      <c r="E1743" s="22"/>
      <c r="F1743" s="22"/>
      <c r="G1743" s="22"/>
      <c r="H1743" s="22"/>
      <c r="I1743" s="22"/>
      <c r="J1743" s="22"/>
      <c r="K1743" s="22"/>
      <c r="L1743" s="22"/>
      <c r="M1743" s="22"/>
      <c r="N1743" s="22"/>
      <c r="O1743" s="22"/>
      <c r="P1743" s="22"/>
      <c r="Q1743" s="22"/>
      <c r="R1743" s="22"/>
    </row>
    <row r="1744" spans="1:18" x14ac:dyDescent="0.25">
      <c r="A1744" s="22"/>
      <c r="B1744" s="113"/>
      <c r="C1744" s="113"/>
      <c r="D1744" s="113"/>
      <c r="E1744" s="22"/>
      <c r="F1744" s="22"/>
      <c r="G1744" s="22"/>
      <c r="H1744" s="22"/>
      <c r="I1744" s="22"/>
      <c r="J1744" s="22"/>
      <c r="K1744" s="22"/>
      <c r="L1744" s="22"/>
      <c r="M1744" s="22"/>
      <c r="N1744" s="22"/>
      <c r="O1744" s="22"/>
      <c r="P1744" s="22"/>
      <c r="Q1744" s="22"/>
      <c r="R1744" s="22"/>
    </row>
    <row r="1745" spans="1:18" x14ac:dyDescent="0.25">
      <c r="A1745" s="22"/>
      <c r="B1745" s="113"/>
      <c r="C1745" s="113"/>
      <c r="D1745" s="113"/>
      <c r="E1745" s="22"/>
      <c r="F1745" s="22"/>
      <c r="G1745" s="22"/>
      <c r="H1745" s="22"/>
      <c r="I1745" s="22"/>
      <c r="J1745" s="22"/>
      <c r="K1745" s="22"/>
      <c r="L1745" s="22"/>
      <c r="M1745" s="22"/>
      <c r="N1745" s="22"/>
      <c r="O1745" s="22"/>
      <c r="P1745" s="22"/>
      <c r="Q1745" s="22"/>
      <c r="R1745" s="22"/>
    </row>
    <row r="1746" spans="1:18" x14ac:dyDescent="0.25">
      <c r="A1746" s="22"/>
      <c r="B1746" s="113"/>
      <c r="C1746" s="113"/>
      <c r="D1746" s="113"/>
      <c r="E1746" s="22"/>
      <c r="F1746" s="22"/>
      <c r="G1746" s="22"/>
      <c r="H1746" s="22"/>
      <c r="I1746" s="22"/>
      <c r="J1746" s="22"/>
      <c r="K1746" s="22"/>
      <c r="L1746" s="22"/>
      <c r="M1746" s="22"/>
      <c r="N1746" s="22"/>
      <c r="O1746" s="22"/>
      <c r="P1746" s="22"/>
      <c r="Q1746" s="22"/>
      <c r="R1746" s="22"/>
    </row>
    <row r="1747" spans="1:18" x14ac:dyDescent="0.25">
      <c r="A1747" s="22"/>
      <c r="B1747" s="113"/>
      <c r="C1747" s="113"/>
      <c r="D1747" s="113"/>
      <c r="E1747" s="22"/>
      <c r="F1747" s="22"/>
      <c r="G1747" s="22"/>
      <c r="H1747" s="22"/>
      <c r="I1747" s="22"/>
      <c r="J1747" s="22"/>
      <c r="K1747" s="22"/>
      <c r="L1747" s="22"/>
      <c r="M1747" s="22"/>
      <c r="N1747" s="22"/>
      <c r="O1747" s="22"/>
      <c r="P1747" s="22"/>
      <c r="Q1747" s="22"/>
      <c r="R1747" s="22"/>
    </row>
    <row r="1748" spans="1:18" x14ac:dyDescent="0.25">
      <c r="A1748" s="22"/>
      <c r="B1748" s="113"/>
      <c r="C1748" s="113"/>
      <c r="D1748" s="113"/>
      <c r="E1748" s="22"/>
      <c r="F1748" s="22"/>
      <c r="G1748" s="22"/>
      <c r="H1748" s="22"/>
      <c r="I1748" s="22"/>
      <c r="J1748" s="22"/>
      <c r="K1748" s="22"/>
      <c r="L1748" s="22"/>
      <c r="M1748" s="22"/>
      <c r="N1748" s="22"/>
      <c r="O1748" s="22"/>
      <c r="P1748" s="22"/>
      <c r="Q1748" s="22"/>
      <c r="R1748" s="22"/>
    </row>
    <row r="1749" spans="1:18" x14ac:dyDescent="0.25">
      <c r="A1749" s="22"/>
      <c r="B1749" s="113"/>
      <c r="C1749" s="113"/>
      <c r="D1749" s="113"/>
      <c r="E1749" s="22"/>
      <c r="F1749" s="22"/>
      <c r="G1749" s="22"/>
      <c r="H1749" s="22"/>
      <c r="I1749" s="22"/>
      <c r="J1749" s="22"/>
      <c r="K1749" s="22"/>
      <c r="L1749" s="22"/>
      <c r="M1749" s="22"/>
      <c r="N1749" s="22"/>
      <c r="O1749" s="22"/>
      <c r="P1749" s="22"/>
      <c r="Q1749" s="22"/>
      <c r="R1749" s="22"/>
    </row>
    <row r="1750" spans="1:18" x14ac:dyDescent="0.25">
      <c r="A1750" s="22"/>
      <c r="B1750" s="113"/>
      <c r="C1750" s="113"/>
      <c r="D1750" s="113"/>
      <c r="E1750" s="22"/>
      <c r="F1750" s="22"/>
      <c r="G1750" s="22"/>
      <c r="H1750" s="22"/>
      <c r="I1750" s="22"/>
      <c r="J1750" s="22"/>
      <c r="K1750" s="22"/>
      <c r="L1750" s="22"/>
      <c r="M1750" s="22"/>
      <c r="N1750" s="22"/>
      <c r="O1750" s="22"/>
      <c r="P1750" s="22"/>
      <c r="Q1750" s="22"/>
      <c r="R1750" s="22"/>
    </row>
    <row r="1751" spans="1:18" x14ac:dyDescent="0.25">
      <c r="A1751" s="22"/>
      <c r="B1751" s="113"/>
      <c r="C1751" s="113"/>
      <c r="D1751" s="113"/>
      <c r="E1751" s="22"/>
      <c r="F1751" s="22"/>
      <c r="G1751" s="22"/>
      <c r="H1751" s="22"/>
      <c r="I1751" s="22"/>
      <c r="J1751" s="22"/>
      <c r="K1751" s="22"/>
      <c r="L1751" s="22"/>
      <c r="M1751" s="22"/>
      <c r="N1751" s="22"/>
      <c r="O1751" s="22"/>
      <c r="P1751" s="22"/>
      <c r="Q1751" s="22"/>
      <c r="R1751" s="22"/>
    </row>
    <row r="1752" spans="1:18" x14ac:dyDescent="0.25">
      <c r="A1752" s="22"/>
      <c r="B1752" s="113"/>
      <c r="C1752" s="113"/>
      <c r="D1752" s="113"/>
      <c r="E1752" s="22"/>
      <c r="F1752" s="22"/>
      <c r="G1752" s="22"/>
      <c r="H1752" s="22"/>
      <c r="I1752" s="22"/>
      <c r="J1752" s="22"/>
      <c r="K1752" s="22"/>
      <c r="L1752" s="22"/>
      <c r="M1752" s="22"/>
      <c r="N1752" s="22"/>
      <c r="O1752" s="22"/>
      <c r="P1752" s="22"/>
      <c r="Q1752" s="22"/>
      <c r="R1752" s="22"/>
    </row>
    <row r="1753" spans="1:18" x14ac:dyDescent="0.25">
      <c r="A1753" s="22"/>
      <c r="B1753" s="113"/>
      <c r="C1753" s="113"/>
      <c r="D1753" s="113"/>
      <c r="E1753" s="22"/>
      <c r="F1753" s="22"/>
      <c r="G1753" s="22"/>
      <c r="H1753" s="22"/>
      <c r="I1753" s="22"/>
      <c r="J1753" s="22"/>
      <c r="K1753" s="22"/>
      <c r="L1753" s="22"/>
      <c r="M1753" s="22"/>
      <c r="N1753" s="22"/>
      <c r="O1753" s="22"/>
      <c r="P1753" s="22"/>
      <c r="Q1753" s="22"/>
      <c r="R1753" s="22"/>
    </row>
    <row r="1754" spans="1:18" x14ac:dyDescent="0.25">
      <c r="A1754" s="22"/>
      <c r="B1754" s="113"/>
      <c r="C1754" s="113"/>
      <c r="D1754" s="113"/>
      <c r="E1754" s="22"/>
      <c r="F1754" s="22"/>
      <c r="G1754" s="22"/>
      <c r="H1754" s="22"/>
      <c r="I1754" s="22"/>
      <c r="J1754" s="22"/>
      <c r="K1754" s="22"/>
      <c r="L1754" s="22"/>
      <c r="M1754" s="22"/>
      <c r="N1754" s="22"/>
      <c r="O1754" s="22"/>
      <c r="P1754" s="22"/>
      <c r="Q1754" s="22"/>
      <c r="R1754" s="22"/>
    </row>
    <row r="1755" spans="1:18" x14ac:dyDescent="0.25">
      <c r="A1755" s="22"/>
      <c r="B1755" s="113"/>
      <c r="C1755" s="113"/>
      <c r="D1755" s="113"/>
      <c r="E1755" s="22"/>
      <c r="F1755" s="22"/>
      <c r="G1755" s="22"/>
      <c r="H1755" s="22"/>
      <c r="I1755" s="22"/>
      <c r="J1755" s="22"/>
      <c r="K1755" s="22"/>
      <c r="L1755" s="22"/>
      <c r="M1755" s="22"/>
      <c r="N1755" s="22"/>
      <c r="O1755" s="22"/>
      <c r="P1755" s="22"/>
      <c r="Q1755" s="22"/>
      <c r="R1755" s="22"/>
    </row>
    <row r="1756" spans="1:18" x14ac:dyDescent="0.25">
      <c r="A1756" s="22"/>
      <c r="B1756" s="113"/>
      <c r="C1756" s="113"/>
      <c r="D1756" s="113"/>
      <c r="E1756" s="22"/>
      <c r="F1756" s="22"/>
      <c r="G1756" s="22"/>
      <c r="H1756" s="22"/>
      <c r="I1756" s="22"/>
      <c r="J1756" s="22"/>
      <c r="K1756" s="22"/>
      <c r="L1756" s="22"/>
      <c r="M1756" s="22"/>
      <c r="N1756" s="22"/>
      <c r="O1756" s="22"/>
      <c r="P1756" s="22"/>
      <c r="Q1756" s="22"/>
      <c r="R1756" s="22"/>
    </row>
    <row r="1757" spans="1:18" x14ac:dyDescent="0.25">
      <c r="A1757" s="22"/>
      <c r="B1757" s="113"/>
      <c r="C1757" s="113"/>
      <c r="D1757" s="113"/>
      <c r="E1757" s="22"/>
      <c r="F1757" s="22"/>
      <c r="G1757" s="22"/>
      <c r="H1757" s="22"/>
      <c r="I1757" s="22"/>
      <c r="J1757" s="22"/>
      <c r="K1757" s="22"/>
      <c r="L1757" s="22"/>
      <c r="M1757" s="22"/>
      <c r="N1757" s="22"/>
      <c r="O1757" s="22"/>
      <c r="P1757" s="22"/>
      <c r="Q1757" s="22"/>
      <c r="R1757" s="22"/>
    </row>
    <row r="1758" spans="1:18" x14ac:dyDescent="0.25">
      <c r="A1758" s="22"/>
      <c r="B1758" s="113"/>
      <c r="C1758" s="113"/>
      <c r="D1758" s="113"/>
      <c r="E1758" s="22"/>
      <c r="F1758" s="22"/>
      <c r="G1758" s="22"/>
      <c r="H1758" s="22"/>
      <c r="I1758" s="22"/>
      <c r="J1758" s="22"/>
      <c r="K1758" s="22"/>
      <c r="L1758" s="22"/>
      <c r="M1758" s="22"/>
      <c r="N1758" s="22"/>
      <c r="O1758" s="22"/>
      <c r="P1758" s="22"/>
      <c r="Q1758" s="22"/>
      <c r="R1758" s="22"/>
    </row>
    <row r="1759" spans="1:18" x14ac:dyDescent="0.25">
      <c r="A1759" s="22"/>
      <c r="B1759" s="113"/>
      <c r="C1759" s="113"/>
      <c r="D1759" s="113"/>
      <c r="E1759" s="22"/>
      <c r="F1759" s="22"/>
      <c r="G1759" s="22"/>
      <c r="H1759" s="22"/>
      <c r="I1759" s="22"/>
      <c r="J1759" s="22"/>
      <c r="K1759" s="22"/>
      <c r="L1759" s="22"/>
      <c r="M1759" s="22"/>
      <c r="N1759" s="22"/>
      <c r="O1759" s="22"/>
      <c r="P1759" s="22"/>
      <c r="Q1759" s="22"/>
      <c r="R1759" s="22"/>
    </row>
    <row r="1760" spans="1:18" x14ac:dyDescent="0.25">
      <c r="A1760" s="22"/>
      <c r="B1760" s="113"/>
      <c r="C1760" s="113"/>
      <c r="D1760" s="113"/>
      <c r="E1760" s="22"/>
      <c r="F1760" s="22"/>
      <c r="G1760" s="22"/>
      <c r="H1760" s="22"/>
      <c r="I1760" s="22"/>
      <c r="J1760" s="22"/>
      <c r="K1760" s="22"/>
      <c r="L1760" s="22"/>
      <c r="M1760" s="22"/>
      <c r="N1760" s="22"/>
      <c r="O1760" s="22"/>
      <c r="P1760" s="22"/>
      <c r="Q1760" s="22"/>
      <c r="R1760" s="22"/>
    </row>
    <row r="1761" spans="1:18" x14ac:dyDescent="0.25">
      <c r="A1761" s="22"/>
      <c r="B1761" s="113"/>
      <c r="C1761" s="113"/>
      <c r="D1761" s="113"/>
      <c r="E1761" s="22"/>
      <c r="F1761" s="22"/>
      <c r="G1761" s="22"/>
      <c r="H1761" s="22"/>
      <c r="I1761" s="22"/>
      <c r="J1761" s="22"/>
      <c r="K1761" s="22"/>
      <c r="L1761" s="22"/>
      <c r="M1761" s="22"/>
      <c r="N1761" s="22"/>
      <c r="O1761" s="22"/>
      <c r="P1761" s="22"/>
      <c r="Q1761" s="22"/>
      <c r="R1761" s="22"/>
    </row>
    <row r="1762" spans="1:18" x14ac:dyDescent="0.25">
      <c r="A1762" s="22"/>
      <c r="B1762" s="113"/>
      <c r="C1762" s="113"/>
      <c r="D1762" s="113"/>
      <c r="E1762" s="22"/>
      <c r="F1762" s="22"/>
      <c r="G1762" s="22"/>
      <c r="H1762" s="22"/>
      <c r="I1762" s="22"/>
      <c r="J1762" s="22"/>
      <c r="K1762" s="22"/>
      <c r="L1762" s="22"/>
      <c r="M1762" s="22"/>
      <c r="N1762" s="22"/>
      <c r="O1762" s="22"/>
      <c r="P1762" s="22"/>
      <c r="Q1762" s="22"/>
      <c r="R1762" s="22"/>
    </row>
    <row r="1763" spans="1:18" x14ac:dyDescent="0.25">
      <c r="A1763" s="22"/>
      <c r="B1763" s="113"/>
      <c r="C1763" s="113"/>
      <c r="D1763" s="113"/>
      <c r="E1763" s="22"/>
      <c r="F1763" s="22"/>
      <c r="G1763" s="22"/>
      <c r="H1763" s="22"/>
      <c r="I1763" s="22"/>
      <c r="J1763" s="22"/>
      <c r="K1763" s="22"/>
      <c r="L1763" s="22"/>
      <c r="M1763" s="22"/>
      <c r="N1763" s="22"/>
      <c r="O1763" s="22"/>
      <c r="P1763" s="22"/>
      <c r="Q1763" s="22"/>
      <c r="R1763" s="22"/>
    </row>
    <row r="1764" spans="1:18" x14ac:dyDescent="0.25">
      <c r="A1764" s="22"/>
      <c r="B1764" s="113"/>
      <c r="C1764" s="113"/>
      <c r="D1764" s="113"/>
      <c r="E1764" s="22"/>
      <c r="F1764" s="22"/>
      <c r="G1764" s="22"/>
      <c r="H1764" s="22"/>
      <c r="I1764" s="22"/>
      <c r="J1764" s="22"/>
      <c r="K1764" s="22"/>
      <c r="L1764" s="22"/>
      <c r="M1764" s="22"/>
      <c r="N1764" s="22"/>
      <c r="O1764" s="22"/>
      <c r="P1764" s="22"/>
      <c r="Q1764" s="22"/>
      <c r="R1764" s="22"/>
    </row>
    <row r="1765" spans="1:18" x14ac:dyDescent="0.25">
      <c r="A1765" s="22"/>
      <c r="B1765" s="113"/>
      <c r="C1765" s="113"/>
      <c r="D1765" s="113"/>
      <c r="E1765" s="22"/>
      <c r="F1765" s="22"/>
      <c r="G1765" s="22"/>
      <c r="H1765" s="22"/>
      <c r="I1765" s="22"/>
      <c r="J1765" s="22"/>
      <c r="K1765" s="22"/>
      <c r="L1765" s="22"/>
      <c r="M1765" s="22"/>
      <c r="N1765" s="22"/>
      <c r="O1765" s="22"/>
      <c r="P1765" s="22"/>
      <c r="Q1765" s="22"/>
      <c r="R1765" s="22"/>
    </row>
    <row r="1766" spans="1:18" x14ac:dyDescent="0.25">
      <c r="A1766" s="22"/>
      <c r="B1766" s="113"/>
      <c r="C1766" s="113"/>
      <c r="D1766" s="113"/>
      <c r="E1766" s="22"/>
      <c r="F1766" s="22"/>
      <c r="G1766" s="22"/>
      <c r="H1766" s="22"/>
      <c r="I1766" s="22"/>
      <c r="J1766" s="22"/>
      <c r="K1766" s="22"/>
      <c r="L1766" s="22"/>
      <c r="M1766" s="22"/>
      <c r="N1766" s="22"/>
      <c r="O1766" s="22"/>
      <c r="P1766" s="22"/>
      <c r="Q1766" s="22"/>
      <c r="R1766" s="22"/>
    </row>
    <row r="1767" spans="1:18" x14ac:dyDescent="0.25">
      <c r="A1767" s="22"/>
      <c r="B1767" s="113"/>
      <c r="C1767" s="113"/>
      <c r="D1767" s="113"/>
      <c r="E1767" s="22"/>
      <c r="F1767" s="22"/>
      <c r="G1767" s="22"/>
      <c r="H1767" s="22"/>
      <c r="I1767" s="22"/>
      <c r="J1767" s="22"/>
      <c r="K1767" s="22"/>
      <c r="L1767" s="22"/>
      <c r="M1767" s="22"/>
      <c r="N1767" s="22"/>
      <c r="O1767" s="22"/>
      <c r="P1767" s="22"/>
      <c r="Q1767" s="22"/>
      <c r="R1767" s="22"/>
    </row>
    <row r="1768" spans="1:18" x14ac:dyDescent="0.25">
      <c r="A1768" s="22"/>
      <c r="B1768" s="113"/>
      <c r="C1768" s="113"/>
      <c r="D1768" s="113"/>
      <c r="E1768" s="22"/>
      <c r="F1768" s="22"/>
      <c r="G1768" s="22"/>
      <c r="H1768" s="22"/>
      <c r="I1768" s="22"/>
      <c r="J1768" s="22"/>
      <c r="K1768" s="22"/>
      <c r="L1768" s="22"/>
      <c r="M1768" s="22"/>
      <c r="N1768" s="22"/>
      <c r="O1768" s="22"/>
      <c r="P1768" s="22"/>
      <c r="Q1768" s="22"/>
      <c r="R1768" s="22"/>
    </row>
    <row r="1769" spans="1:18" x14ac:dyDescent="0.25">
      <c r="A1769" s="22"/>
      <c r="B1769" s="113"/>
      <c r="C1769" s="113"/>
      <c r="D1769" s="113"/>
      <c r="E1769" s="22"/>
      <c r="F1769" s="22"/>
      <c r="G1769" s="22"/>
      <c r="H1769" s="22"/>
      <c r="I1769" s="22"/>
      <c r="J1769" s="22"/>
      <c r="K1769" s="22"/>
      <c r="L1769" s="22"/>
      <c r="M1769" s="22"/>
      <c r="N1769" s="22"/>
      <c r="O1769" s="22"/>
      <c r="P1769" s="22"/>
      <c r="Q1769" s="22"/>
      <c r="R1769" s="22"/>
    </row>
    <row r="1770" spans="1:18" x14ac:dyDescent="0.25">
      <c r="A1770" s="22"/>
      <c r="B1770" s="113"/>
      <c r="C1770" s="113"/>
      <c r="D1770" s="113"/>
      <c r="E1770" s="22"/>
      <c r="F1770" s="22"/>
      <c r="G1770" s="22"/>
      <c r="H1770" s="22"/>
      <c r="I1770" s="22"/>
      <c r="J1770" s="22"/>
      <c r="K1770" s="22"/>
      <c r="L1770" s="22"/>
      <c r="M1770" s="22"/>
      <c r="N1770" s="22"/>
      <c r="O1770" s="22"/>
      <c r="P1770" s="22"/>
      <c r="Q1770" s="22"/>
      <c r="R1770" s="22"/>
    </row>
    <row r="1771" spans="1:18" x14ac:dyDescent="0.25">
      <c r="A1771" s="22"/>
      <c r="B1771" s="113"/>
      <c r="C1771" s="113"/>
      <c r="D1771" s="113"/>
      <c r="E1771" s="22"/>
      <c r="F1771" s="22"/>
      <c r="G1771" s="22"/>
      <c r="H1771" s="22"/>
      <c r="I1771" s="22"/>
      <c r="J1771" s="22"/>
      <c r="K1771" s="22"/>
      <c r="L1771" s="22"/>
      <c r="M1771" s="22"/>
      <c r="N1771" s="22"/>
      <c r="O1771" s="22"/>
      <c r="P1771" s="22"/>
      <c r="Q1771" s="22"/>
      <c r="R1771" s="22"/>
    </row>
    <row r="1772" spans="1:18" x14ac:dyDescent="0.25">
      <c r="A1772" s="22"/>
      <c r="B1772" s="113"/>
      <c r="C1772" s="113"/>
      <c r="D1772" s="113"/>
      <c r="E1772" s="22"/>
      <c r="F1772" s="22"/>
      <c r="G1772" s="22"/>
      <c r="H1772" s="22"/>
      <c r="I1772" s="22"/>
      <c r="J1772" s="22"/>
      <c r="K1772" s="22"/>
      <c r="L1772" s="22"/>
      <c r="M1772" s="22"/>
      <c r="N1772" s="22"/>
      <c r="O1772" s="22"/>
      <c r="P1772" s="22"/>
      <c r="Q1772" s="22"/>
      <c r="R1772" s="22"/>
    </row>
    <row r="1773" spans="1:18" x14ac:dyDescent="0.25">
      <c r="A1773" s="22"/>
      <c r="B1773" s="113"/>
      <c r="C1773" s="113"/>
      <c r="D1773" s="113"/>
      <c r="E1773" s="22"/>
      <c r="F1773" s="22"/>
      <c r="G1773" s="22"/>
      <c r="H1773" s="22"/>
      <c r="I1773" s="22"/>
      <c r="J1773" s="22"/>
      <c r="K1773" s="22"/>
      <c r="L1773" s="22"/>
      <c r="M1773" s="22"/>
      <c r="N1773" s="22"/>
      <c r="O1773" s="22"/>
      <c r="P1773" s="22"/>
      <c r="Q1773" s="22"/>
      <c r="R1773" s="22"/>
    </row>
    <row r="1774" spans="1:18" x14ac:dyDescent="0.25">
      <c r="A1774" s="22"/>
      <c r="B1774" s="113"/>
      <c r="C1774" s="113"/>
      <c r="D1774" s="113"/>
      <c r="E1774" s="22"/>
      <c r="F1774" s="22"/>
      <c r="G1774" s="22"/>
      <c r="H1774" s="22"/>
      <c r="I1774" s="22"/>
      <c r="J1774" s="22"/>
      <c r="K1774" s="22"/>
      <c r="L1774" s="22"/>
      <c r="M1774" s="22"/>
      <c r="N1774" s="22"/>
      <c r="O1774" s="22"/>
      <c r="P1774" s="22"/>
      <c r="Q1774" s="22"/>
      <c r="R1774" s="22"/>
    </row>
    <row r="1775" spans="1:18" x14ac:dyDescent="0.25">
      <c r="A1775" s="22"/>
      <c r="B1775" s="113"/>
      <c r="C1775" s="113"/>
      <c r="D1775" s="113"/>
      <c r="E1775" s="22"/>
      <c r="F1775" s="22"/>
      <c r="G1775" s="22"/>
      <c r="H1775" s="22"/>
      <c r="I1775" s="22"/>
      <c r="J1775" s="22"/>
      <c r="K1775" s="22"/>
      <c r="L1775" s="22"/>
      <c r="M1775" s="22"/>
      <c r="N1775" s="22"/>
      <c r="O1775" s="22"/>
      <c r="P1775" s="22"/>
      <c r="Q1775" s="22"/>
      <c r="R1775" s="22"/>
    </row>
    <row r="1776" spans="1:18" x14ac:dyDescent="0.25">
      <c r="A1776" s="22"/>
      <c r="B1776" s="113"/>
      <c r="C1776" s="113"/>
      <c r="D1776" s="113"/>
      <c r="E1776" s="22"/>
      <c r="F1776" s="22"/>
      <c r="G1776" s="22"/>
      <c r="H1776" s="22"/>
      <c r="I1776" s="22"/>
      <c r="J1776" s="22"/>
      <c r="K1776" s="22"/>
      <c r="L1776" s="22"/>
      <c r="M1776" s="22"/>
      <c r="N1776" s="22"/>
      <c r="O1776" s="22"/>
      <c r="P1776" s="22"/>
      <c r="Q1776" s="22"/>
      <c r="R1776" s="22"/>
    </row>
    <row r="1777" spans="1:18" x14ac:dyDescent="0.25">
      <c r="A1777" s="22"/>
      <c r="B1777" s="113"/>
      <c r="C1777" s="113"/>
      <c r="D1777" s="113"/>
      <c r="E1777" s="22"/>
      <c r="F1777" s="22"/>
      <c r="G1777" s="22"/>
      <c r="H1777" s="22"/>
      <c r="I1777" s="22"/>
      <c r="J1777" s="22"/>
      <c r="K1777" s="22"/>
      <c r="L1777" s="22"/>
      <c r="M1777" s="22"/>
      <c r="N1777" s="22"/>
      <c r="O1777" s="22"/>
      <c r="P1777" s="22"/>
      <c r="Q1777" s="22"/>
      <c r="R1777" s="22"/>
    </row>
    <row r="1778" spans="1:18" x14ac:dyDescent="0.25">
      <c r="A1778" s="22"/>
      <c r="B1778" s="113"/>
      <c r="C1778" s="113"/>
      <c r="D1778" s="113"/>
      <c r="E1778" s="22"/>
      <c r="F1778" s="22"/>
      <c r="G1778" s="22"/>
      <c r="H1778" s="22"/>
      <c r="I1778" s="22"/>
      <c r="J1778" s="22"/>
      <c r="K1778" s="22"/>
      <c r="L1778" s="22"/>
      <c r="M1778" s="22"/>
      <c r="N1778" s="22"/>
      <c r="O1778" s="22"/>
      <c r="P1778" s="22"/>
      <c r="Q1778" s="22"/>
      <c r="R1778" s="22"/>
    </row>
    <row r="1779" spans="1:18" x14ac:dyDescent="0.25">
      <c r="A1779" s="22"/>
      <c r="B1779" s="113"/>
      <c r="C1779" s="113"/>
      <c r="D1779" s="113"/>
      <c r="E1779" s="22"/>
      <c r="F1779" s="22"/>
      <c r="G1779" s="22"/>
      <c r="H1779" s="22"/>
      <c r="I1779" s="22"/>
      <c r="J1779" s="22"/>
      <c r="K1779" s="22"/>
      <c r="L1779" s="22"/>
      <c r="M1779" s="22"/>
      <c r="N1779" s="22"/>
      <c r="O1779" s="22"/>
      <c r="P1779" s="22"/>
      <c r="Q1779" s="22"/>
      <c r="R1779" s="22"/>
    </row>
    <row r="1780" spans="1:18" x14ac:dyDescent="0.25">
      <c r="A1780" s="22"/>
      <c r="B1780" s="113"/>
      <c r="C1780" s="113"/>
      <c r="D1780" s="113"/>
      <c r="E1780" s="22"/>
      <c r="F1780" s="22"/>
      <c r="G1780" s="22"/>
      <c r="H1780" s="22"/>
      <c r="I1780" s="22"/>
      <c r="J1780" s="22"/>
      <c r="K1780" s="22"/>
      <c r="L1780" s="22"/>
      <c r="M1780" s="22"/>
      <c r="N1780" s="22"/>
      <c r="O1780" s="22"/>
      <c r="P1780" s="22"/>
      <c r="Q1780" s="22"/>
      <c r="R1780" s="22"/>
    </row>
    <row r="1781" spans="1:18" x14ac:dyDescent="0.25">
      <c r="A1781" s="22"/>
      <c r="B1781" s="113"/>
      <c r="C1781" s="113"/>
      <c r="D1781" s="113"/>
      <c r="E1781" s="22"/>
      <c r="F1781" s="22"/>
      <c r="G1781" s="22"/>
      <c r="H1781" s="22"/>
      <c r="I1781" s="22"/>
      <c r="J1781" s="22"/>
      <c r="K1781" s="22"/>
      <c r="L1781" s="22"/>
      <c r="M1781" s="22"/>
      <c r="N1781" s="22"/>
      <c r="O1781" s="22"/>
      <c r="P1781" s="22"/>
      <c r="Q1781" s="22"/>
      <c r="R1781" s="22"/>
    </row>
    <row r="1782" spans="1:18" x14ac:dyDescent="0.25">
      <c r="A1782" s="22"/>
      <c r="B1782" s="113"/>
      <c r="C1782" s="113"/>
      <c r="D1782" s="113"/>
      <c r="E1782" s="22"/>
      <c r="F1782" s="22"/>
      <c r="G1782" s="22"/>
      <c r="H1782" s="22"/>
      <c r="I1782" s="22"/>
      <c r="J1782" s="22"/>
      <c r="K1782" s="22"/>
      <c r="L1782" s="22"/>
      <c r="M1782" s="22"/>
      <c r="N1782" s="22"/>
      <c r="O1782" s="22"/>
      <c r="P1782" s="22"/>
      <c r="Q1782" s="22"/>
      <c r="R1782" s="22"/>
    </row>
    <row r="1783" spans="1:18" x14ac:dyDescent="0.25">
      <c r="A1783" s="22"/>
      <c r="B1783" s="113"/>
      <c r="C1783" s="113"/>
      <c r="D1783" s="113"/>
      <c r="E1783" s="22"/>
      <c r="F1783" s="22"/>
      <c r="G1783" s="22"/>
      <c r="H1783" s="22"/>
      <c r="I1783" s="22"/>
      <c r="J1783" s="22"/>
      <c r="K1783" s="22"/>
      <c r="L1783" s="22"/>
      <c r="M1783" s="22"/>
      <c r="N1783" s="22"/>
      <c r="O1783" s="22"/>
      <c r="P1783" s="22"/>
      <c r="Q1783" s="22"/>
      <c r="R1783" s="22"/>
    </row>
    <row r="1784" spans="1:18" x14ac:dyDescent="0.25">
      <c r="A1784" s="22"/>
      <c r="B1784" s="113"/>
      <c r="C1784" s="113"/>
      <c r="D1784" s="113"/>
      <c r="E1784" s="22"/>
      <c r="F1784" s="22"/>
      <c r="G1784" s="22"/>
      <c r="H1784" s="22"/>
      <c r="I1784" s="22"/>
      <c r="J1784" s="22"/>
      <c r="K1784" s="22"/>
      <c r="L1784" s="22"/>
      <c r="M1784" s="22"/>
      <c r="N1784" s="22"/>
      <c r="O1784" s="22"/>
      <c r="P1784" s="22"/>
      <c r="Q1784" s="22"/>
      <c r="R1784" s="22"/>
    </row>
    <row r="1785" spans="1:18" x14ac:dyDescent="0.25">
      <c r="A1785" s="22"/>
      <c r="B1785" s="113"/>
      <c r="C1785" s="113"/>
      <c r="D1785" s="113"/>
      <c r="E1785" s="22"/>
      <c r="F1785" s="22"/>
      <c r="G1785" s="22"/>
      <c r="H1785" s="22"/>
      <c r="I1785" s="22"/>
      <c r="J1785" s="22"/>
      <c r="K1785" s="22"/>
      <c r="L1785" s="22"/>
      <c r="M1785" s="22"/>
      <c r="N1785" s="22"/>
      <c r="O1785" s="22"/>
      <c r="P1785" s="22"/>
      <c r="Q1785" s="22"/>
      <c r="R1785" s="22"/>
    </row>
    <row r="1786" spans="1:18" x14ac:dyDescent="0.25">
      <c r="A1786" s="22"/>
      <c r="B1786" s="113"/>
      <c r="C1786" s="113"/>
      <c r="D1786" s="113"/>
      <c r="E1786" s="22"/>
      <c r="F1786" s="22"/>
      <c r="G1786" s="22"/>
      <c r="H1786" s="22"/>
      <c r="I1786" s="22"/>
      <c r="J1786" s="22"/>
      <c r="K1786" s="22"/>
      <c r="L1786" s="22"/>
      <c r="M1786" s="22"/>
      <c r="N1786" s="22"/>
      <c r="O1786" s="22"/>
      <c r="P1786" s="22"/>
      <c r="Q1786" s="22"/>
      <c r="R1786" s="22"/>
    </row>
    <row r="1787" spans="1:18" x14ac:dyDescent="0.25">
      <c r="A1787" s="22"/>
      <c r="B1787" s="113"/>
      <c r="C1787" s="113"/>
      <c r="D1787" s="113"/>
      <c r="E1787" s="22"/>
      <c r="F1787" s="22"/>
      <c r="G1787" s="22"/>
      <c r="H1787" s="22"/>
      <c r="I1787" s="22"/>
      <c r="J1787" s="22"/>
      <c r="K1787" s="22"/>
      <c r="L1787" s="22"/>
      <c r="M1787" s="22"/>
      <c r="N1787" s="22"/>
      <c r="O1787" s="22"/>
      <c r="P1787" s="22"/>
      <c r="Q1787" s="22"/>
      <c r="R1787" s="22"/>
    </row>
    <row r="1788" spans="1:18" x14ac:dyDescent="0.25">
      <c r="A1788" s="22"/>
      <c r="B1788" s="113"/>
      <c r="C1788" s="113"/>
      <c r="D1788" s="113"/>
      <c r="E1788" s="22"/>
      <c r="F1788" s="22"/>
      <c r="G1788" s="22"/>
      <c r="H1788" s="22"/>
      <c r="I1788" s="22"/>
      <c r="J1788" s="22"/>
      <c r="K1788" s="22"/>
      <c r="L1788" s="22"/>
      <c r="M1788" s="22"/>
      <c r="N1788" s="22"/>
      <c r="O1788" s="22"/>
      <c r="P1788" s="22"/>
      <c r="Q1788" s="22"/>
      <c r="R1788" s="22"/>
    </row>
    <row r="1789" spans="1:18" x14ac:dyDescent="0.25">
      <c r="A1789" s="22"/>
      <c r="B1789" s="113"/>
      <c r="C1789" s="113"/>
      <c r="D1789" s="113"/>
      <c r="E1789" s="22"/>
      <c r="F1789" s="22"/>
      <c r="G1789" s="22"/>
      <c r="H1789" s="22"/>
      <c r="I1789" s="22"/>
      <c r="J1789" s="22"/>
      <c r="K1789" s="22"/>
      <c r="L1789" s="22"/>
      <c r="M1789" s="22"/>
      <c r="N1789" s="22"/>
      <c r="O1789" s="22"/>
      <c r="P1789" s="22"/>
      <c r="Q1789" s="22"/>
      <c r="R1789" s="22"/>
    </row>
    <row r="1790" spans="1:18" x14ac:dyDescent="0.25">
      <c r="A1790" s="22"/>
      <c r="B1790" s="113"/>
      <c r="C1790" s="113"/>
      <c r="D1790" s="113"/>
      <c r="E1790" s="22"/>
      <c r="F1790" s="22"/>
      <c r="G1790" s="22"/>
      <c r="H1790" s="22"/>
      <c r="I1790" s="22"/>
      <c r="J1790" s="22"/>
      <c r="K1790" s="22"/>
      <c r="L1790" s="22"/>
      <c r="M1790" s="22"/>
      <c r="N1790" s="22"/>
      <c r="O1790" s="22"/>
      <c r="P1790" s="22"/>
      <c r="Q1790" s="22"/>
      <c r="R1790" s="22"/>
    </row>
    <row r="1791" spans="1:18" x14ac:dyDescent="0.25">
      <c r="A1791" s="22"/>
      <c r="B1791" s="113"/>
      <c r="C1791" s="113"/>
      <c r="D1791" s="113"/>
      <c r="E1791" s="22"/>
      <c r="F1791" s="22"/>
      <c r="G1791" s="22"/>
      <c r="H1791" s="22"/>
      <c r="I1791" s="22"/>
      <c r="J1791" s="22"/>
      <c r="K1791" s="22"/>
      <c r="L1791" s="22"/>
      <c r="M1791" s="22"/>
      <c r="N1791" s="22"/>
      <c r="O1791" s="22"/>
      <c r="P1791" s="22"/>
      <c r="Q1791" s="22"/>
      <c r="R1791" s="22"/>
    </row>
    <row r="1792" spans="1:18" x14ac:dyDescent="0.25">
      <c r="A1792" s="22"/>
      <c r="B1792" s="113"/>
      <c r="C1792" s="113"/>
      <c r="D1792" s="113"/>
      <c r="E1792" s="22"/>
      <c r="F1792" s="22"/>
      <c r="G1792" s="22"/>
      <c r="H1792" s="22"/>
      <c r="I1792" s="22"/>
      <c r="J1792" s="22"/>
      <c r="K1792" s="22"/>
      <c r="L1792" s="22"/>
      <c r="M1792" s="22"/>
      <c r="N1792" s="22"/>
      <c r="O1792" s="22"/>
      <c r="P1792" s="22"/>
      <c r="Q1792" s="22"/>
      <c r="R1792" s="22"/>
    </row>
    <row r="1793" spans="1:18" x14ac:dyDescent="0.25">
      <c r="A1793" s="22"/>
      <c r="B1793" s="113"/>
      <c r="C1793" s="113"/>
      <c r="D1793" s="113"/>
      <c r="E1793" s="22"/>
      <c r="F1793" s="22"/>
      <c r="G1793" s="22"/>
      <c r="H1793" s="22"/>
      <c r="I1793" s="22"/>
      <c r="J1793" s="22"/>
      <c r="K1793" s="22"/>
      <c r="L1793" s="22"/>
      <c r="M1793" s="22"/>
      <c r="N1793" s="22"/>
      <c r="O1793" s="22"/>
      <c r="P1793" s="22"/>
      <c r="Q1793" s="22"/>
      <c r="R1793" s="22"/>
    </row>
    <row r="1794" spans="1:18" x14ac:dyDescent="0.25">
      <c r="A1794" s="22"/>
      <c r="B1794" s="113"/>
      <c r="C1794" s="113"/>
      <c r="D1794" s="113"/>
      <c r="E1794" s="22"/>
      <c r="F1794" s="22"/>
      <c r="G1794" s="22"/>
      <c r="H1794" s="22"/>
      <c r="I1794" s="22"/>
      <c r="J1794" s="22"/>
      <c r="K1794" s="22"/>
      <c r="L1794" s="22"/>
      <c r="M1794" s="22"/>
      <c r="N1794" s="22"/>
      <c r="O1794" s="22"/>
      <c r="P1794" s="22"/>
      <c r="Q1794" s="22"/>
      <c r="R1794" s="22"/>
    </row>
    <row r="1795" spans="1:18" x14ac:dyDescent="0.25">
      <c r="A1795" s="22"/>
      <c r="B1795" s="113"/>
      <c r="C1795" s="113"/>
      <c r="D1795" s="113"/>
      <c r="E1795" s="22"/>
      <c r="F1795" s="22"/>
      <c r="G1795" s="22"/>
      <c r="H1795" s="22"/>
      <c r="I1795" s="22"/>
      <c r="J1795" s="22"/>
      <c r="K1795" s="22"/>
      <c r="L1795" s="22"/>
      <c r="M1795" s="22"/>
      <c r="N1795" s="22"/>
      <c r="O1795" s="22"/>
      <c r="P1795" s="22"/>
      <c r="Q1795" s="22"/>
      <c r="R1795" s="22"/>
    </row>
    <row r="1796" spans="1:18" x14ac:dyDescent="0.25">
      <c r="A1796" s="22"/>
      <c r="B1796" s="113"/>
      <c r="C1796" s="113"/>
      <c r="D1796" s="113"/>
      <c r="E1796" s="22"/>
      <c r="F1796" s="22"/>
      <c r="G1796" s="22"/>
      <c r="H1796" s="22"/>
      <c r="I1796" s="22"/>
      <c r="J1796" s="22"/>
      <c r="K1796" s="22"/>
      <c r="L1796" s="22"/>
      <c r="M1796" s="22"/>
      <c r="N1796" s="22"/>
      <c r="O1796" s="22"/>
      <c r="P1796" s="22"/>
      <c r="Q1796" s="22"/>
      <c r="R1796" s="22"/>
    </row>
    <row r="1797" spans="1:18" x14ac:dyDescent="0.25">
      <c r="A1797" s="22"/>
      <c r="B1797" s="113"/>
      <c r="C1797" s="113"/>
      <c r="D1797" s="113"/>
      <c r="E1797" s="22"/>
      <c r="F1797" s="22"/>
      <c r="G1797" s="22"/>
      <c r="H1797" s="22"/>
      <c r="I1797" s="22"/>
      <c r="J1797" s="22"/>
      <c r="K1797" s="22"/>
      <c r="L1797" s="22"/>
      <c r="M1797" s="22"/>
      <c r="N1797" s="22"/>
      <c r="O1797" s="22"/>
      <c r="P1797" s="22"/>
      <c r="Q1797" s="22"/>
      <c r="R1797" s="22"/>
    </row>
    <row r="1798" spans="1:18" x14ac:dyDescent="0.25">
      <c r="A1798" s="22"/>
      <c r="B1798" s="113"/>
      <c r="C1798" s="113"/>
      <c r="D1798" s="113"/>
      <c r="E1798" s="22"/>
      <c r="F1798" s="22"/>
      <c r="G1798" s="22"/>
      <c r="H1798" s="22"/>
      <c r="I1798" s="22"/>
      <c r="J1798" s="22"/>
      <c r="K1798" s="22"/>
      <c r="L1798" s="22"/>
      <c r="M1798" s="22"/>
      <c r="N1798" s="22"/>
      <c r="O1798" s="22"/>
      <c r="P1798" s="22"/>
      <c r="Q1798" s="22"/>
      <c r="R1798" s="22"/>
    </row>
    <row r="1799" spans="1:18" x14ac:dyDescent="0.25">
      <c r="A1799" s="22"/>
      <c r="B1799" s="113"/>
      <c r="C1799" s="113"/>
      <c r="D1799" s="113"/>
      <c r="E1799" s="22"/>
      <c r="F1799" s="22"/>
      <c r="G1799" s="22"/>
      <c r="H1799" s="22"/>
      <c r="I1799" s="22"/>
      <c r="J1799" s="22"/>
      <c r="K1799" s="22"/>
      <c r="L1799" s="22"/>
      <c r="M1799" s="22"/>
      <c r="N1799" s="22"/>
      <c r="O1799" s="22"/>
      <c r="P1799" s="22"/>
      <c r="Q1799" s="22"/>
      <c r="R1799" s="22"/>
    </row>
    <row r="1800" spans="1:18" x14ac:dyDescent="0.25">
      <c r="A1800" s="22"/>
      <c r="B1800" s="113"/>
      <c r="C1800" s="113"/>
      <c r="D1800" s="113"/>
      <c r="E1800" s="22"/>
      <c r="F1800" s="22"/>
      <c r="G1800" s="22"/>
      <c r="H1800" s="22"/>
      <c r="I1800" s="22"/>
      <c r="J1800" s="22"/>
      <c r="K1800" s="22"/>
      <c r="L1800" s="22"/>
      <c r="M1800" s="22"/>
      <c r="N1800" s="22"/>
      <c r="O1800" s="22"/>
      <c r="P1800" s="22"/>
      <c r="Q1800" s="22"/>
      <c r="R1800" s="22"/>
    </row>
    <row r="1801" spans="1:18" x14ac:dyDescent="0.25">
      <c r="A1801" s="22"/>
      <c r="B1801" s="113"/>
      <c r="C1801" s="113"/>
      <c r="D1801" s="113"/>
      <c r="E1801" s="22"/>
      <c r="F1801" s="22"/>
      <c r="G1801" s="22"/>
      <c r="H1801" s="22"/>
      <c r="I1801" s="22"/>
      <c r="J1801" s="22"/>
      <c r="K1801" s="22"/>
      <c r="L1801" s="22"/>
      <c r="M1801" s="22"/>
      <c r="N1801" s="22"/>
      <c r="O1801" s="22"/>
      <c r="P1801" s="22"/>
      <c r="Q1801" s="22"/>
      <c r="R1801" s="22"/>
    </row>
    <row r="1802" spans="1:18" x14ac:dyDescent="0.25">
      <c r="A1802" s="22"/>
      <c r="B1802" s="113"/>
      <c r="C1802" s="113"/>
      <c r="D1802" s="113"/>
      <c r="E1802" s="22"/>
      <c r="F1802" s="22"/>
      <c r="G1802" s="22"/>
      <c r="H1802" s="22"/>
      <c r="I1802" s="22"/>
      <c r="J1802" s="22"/>
      <c r="K1802" s="22"/>
      <c r="L1802" s="22"/>
      <c r="M1802" s="22"/>
      <c r="N1802" s="22"/>
      <c r="O1802" s="22"/>
      <c r="P1802" s="22"/>
      <c r="Q1802" s="22"/>
      <c r="R1802" s="22"/>
    </row>
    <row r="1803" spans="1:18" x14ac:dyDescent="0.25">
      <c r="A1803" s="22"/>
      <c r="B1803" s="113"/>
      <c r="C1803" s="113"/>
      <c r="D1803" s="113"/>
      <c r="E1803" s="22"/>
      <c r="F1803" s="22"/>
      <c r="G1803" s="22"/>
      <c r="H1803" s="22"/>
      <c r="I1803" s="22"/>
      <c r="J1803" s="22"/>
      <c r="K1803" s="22"/>
      <c r="L1803" s="22"/>
      <c r="M1803" s="22"/>
      <c r="N1803" s="22"/>
      <c r="O1803" s="22"/>
      <c r="P1803" s="22"/>
      <c r="Q1803" s="22"/>
      <c r="R1803" s="22"/>
    </row>
    <row r="1804" spans="1:18" x14ac:dyDescent="0.25">
      <c r="A1804" s="22"/>
      <c r="B1804" s="113"/>
      <c r="C1804" s="113"/>
      <c r="D1804" s="113"/>
      <c r="E1804" s="22"/>
      <c r="F1804" s="22"/>
      <c r="G1804" s="22"/>
      <c r="H1804" s="22"/>
      <c r="I1804" s="22"/>
      <c r="J1804" s="22"/>
      <c r="K1804" s="22"/>
      <c r="L1804" s="22"/>
      <c r="M1804" s="22"/>
      <c r="N1804" s="22"/>
      <c r="O1804" s="22"/>
      <c r="P1804" s="22"/>
      <c r="Q1804" s="22"/>
      <c r="R1804" s="22"/>
    </row>
    <row r="1805" spans="1:18" x14ac:dyDescent="0.25">
      <c r="A1805" s="22"/>
      <c r="B1805" s="113"/>
      <c r="C1805" s="113"/>
      <c r="D1805" s="113"/>
      <c r="E1805" s="22"/>
      <c r="F1805" s="22"/>
      <c r="G1805" s="22"/>
      <c r="H1805" s="22"/>
      <c r="I1805" s="22"/>
      <c r="J1805" s="22"/>
      <c r="K1805" s="22"/>
      <c r="L1805" s="22"/>
      <c r="M1805" s="22"/>
      <c r="N1805" s="22"/>
      <c r="O1805" s="22"/>
      <c r="P1805" s="22"/>
      <c r="Q1805" s="22"/>
      <c r="R1805" s="22"/>
    </row>
    <row r="1806" spans="1:18" x14ac:dyDescent="0.25">
      <c r="A1806" s="22"/>
      <c r="B1806" s="113"/>
      <c r="C1806" s="113"/>
      <c r="D1806" s="113"/>
      <c r="E1806" s="22"/>
      <c r="F1806" s="22"/>
      <c r="G1806" s="22"/>
      <c r="H1806" s="22"/>
      <c r="I1806" s="22"/>
      <c r="J1806" s="22"/>
      <c r="K1806" s="22"/>
      <c r="L1806" s="22"/>
      <c r="M1806" s="22"/>
      <c r="N1806" s="22"/>
      <c r="O1806" s="22"/>
      <c r="P1806" s="22"/>
      <c r="Q1806" s="22"/>
      <c r="R1806" s="22"/>
    </row>
    <row r="1807" spans="1:18" x14ac:dyDescent="0.25">
      <c r="A1807" s="22"/>
      <c r="B1807" s="113"/>
      <c r="C1807" s="113"/>
      <c r="D1807" s="113"/>
      <c r="E1807" s="22"/>
      <c r="F1807" s="22"/>
      <c r="G1807" s="22"/>
      <c r="H1807" s="22"/>
      <c r="I1807" s="22"/>
      <c r="J1807" s="22"/>
      <c r="K1807" s="22"/>
      <c r="L1807" s="22"/>
      <c r="M1807" s="22"/>
      <c r="N1807" s="22"/>
      <c r="O1807" s="22"/>
      <c r="P1807" s="22"/>
      <c r="Q1807" s="22"/>
      <c r="R1807" s="22"/>
    </row>
    <row r="1808" spans="1:18" x14ac:dyDescent="0.25">
      <c r="A1808" s="22"/>
      <c r="B1808" s="113"/>
      <c r="C1808" s="113"/>
      <c r="D1808" s="113"/>
      <c r="E1808" s="22"/>
      <c r="F1808" s="22"/>
      <c r="G1808" s="22"/>
      <c r="H1808" s="22"/>
      <c r="I1808" s="22"/>
      <c r="J1808" s="22"/>
      <c r="K1808" s="22"/>
      <c r="L1808" s="22"/>
      <c r="M1808" s="22"/>
      <c r="N1808" s="22"/>
      <c r="O1808" s="22"/>
      <c r="P1808" s="22"/>
      <c r="Q1808" s="22"/>
      <c r="R1808" s="22"/>
    </row>
    <row r="1809" spans="1:18" x14ac:dyDescent="0.25">
      <c r="A1809" s="22"/>
      <c r="B1809" s="113"/>
      <c r="C1809" s="113"/>
      <c r="D1809" s="113"/>
      <c r="E1809" s="22"/>
      <c r="F1809" s="22"/>
      <c r="G1809" s="22"/>
      <c r="H1809" s="22"/>
      <c r="I1809" s="22"/>
      <c r="J1809" s="22"/>
      <c r="K1809" s="22"/>
      <c r="L1809" s="22"/>
      <c r="M1809" s="22"/>
      <c r="N1809" s="22"/>
      <c r="O1809" s="22"/>
      <c r="P1809" s="22"/>
      <c r="Q1809" s="22"/>
      <c r="R1809" s="22"/>
    </row>
    <row r="1810" spans="1:18" x14ac:dyDescent="0.25">
      <c r="A1810" s="22"/>
      <c r="B1810" s="113"/>
      <c r="C1810" s="113"/>
      <c r="D1810" s="113"/>
      <c r="E1810" s="22"/>
      <c r="F1810" s="22"/>
      <c r="G1810" s="22"/>
      <c r="H1810" s="22"/>
      <c r="I1810" s="22"/>
      <c r="J1810" s="22"/>
      <c r="K1810" s="22"/>
      <c r="L1810" s="22"/>
      <c r="M1810" s="22"/>
      <c r="N1810" s="22"/>
      <c r="O1810" s="22"/>
      <c r="P1810" s="22"/>
      <c r="Q1810" s="22"/>
      <c r="R1810" s="22"/>
    </row>
    <row r="1811" spans="1:18" x14ac:dyDescent="0.25">
      <c r="A1811" s="22"/>
      <c r="B1811" s="113"/>
      <c r="C1811" s="113"/>
      <c r="D1811" s="113"/>
      <c r="E1811" s="22"/>
      <c r="F1811" s="22"/>
      <c r="G1811" s="22"/>
      <c r="H1811" s="22"/>
      <c r="I1811" s="22"/>
      <c r="J1811" s="22"/>
      <c r="K1811" s="22"/>
      <c r="L1811" s="22"/>
      <c r="M1811" s="22"/>
      <c r="N1811" s="22"/>
      <c r="O1811" s="22"/>
      <c r="P1811" s="22"/>
      <c r="Q1811" s="22"/>
      <c r="R1811" s="22"/>
    </row>
    <row r="1812" spans="1:18" x14ac:dyDescent="0.25">
      <c r="A1812" s="22"/>
      <c r="B1812" s="113"/>
      <c r="C1812" s="113"/>
      <c r="D1812" s="113"/>
      <c r="E1812" s="22"/>
      <c r="F1812" s="22"/>
      <c r="G1812" s="22"/>
      <c r="H1812" s="22"/>
      <c r="I1812" s="22"/>
      <c r="J1812" s="22"/>
      <c r="K1812" s="22"/>
      <c r="L1812" s="22"/>
      <c r="M1812" s="22"/>
      <c r="N1812" s="22"/>
      <c r="O1812" s="22"/>
      <c r="P1812" s="22"/>
      <c r="Q1812" s="22"/>
      <c r="R1812" s="22"/>
    </row>
    <row r="1813" spans="1:18" x14ac:dyDescent="0.25">
      <c r="A1813" s="22"/>
      <c r="B1813" s="113"/>
      <c r="C1813" s="113"/>
      <c r="D1813" s="113"/>
      <c r="E1813" s="22"/>
      <c r="F1813" s="22"/>
      <c r="G1813" s="22"/>
      <c r="H1813" s="22"/>
      <c r="I1813" s="22"/>
      <c r="J1813" s="22"/>
      <c r="K1813" s="22"/>
      <c r="L1813" s="22"/>
      <c r="M1813" s="22"/>
      <c r="N1813" s="22"/>
      <c r="O1813" s="22"/>
      <c r="P1813" s="22"/>
      <c r="Q1813" s="22"/>
      <c r="R1813" s="22"/>
    </row>
    <row r="1814" spans="1:18" x14ac:dyDescent="0.25">
      <c r="A1814" s="22"/>
      <c r="B1814" s="113"/>
      <c r="C1814" s="113"/>
      <c r="D1814" s="113"/>
      <c r="E1814" s="22"/>
      <c r="F1814" s="22"/>
      <c r="G1814" s="22"/>
      <c r="H1814" s="22"/>
      <c r="I1814" s="22"/>
      <c r="J1814" s="22"/>
      <c r="K1814" s="22"/>
      <c r="L1814" s="22"/>
      <c r="M1814" s="22"/>
      <c r="N1814" s="22"/>
      <c r="O1814" s="22"/>
      <c r="P1814" s="22"/>
      <c r="Q1814" s="22"/>
      <c r="R1814" s="22"/>
    </row>
    <row r="1815" spans="1:18" x14ac:dyDescent="0.25">
      <c r="A1815" s="22"/>
      <c r="B1815" s="113"/>
      <c r="C1815" s="113"/>
      <c r="D1815" s="113"/>
      <c r="E1815" s="22"/>
      <c r="F1815" s="22"/>
      <c r="G1815" s="22"/>
      <c r="H1815" s="22"/>
      <c r="I1815" s="22"/>
      <c r="J1815" s="22"/>
      <c r="K1815" s="22"/>
      <c r="L1815" s="22"/>
      <c r="M1815" s="22"/>
      <c r="N1815" s="22"/>
      <c r="O1815" s="22"/>
      <c r="P1815" s="22"/>
      <c r="Q1815" s="22"/>
      <c r="R1815" s="22"/>
    </row>
    <row r="1816" spans="1:18" x14ac:dyDescent="0.25">
      <c r="A1816" s="22"/>
      <c r="B1816" s="113"/>
      <c r="C1816" s="113"/>
      <c r="D1816" s="113"/>
      <c r="E1816" s="22"/>
      <c r="F1816" s="22"/>
      <c r="G1816" s="22"/>
      <c r="H1816" s="22"/>
      <c r="I1816" s="22"/>
      <c r="J1816" s="22"/>
      <c r="K1816" s="22"/>
      <c r="L1816" s="22"/>
      <c r="M1816" s="22"/>
      <c r="N1816" s="22"/>
      <c r="O1816" s="22"/>
      <c r="P1816" s="22"/>
      <c r="Q1816" s="22"/>
      <c r="R1816" s="22"/>
    </row>
    <row r="1817" spans="1:18" x14ac:dyDescent="0.25">
      <c r="A1817" s="22"/>
      <c r="B1817" s="113"/>
      <c r="C1817" s="113"/>
      <c r="D1817" s="113"/>
      <c r="E1817" s="22"/>
      <c r="F1817" s="22"/>
      <c r="G1817" s="22"/>
      <c r="H1817" s="22"/>
      <c r="I1817" s="22"/>
      <c r="J1817" s="22"/>
      <c r="K1817" s="22"/>
      <c r="L1817" s="22"/>
      <c r="M1817" s="22"/>
      <c r="N1817" s="22"/>
      <c r="O1817" s="22"/>
      <c r="P1817" s="22"/>
      <c r="Q1817" s="22"/>
      <c r="R1817" s="22"/>
    </row>
    <row r="1818" spans="1:18" x14ac:dyDescent="0.25">
      <c r="A1818" s="22"/>
      <c r="B1818" s="113"/>
      <c r="C1818" s="113"/>
      <c r="D1818" s="113"/>
      <c r="E1818" s="22"/>
      <c r="F1818" s="22"/>
      <c r="G1818" s="22"/>
      <c r="H1818" s="22"/>
      <c r="I1818" s="22"/>
      <c r="J1818" s="22"/>
      <c r="K1818" s="22"/>
      <c r="L1818" s="22"/>
      <c r="M1818" s="22"/>
      <c r="N1818" s="22"/>
      <c r="O1818" s="22"/>
      <c r="P1818" s="22"/>
      <c r="Q1818" s="22"/>
      <c r="R1818" s="22"/>
    </row>
    <row r="1819" spans="1:18" x14ac:dyDescent="0.25">
      <c r="A1819" s="22"/>
      <c r="B1819" s="113"/>
      <c r="C1819" s="113"/>
      <c r="D1819" s="113"/>
      <c r="E1819" s="22"/>
      <c r="F1819" s="22"/>
      <c r="G1819" s="22"/>
      <c r="H1819" s="22"/>
      <c r="I1819" s="22"/>
      <c r="J1819" s="22"/>
      <c r="K1819" s="22"/>
      <c r="L1819" s="22"/>
      <c r="M1819" s="22"/>
      <c r="N1819" s="22"/>
      <c r="O1819" s="22"/>
      <c r="P1819" s="22"/>
      <c r="Q1819" s="22"/>
      <c r="R1819" s="22"/>
    </row>
    <row r="1820" spans="1:18" x14ac:dyDescent="0.25">
      <c r="A1820" s="22"/>
      <c r="B1820" s="113"/>
      <c r="C1820" s="113"/>
      <c r="D1820" s="113"/>
      <c r="E1820" s="22"/>
      <c r="F1820" s="22"/>
      <c r="G1820" s="22"/>
      <c r="H1820" s="22"/>
      <c r="I1820" s="22"/>
      <c r="J1820" s="22"/>
      <c r="K1820" s="22"/>
      <c r="L1820" s="22"/>
      <c r="M1820" s="22"/>
      <c r="N1820" s="22"/>
      <c r="O1820" s="22"/>
      <c r="P1820" s="22"/>
      <c r="Q1820" s="22"/>
      <c r="R1820" s="22"/>
    </row>
    <row r="1821" spans="1:18" x14ac:dyDescent="0.25">
      <c r="A1821" s="22"/>
      <c r="B1821" s="113"/>
      <c r="C1821" s="113"/>
      <c r="D1821" s="113"/>
      <c r="E1821" s="22"/>
      <c r="F1821" s="22"/>
      <c r="G1821" s="22"/>
      <c r="H1821" s="22"/>
      <c r="I1821" s="22"/>
      <c r="J1821" s="22"/>
      <c r="K1821" s="22"/>
      <c r="L1821" s="22"/>
      <c r="M1821" s="22"/>
      <c r="N1821" s="22"/>
      <c r="O1821" s="22"/>
      <c r="P1821" s="22"/>
      <c r="Q1821" s="22"/>
      <c r="R1821" s="22"/>
    </row>
    <row r="1822" spans="1:18" x14ac:dyDescent="0.25">
      <c r="A1822" s="22"/>
      <c r="B1822" s="113"/>
      <c r="C1822" s="113"/>
      <c r="D1822" s="113"/>
      <c r="E1822" s="22"/>
      <c r="F1822" s="22"/>
      <c r="G1822" s="22"/>
      <c r="H1822" s="22"/>
      <c r="I1822" s="22"/>
      <c r="J1822" s="22"/>
      <c r="K1822" s="22"/>
      <c r="L1822" s="22"/>
      <c r="M1822" s="22"/>
      <c r="N1822" s="22"/>
      <c r="O1822" s="22"/>
      <c r="P1822" s="22"/>
      <c r="Q1822" s="22"/>
      <c r="R1822" s="22"/>
    </row>
    <row r="1823" spans="1:18" x14ac:dyDescent="0.25">
      <c r="A1823" s="22"/>
      <c r="B1823" s="113"/>
      <c r="C1823" s="113"/>
      <c r="D1823" s="113"/>
      <c r="E1823" s="22"/>
      <c r="F1823" s="22"/>
      <c r="G1823" s="22"/>
      <c r="H1823" s="22"/>
      <c r="I1823" s="22"/>
      <c r="J1823" s="22"/>
      <c r="K1823" s="22"/>
      <c r="L1823" s="22"/>
      <c r="M1823" s="22"/>
      <c r="N1823" s="22"/>
      <c r="O1823" s="22"/>
      <c r="P1823" s="22"/>
      <c r="Q1823" s="22"/>
      <c r="R1823" s="22"/>
    </row>
    <row r="1824" spans="1:18" x14ac:dyDescent="0.25">
      <c r="A1824" s="22"/>
      <c r="B1824" s="113"/>
      <c r="C1824" s="113"/>
      <c r="D1824" s="113"/>
      <c r="E1824" s="22"/>
      <c r="F1824" s="22"/>
      <c r="G1824" s="22"/>
      <c r="H1824" s="22"/>
      <c r="I1824" s="22"/>
      <c r="J1824" s="22"/>
      <c r="K1824" s="22"/>
      <c r="L1824" s="22"/>
      <c r="M1824" s="22"/>
      <c r="N1824" s="22"/>
      <c r="O1824" s="22"/>
      <c r="P1824" s="22"/>
      <c r="Q1824" s="22"/>
      <c r="R1824" s="22"/>
    </row>
    <row r="1825" spans="1:18" x14ac:dyDescent="0.25">
      <c r="A1825" s="22"/>
      <c r="B1825" s="113"/>
      <c r="C1825" s="113"/>
      <c r="D1825" s="113"/>
      <c r="E1825" s="22"/>
      <c r="F1825" s="22"/>
      <c r="G1825" s="22"/>
      <c r="H1825" s="22"/>
      <c r="I1825" s="22"/>
      <c r="J1825" s="22"/>
      <c r="K1825" s="22"/>
      <c r="L1825" s="22"/>
      <c r="M1825" s="22"/>
      <c r="N1825" s="22"/>
      <c r="O1825" s="22"/>
      <c r="P1825" s="22"/>
      <c r="Q1825" s="22"/>
      <c r="R1825" s="22"/>
    </row>
    <row r="1826" spans="1:18" x14ac:dyDescent="0.25">
      <c r="A1826" s="22"/>
      <c r="B1826" s="113"/>
      <c r="C1826" s="113"/>
      <c r="D1826" s="113"/>
      <c r="E1826" s="22"/>
      <c r="F1826" s="22"/>
      <c r="G1826" s="22"/>
      <c r="H1826" s="22"/>
      <c r="I1826" s="22"/>
      <c r="J1826" s="22"/>
      <c r="K1826" s="22"/>
      <c r="L1826" s="22"/>
      <c r="M1826" s="22"/>
      <c r="N1826" s="22"/>
      <c r="O1826" s="22"/>
      <c r="P1826" s="22"/>
      <c r="Q1826" s="22"/>
      <c r="R1826" s="22"/>
    </row>
    <row r="1827" spans="1:18" x14ac:dyDescent="0.25">
      <c r="A1827" s="22"/>
      <c r="B1827" s="113"/>
      <c r="C1827" s="113"/>
      <c r="D1827" s="113"/>
      <c r="E1827" s="22"/>
      <c r="F1827" s="22"/>
      <c r="G1827" s="22"/>
      <c r="H1827" s="22"/>
      <c r="I1827" s="22"/>
      <c r="J1827" s="22"/>
      <c r="K1827" s="22"/>
      <c r="L1827" s="22"/>
      <c r="M1827" s="22"/>
      <c r="N1827" s="22"/>
      <c r="O1827" s="22"/>
      <c r="P1827" s="22"/>
      <c r="Q1827" s="22"/>
      <c r="R1827" s="22"/>
    </row>
    <row r="1828" spans="1:18" x14ac:dyDescent="0.25">
      <c r="A1828" s="22"/>
      <c r="B1828" s="113"/>
      <c r="C1828" s="113"/>
      <c r="D1828" s="113"/>
      <c r="E1828" s="22"/>
      <c r="F1828" s="22"/>
      <c r="G1828" s="22"/>
      <c r="H1828" s="22"/>
      <c r="I1828" s="22"/>
      <c r="J1828" s="22"/>
      <c r="K1828" s="22"/>
      <c r="L1828" s="22"/>
      <c r="M1828" s="22"/>
      <c r="N1828" s="22"/>
      <c r="O1828" s="22"/>
      <c r="P1828" s="22"/>
      <c r="Q1828" s="22"/>
      <c r="R1828" s="22"/>
    </row>
    <row r="1829" spans="1:18" x14ac:dyDescent="0.25">
      <c r="A1829" s="22"/>
      <c r="B1829" s="113"/>
      <c r="C1829" s="113"/>
      <c r="D1829" s="113"/>
      <c r="E1829" s="22"/>
      <c r="F1829" s="22"/>
      <c r="G1829" s="22"/>
      <c r="H1829" s="22"/>
      <c r="I1829" s="22"/>
      <c r="J1829" s="22"/>
      <c r="K1829" s="22"/>
      <c r="L1829" s="22"/>
      <c r="M1829" s="22"/>
      <c r="N1829" s="22"/>
      <c r="O1829" s="22"/>
      <c r="P1829" s="22"/>
      <c r="Q1829" s="22"/>
      <c r="R1829" s="22"/>
    </row>
    <row r="1830" spans="1:18" x14ac:dyDescent="0.25">
      <c r="A1830" s="22"/>
      <c r="B1830" s="113"/>
      <c r="C1830" s="113"/>
      <c r="D1830" s="113"/>
      <c r="E1830" s="22"/>
      <c r="F1830" s="22"/>
      <c r="G1830" s="22"/>
      <c r="H1830" s="22"/>
      <c r="I1830" s="22"/>
      <c r="J1830" s="22"/>
      <c r="K1830" s="22"/>
      <c r="L1830" s="22"/>
      <c r="M1830" s="22"/>
      <c r="N1830" s="22"/>
      <c r="O1830" s="22"/>
      <c r="P1830" s="22"/>
      <c r="Q1830" s="22"/>
      <c r="R1830" s="22"/>
    </row>
    <row r="1831" spans="1:18" x14ac:dyDescent="0.25">
      <c r="A1831" s="22"/>
      <c r="B1831" s="113"/>
      <c r="C1831" s="113"/>
      <c r="D1831" s="113"/>
      <c r="E1831" s="22"/>
      <c r="F1831" s="22"/>
      <c r="G1831" s="22"/>
      <c r="H1831" s="22"/>
      <c r="I1831" s="22"/>
      <c r="J1831" s="22"/>
      <c r="K1831" s="22"/>
      <c r="L1831" s="22"/>
      <c r="M1831" s="22"/>
      <c r="N1831" s="22"/>
      <c r="O1831" s="22"/>
      <c r="P1831" s="22"/>
      <c r="Q1831" s="22"/>
      <c r="R1831" s="22"/>
    </row>
    <row r="1832" spans="1:18" x14ac:dyDescent="0.25">
      <c r="A1832" s="22"/>
      <c r="B1832" s="113"/>
      <c r="C1832" s="113"/>
      <c r="D1832" s="113"/>
      <c r="E1832" s="22"/>
      <c r="F1832" s="22"/>
      <c r="G1832" s="22"/>
      <c r="H1832" s="22"/>
      <c r="I1832" s="22"/>
      <c r="J1832" s="22"/>
      <c r="K1832" s="22"/>
      <c r="L1832" s="22"/>
      <c r="M1832" s="22"/>
      <c r="N1832" s="22"/>
      <c r="O1832" s="22"/>
      <c r="P1832" s="22"/>
      <c r="Q1832" s="22"/>
      <c r="R1832" s="22"/>
    </row>
    <row r="1833" spans="1:18" x14ac:dyDescent="0.25">
      <c r="A1833" s="22"/>
      <c r="B1833" s="113"/>
      <c r="C1833" s="113"/>
      <c r="D1833" s="113"/>
      <c r="E1833" s="22"/>
      <c r="F1833" s="22"/>
      <c r="G1833" s="22"/>
      <c r="H1833" s="22"/>
      <c r="I1833" s="22"/>
      <c r="J1833" s="22"/>
      <c r="K1833" s="22"/>
      <c r="L1833" s="22"/>
      <c r="M1833" s="22"/>
      <c r="N1833" s="22"/>
      <c r="O1833" s="22"/>
      <c r="P1833" s="22"/>
      <c r="Q1833" s="22"/>
      <c r="R1833" s="22"/>
    </row>
    <row r="1834" spans="1:18" x14ac:dyDescent="0.25">
      <c r="A1834" s="22"/>
      <c r="B1834" s="113"/>
      <c r="C1834" s="113"/>
      <c r="D1834" s="113"/>
      <c r="E1834" s="22"/>
      <c r="F1834" s="22"/>
      <c r="G1834" s="22"/>
      <c r="H1834" s="22"/>
      <c r="I1834" s="22"/>
      <c r="J1834" s="22"/>
      <c r="K1834" s="22"/>
      <c r="L1834" s="22"/>
      <c r="M1834" s="22"/>
      <c r="N1834" s="22"/>
      <c r="O1834" s="22"/>
      <c r="P1834" s="22"/>
      <c r="Q1834" s="22"/>
      <c r="R1834" s="22"/>
    </row>
    <row r="1835" spans="1:18" x14ac:dyDescent="0.25">
      <c r="A1835" s="22"/>
      <c r="B1835" s="113"/>
      <c r="C1835" s="113"/>
      <c r="D1835" s="113"/>
      <c r="E1835" s="22"/>
      <c r="F1835" s="22"/>
      <c r="G1835" s="22"/>
      <c r="H1835" s="22"/>
      <c r="I1835" s="22"/>
      <c r="J1835" s="22"/>
      <c r="K1835" s="22"/>
      <c r="L1835" s="22"/>
      <c r="M1835" s="22"/>
      <c r="N1835" s="22"/>
      <c r="O1835" s="22"/>
      <c r="P1835" s="22"/>
      <c r="Q1835" s="22"/>
      <c r="R1835" s="22"/>
    </row>
    <row r="1836" spans="1:18" x14ac:dyDescent="0.25">
      <c r="A1836" s="22"/>
      <c r="B1836" s="113"/>
      <c r="C1836" s="113"/>
      <c r="D1836" s="113"/>
      <c r="E1836" s="22"/>
      <c r="F1836" s="22"/>
      <c r="G1836" s="22"/>
      <c r="H1836" s="22"/>
      <c r="I1836" s="22"/>
      <c r="J1836" s="22"/>
      <c r="K1836" s="22"/>
      <c r="L1836" s="22"/>
      <c r="M1836" s="22"/>
      <c r="N1836" s="22"/>
      <c r="O1836" s="22"/>
      <c r="P1836" s="22"/>
      <c r="Q1836" s="22"/>
      <c r="R1836" s="22"/>
    </row>
    <row r="1837" spans="1:18" x14ac:dyDescent="0.25">
      <c r="A1837" s="22"/>
      <c r="B1837" s="113"/>
      <c r="C1837" s="113"/>
      <c r="D1837" s="113"/>
      <c r="E1837" s="22"/>
      <c r="F1837" s="22"/>
      <c r="G1837" s="22"/>
      <c r="H1837" s="22"/>
      <c r="I1837" s="22"/>
      <c r="J1837" s="22"/>
      <c r="K1837" s="22"/>
      <c r="L1837" s="22"/>
      <c r="M1837" s="22"/>
      <c r="N1837" s="22"/>
      <c r="O1837" s="22"/>
      <c r="P1837" s="22"/>
      <c r="Q1837" s="22"/>
      <c r="R1837" s="22"/>
    </row>
    <row r="1838" spans="1:18" x14ac:dyDescent="0.25">
      <c r="A1838" s="22"/>
      <c r="B1838" s="113"/>
      <c r="C1838" s="113"/>
      <c r="D1838" s="113"/>
      <c r="E1838" s="22"/>
      <c r="F1838" s="22"/>
      <c r="G1838" s="22"/>
      <c r="H1838" s="22"/>
      <c r="I1838" s="22"/>
      <c r="J1838" s="22"/>
      <c r="K1838" s="22"/>
      <c r="L1838" s="22"/>
      <c r="M1838" s="22"/>
      <c r="N1838" s="22"/>
      <c r="O1838" s="22"/>
      <c r="P1838" s="22"/>
      <c r="Q1838" s="22"/>
      <c r="R1838" s="22"/>
    </row>
    <row r="1839" spans="1:18" x14ac:dyDescent="0.25">
      <c r="A1839" s="22"/>
      <c r="B1839" s="113"/>
      <c r="C1839" s="113"/>
      <c r="D1839" s="113"/>
      <c r="E1839" s="22"/>
      <c r="F1839" s="22"/>
      <c r="G1839" s="22"/>
      <c r="H1839" s="22"/>
      <c r="I1839" s="22"/>
      <c r="J1839" s="22"/>
      <c r="K1839" s="22"/>
      <c r="L1839" s="22"/>
      <c r="M1839" s="22"/>
      <c r="N1839" s="22"/>
      <c r="O1839" s="22"/>
      <c r="P1839" s="22"/>
      <c r="Q1839" s="22"/>
      <c r="R1839" s="22"/>
    </row>
    <row r="1840" spans="1:18" x14ac:dyDescent="0.25">
      <c r="A1840" s="22"/>
      <c r="B1840" s="113"/>
      <c r="C1840" s="113"/>
      <c r="D1840" s="113"/>
      <c r="E1840" s="22"/>
      <c r="F1840" s="22"/>
      <c r="G1840" s="22"/>
      <c r="H1840" s="22"/>
      <c r="I1840" s="22"/>
      <c r="J1840" s="22"/>
      <c r="K1840" s="22"/>
      <c r="L1840" s="22"/>
      <c r="M1840" s="22"/>
      <c r="N1840" s="22"/>
      <c r="O1840" s="22"/>
      <c r="P1840" s="22"/>
      <c r="Q1840" s="22"/>
      <c r="R1840" s="22"/>
    </row>
    <row r="1841" spans="1:18" x14ac:dyDescent="0.25">
      <c r="A1841" s="22"/>
      <c r="B1841" s="113"/>
      <c r="C1841" s="113"/>
      <c r="D1841" s="113"/>
      <c r="E1841" s="22"/>
      <c r="F1841" s="22"/>
      <c r="G1841" s="22"/>
      <c r="H1841" s="22"/>
      <c r="I1841" s="22"/>
      <c r="J1841" s="22"/>
      <c r="K1841" s="22"/>
      <c r="L1841" s="22"/>
      <c r="M1841" s="22"/>
      <c r="N1841" s="22"/>
      <c r="O1841" s="22"/>
      <c r="P1841" s="22"/>
      <c r="Q1841" s="22"/>
      <c r="R1841" s="22"/>
    </row>
    <row r="1842" spans="1:18" x14ac:dyDescent="0.25">
      <c r="A1842" s="22"/>
      <c r="B1842" s="113"/>
      <c r="C1842" s="113"/>
      <c r="D1842" s="113"/>
      <c r="E1842" s="22"/>
      <c r="F1842" s="22"/>
      <c r="G1842" s="22"/>
      <c r="H1842" s="22"/>
      <c r="I1842" s="22"/>
      <c r="J1842" s="22"/>
      <c r="K1842" s="22"/>
      <c r="L1842" s="22"/>
      <c r="M1842" s="22"/>
      <c r="N1842" s="22"/>
      <c r="O1842" s="22"/>
      <c r="P1842" s="22"/>
      <c r="Q1842" s="22"/>
      <c r="R1842" s="22"/>
    </row>
    <row r="1843" spans="1:18" x14ac:dyDescent="0.25">
      <c r="A1843" s="22"/>
      <c r="B1843" s="113"/>
      <c r="C1843" s="113"/>
      <c r="D1843" s="113"/>
      <c r="E1843" s="22"/>
      <c r="F1843" s="22"/>
      <c r="G1843" s="22"/>
      <c r="H1843" s="22"/>
      <c r="I1843" s="22"/>
      <c r="J1843" s="22"/>
      <c r="K1843" s="22"/>
      <c r="L1843" s="22"/>
      <c r="M1843" s="22"/>
      <c r="N1843" s="22"/>
      <c r="O1843" s="22"/>
      <c r="P1843" s="22"/>
      <c r="Q1843" s="22"/>
      <c r="R1843" s="22"/>
    </row>
    <row r="1844" spans="1:18" x14ac:dyDescent="0.25">
      <c r="A1844" s="22"/>
      <c r="B1844" s="113"/>
      <c r="C1844" s="113"/>
      <c r="D1844" s="113"/>
      <c r="E1844" s="22"/>
      <c r="F1844" s="22"/>
      <c r="G1844" s="22"/>
      <c r="H1844" s="22"/>
      <c r="I1844" s="22"/>
      <c r="J1844" s="22"/>
      <c r="K1844" s="22"/>
      <c r="L1844" s="22"/>
      <c r="M1844" s="22"/>
      <c r="N1844" s="22"/>
      <c r="O1844" s="22"/>
      <c r="P1844" s="22"/>
      <c r="Q1844" s="22"/>
      <c r="R1844" s="22"/>
    </row>
    <row r="1845" spans="1:18" x14ac:dyDescent="0.25">
      <c r="A1845" s="22"/>
      <c r="B1845" s="113"/>
      <c r="C1845" s="113"/>
      <c r="D1845" s="113"/>
      <c r="E1845" s="22"/>
      <c r="F1845" s="22"/>
      <c r="G1845" s="22"/>
      <c r="H1845" s="22"/>
      <c r="I1845" s="22"/>
      <c r="J1845" s="22"/>
      <c r="K1845" s="22"/>
      <c r="L1845" s="22"/>
      <c r="M1845" s="22"/>
      <c r="N1845" s="22"/>
      <c r="O1845" s="22"/>
      <c r="P1845" s="22"/>
      <c r="Q1845" s="22"/>
      <c r="R1845" s="22"/>
    </row>
    <row r="1846" spans="1:18" x14ac:dyDescent="0.25">
      <c r="A1846" s="22"/>
      <c r="B1846" s="113"/>
      <c r="C1846" s="113"/>
      <c r="D1846" s="113"/>
      <c r="E1846" s="22"/>
      <c r="F1846" s="22"/>
      <c r="G1846" s="22"/>
      <c r="H1846" s="22"/>
      <c r="I1846" s="22"/>
      <c r="J1846" s="22"/>
      <c r="K1846" s="22"/>
      <c r="L1846" s="22"/>
      <c r="M1846" s="22"/>
      <c r="N1846" s="22"/>
      <c r="O1846" s="22"/>
      <c r="P1846" s="22"/>
      <c r="Q1846" s="22"/>
      <c r="R1846" s="22"/>
    </row>
    <row r="1847" spans="1:18" x14ac:dyDescent="0.25">
      <c r="A1847" s="22"/>
      <c r="B1847" s="113"/>
      <c r="C1847" s="113"/>
      <c r="D1847" s="113"/>
      <c r="E1847" s="22"/>
      <c r="F1847" s="22"/>
      <c r="G1847" s="22"/>
      <c r="H1847" s="22"/>
      <c r="I1847" s="22"/>
      <c r="J1847" s="22"/>
      <c r="K1847" s="22"/>
      <c r="L1847" s="22"/>
      <c r="M1847" s="22"/>
      <c r="N1847" s="22"/>
      <c r="O1847" s="22"/>
      <c r="P1847" s="22"/>
      <c r="Q1847" s="22"/>
      <c r="R1847" s="22"/>
    </row>
    <row r="1848" spans="1:18" x14ac:dyDescent="0.25">
      <c r="A1848" s="22"/>
      <c r="B1848" s="113"/>
      <c r="C1848" s="113"/>
      <c r="D1848" s="113"/>
      <c r="E1848" s="22"/>
      <c r="F1848" s="22"/>
      <c r="G1848" s="22"/>
      <c r="H1848" s="22"/>
      <c r="I1848" s="22"/>
      <c r="J1848" s="22"/>
      <c r="K1848" s="22"/>
      <c r="L1848" s="22"/>
      <c r="M1848" s="22"/>
      <c r="N1848" s="22"/>
      <c r="O1848" s="22"/>
      <c r="P1848" s="22"/>
      <c r="Q1848" s="22"/>
      <c r="R1848" s="22"/>
    </row>
    <row r="1849" spans="1:18" x14ac:dyDescent="0.25">
      <c r="A1849" s="22"/>
      <c r="B1849" s="113"/>
      <c r="C1849" s="113"/>
      <c r="D1849" s="113"/>
      <c r="E1849" s="22"/>
      <c r="F1849" s="22"/>
      <c r="G1849" s="22"/>
      <c r="H1849" s="22"/>
      <c r="I1849" s="22"/>
      <c r="J1849" s="22"/>
      <c r="K1849" s="22"/>
      <c r="L1849" s="22"/>
      <c r="M1849" s="22"/>
      <c r="N1849" s="22"/>
      <c r="O1849" s="22"/>
      <c r="P1849" s="22"/>
      <c r="Q1849" s="22"/>
      <c r="R1849" s="22"/>
    </row>
    <row r="1850" spans="1:18" x14ac:dyDescent="0.25">
      <c r="A1850" s="22"/>
      <c r="B1850" s="113"/>
      <c r="C1850" s="113"/>
      <c r="D1850" s="113"/>
      <c r="E1850" s="22"/>
      <c r="F1850" s="22"/>
      <c r="G1850" s="22"/>
      <c r="H1850" s="22"/>
      <c r="I1850" s="22"/>
      <c r="J1850" s="22"/>
      <c r="K1850" s="22"/>
      <c r="L1850" s="22"/>
      <c r="M1850" s="22"/>
      <c r="N1850" s="22"/>
      <c r="O1850" s="22"/>
      <c r="P1850" s="22"/>
      <c r="Q1850" s="22"/>
      <c r="R1850" s="22"/>
    </row>
    <row r="1851" spans="1:18" x14ac:dyDescent="0.25">
      <c r="A1851" s="22"/>
      <c r="B1851" s="113"/>
      <c r="C1851" s="113"/>
      <c r="D1851" s="113"/>
      <c r="E1851" s="22"/>
      <c r="F1851" s="22"/>
      <c r="G1851" s="22"/>
      <c r="H1851" s="22"/>
      <c r="I1851" s="22"/>
      <c r="J1851" s="22"/>
      <c r="K1851" s="22"/>
      <c r="L1851" s="22"/>
      <c r="M1851" s="22"/>
      <c r="N1851" s="22"/>
      <c r="O1851" s="22"/>
      <c r="P1851" s="22"/>
      <c r="Q1851" s="22"/>
      <c r="R1851" s="22"/>
    </row>
    <row r="1852" spans="1:18" x14ac:dyDescent="0.25">
      <c r="A1852" s="22"/>
      <c r="B1852" s="113"/>
      <c r="C1852" s="113"/>
      <c r="D1852" s="113"/>
      <c r="E1852" s="22"/>
      <c r="F1852" s="22"/>
      <c r="G1852" s="22"/>
      <c r="H1852" s="22"/>
      <c r="I1852" s="22"/>
      <c r="J1852" s="22"/>
      <c r="K1852" s="22"/>
      <c r="L1852" s="22"/>
      <c r="M1852" s="22"/>
      <c r="N1852" s="22"/>
      <c r="O1852" s="22"/>
      <c r="P1852" s="22"/>
      <c r="Q1852" s="22"/>
      <c r="R1852" s="22"/>
    </row>
    <row r="1853" spans="1:18" x14ac:dyDescent="0.25">
      <c r="A1853" s="22"/>
      <c r="B1853" s="113"/>
      <c r="C1853" s="113"/>
      <c r="D1853" s="113"/>
      <c r="E1853" s="22"/>
      <c r="F1853" s="22"/>
      <c r="G1853" s="22"/>
      <c r="H1853" s="22"/>
      <c r="I1853" s="22"/>
      <c r="J1853" s="22"/>
      <c r="K1853" s="22"/>
      <c r="L1853" s="22"/>
      <c r="M1853" s="22"/>
      <c r="N1853" s="22"/>
      <c r="O1853" s="22"/>
      <c r="P1853" s="22"/>
      <c r="Q1853" s="22"/>
      <c r="R1853" s="22"/>
    </row>
    <row r="1854" spans="1:18" x14ac:dyDescent="0.25">
      <c r="A1854" s="22"/>
      <c r="B1854" s="113"/>
      <c r="C1854" s="113"/>
      <c r="D1854" s="113"/>
      <c r="E1854" s="22"/>
      <c r="F1854" s="22"/>
      <c r="G1854" s="22"/>
      <c r="H1854" s="22"/>
      <c r="I1854" s="22"/>
      <c r="J1854" s="22"/>
      <c r="K1854" s="22"/>
      <c r="L1854" s="22"/>
      <c r="M1854" s="22"/>
      <c r="N1854" s="22"/>
      <c r="O1854" s="22"/>
      <c r="P1854" s="22"/>
      <c r="Q1854" s="22"/>
      <c r="R1854" s="22"/>
    </row>
    <row r="1855" spans="1:18" x14ac:dyDescent="0.25">
      <c r="A1855" s="22"/>
      <c r="B1855" s="113"/>
      <c r="C1855" s="113"/>
      <c r="D1855" s="113"/>
      <c r="E1855" s="22"/>
      <c r="F1855" s="22"/>
      <c r="G1855" s="22"/>
      <c r="H1855" s="22"/>
      <c r="I1855" s="22"/>
      <c r="J1855" s="22"/>
      <c r="K1855" s="22"/>
      <c r="L1855" s="22"/>
      <c r="M1855" s="22"/>
      <c r="N1855" s="22"/>
      <c r="O1855" s="22"/>
      <c r="P1855" s="22"/>
      <c r="Q1855" s="22"/>
      <c r="R1855" s="22"/>
    </row>
    <row r="1856" spans="1:18" x14ac:dyDescent="0.25">
      <c r="A1856" s="22"/>
      <c r="B1856" s="113"/>
      <c r="C1856" s="113"/>
      <c r="D1856" s="113"/>
      <c r="E1856" s="22"/>
      <c r="F1856" s="22"/>
      <c r="G1856" s="22"/>
      <c r="H1856" s="22"/>
      <c r="I1856" s="22"/>
      <c r="J1856" s="22"/>
      <c r="K1856" s="22"/>
      <c r="L1856" s="22"/>
      <c r="M1856" s="22"/>
      <c r="N1856" s="22"/>
      <c r="O1856" s="22"/>
      <c r="P1856" s="22"/>
      <c r="Q1856" s="22"/>
      <c r="R1856" s="22"/>
    </row>
    <row r="1857" spans="1:18" x14ac:dyDescent="0.25">
      <c r="A1857" s="22"/>
      <c r="B1857" s="113"/>
      <c r="C1857" s="113"/>
      <c r="D1857" s="113"/>
      <c r="E1857" s="22"/>
      <c r="F1857" s="22"/>
      <c r="G1857" s="22"/>
      <c r="H1857" s="22"/>
      <c r="I1857" s="22"/>
      <c r="J1857" s="22"/>
      <c r="K1857" s="22"/>
      <c r="L1857" s="22"/>
      <c r="M1857" s="22"/>
      <c r="N1857" s="22"/>
      <c r="O1857" s="22"/>
      <c r="P1857" s="22"/>
      <c r="Q1857" s="22"/>
      <c r="R1857" s="22"/>
    </row>
    <row r="1858" spans="1:18" x14ac:dyDescent="0.25">
      <c r="A1858" s="22"/>
      <c r="B1858" s="113"/>
      <c r="C1858" s="113"/>
      <c r="D1858" s="113"/>
      <c r="E1858" s="22"/>
      <c r="F1858" s="22"/>
      <c r="G1858" s="22"/>
      <c r="H1858" s="22"/>
      <c r="I1858" s="22"/>
      <c r="J1858" s="22"/>
      <c r="K1858" s="22"/>
      <c r="L1858" s="22"/>
      <c r="M1858" s="22"/>
      <c r="N1858" s="22"/>
      <c r="O1858" s="22"/>
      <c r="P1858" s="22"/>
      <c r="Q1858" s="22"/>
      <c r="R1858" s="22"/>
    </row>
    <row r="1859" spans="1:18" x14ac:dyDescent="0.25">
      <c r="A1859" s="22"/>
      <c r="B1859" s="113"/>
      <c r="C1859" s="113"/>
      <c r="D1859" s="113"/>
      <c r="E1859" s="22"/>
      <c r="F1859" s="22"/>
      <c r="G1859" s="22"/>
      <c r="H1859" s="22"/>
      <c r="I1859" s="22"/>
      <c r="J1859" s="22"/>
      <c r="K1859" s="22"/>
      <c r="L1859" s="22"/>
      <c r="M1859" s="22"/>
      <c r="N1859" s="22"/>
      <c r="O1859" s="22"/>
      <c r="P1859" s="22"/>
      <c r="Q1859" s="22"/>
      <c r="R1859" s="22"/>
    </row>
    <row r="1860" spans="1:18" x14ac:dyDescent="0.25">
      <c r="A1860" s="22"/>
      <c r="B1860" s="113"/>
      <c r="C1860" s="113"/>
      <c r="D1860" s="113"/>
      <c r="E1860" s="22"/>
      <c r="F1860" s="22"/>
      <c r="G1860" s="22"/>
      <c r="H1860" s="22"/>
      <c r="I1860" s="22"/>
      <c r="J1860" s="22"/>
      <c r="K1860" s="22"/>
      <c r="L1860" s="22"/>
      <c r="M1860" s="22"/>
      <c r="N1860" s="22"/>
      <c r="O1860" s="22"/>
      <c r="P1860" s="22"/>
      <c r="Q1860" s="22"/>
      <c r="R1860" s="22"/>
    </row>
    <row r="1861" spans="1:18" x14ac:dyDescent="0.25">
      <c r="A1861" s="22"/>
      <c r="B1861" s="113"/>
      <c r="C1861" s="113"/>
      <c r="D1861" s="113"/>
      <c r="E1861" s="22"/>
      <c r="F1861" s="22"/>
      <c r="G1861" s="22"/>
      <c r="H1861" s="22"/>
      <c r="I1861" s="22"/>
      <c r="J1861" s="22"/>
      <c r="K1861" s="22"/>
      <c r="L1861" s="22"/>
      <c r="M1861" s="22"/>
      <c r="N1861" s="22"/>
      <c r="O1861" s="22"/>
      <c r="P1861" s="22"/>
      <c r="Q1861" s="22"/>
      <c r="R1861" s="22"/>
    </row>
    <row r="1862" spans="1:18" x14ac:dyDescent="0.25">
      <c r="A1862" s="22"/>
      <c r="B1862" s="113"/>
      <c r="C1862" s="113"/>
      <c r="D1862" s="113"/>
      <c r="E1862" s="22"/>
      <c r="F1862" s="22"/>
      <c r="G1862" s="22"/>
      <c r="H1862" s="22"/>
      <c r="I1862" s="22"/>
      <c r="J1862" s="22"/>
      <c r="K1862" s="22"/>
      <c r="L1862" s="22"/>
      <c r="M1862" s="22"/>
      <c r="N1862" s="22"/>
      <c r="O1862" s="22"/>
      <c r="P1862" s="22"/>
      <c r="Q1862" s="22"/>
      <c r="R1862" s="22"/>
    </row>
    <row r="1863" spans="1:18" x14ac:dyDescent="0.25">
      <c r="A1863" s="22"/>
      <c r="B1863" s="113"/>
      <c r="C1863" s="113"/>
      <c r="D1863" s="113"/>
      <c r="E1863" s="22"/>
      <c r="F1863" s="22"/>
      <c r="G1863" s="22"/>
      <c r="H1863" s="22"/>
      <c r="I1863" s="22"/>
      <c r="J1863" s="22"/>
      <c r="K1863" s="22"/>
      <c r="L1863" s="22"/>
      <c r="M1863" s="22"/>
      <c r="N1863" s="22"/>
      <c r="O1863" s="22"/>
      <c r="P1863" s="22"/>
      <c r="Q1863" s="22"/>
      <c r="R1863" s="22"/>
    </row>
    <row r="1864" spans="1:18" x14ac:dyDescent="0.25">
      <c r="A1864" s="22"/>
      <c r="B1864" s="113"/>
      <c r="C1864" s="113"/>
      <c r="D1864" s="113"/>
      <c r="E1864" s="22"/>
      <c r="F1864" s="22"/>
      <c r="G1864" s="22"/>
      <c r="H1864" s="22"/>
      <c r="I1864" s="22"/>
      <c r="J1864" s="22"/>
      <c r="K1864" s="22"/>
      <c r="L1864" s="22"/>
      <c r="M1864" s="22"/>
      <c r="N1864" s="22"/>
      <c r="O1864" s="22"/>
      <c r="P1864" s="22"/>
      <c r="Q1864" s="22"/>
      <c r="R1864" s="22"/>
    </row>
    <row r="1865" spans="1:18" x14ac:dyDescent="0.25">
      <c r="A1865" s="22"/>
      <c r="B1865" s="113"/>
      <c r="C1865" s="113"/>
      <c r="D1865" s="113"/>
      <c r="E1865" s="22"/>
      <c r="F1865" s="22"/>
      <c r="G1865" s="22"/>
      <c r="H1865" s="22"/>
      <c r="I1865" s="22"/>
      <c r="J1865" s="22"/>
      <c r="K1865" s="22"/>
      <c r="L1865" s="22"/>
      <c r="M1865" s="22"/>
      <c r="N1865" s="22"/>
      <c r="O1865" s="22"/>
      <c r="P1865" s="22"/>
      <c r="Q1865" s="22"/>
      <c r="R1865" s="22"/>
    </row>
    <row r="1866" spans="1:18" x14ac:dyDescent="0.25">
      <c r="A1866" s="22"/>
      <c r="B1866" s="113"/>
      <c r="C1866" s="113"/>
      <c r="D1866" s="113"/>
      <c r="E1866" s="22"/>
      <c r="F1866" s="22"/>
      <c r="G1866" s="22"/>
      <c r="H1866" s="22"/>
      <c r="I1866" s="22"/>
      <c r="J1866" s="22"/>
      <c r="K1866" s="22"/>
      <c r="L1866" s="22"/>
      <c r="M1866" s="22"/>
      <c r="N1866" s="22"/>
      <c r="O1866" s="22"/>
      <c r="P1866" s="22"/>
      <c r="Q1866" s="22"/>
      <c r="R1866" s="22"/>
    </row>
    <row r="1867" spans="1:18" x14ac:dyDescent="0.25">
      <c r="A1867" s="22"/>
      <c r="B1867" s="113"/>
      <c r="C1867" s="113"/>
      <c r="D1867" s="113"/>
      <c r="E1867" s="22"/>
      <c r="F1867" s="22"/>
      <c r="G1867" s="22"/>
      <c r="H1867" s="22"/>
      <c r="I1867" s="22"/>
      <c r="J1867" s="22"/>
      <c r="K1867" s="22"/>
      <c r="L1867" s="22"/>
      <c r="M1867" s="22"/>
      <c r="N1867" s="22"/>
      <c r="O1867" s="22"/>
      <c r="P1867" s="22"/>
      <c r="Q1867" s="22"/>
      <c r="R1867" s="22"/>
    </row>
    <row r="1868" spans="1:18" x14ac:dyDescent="0.25">
      <c r="A1868" s="22"/>
      <c r="B1868" s="113"/>
      <c r="C1868" s="113"/>
      <c r="D1868" s="113"/>
      <c r="E1868" s="22"/>
      <c r="F1868" s="22"/>
      <c r="G1868" s="22"/>
      <c r="H1868" s="22"/>
      <c r="I1868" s="22"/>
      <c r="J1868" s="22"/>
      <c r="K1868" s="22"/>
      <c r="L1868" s="22"/>
      <c r="M1868" s="22"/>
      <c r="N1868" s="22"/>
      <c r="O1868" s="22"/>
      <c r="P1868" s="22"/>
      <c r="Q1868" s="22"/>
      <c r="R1868" s="22"/>
    </row>
    <row r="1869" spans="1:18" x14ac:dyDescent="0.25">
      <c r="A1869" s="22"/>
      <c r="B1869" s="113"/>
      <c r="C1869" s="113"/>
      <c r="D1869" s="113"/>
      <c r="E1869" s="22"/>
      <c r="F1869" s="22"/>
      <c r="G1869" s="22"/>
      <c r="H1869" s="22"/>
      <c r="I1869" s="22"/>
      <c r="J1869" s="22"/>
      <c r="K1869" s="22"/>
      <c r="L1869" s="22"/>
      <c r="M1869" s="22"/>
      <c r="N1869" s="22"/>
      <c r="O1869" s="22"/>
      <c r="P1869" s="22"/>
      <c r="Q1869" s="22"/>
      <c r="R1869" s="22"/>
    </row>
    <row r="1870" spans="1:18" x14ac:dyDescent="0.25">
      <c r="A1870" s="22"/>
      <c r="B1870" s="113"/>
      <c r="C1870" s="113"/>
      <c r="D1870" s="113"/>
      <c r="E1870" s="22"/>
      <c r="F1870" s="22"/>
      <c r="G1870" s="22"/>
      <c r="H1870" s="22"/>
      <c r="I1870" s="22"/>
      <c r="J1870" s="22"/>
      <c r="K1870" s="22"/>
      <c r="L1870" s="22"/>
      <c r="M1870" s="22"/>
      <c r="N1870" s="22"/>
      <c r="O1870" s="22"/>
      <c r="P1870" s="22"/>
      <c r="Q1870" s="22"/>
      <c r="R1870" s="22"/>
    </row>
    <row r="1871" spans="1:18" x14ac:dyDescent="0.25">
      <c r="A1871" s="22"/>
      <c r="B1871" s="113"/>
      <c r="C1871" s="113"/>
      <c r="D1871" s="113"/>
      <c r="E1871" s="22"/>
      <c r="F1871" s="22"/>
      <c r="G1871" s="22"/>
      <c r="H1871" s="22"/>
      <c r="I1871" s="22"/>
      <c r="J1871" s="22"/>
      <c r="K1871" s="22"/>
      <c r="L1871" s="22"/>
      <c r="M1871" s="22"/>
      <c r="N1871" s="22"/>
      <c r="O1871" s="22"/>
      <c r="P1871" s="22"/>
      <c r="Q1871" s="22"/>
      <c r="R1871" s="22"/>
    </row>
    <row r="1872" spans="1:18" x14ac:dyDescent="0.25">
      <c r="A1872" s="22"/>
      <c r="B1872" s="113"/>
      <c r="C1872" s="113"/>
      <c r="D1872" s="113"/>
      <c r="E1872" s="22"/>
      <c r="F1872" s="22"/>
      <c r="G1872" s="22"/>
      <c r="H1872" s="22"/>
      <c r="I1872" s="22"/>
      <c r="J1872" s="22"/>
      <c r="K1872" s="22"/>
      <c r="L1872" s="22"/>
      <c r="M1872" s="22"/>
      <c r="N1872" s="22"/>
      <c r="O1872" s="22"/>
      <c r="P1872" s="22"/>
      <c r="Q1872" s="22"/>
      <c r="R1872" s="22"/>
    </row>
    <row r="1873" spans="1:18" x14ac:dyDescent="0.25">
      <c r="A1873" s="22"/>
      <c r="B1873" s="113"/>
      <c r="C1873" s="113"/>
      <c r="D1873" s="113"/>
      <c r="E1873" s="22"/>
      <c r="F1873" s="22"/>
      <c r="G1873" s="22"/>
      <c r="H1873" s="22"/>
      <c r="I1873" s="22"/>
      <c r="J1873" s="22"/>
      <c r="K1873" s="22"/>
      <c r="L1873" s="22"/>
      <c r="M1873" s="22"/>
      <c r="N1873" s="22"/>
      <c r="O1873" s="22"/>
      <c r="P1873" s="22"/>
      <c r="Q1873" s="22"/>
      <c r="R1873" s="22"/>
    </row>
    <row r="1874" spans="1:18" x14ac:dyDescent="0.25">
      <c r="A1874" s="22"/>
      <c r="B1874" s="113"/>
      <c r="C1874" s="113"/>
      <c r="D1874" s="113"/>
      <c r="E1874" s="22"/>
      <c r="F1874" s="22"/>
      <c r="G1874" s="22"/>
      <c r="H1874" s="22"/>
      <c r="I1874" s="22"/>
      <c r="J1874" s="22"/>
      <c r="K1874" s="22"/>
      <c r="L1874" s="22"/>
      <c r="M1874" s="22"/>
      <c r="N1874" s="22"/>
      <c r="O1874" s="22"/>
      <c r="P1874" s="22"/>
      <c r="Q1874" s="22"/>
      <c r="R1874" s="22"/>
    </row>
    <row r="1875" spans="1:18" x14ac:dyDescent="0.25">
      <c r="A1875" s="22"/>
      <c r="B1875" s="113"/>
      <c r="C1875" s="113"/>
      <c r="D1875" s="113"/>
      <c r="E1875" s="22"/>
      <c r="F1875" s="22"/>
      <c r="G1875" s="22"/>
      <c r="H1875" s="22"/>
      <c r="I1875" s="22"/>
      <c r="J1875" s="22"/>
      <c r="K1875" s="22"/>
      <c r="L1875" s="22"/>
      <c r="M1875" s="22"/>
      <c r="N1875" s="22"/>
      <c r="O1875" s="22"/>
      <c r="P1875" s="22"/>
      <c r="Q1875" s="22"/>
      <c r="R1875" s="22"/>
    </row>
    <row r="1876" spans="1:18" x14ac:dyDescent="0.25">
      <c r="A1876" s="22"/>
      <c r="B1876" s="113"/>
      <c r="C1876" s="113"/>
      <c r="D1876" s="113"/>
      <c r="E1876" s="22"/>
      <c r="F1876" s="22"/>
      <c r="G1876" s="22"/>
      <c r="H1876" s="22"/>
      <c r="I1876" s="22"/>
      <c r="J1876" s="22"/>
      <c r="K1876" s="22"/>
      <c r="L1876" s="22"/>
      <c r="M1876" s="22"/>
      <c r="N1876" s="22"/>
      <c r="O1876" s="22"/>
      <c r="P1876" s="22"/>
      <c r="Q1876" s="22"/>
      <c r="R1876" s="22"/>
    </row>
    <row r="1877" spans="1:18" x14ac:dyDescent="0.25">
      <c r="A1877" s="22"/>
      <c r="B1877" s="113"/>
      <c r="C1877" s="113"/>
      <c r="D1877" s="113"/>
      <c r="E1877" s="22"/>
      <c r="F1877" s="22"/>
      <c r="G1877" s="22"/>
      <c r="H1877" s="22"/>
      <c r="I1877" s="22"/>
      <c r="J1877" s="22"/>
      <c r="K1877" s="22"/>
      <c r="L1877" s="22"/>
      <c r="M1877" s="22"/>
      <c r="N1877" s="22"/>
      <c r="O1877" s="22"/>
      <c r="P1877" s="22"/>
      <c r="Q1877" s="22"/>
      <c r="R1877" s="22"/>
    </row>
    <row r="1878" spans="1:18" x14ac:dyDescent="0.25">
      <c r="A1878" s="22"/>
      <c r="B1878" s="113"/>
      <c r="C1878" s="113"/>
      <c r="D1878" s="113"/>
      <c r="E1878" s="22"/>
      <c r="F1878" s="22"/>
      <c r="G1878" s="22"/>
      <c r="H1878" s="22"/>
      <c r="I1878" s="22"/>
      <c r="J1878" s="22"/>
      <c r="K1878" s="22"/>
      <c r="L1878" s="22"/>
      <c r="M1878" s="22"/>
      <c r="N1878" s="22"/>
      <c r="O1878" s="22"/>
      <c r="P1878" s="22"/>
      <c r="Q1878" s="22"/>
      <c r="R1878" s="22"/>
    </row>
    <row r="1879" spans="1:18" x14ac:dyDescent="0.25">
      <c r="A1879" s="22"/>
      <c r="B1879" s="113"/>
      <c r="C1879" s="113"/>
      <c r="D1879" s="113"/>
      <c r="E1879" s="22"/>
      <c r="F1879" s="22"/>
      <c r="G1879" s="22"/>
      <c r="H1879" s="22"/>
      <c r="I1879" s="22"/>
      <c r="J1879" s="22"/>
      <c r="K1879" s="22"/>
      <c r="L1879" s="22"/>
      <c r="M1879" s="22"/>
      <c r="N1879" s="22"/>
      <c r="O1879" s="22"/>
      <c r="P1879" s="22"/>
      <c r="Q1879" s="22"/>
      <c r="R1879" s="22"/>
    </row>
    <row r="1880" spans="1:18" x14ac:dyDescent="0.25">
      <c r="A1880" s="22"/>
      <c r="B1880" s="113"/>
      <c r="C1880" s="113"/>
      <c r="D1880" s="113"/>
      <c r="E1880" s="22"/>
      <c r="F1880" s="22"/>
      <c r="G1880" s="22"/>
      <c r="H1880" s="22"/>
      <c r="I1880" s="22"/>
      <c r="J1880" s="22"/>
      <c r="K1880" s="22"/>
      <c r="L1880" s="22"/>
      <c r="M1880" s="22"/>
      <c r="N1880" s="22"/>
      <c r="O1880" s="22"/>
      <c r="P1880" s="22"/>
      <c r="Q1880" s="22"/>
      <c r="R1880" s="22"/>
    </row>
    <row r="1881" spans="1:18" x14ac:dyDescent="0.25">
      <c r="A1881" s="22"/>
      <c r="B1881" s="113"/>
      <c r="C1881" s="113"/>
      <c r="D1881" s="113"/>
      <c r="E1881" s="22"/>
      <c r="F1881" s="22"/>
      <c r="G1881" s="22"/>
      <c r="H1881" s="22"/>
      <c r="I1881" s="22"/>
      <c r="J1881" s="22"/>
      <c r="K1881" s="22"/>
      <c r="L1881" s="22"/>
      <c r="M1881" s="22"/>
      <c r="N1881" s="22"/>
      <c r="O1881" s="22"/>
      <c r="P1881" s="22"/>
      <c r="Q1881" s="22"/>
      <c r="R1881" s="22"/>
    </row>
    <row r="1882" spans="1:18" x14ac:dyDescent="0.25">
      <c r="A1882" s="22"/>
      <c r="B1882" s="113"/>
      <c r="C1882" s="113"/>
      <c r="D1882" s="113"/>
      <c r="E1882" s="22"/>
      <c r="F1882" s="22"/>
      <c r="G1882" s="22"/>
      <c r="H1882" s="22"/>
      <c r="I1882" s="22"/>
      <c r="J1882" s="22"/>
      <c r="K1882" s="22"/>
      <c r="L1882" s="22"/>
      <c r="M1882" s="22"/>
      <c r="N1882" s="22"/>
      <c r="O1882" s="22"/>
      <c r="P1882" s="22"/>
      <c r="Q1882" s="22"/>
      <c r="R1882" s="22"/>
    </row>
    <row r="1883" spans="1:18" x14ac:dyDescent="0.25">
      <c r="A1883" s="22"/>
      <c r="B1883" s="113"/>
      <c r="C1883" s="113"/>
      <c r="D1883" s="113"/>
      <c r="E1883" s="22"/>
      <c r="F1883" s="22"/>
      <c r="G1883" s="22"/>
      <c r="H1883" s="22"/>
      <c r="I1883" s="22"/>
      <c r="J1883" s="22"/>
      <c r="K1883" s="22"/>
      <c r="L1883" s="22"/>
      <c r="M1883" s="22"/>
      <c r="N1883" s="22"/>
      <c r="O1883" s="22"/>
      <c r="P1883" s="22"/>
      <c r="Q1883" s="22"/>
      <c r="R1883" s="22"/>
    </row>
    <row r="1884" spans="1:18" x14ac:dyDescent="0.25">
      <c r="A1884" s="22"/>
      <c r="B1884" s="113"/>
      <c r="C1884" s="113"/>
      <c r="D1884" s="113"/>
      <c r="E1884" s="22"/>
      <c r="F1884" s="22"/>
      <c r="G1884" s="22"/>
      <c r="H1884" s="22"/>
      <c r="I1884" s="22"/>
      <c r="J1884" s="22"/>
      <c r="K1884" s="22"/>
      <c r="L1884" s="22"/>
      <c r="M1884" s="22"/>
      <c r="N1884" s="22"/>
      <c r="O1884" s="22"/>
      <c r="P1884" s="22"/>
      <c r="Q1884" s="22"/>
      <c r="R1884" s="22"/>
    </row>
    <row r="1885" spans="1:18" x14ac:dyDescent="0.25">
      <c r="A1885" s="22"/>
      <c r="B1885" s="113"/>
      <c r="C1885" s="113"/>
      <c r="D1885" s="113"/>
      <c r="E1885" s="22"/>
      <c r="F1885" s="22"/>
      <c r="G1885" s="22"/>
      <c r="H1885" s="22"/>
      <c r="I1885" s="22"/>
      <c r="J1885" s="22"/>
      <c r="K1885" s="22"/>
      <c r="L1885" s="22"/>
      <c r="M1885" s="22"/>
      <c r="N1885" s="22"/>
      <c r="O1885" s="22"/>
      <c r="P1885" s="22"/>
      <c r="Q1885" s="22"/>
      <c r="R18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honeticPr fontId="47"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3637"/>
  <sheetViews>
    <sheetView tabSelected="1" topLeftCell="A3122" zoomScaleNormal="100" workbookViewId="0">
      <selection activeCell="A3139" sqref="A3139"/>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7" customWidth="1"/>
    <col min="8" max="8" width="46.5703125" customWidth="1"/>
    <col min="9" max="14" width="18.5703125" style="1" customWidth="1"/>
  </cols>
  <sheetData>
    <row r="1" spans="1:14" ht="20.100000000000001" customHeight="1" x14ac:dyDescent="0.25">
      <c r="F1" s="153"/>
      <c r="G1" s="153"/>
    </row>
    <row r="2" spans="1:14" ht="20.100000000000001" customHeight="1" x14ac:dyDescent="0.25">
      <c r="F2" s="153"/>
      <c r="G2" s="153"/>
    </row>
    <row r="3" spans="1:14" ht="20.100000000000001" customHeight="1" x14ac:dyDescent="0.25">
      <c r="F3" s="153"/>
      <c r="G3" s="153"/>
    </row>
    <row r="4" spans="1:14" ht="20.100000000000001" customHeight="1" x14ac:dyDescent="0.25">
      <c r="F4" s="153"/>
      <c r="G4" s="153"/>
    </row>
    <row r="5" spans="1:14" ht="20.100000000000001" customHeight="1" x14ac:dyDescent="0.25">
      <c r="F5" s="153"/>
      <c r="G5" s="153"/>
    </row>
    <row r="6" spans="1:14" ht="20.100000000000001" customHeight="1" x14ac:dyDescent="0.25">
      <c r="F6" s="153"/>
      <c r="G6" s="153"/>
    </row>
    <row r="7" spans="1:14" ht="20.100000000000001" customHeight="1" x14ac:dyDescent="0.25">
      <c r="F7" s="153"/>
      <c r="G7" s="153"/>
    </row>
    <row r="8" spans="1:14" ht="20.100000000000001" customHeight="1" x14ac:dyDescent="0.25">
      <c r="F8" s="153"/>
      <c r="G8" s="153"/>
    </row>
    <row r="9" spans="1:14" ht="20.100000000000001" customHeight="1" x14ac:dyDescent="0.3">
      <c r="A9" s="22"/>
      <c r="B9" s="113"/>
      <c r="C9" s="112"/>
      <c r="D9" s="113"/>
      <c r="E9" s="22"/>
      <c r="F9" s="154"/>
      <c r="G9" s="154"/>
      <c r="H9" s="113"/>
      <c r="I9" s="281" t="s">
        <v>129</v>
      </c>
      <c r="J9" s="282"/>
      <c r="K9" s="282"/>
      <c r="L9" s="282"/>
      <c r="M9" s="282"/>
      <c r="N9" s="283"/>
    </row>
    <row r="10" spans="1:14" ht="18" x14ac:dyDescent="0.25">
      <c r="A10" s="296" t="s">
        <v>199</v>
      </c>
      <c r="B10" s="335" t="s">
        <v>201</v>
      </c>
      <c r="C10" s="337" t="s">
        <v>131</v>
      </c>
      <c r="D10" s="338"/>
      <c r="E10" s="339"/>
      <c r="F10" s="306" t="s">
        <v>410</v>
      </c>
      <c r="G10" s="307"/>
      <c r="H10" s="334"/>
      <c r="I10" s="272" t="s">
        <v>411</v>
      </c>
      <c r="J10" s="273"/>
      <c r="K10" s="274"/>
      <c r="L10" s="258" t="s">
        <v>412</v>
      </c>
      <c r="M10" s="259"/>
      <c r="N10" s="260"/>
    </row>
    <row r="11" spans="1:14" ht="20.100000000000001" customHeight="1" x14ac:dyDescent="0.25">
      <c r="A11" s="298"/>
      <c r="B11" s="336"/>
      <c r="C11" s="155" t="s">
        <v>139</v>
      </c>
      <c r="D11" s="156" t="s">
        <v>140</v>
      </c>
      <c r="E11" s="157" t="s">
        <v>141</v>
      </c>
      <c r="F11" s="182" t="s">
        <v>413</v>
      </c>
      <c r="G11" s="183" t="s">
        <v>414</v>
      </c>
      <c r="H11" s="184" t="s">
        <v>138</v>
      </c>
      <c r="I11" s="99" t="s">
        <v>104</v>
      </c>
      <c r="J11" s="160" t="s">
        <v>144</v>
      </c>
      <c r="K11" s="161" t="s">
        <v>106</v>
      </c>
      <c r="L11" s="162" t="s">
        <v>104</v>
      </c>
      <c r="M11" s="185" t="s">
        <v>144</v>
      </c>
      <c r="N11" s="69" t="s">
        <v>106</v>
      </c>
    </row>
    <row r="12" spans="1:14" x14ac:dyDescent="0.25">
      <c r="A12" s="119" t="s">
        <v>415</v>
      </c>
      <c r="B12" s="120" t="s">
        <v>207</v>
      </c>
      <c r="C12" s="186" t="s">
        <v>161</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5">
      <c r="A13" s="119" t="s">
        <v>415</v>
      </c>
      <c r="B13" s="120" t="s">
        <v>207</v>
      </c>
      <c r="C13" s="191" t="s">
        <v>416</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5">
      <c r="A14" s="119" t="s">
        <v>415</v>
      </c>
      <c r="B14" s="120" t="s">
        <v>207</v>
      </c>
      <c r="C14" s="191" t="s">
        <v>178</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417</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5">
      <c r="A15" s="119" t="s">
        <v>415</v>
      </c>
      <c r="B15" s="120" t="s">
        <v>210</v>
      </c>
      <c r="C15" s="191" t="s">
        <v>418</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5">
      <c r="A16" s="119" t="s">
        <v>415</v>
      </c>
      <c r="B16" s="120" t="s">
        <v>210</v>
      </c>
      <c r="C16" s="191" t="s">
        <v>156</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5">
      <c r="A17" s="119" t="s">
        <v>415</v>
      </c>
      <c r="B17" s="120" t="s">
        <v>210</v>
      </c>
      <c r="C17" s="191" t="s">
        <v>419</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417</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5">
      <c r="A19" s="79" t="s">
        <v>107</v>
      </c>
      <c r="B19" s="133" t="s">
        <v>212</v>
      </c>
      <c r="C19" s="137" t="s">
        <v>420</v>
      </c>
      <c r="D19" s="81" t="str">
        <f>IFERROR(IF(C19="No CAS","",INDEX('DEQ Pollutant List'!$C$7:$C$611,MATCH('5. Pollutant Emissions - MB'!C19,'DEQ Pollutant List'!$B$7:$B$611,0))),"")</f>
        <v>Acetone</v>
      </c>
      <c r="E19" s="115">
        <f>IFERROR(IF(OR($C19="",$C19="No CAS"),INDEX('DEQ Pollutant List'!$A$7:$A$611,MATCH($D19,'DEQ Pollutant List'!$C$7:$C$611,0)),INDEX('DEQ Pollutant List'!$A$7:$A$611,MATCH($C19,'DEQ Pollutant List'!$B$7:$B$611,0))),"")</f>
        <v>634</v>
      </c>
      <c r="F19" s="138">
        <v>0</v>
      </c>
      <c r="G19" s="139">
        <v>0.91120000000000001</v>
      </c>
      <c r="H19" s="104"/>
      <c r="I19" s="102" cm="1">
        <f t="array" ref="I19">((_xlfn.XLOOKUP(B19,'4. Material Balance Activities'!$C$16:$C$33,'4. Material Balance Activities'!$G$16:$G$33,NA,0,1)-_xlfn.XLOOKUP(B19,'4. Material Balance Activities'!$C$16:$C$33,'4. Material Balance Activities'!$M$16:$M$33,NA,0,1))*G19)*(1-F19)</f>
        <v>116.569816</v>
      </c>
      <c r="J19" s="105" t="s">
        <v>214</v>
      </c>
      <c r="K19" s="83" t="s">
        <v>214</v>
      </c>
      <c r="L19" s="102" cm="1">
        <f t="array" ref="L19">((_xlfn.XLOOKUP(B19,'4. Material Balance Activities'!$C$16:$C$33,'4. Material Balance Activities'!$J$16:$J$33,NA,0,1)-_xlfn.XLOOKUP(B19,'4. Material Balance Activities'!$C$16:$C$33,'4. Material Balance Activities'!$P$16:$P$33,NA,0,1))*G19)*(1-F19)</f>
        <v>0.47382400000000002</v>
      </c>
      <c r="M19" s="105" t="s">
        <v>214</v>
      </c>
      <c r="N19" s="83" t="s">
        <v>214</v>
      </c>
    </row>
    <row r="20" spans="1:14" x14ac:dyDescent="0.25">
      <c r="A20" s="79" t="s">
        <v>107</v>
      </c>
      <c r="B20" s="133" t="s">
        <v>215</v>
      </c>
      <c r="C20" s="137" t="s">
        <v>178</v>
      </c>
      <c r="D20" s="81" t="str">
        <f>IFERROR(IF(C20="No CAS","",INDEX('DEQ Pollutant List'!$C$7:$C$611,MATCH('5. Pollutant Emissions - MB'!C20,'DEQ Pollutant List'!$B$7:$B$611,0))),"")</f>
        <v>Chromium VI, chromate and dichromate particulate</v>
      </c>
      <c r="E20" s="115"/>
      <c r="F20" s="138">
        <f>1-(1-0.75)*(1-0.992)</f>
        <v>0.998</v>
      </c>
      <c r="G20" s="139">
        <v>1E-3</v>
      </c>
      <c r="H20" s="104" t="s">
        <v>421</v>
      </c>
      <c r="I20" s="102" cm="1">
        <f t="array" ref="I20">((_xlfn.XLOOKUP(B20,'4. Material Balance Activities'!$C$16:$C$33,'4. Material Balance Activities'!$G$16:$G$33,NA,0,1)-_xlfn.XLOOKUP(B20,'4. Material Balance Activities'!$C$16:$C$33,'4. Material Balance Activities'!$M$16:$M$33,NA,0,1))*G20)*(1-F20)</f>
        <v>2.4936000000000023E-4</v>
      </c>
      <c r="J20" s="105" t="s">
        <v>214</v>
      </c>
      <c r="K20" s="83" t="s">
        <v>214</v>
      </c>
      <c r="L20" s="102" cm="1">
        <f t="array" ref="L20">((_xlfn.XLOOKUP(B20,'4. Material Balance Activities'!$C$16:$C$33,'4. Material Balance Activities'!$J$16:$J$33,NA,0,1)-_xlfn.XLOOKUP(B20,'4. Material Balance Activities'!$C$16:$C$33,'4. Material Balance Activities'!$P$16:$P$33,NA,0,1))*G20)*(1-F20)</f>
        <v>1.000000000000001E-6</v>
      </c>
      <c r="M20" s="105" t="s">
        <v>214</v>
      </c>
      <c r="N20" s="83" t="s">
        <v>214</v>
      </c>
    </row>
    <row r="21" spans="1:14" x14ac:dyDescent="0.25">
      <c r="A21" s="79" t="s">
        <v>107</v>
      </c>
      <c r="B21" s="133" t="s">
        <v>215</v>
      </c>
      <c r="C21" s="137" t="s">
        <v>420</v>
      </c>
      <c r="D21" s="81" t="str">
        <f>IFERROR(IF(C21="No CAS","",INDEX('DEQ Pollutant List'!$C$7:$C$611,MATCH('5. Pollutant Emissions - MB'!C21,'DEQ Pollutant List'!$B$7:$B$611,0))),"")</f>
        <v>Acetone</v>
      </c>
      <c r="E21" s="115"/>
      <c r="F21" s="138">
        <v>0</v>
      </c>
      <c r="G21" s="139">
        <v>0.85089999999999999</v>
      </c>
      <c r="H21" s="104"/>
      <c r="I21" s="102" cm="1">
        <f t="array" ref="I21">((_xlfn.XLOOKUP(B21,'4. Material Balance Activities'!$C$16:$C$33,'4. Material Balance Activities'!$G$16:$G$33,NA,0,1)-_xlfn.XLOOKUP(B21,'4. Material Balance Activities'!$C$16:$C$33,'4. Material Balance Activities'!$M$16:$M$33,NA,0,1))*G21)*(1-F21)</f>
        <v>106.09021200000001</v>
      </c>
      <c r="J21" s="105" t="s">
        <v>214</v>
      </c>
      <c r="K21" s="83" t="s">
        <v>214</v>
      </c>
      <c r="L21" s="102" cm="1">
        <f t="array" ref="L21">((_xlfn.XLOOKUP(B21,'4. Material Balance Activities'!$C$16:$C$33,'4. Material Balance Activities'!$J$16:$J$33,NA,0,1)-_xlfn.XLOOKUP(B21,'4. Material Balance Activities'!$C$16:$C$33,'4. Material Balance Activities'!$P$16:$P$33,NA,0,1))*G21)*(1-F21)</f>
        <v>0.42544999999999999</v>
      </c>
      <c r="M21" s="105" t="s">
        <v>214</v>
      </c>
      <c r="N21" s="83" t="s">
        <v>214</v>
      </c>
    </row>
    <row r="22" spans="1:14" x14ac:dyDescent="0.25">
      <c r="A22" s="79" t="s">
        <v>107</v>
      </c>
      <c r="B22" s="133" t="s">
        <v>216</v>
      </c>
      <c r="C22" s="137" t="s">
        <v>420</v>
      </c>
      <c r="D22" s="81" t="str">
        <f>IFERROR(IF(C22="No CAS","",INDEX('DEQ Pollutant List'!$C$7:$C$611,MATCH('5. Pollutant Emissions - MB'!C22,'DEQ Pollutant List'!$B$7:$B$611,0))),"")</f>
        <v>Acetone</v>
      </c>
      <c r="E22" s="115"/>
      <c r="F22" s="138">
        <v>0</v>
      </c>
      <c r="G22" s="139">
        <v>0.94310000000000005</v>
      </c>
      <c r="H22" s="104"/>
      <c r="I22" s="102" cm="1">
        <f t="array" ref="I22">((_xlfn.XLOOKUP(B22,'4. Material Balance Activities'!$C$16:$C$33,'4. Material Balance Activities'!$G$16:$G$33,NA,0,1)-_xlfn.XLOOKUP(B22,'4. Material Balance Activities'!$C$16:$C$33,'4. Material Balance Activities'!$M$16:$M$33,NA,0,1))*G22)*(1-F22)</f>
        <v>103.495794</v>
      </c>
      <c r="J22" s="105" t="s">
        <v>214</v>
      </c>
      <c r="K22" s="83" t="s">
        <v>214</v>
      </c>
      <c r="L22" s="102" cm="1">
        <f t="array" ref="L22">((_xlfn.XLOOKUP(B22,'4. Material Balance Activities'!$C$16:$C$33,'4. Material Balance Activities'!$J$16:$J$33,NA,0,1)-_xlfn.XLOOKUP(B22,'4. Material Balance Activities'!$C$16:$C$33,'4. Material Balance Activities'!$P$16:$P$33,NA,0,1))*G22)*(1-F22)</f>
        <v>0.414964</v>
      </c>
      <c r="M22" s="105" t="s">
        <v>214</v>
      </c>
      <c r="N22" s="83" t="s">
        <v>214</v>
      </c>
    </row>
    <row r="23" spans="1:14" x14ac:dyDescent="0.25">
      <c r="A23" s="79" t="s">
        <v>107</v>
      </c>
      <c r="B23" s="133" t="s">
        <v>217</v>
      </c>
      <c r="C23" s="137" t="s">
        <v>422</v>
      </c>
      <c r="D23" s="81" t="str">
        <f>IFERROR(IF(C23="No CAS","",INDEX('DEQ Pollutant List'!$C$7:$C$611,MATCH('5. Pollutant Emissions - MB'!C23,'DEQ Pollutant List'!$B$7:$B$611,0))),"")</f>
        <v>Methyl isobutyl ketone (MIBK, hexone)</v>
      </c>
      <c r="E23" s="115"/>
      <c r="F23" s="138">
        <v>0</v>
      </c>
      <c r="G23" s="139">
        <v>0.01</v>
      </c>
      <c r="H23" s="104"/>
      <c r="I23" s="246" cm="1">
        <f t="array" ref="I23">((_xlfn.XLOOKUP(B23,'4. Material Balance Activities'!$C$16:$C$33,'4. Material Balance Activities'!$G$16:$G$33,NA,0,1)-_xlfn.XLOOKUP(B23,'4. Material Balance Activities'!$C$16:$C$33,'4. Material Balance Activities'!$M$16:$M$33,NA,0,1))*G23)*(1-F23)</f>
        <v>2.2484999999999999</v>
      </c>
      <c r="J23" s="105"/>
      <c r="K23" s="83"/>
      <c r="L23" s="246" cm="1">
        <f t="array" ref="L23">((_xlfn.XLOOKUP(B23,'4. Material Balance Activities'!$C$16:$C$33,'4. Material Balance Activities'!$J$16:$J$33,NA,0,1)-_xlfn.XLOOKUP(B23,'4. Material Balance Activities'!$C$16:$C$33,'4. Material Balance Activities'!$P$16:$P$33,NA,0,1))*G23)*(1-F23)</f>
        <v>9.1000000000000004E-3</v>
      </c>
      <c r="M23" s="105"/>
      <c r="N23" s="83"/>
    </row>
    <row r="24" spans="1:14" x14ac:dyDescent="0.25">
      <c r="A24" s="79" t="s">
        <v>107</v>
      </c>
      <c r="B24" s="133" t="s">
        <v>217</v>
      </c>
      <c r="C24" s="137" t="s">
        <v>420</v>
      </c>
      <c r="D24" s="81" t="str">
        <f>IFERROR(IF(C24="No CAS","",INDEX('DEQ Pollutant List'!$C$7:$C$611,MATCH('5. Pollutant Emissions - MB'!C24,'DEQ Pollutant List'!$B$7:$B$611,0))),"")</f>
        <v>Acetone</v>
      </c>
      <c r="E24" s="115"/>
      <c r="F24" s="138">
        <v>0</v>
      </c>
      <c r="G24" s="139">
        <v>0.75429999999999997</v>
      </c>
      <c r="H24" s="104"/>
      <c r="I24" s="102" cm="1">
        <f t="array" ref="I24">((_xlfn.XLOOKUP(B24,'4. Material Balance Activities'!$C$16:$C$33,'4. Material Balance Activities'!$G$16:$G$33,NA,0,1)-_xlfn.XLOOKUP(B24,'4. Material Balance Activities'!$C$16:$C$33,'4. Material Balance Activities'!$M$16:$M$33,NA,0,1))*G24)*(1-F24)</f>
        <v>169.604355</v>
      </c>
      <c r="J24" s="105" t="s">
        <v>214</v>
      </c>
      <c r="K24" s="83" t="s">
        <v>214</v>
      </c>
      <c r="L24" s="102" cm="1">
        <f t="array" ref="L24">((_xlfn.XLOOKUP(B24,'4. Material Balance Activities'!$C$16:$C$33,'4. Material Balance Activities'!$J$16:$J$33,NA,0,1)-_xlfn.XLOOKUP(B24,'4. Material Balance Activities'!$C$16:$C$33,'4. Material Balance Activities'!$P$16:$P$33,NA,0,1))*G24)*(1-F24)</f>
        <v>0.68641300000000005</v>
      </c>
      <c r="M24" s="105" t="s">
        <v>214</v>
      </c>
      <c r="N24" s="83" t="s">
        <v>214</v>
      </c>
    </row>
    <row r="25" spans="1:14" x14ac:dyDescent="0.25">
      <c r="A25" s="79" t="s">
        <v>107</v>
      </c>
      <c r="B25" s="133" t="s">
        <v>218</v>
      </c>
      <c r="C25" s="137" t="s">
        <v>178</v>
      </c>
      <c r="D25" s="81" t="str">
        <f>IFERROR(IF(C25="No CAS","",INDEX('DEQ Pollutant List'!$C$7:$C$611,MATCH('5. Pollutant Emissions - MB'!C25,'DEQ Pollutant List'!$B$7:$B$611,0))),"")</f>
        <v>Chromium VI, chromate and dichromate particulate</v>
      </c>
      <c r="E25" s="115"/>
      <c r="F25" s="138">
        <f>1-(1-0.75)*(1-0.992)</f>
        <v>0.998</v>
      </c>
      <c r="G25" s="139">
        <v>2E-3</v>
      </c>
      <c r="H25" s="104" t="s">
        <v>421</v>
      </c>
      <c r="I25" s="102" cm="1">
        <f t="array" ref="I25">((_xlfn.XLOOKUP(B25,'4. Material Balance Activities'!$C$16:$C$33,'4. Material Balance Activities'!$G$16:$G$33,NA,0,1)-_xlfn.XLOOKUP(B25,'4. Material Balance Activities'!$C$16:$C$33,'4. Material Balance Activities'!$M$16:$M$33,NA,0,1))*G25)*(1-F25)</f>
        <v>1.5588800000000014E-3</v>
      </c>
      <c r="J25" s="105" t="s">
        <v>214</v>
      </c>
      <c r="K25" s="83" t="s">
        <v>214</v>
      </c>
      <c r="L25" s="102" cm="1">
        <f t="array" ref="L25">((_xlfn.XLOOKUP(B25,'4. Material Balance Activities'!$C$16:$C$33,'4. Material Balance Activities'!$J$16:$J$33,NA,0,1)-_xlfn.XLOOKUP(B25,'4. Material Balance Activities'!$C$16:$C$33,'4. Material Balance Activities'!$P$16:$P$33,NA,0,1))*G25)*(1-F25)</f>
        <v>6.2800000000000059E-6</v>
      </c>
      <c r="M25" s="105" t="s">
        <v>214</v>
      </c>
      <c r="N25" s="83" t="s">
        <v>214</v>
      </c>
    </row>
    <row r="26" spans="1:14" x14ac:dyDescent="0.25">
      <c r="A26" s="79" t="s">
        <v>107</v>
      </c>
      <c r="B26" s="133" t="s">
        <v>218</v>
      </c>
      <c r="C26" s="137" t="s">
        <v>420</v>
      </c>
      <c r="D26" s="81" t="str">
        <f>IFERROR(IF(C26="No CAS","",INDEX('DEQ Pollutant List'!$C$7:$C$611,MATCH('5. Pollutant Emissions - MB'!C26,'DEQ Pollutant List'!$B$7:$B$611,0))),"")</f>
        <v>Acetone</v>
      </c>
      <c r="E26" s="115"/>
      <c r="F26" s="138">
        <v>0</v>
      </c>
      <c r="G26" s="139">
        <v>0.77</v>
      </c>
      <c r="H26" s="104"/>
      <c r="I26" s="102" cm="1">
        <f t="array" ref="I26">((_xlfn.XLOOKUP(B26,'4. Material Balance Activities'!$C$16:$C$33,'4. Material Balance Activities'!$G$16:$G$33,NA,0,1)-_xlfn.XLOOKUP(B26,'4. Material Balance Activities'!$C$16:$C$33,'4. Material Balance Activities'!$M$16:$M$33,NA,0,1))*G26)*(1-F26)</f>
        <v>300.08440000000002</v>
      </c>
      <c r="J26" s="105" t="s">
        <v>214</v>
      </c>
      <c r="K26" s="83" t="s">
        <v>214</v>
      </c>
      <c r="L26" s="102" cm="1">
        <f t="array" ref="L26">((_xlfn.XLOOKUP(B26,'4. Material Balance Activities'!$C$16:$C$33,'4. Material Balance Activities'!$J$16:$J$33,NA,0,1)-_xlfn.XLOOKUP(B26,'4. Material Balance Activities'!$C$16:$C$33,'4. Material Balance Activities'!$P$16:$P$33,NA,0,1))*G26)*(1-F26)</f>
        <v>1.2089000000000001</v>
      </c>
      <c r="M26" s="105" t="s">
        <v>214</v>
      </c>
      <c r="N26" s="83" t="s">
        <v>214</v>
      </c>
    </row>
    <row r="27" spans="1:14" x14ac:dyDescent="0.25">
      <c r="A27" s="79" t="s">
        <v>107</v>
      </c>
      <c r="B27" s="133" t="s">
        <v>218</v>
      </c>
      <c r="C27" s="137" t="s">
        <v>423</v>
      </c>
      <c r="D27" s="81" t="str">
        <f>IFERROR(IF(C27="No CAS","",INDEX('DEQ Pollutant List'!$C$7:$C$611,MATCH('5. Pollutant Emissions - MB'!C27,'DEQ Pollutant List'!$B$7:$B$611,0))),"")</f>
        <v>Propylene glycol monomethyl ether</v>
      </c>
      <c r="E27" s="115"/>
      <c r="F27" s="138">
        <v>0</v>
      </c>
      <c r="G27" s="139">
        <v>0.06</v>
      </c>
      <c r="H27" s="104"/>
      <c r="I27" s="102" cm="1">
        <f t="array" ref="I27">((_xlfn.XLOOKUP(B27,'4. Material Balance Activities'!$C$16:$C$33,'4. Material Balance Activities'!$G$16:$G$33,NA,0,1)-_xlfn.XLOOKUP(B27,'4. Material Balance Activities'!$C$16:$C$33,'4. Material Balance Activities'!$M$16:$M$33,NA,0,1))*G27)*(1-F27)</f>
        <v>23.383200000000002</v>
      </c>
      <c r="J27" s="105" t="s">
        <v>214</v>
      </c>
      <c r="K27" s="83" t="s">
        <v>214</v>
      </c>
      <c r="L27" s="102" cm="1">
        <f t="array" ref="L27">((_xlfn.XLOOKUP(B27,'4. Material Balance Activities'!$C$16:$C$33,'4. Material Balance Activities'!$J$16:$J$33,NA,0,1)-_xlfn.XLOOKUP(B27,'4. Material Balance Activities'!$C$16:$C$33,'4. Material Balance Activities'!$P$16:$P$33,NA,0,1))*G27)*(1-F27)</f>
        <v>9.4200000000000006E-2</v>
      </c>
      <c r="M27" s="105" t="s">
        <v>214</v>
      </c>
      <c r="N27" s="83" t="s">
        <v>214</v>
      </c>
    </row>
    <row r="28" spans="1:14" x14ac:dyDescent="0.25">
      <c r="A28" s="79" t="s">
        <v>107</v>
      </c>
      <c r="B28" s="133" t="s">
        <v>218</v>
      </c>
      <c r="C28" s="137" t="s">
        <v>179</v>
      </c>
      <c r="D28" s="81" t="str">
        <f>IFERROR(IF(C28="No CAS","",INDEX('DEQ Pollutant List'!$C$7:$C$611,MATCH('5. Pollutant Emissions - MB'!C28,'DEQ Pollutant List'!$B$7:$B$611,0))),"")</f>
        <v>Cobalt and compounds</v>
      </c>
      <c r="E28" s="115"/>
      <c r="F28" s="138">
        <f>1-(1-0.75)*(1-0.992)</f>
        <v>0.998</v>
      </c>
      <c r="G28" s="139">
        <v>3.0000000000000001E-3</v>
      </c>
      <c r="H28" s="104" t="s">
        <v>421</v>
      </c>
      <c r="I28" s="102" cm="1">
        <f t="array" ref="I28">((_xlfn.XLOOKUP(B28,'4. Material Balance Activities'!$C$16:$C$33,'4. Material Balance Activities'!$G$16:$G$33,NA,0,1)-_xlfn.XLOOKUP(B28,'4. Material Balance Activities'!$C$16:$C$33,'4. Material Balance Activities'!$M$16:$M$33,NA,0,1))*G28)*(1-F28)</f>
        <v>2.3383200000000027E-3</v>
      </c>
      <c r="J28" s="105" t="s">
        <v>214</v>
      </c>
      <c r="K28" s="83" t="s">
        <v>214</v>
      </c>
      <c r="L28" s="102" cm="1">
        <f t="array" ref="L28">((_xlfn.XLOOKUP(B28,'4. Material Balance Activities'!$C$16:$C$33,'4. Material Balance Activities'!$J$16:$J$33,NA,0,1)-_xlfn.XLOOKUP(B28,'4. Material Balance Activities'!$C$16:$C$33,'4. Material Balance Activities'!$P$16:$P$33,NA,0,1))*G28)*(1-F28)</f>
        <v>9.4200000000000098E-6</v>
      </c>
      <c r="M28" s="105" t="s">
        <v>214</v>
      </c>
      <c r="N28" s="83" t="s">
        <v>214</v>
      </c>
    </row>
    <row r="29" spans="1:14" x14ac:dyDescent="0.25">
      <c r="A29" s="79" t="s">
        <v>107</v>
      </c>
      <c r="B29" s="133" t="s">
        <v>220</v>
      </c>
      <c r="C29" s="137" t="s">
        <v>178</v>
      </c>
      <c r="D29" s="81" t="str">
        <f>IFERROR(IF(C29="No CAS","",INDEX('DEQ Pollutant List'!$C$7:$C$611,MATCH('5. Pollutant Emissions - MB'!C29,'DEQ Pollutant List'!$B$7:$B$611,0))),"")</f>
        <v>Chromium VI, chromate and dichromate particulate</v>
      </c>
      <c r="E29" s="115"/>
      <c r="F29" s="138">
        <f>1-(1-0.75)*(1-0.992)</f>
        <v>0.998</v>
      </c>
      <c r="G29" s="139">
        <v>2E-3</v>
      </c>
      <c r="H29" s="104" t="s">
        <v>421</v>
      </c>
      <c r="I29" s="102" cm="1">
        <f t="array" ref="I29">((_xlfn.XLOOKUP(B29,'4. Material Balance Activities'!$C$16:$C$33,'4. Material Balance Activities'!$G$16:$G$33,NA,0,1)-_xlfn.XLOOKUP(B29,'4. Material Balance Activities'!$C$16:$C$33,'4. Material Balance Activities'!$M$16:$M$33,NA,0,1))*G29)*(1-F29)</f>
        <v>5.6159600000000049E-3</v>
      </c>
      <c r="J29" s="105" t="s">
        <v>214</v>
      </c>
      <c r="K29" s="83" t="s">
        <v>214</v>
      </c>
      <c r="L29" s="102" cm="1">
        <f t="array" ref="L29">((_xlfn.XLOOKUP(B29,'4. Material Balance Activities'!$C$16:$C$33,'4. Material Balance Activities'!$J$16:$J$33,NA,0,1)-_xlfn.XLOOKUP(B29,'4. Material Balance Activities'!$C$16:$C$33,'4. Material Balance Activities'!$P$16:$P$33,NA,0,1))*G29)*(1-F29)</f>
        <v>2.264000000000002E-5</v>
      </c>
      <c r="M29" s="105" t="s">
        <v>214</v>
      </c>
      <c r="N29" s="83" t="s">
        <v>214</v>
      </c>
    </row>
    <row r="30" spans="1:14" x14ac:dyDescent="0.25">
      <c r="A30" s="79" t="s">
        <v>107</v>
      </c>
      <c r="B30" s="133" t="s">
        <v>220</v>
      </c>
      <c r="C30" s="137" t="s">
        <v>420</v>
      </c>
      <c r="D30" s="81" t="str">
        <f>IFERROR(IF(C30="No CAS","",INDEX('DEQ Pollutant List'!$C$7:$C$611,MATCH('5. Pollutant Emissions - MB'!C30,'DEQ Pollutant List'!$B$7:$B$611,0))),"")</f>
        <v>Acetone</v>
      </c>
      <c r="E30" s="115"/>
      <c r="F30" s="138">
        <v>0</v>
      </c>
      <c r="G30" s="139">
        <v>0.78</v>
      </c>
      <c r="H30" s="104"/>
      <c r="I30" s="102" cm="1">
        <f t="array" ref="I30">((_xlfn.XLOOKUP(B30,'4. Material Balance Activities'!$C$16:$C$33,'4. Material Balance Activities'!$G$16:$G$33,NA,0,1)-_xlfn.XLOOKUP(B30,'4. Material Balance Activities'!$C$16:$C$33,'4. Material Balance Activities'!$M$16:$M$33,NA,0,1))*G30)*(1-F30)</f>
        <v>1095.1122</v>
      </c>
      <c r="J30" s="105" t="s">
        <v>214</v>
      </c>
      <c r="K30" s="83" t="s">
        <v>214</v>
      </c>
      <c r="L30" s="102" cm="1">
        <f t="array" ref="L30">((_xlfn.XLOOKUP(B30,'4. Material Balance Activities'!$C$16:$C$33,'4. Material Balance Activities'!$J$16:$J$33,NA,0,1)-_xlfn.XLOOKUP(B30,'4. Material Balance Activities'!$C$16:$C$33,'4. Material Balance Activities'!$P$16:$P$33,NA,0,1))*G30)*(1-F30)</f>
        <v>4.4148000000000005</v>
      </c>
      <c r="M30" s="105" t="s">
        <v>214</v>
      </c>
      <c r="N30" s="83" t="s">
        <v>214</v>
      </c>
    </row>
    <row r="31" spans="1:14" x14ac:dyDescent="0.25">
      <c r="A31" s="79" t="s">
        <v>107</v>
      </c>
      <c r="B31" s="133" t="s">
        <v>220</v>
      </c>
      <c r="C31" s="137" t="s">
        <v>423</v>
      </c>
      <c r="D31" s="81" t="str">
        <f>IFERROR(IF(C31="No CAS","",INDEX('DEQ Pollutant List'!$C$7:$C$611,MATCH('5. Pollutant Emissions - MB'!C31,'DEQ Pollutant List'!$B$7:$B$611,0))),"")</f>
        <v>Propylene glycol monomethyl ether</v>
      </c>
      <c r="E31" s="115"/>
      <c r="F31" s="138">
        <v>0</v>
      </c>
      <c r="G31" s="139">
        <v>0.06</v>
      </c>
      <c r="H31" s="104"/>
      <c r="I31" s="102" cm="1">
        <f t="array" ref="I31">((_xlfn.XLOOKUP(B31,'4. Material Balance Activities'!$C$16:$C$33,'4. Material Balance Activities'!$G$16:$G$33,NA,0,1)-_xlfn.XLOOKUP(B31,'4. Material Balance Activities'!$C$16:$C$33,'4. Material Balance Activities'!$M$16:$M$33,NA,0,1))*G31)*(1-F31)</f>
        <v>84.239400000000003</v>
      </c>
      <c r="J31" s="105" t="s">
        <v>214</v>
      </c>
      <c r="K31" s="83" t="s">
        <v>214</v>
      </c>
      <c r="L31" s="102" cm="1">
        <f t="array" ref="L31">((_xlfn.XLOOKUP(B31,'4. Material Balance Activities'!$C$16:$C$33,'4. Material Balance Activities'!$J$16:$J$33,NA,0,1)-_xlfn.XLOOKUP(B31,'4. Material Balance Activities'!$C$16:$C$33,'4. Material Balance Activities'!$P$16:$P$33,NA,0,1))*G31)*(1-F31)</f>
        <v>0.33960000000000001</v>
      </c>
      <c r="M31" s="105" t="s">
        <v>214</v>
      </c>
      <c r="N31" s="83" t="s">
        <v>214</v>
      </c>
    </row>
    <row r="32" spans="1:14" x14ac:dyDescent="0.25">
      <c r="A32" s="79" t="s">
        <v>107</v>
      </c>
      <c r="B32" s="133" t="s">
        <v>220</v>
      </c>
      <c r="C32" s="137" t="s">
        <v>179</v>
      </c>
      <c r="D32" s="81" t="str">
        <f>IFERROR(IF(C32="No CAS","",INDEX('DEQ Pollutant List'!$C$7:$C$611,MATCH('5. Pollutant Emissions - MB'!C32,'DEQ Pollutant List'!$B$7:$B$611,0))),"")</f>
        <v>Cobalt and compounds</v>
      </c>
      <c r="E32" s="115"/>
      <c r="F32" s="138">
        <f>1-(1-0.75)*(1-0.992)</f>
        <v>0.998</v>
      </c>
      <c r="G32" s="139">
        <v>2E-3</v>
      </c>
      <c r="H32" s="104" t="s">
        <v>421</v>
      </c>
      <c r="I32" s="102" cm="1">
        <f t="array" ref="I32">((_xlfn.XLOOKUP(B32,'4. Material Balance Activities'!$C$16:$C$33,'4. Material Balance Activities'!$G$16:$G$33,NA,0,1)-_xlfn.XLOOKUP(B32,'4. Material Balance Activities'!$C$16:$C$33,'4. Material Balance Activities'!$M$16:$M$33,NA,0,1))*G32)*(1-F32)</f>
        <v>5.6159600000000049E-3</v>
      </c>
      <c r="J32" s="105" t="s">
        <v>214</v>
      </c>
      <c r="K32" s="83" t="s">
        <v>214</v>
      </c>
      <c r="L32" s="102" cm="1">
        <f t="array" ref="L32">((_xlfn.XLOOKUP(B32,'4. Material Balance Activities'!$C$16:$C$33,'4. Material Balance Activities'!$J$16:$J$33,NA,0,1)-_xlfn.XLOOKUP(B32,'4. Material Balance Activities'!$C$16:$C$33,'4. Material Balance Activities'!$P$16:$P$33,NA,0,1))*G32)*(1-F32)</f>
        <v>2.264000000000002E-5</v>
      </c>
      <c r="M32" s="105" t="s">
        <v>214</v>
      </c>
      <c r="N32" s="83" t="s">
        <v>214</v>
      </c>
    </row>
    <row r="33" spans="1:14" x14ac:dyDescent="0.25">
      <c r="A33" s="79" t="s">
        <v>107</v>
      </c>
      <c r="B33" s="133" t="s">
        <v>221</v>
      </c>
      <c r="C33" s="137" t="s">
        <v>178</v>
      </c>
      <c r="D33" s="81" t="str">
        <f>IFERROR(IF(C33="No CAS","",INDEX('DEQ Pollutant List'!$C$7:$C$611,MATCH('5. Pollutant Emissions - MB'!C33,'DEQ Pollutant List'!$B$7:$B$611,0))),"")</f>
        <v>Chromium VI, chromate and dichromate particulate</v>
      </c>
      <c r="E33" s="115"/>
      <c r="F33" s="138">
        <f>1-(1-0.75)*(1-0.992)</f>
        <v>0.998</v>
      </c>
      <c r="G33" s="139">
        <v>6.0000000000000001E-3</v>
      </c>
      <c r="H33" s="104" t="s">
        <v>421</v>
      </c>
      <c r="I33" s="201" cm="1">
        <f t="array" ref="I33">((_xlfn.XLOOKUP(B33,'4. Material Balance Activities'!$C$16:$C$33,'4. Material Balance Activities'!$G$16:$G$33,NA,0,1)-_xlfn.XLOOKUP(B33,'4. Material Balance Activities'!$C$16:$C$33,'4. Material Balance Activities'!$M$16:$M$33,NA,0,1))*G33)*(1-F33)</f>
        <v>2.2164000000000016E-3</v>
      </c>
      <c r="J33" s="105" t="s">
        <v>214</v>
      </c>
      <c r="K33" s="83" t="s">
        <v>214</v>
      </c>
      <c r="L33" s="102" cm="1">
        <f t="array" ref="L33">((_xlfn.XLOOKUP(B33,'4. Material Balance Activities'!$C$16:$C$33,'4. Material Balance Activities'!$J$16:$J$33,NA,0,1)-_xlfn.XLOOKUP(B33,'4. Material Balance Activities'!$C$16:$C$33,'4. Material Balance Activities'!$P$16:$P$33,NA,0,1))*G33)*(1-F33)</f>
        <v>8.8800000000000082E-6</v>
      </c>
      <c r="M33" s="105" t="s">
        <v>214</v>
      </c>
      <c r="N33" s="83" t="s">
        <v>214</v>
      </c>
    </row>
    <row r="34" spans="1:14" x14ac:dyDescent="0.25">
      <c r="A34" s="79" t="s">
        <v>107</v>
      </c>
      <c r="B34" s="133" t="s">
        <v>221</v>
      </c>
      <c r="C34" s="137" t="s">
        <v>420</v>
      </c>
      <c r="D34" s="81" t="str">
        <f>IFERROR(IF(C34="No CAS","",INDEX('DEQ Pollutant List'!$C$7:$C$611,MATCH('5. Pollutant Emissions - MB'!C34,'DEQ Pollutant List'!$B$7:$B$611,0))),"")</f>
        <v>Acetone</v>
      </c>
      <c r="E34" s="115"/>
      <c r="F34" s="138">
        <v>0</v>
      </c>
      <c r="G34" s="139">
        <v>0.56999999999999995</v>
      </c>
      <c r="H34" s="104"/>
      <c r="I34" s="200" cm="1">
        <f t="array" ref="I34">((_xlfn.XLOOKUP(B34,'4. Material Balance Activities'!$C$16:$C$33,'4. Material Balance Activities'!$G$16:$G$33,NA,0,1)-_xlfn.XLOOKUP(B34,'4. Material Balance Activities'!$C$16:$C$33,'4. Material Balance Activities'!$M$16:$M$33,NA,0,1))*G34)*(1-F34)</f>
        <v>105.27899999999998</v>
      </c>
      <c r="J34" s="105" t="s">
        <v>214</v>
      </c>
      <c r="K34" s="83" t="s">
        <v>214</v>
      </c>
      <c r="L34" s="102" cm="1">
        <f t="array" ref="L34">((_xlfn.XLOOKUP(B34,'4. Material Balance Activities'!$C$16:$C$33,'4. Material Balance Activities'!$J$16:$J$33,NA,0,1)-_xlfn.XLOOKUP(B34,'4. Material Balance Activities'!$C$16:$C$33,'4. Material Balance Activities'!$P$16:$P$33,NA,0,1))*G34)*(1-F34)</f>
        <v>0.42179999999999995</v>
      </c>
      <c r="M34" s="105" t="s">
        <v>214</v>
      </c>
      <c r="N34" s="83" t="s">
        <v>214</v>
      </c>
    </row>
    <row r="35" spans="1:14" x14ac:dyDescent="0.25">
      <c r="A35" s="79" t="s">
        <v>107</v>
      </c>
      <c r="B35" s="133" t="s">
        <v>221</v>
      </c>
      <c r="C35" s="137" t="s">
        <v>423</v>
      </c>
      <c r="D35" s="81" t="str">
        <f>IFERROR(IF(C35="No CAS","",INDEX('DEQ Pollutant List'!$C$7:$C$611,MATCH('5. Pollutant Emissions - MB'!C35,'DEQ Pollutant List'!$B$7:$B$611,0))),"")</f>
        <v>Propylene glycol monomethyl ether</v>
      </c>
      <c r="E35" s="115"/>
      <c r="F35" s="138">
        <v>0</v>
      </c>
      <c r="G35" s="139">
        <v>0.23</v>
      </c>
      <c r="H35" s="104"/>
      <c r="I35" s="102" cm="1">
        <f t="array" ref="I35">((_xlfn.XLOOKUP(B35,'4. Material Balance Activities'!$C$16:$C$33,'4. Material Balance Activities'!$G$16:$G$33,NA,0,1)-_xlfn.XLOOKUP(B35,'4. Material Balance Activities'!$C$16:$C$33,'4. Material Balance Activities'!$M$16:$M$33,NA,0,1))*G35)*(1-F35)</f>
        <v>42.481000000000002</v>
      </c>
      <c r="J35" s="105" t="s">
        <v>214</v>
      </c>
      <c r="K35" s="83" t="s">
        <v>214</v>
      </c>
      <c r="L35" s="102" cm="1">
        <f t="array" ref="L35">((_xlfn.XLOOKUP(B35,'4. Material Balance Activities'!$C$16:$C$33,'4. Material Balance Activities'!$J$16:$J$33,NA,0,1)-_xlfn.XLOOKUP(B35,'4. Material Balance Activities'!$C$16:$C$33,'4. Material Balance Activities'!$P$16:$P$33,NA,0,1))*G35)*(1-F35)</f>
        <v>0.17020000000000002</v>
      </c>
      <c r="M35" s="105" t="s">
        <v>214</v>
      </c>
      <c r="N35" s="83" t="s">
        <v>214</v>
      </c>
    </row>
    <row r="36" spans="1:14" x14ac:dyDescent="0.25">
      <c r="A36" s="79" t="s">
        <v>107</v>
      </c>
      <c r="B36" s="133" t="s">
        <v>221</v>
      </c>
      <c r="C36" s="137" t="s">
        <v>179</v>
      </c>
      <c r="D36" s="81" t="str">
        <f>IFERROR(IF(C36="No CAS","",INDEX('DEQ Pollutant List'!$C$7:$C$611,MATCH('5. Pollutant Emissions - MB'!C36,'DEQ Pollutant List'!$B$7:$B$611,0))),"")</f>
        <v>Cobalt and compounds</v>
      </c>
      <c r="E36" s="115"/>
      <c r="F36" s="138">
        <f>1-(1-0.75)*(1-0.992)</f>
        <v>0.998</v>
      </c>
      <c r="G36" s="139">
        <v>4.0000000000000001E-3</v>
      </c>
      <c r="H36" s="104" t="s">
        <v>421</v>
      </c>
      <c r="I36" s="102" cm="1">
        <f t="array" ref="I36">((_xlfn.XLOOKUP(B36,'4. Material Balance Activities'!$C$16:$C$33,'4. Material Balance Activities'!$G$16:$G$33,NA,0,1)-_xlfn.XLOOKUP(B36,'4. Material Balance Activities'!$C$16:$C$33,'4. Material Balance Activities'!$M$16:$M$33,NA,0,1))*G36)*(1-F36)</f>
        <v>1.4776000000000014E-3</v>
      </c>
      <c r="J36" s="105" t="s">
        <v>214</v>
      </c>
      <c r="K36" s="83" t="s">
        <v>214</v>
      </c>
      <c r="L36" s="102" cm="1">
        <f t="array" ref="L36">((_xlfn.XLOOKUP(B36,'4. Material Balance Activities'!$C$16:$C$33,'4. Material Balance Activities'!$J$16:$J$33,NA,0,1)-_xlfn.XLOOKUP(B36,'4. Material Balance Activities'!$C$16:$C$33,'4. Material Balance Activities'!$P$16:$P$33,NA,0,1))*G36)*(1-F36)</f>
        <v>5.9200000000000052E-6</v>
      </c>
      <c r="M36" s="105" t="s">
        <v>214</v>
      </c>
      <c r="N36" s="83" t="s">
        <v>214</v>
      </c>
    </row>
    <row r="37" spans="1:14" x14ac:dyDescent="0.25">
      <c r="A37" s="79" t="s">
        <v>107</v>
      </c>
      <c r="B37" s="133" t="s">
        <v>222</v>
      </c>
      <c r="C37" s="137" t="s">
        <v>178</v>
      </c>
      <c r="D37" s="81" t="str">
        <f>IFERROR(IF(C37="No CAS","",INDEX('DEQ Pollutant List'!$C$7:$C$611,MATCH('5. Pollutant Emissions - MB'!C37,'DEQ Pollutant List'!$B$7:$B$611,0))),"")</f>
        <v>Chromium VI, chromate and dichromate particulate</v>
      </c>
      <c r="E37" s="115"/>
      <c r="F37" s="138">
        <f>1-(1-0.75)*(1-0.992)</f>
        <v>0.998</v>
      </c>
      <c r="G37" s="139">
        <v>2E-3</v>
      </c>
      <c r="H37" s="104" t="s">
        <v>421</v>
      </c>
      <c r="I37" s="102" cm="1">
        <f t="array" ref="I37">((_xlfn.XLOOKUP(B37,'4. Material Balance Activities'!$C$16:$C$33,'4. Material Balance Activities'!$G$16:$G$33,NA,0,1)-_xlfn.XLOOKUP(B37,'4. Material Balance Activities'!$C$16:$C$33,'4. Material Balance Activities'!$M$16:$M$33,NA,0,1))*G37)*(1-F37)</f>
        <v>2.9359600000000026E-3</v>
      </c>
      <c r="J37" s="105" t="s">
        <v>214</v>
      </c>
      <c r="K37" s="83" t="s">
        <v>214</v>
      </c>
      <c r="L37" s="102" cm="1">
        <f t="array" ref="L37">((_xlfn.XLOOKUP(B37,'4. Material Balance Activities'!$C$16:$C$33,'4. Material Balance Activities'!$J$16:$J$33,NA,0,1)-_xlfn.XLOOKUP(B37,'4. Material Balance Activities'!$C$16:$C$33,'4. Material Balance Activities'!$P$16:$P$33,NA,0,1))*G37)*(1-F37)</f>
        <v>1.184000000000001E-5</v>
      </c>
      <c r="M37" s="105" t="s">
        <v>214</v>
      </c>
      <c r="N37" s="83" t="s">
        <v>214</v>
      </c>
    </row>
    <row r="38" spans="1:14" x14ac:dyDescent="0.25">
      <c r="A38" s="79" t="s">
        <v>107</v>
      </c>
      <c r="B38" s="133" t="s">
        <v>222</v>
      </c>
      <c r="C38" s="137" t="s">
        <v>420</v>
      </c>
      <c r="D38" s="81" t="str">
        <f>IFERROR(IF(C38="No CAS","",INDEX('DEQ Pollutant List'!$C$7:$C$611,MATCH('5. Pollutant Emissions - MB'!C38,'DEQ Pollutant List'!$B$7:$B$611,0))),"")</f>
        <v>Acetone</v>
      </c>
      <c r="E38" s="115"/>
      <c r="F38" s="138">
        <v>0</v>
      </c>
      <c r="G38" s="139">
        <v>0.7</v>
      </c>
      <c r="H38" s="104"/>
      <c r="I38" s="102" cm="1">
        <f t="array" ref="I38">((_xlfn.XLOOKUP(B38,'4. Material Balance Activities'!$C$16:$C$33,'4. Material Balance Activities'!$G$16:$G$33,NA,0,1)-_xlfn.XLOOKUP(B38,'4. Material Balance Activities'!$C$16:$C$33,'4. Material Balance Activities'!$M$16:$M$33,NA,0,1))*G38)*(1-F38)</f>
        <v>513.79300000000001</v>
      </c>
      <c r="J38" s="105" t="s">
        <v>214</v>
      </c>
      <c r="K38" s="83" t="s">
        <v>214</v>
      </c>
      <c r="L38" s="102" cm="1">
        <f t="array" ref="L38">((_xlfn.XLOOKUP(B38,'4. Material Balance Activities'!$C$16:$C$33,'4. Material Balance Activities'!$J$16:$J$33,NA,0,1)-_xlfn.XLOOKUP(B38,'4. Material Balance Activities'!$C$16:$C$33,'4. Material Balance Activities'!$P$16:$P$33,NA,0,1))*G38)*(1-F38)</f>
        <v>2.0720000000000001</v>
      </c>
      <c r="M38" s="105" t="s">
        <v>214</v>
      </c>
      <c r="N38" s="83" t="s">
        <v>214</v>
      </c>
    </row>
    <row r="39" spans="1:14" x14ac:dyDescent="0.25">
      <c r="A39" s="79" t="s">
        <v>107</v>
      </c>
      <c r="B39" s="133" t="s">
        <v>222</v>
      </c>
      <c r="C39" s="137" t="s">
        <v>423</v>
      </c>
      <c r="D39" s="81" t="str">
        <f>IFERROR(IF(C39="No CAS","",INDEX('DEQ Pollutant List'!$C$7:$C$611,MATCH('5. Pollutant Emissions - MB'!C39,'DEQ Pollutant List'!$B$7:$B$611,0))),"")</f>
        <v>Propylene glycol monomethyl ether</v>
      </c>
      <c r="E39" s="115"/>
      <c r="F39" s="138">
        <v>0</v>
      </c>
      <c r="G39" s="139">
        <v>0.1</v>
      </c>
      <c r="H39" s="104"/>
      <c r="I39" s="102" cm="1">
        <f t="array" ref="I39">((_xlfn.XLOOKUP(B39,'4. Material Balance Activities'!$C$16:$C$33,'4. Material Balance Activities'!$G$16:$G$33,NA,0,1)-_xlfn.XLOOKUP(B39,'4. Material Balance Activities'!$C$16:$C$33,'4. Material Balance Activities'!$M$16:$M$33,NA,0,1))*G39)*(1-F39)</f>
        <v>73.399000000000001</v>
      </c>
      <c r="J39" s="105" t="s">
        <v>214</v>
      </c>
      <c r="K39" s="83" t="s">
        <v>214</v>
      </c>
      <c r="L39" s="102" cm="1">
        <f t="array" ref="L39">((_xlfn.XLOOKUP(B39,'4. Material Balance Activities'!$C$16:$C$33,'4. Material Balance Activities'!$J$16:$J$33,NA,0,1)-_xlfn.XLOOKUP(B39,'4. Material Balance Activities'!$C$16:$C$33,'4. Material Balance Activities'!$P$16:$P$33,NA,0,1))*G39)*(1-F39)</f>
        <v>0.29599999999999999</v>
      </c>
      <c r="M39" s="105" t="s">
        <v>214</v>
      </c>
      <c r="N39" s="83" t="s">
        <v>214</v>
      </c>
    </row>
    <row r="40" spans="1:14" x14ac:dyDescent="0.25">
      <c r="A40" s="79" t="s">
        <v>107</v>
      </c>
      <c r="B40" s="133" t="s">
        <v>223</v>
      </c>
      <c r="C40" s="137" t="s">
        <v>178</v>
      </c>
      <c r="D40" s="81" t="str">
        <f>IFERROR(IF(C40="No CAS","",INDEX('DEQ Pollutant List'!$C$7:$C$611,MATCH('5. Pollutant Emissions - MB'!C40,'DEQ Pollutant List'!$B$7:$B$611,0))),"")</f>
        <v>Chromium VI, chromate and dichromate particulate</v>
      </c>
      <c r="E40" s="115"/>
      <c r="F40" s="138">
        <f>1-(1-0.75)*(1-0.992)</f>
        <v>0.998</v>
      </c>
      <c r="G40" s="139">
        <v>7.0000000000000001E-3</v>
      </c>
      <c r="H40" s="104" t="s">
        <v>421</v>
      </c>
      <c r="I40" s="102" cm="1">
        <f t="array" ref="I40">((_xlfn.XLOOKUP(B40,'4. Material Balance Activities'!$C$16:$C$33,'4. Material Balance Activities'!$G$16:$G$33,NA,0,1)-_xlfn.XLOOKUP(B40,'4. Material Balance Activities'!$C$16:$C$33,'4. Material Balance Activities'!$M$16:$M$33,NA,0,1))*G40)*(1-F40)</f>
        <v>3.5708400000000031E-3</v>
      </c>
      <c r="J40" s="105" t="s">
        <v>214</v>
      </c>
      <c r="K40" s="83" t="s">
        <v>214</v>
      </c>
      <c r="L40" s="102" cm="1">
        <f t="array" ref="L40">((_xlfn.XLOOKUP(B40,'4. Material Balance Activities'!$C$16:$C$33,'4. Material Balance Activities'!$J$16:$J$33,NA,0,1)-_xlfn.XLOOKUP(B40,'4. Material Balance Activities'!$C$16:$C$33,'4. Material Balance Activities'!$P$16:$P$33,NA,0,1))*G40)*(1-F40)</f>
        <v>1.4420000000000013E-5</v>
      </c>
      <c r="M40" s="105" t="s">
        <v>214</v>
      </c>
      <c r="N40" s="83" t="s">
        <v>214</v>
      </c>
    </row>
    <row r="41" spans="1:14" x14ac:dyDescent="0.25">
      <c r="A41" s="79" t="s">
        <v>107</v>
      </c>
      <c r="B41" s="133" t="s">
        <v>223</v>
      </c>
      <c r="C41" s="137" t="s">
        <v>420</v>
      </c>
      <c r="D41" s="81" t="str">
        <f>IFERROR(IF(C41="No CAS","",INDEX('DEQ Pollutant List'!$C$7:$C$611,MATCH('5. Pollutant Emissions - MB'!C41,'DEQ Pollutant List'!$B$7:$B$611,0))),"")</f>
        <v>Acetone</v>
      </c>
      <c r="E41" s="115"/>
      <c r="F41" s="138">
        <v>0</v>
      </c>
      <c r="G41" s="139">
        <v>0.73</v>
      </c>
      <c r="H41" s="104"/>
      <c r="I41" s="102" cm="1">
        <f t="array" ref="I41">((_xlfn.XLOOKUP(B41,'4. Material Balance Activities'!$C$16:$C$33,'4. Material Balance Activities'!$G$16:$G$33,NA,0,1)-_xlfn.XLOOKUP(B41,'4. Material Balance Activities'!$C$16:$C$33,'4. Material Balance Activities'!$M$16:$M$33,NA,0,1))*G41)*(1-F41)</f>
        <v>186.19380000000001</v>
      </c>
      <c r="J41" s="105" t="s">
        <v>214</v>
      </c>
      <c r="K41" s="83" t="s">
        <v>214</v>
      </c>
      <c r="L41" s="102" cm="1">
        <f t="array" ref="L41">((_xlfn.XLOOKUP(B41,'4. Material Balance Activities'!$C$16:$C$33,'4. Material Balance Activities'!$J$16:$J$33,NA,0,1)-_xlfn.XLOOKUP(B41,'4. Material Balance Activities'!$C$16:$C$33,'4. Material Balance Activities'!$P$16:$P$33,NA,0,1))*G41)*(1-F41)</f>
        <v>0.75190000000000001</v>
      </c>
      <c r="M41" s="105" t="s">
        <v>214</v>
      </c>
      <c r="N41" s="83" t="s">
        <v>214</v>
      </c>
    </row>
    <row r="42" spans="1:14" x14ac:dyDescent="0.25">
      <c r="A42" s="79" t="s">
        <v>107</v>
      </c>
      <c r="B42" s="133" t="s">
        <v>223</v>
      </c>
      <c r="C42" s="137" t="s">
        <v>423</v>
      </c>
      <c r="D42" s="81" t="str">
        <f>IFERROR(IF(C42="No CAS","",INDEX('DEQ Pollutant List'!$C$7:$C$611,MATCH('5. Pollutant Emissions - MB'!C42,'DEQ Pollutant List'!$B$7:$B$611,0))),"")</f>
        <v>Propylene glycol monomethyl ether</v>
      </c>
      <c r="E42" s="115"/>
      <c r="F42" s="138">
        <v>0</v>
      </c>
      <c r="G42" s="139">
        <v>0.08</v>
      </c>
      <c r="H42" s="104"/>
      <c r="I42" s="102" cm="1">
        <f t="array" ref="I42">((_xlfn.XLOOKUP(B42,'4. Material Balance Activities'!$C$16:$C$33,'4. Material Balance Activities'!$G$16:$G$33,NA,0,1)-_xlfn.XLOOKUP(B42,'4. Material Balance Activities'!$C$16:$C$33,'4. Material Balance Activities'!$M$16:$M$33,NA,0,1))*G42)*(1-F42)</f>
        <v>20.404800000000002</v>
      </c>
      <c r="J42" s="105" t="s">
        <v>214</v>
      </c>
      <c r="K42" s="83" t="s">
        <v>214</v>
      </c>
      <c r="L42" s="102" cm="1">
        <f t="array" ref="L42">((_xlfn.XLOOKUP(B42,'4. Material Balance Activities'!$C$16:$C$33,'4. Material Balance Activities'!$J$16:$J$33,NA,0,1)-_xlfn.XLOOKUP(B42,'4. Material Balance Activities'!$C$16:$C$33,'4. Material Balance Activities'!$P$16:$P$33,NA,0,1))*G42)*(1-F42)</f>
        <v>8.2400000000000001E-2</v>
      </c>
      <c r="M42" s="105" t="s">
        <v>214</v>
      </c>
      <c r="N42" s="83" t="s">
        <v>214</v>
      </c>
    </row>
    <row r="43" spans="1:14" x14ac:dyDescent="0.25">
      <c r="A43" s="79" t="s">
        <v>107</v>
      </c>
      <c r="B43" s="133" t="s">
        <v>223</v>
      </c>
      <c r="C43" s="137" t="s">
        <v>179</v>
      </c>
      <c r="D43" s="81" t="str">
        <f>IFERROR(IF(C43="No CAS","",INDEX('DEQ Pollutant List'!$C$7:$C$611,MATCH('5. Pollutant Emissions - MB'!C43,'DEQ Pollutant List'!$B$7:$B$611,0))),"")</f>
        <v>Cobalt and compounds</v>
      </c>
      <c r="E43" s="115"/>
      <c r="F43" s="138">
        <f>1-(1-0.75)*(1-0.992)</f>
        <v>0.998</v>
      </c>
      <c r="G43" s="139">
        <v>5.0000000000000001E-3</v>
      </c>
      <c r="H43" s="104" t="s">
        <v>421</v>
      </c>
      <c r="I43" s="102" cm="1">
        <f t="array" ref="I43">((_xlfn.XLOOKUP(B43,'4. Material Balance Activities'!$C$16:$C$33,'4. Material Balance Activities'!$G$16:$G$33,NA,0,1)-_xlfn.XLOOKUP(B43,'4. Material Balance Activities'!$C$16:$C$33,'4. Material Balance Activities'!$M$16:$M$33,NA,0,1))*G43)*(1-F43)</f>
        <v>2.5506000000000023E-3</v>
      </c>
      <c r="J43" s="105" t="s">
        <v>214</v>
      </c>
      <c r="K43" s="83" t="s">
        <v>214</v>
      </c>
      <c r="L43" s="102" cm="1">
        <f t="array" ref="L43">((_xlfn.XLOOKUP(B43,'4. Material Balance Activities'!$C$16:$C$33,'4. Material Balance Activities'!$J$16:$J$33,NA,0,1)-_xlfn.XLOOKUP(B43,'4. Material Balance Activities'!$C$16:$C$33,'4. Material Balance Activities'!$P$16:$P$33,NA,0,1))*G43)*(1-F43)</f>
        <v>1.030000000000001E-5</v>
      </c>
      <c r="M43" s="105" t="s">
        <v>214</v>
      </c>
      <c r="N43" s="83" t="s">
        <v>214</v>
      </c>
    </row>
    <row r="44" spans="1:14" x14ac:dyDescent="0.25">
      <c r="A44" s="79" t="s">
        <v>107</v>
      </c>
      <c r="B44" s="133" t="s">
        <v>224</v>
      </c>
      <c r="C44" s="137" t="s">
        <v>178</v>
      </c>
      <c r="D44" s="81" t="str">
        <f>IFERROR(IF(C44="No CAS","",INDEX('DEQ Pollutant List'!$C$7:$C$611,MATCH('5. Pollutant Emissions - MB'!C44,'DEQ Pollutant List'!$B$7:$B$611,0))),"")</f>
        <v>Chromium VI, chromate and dichromate particulate</v>
      </c>
      <c r="E44" s="115"/>
      <c r="F44" s="138">
        <f>1-(1-0.75)*(1-0.992)</f>
        <v>0.998</v>
      </c>
      <c r="G44" s="139">
        <v>2E-3</v>
      </c>
      <c r="H44" s="104" t="s">
        <v>421</v>
      </c>
      <c r="I44" s="102" cm="1">
        <f t="array" ref="I44">((_xlfn.XLOOKUP(B44,'4. Material Balance Activities'!$C$16:$C$33,'4. Material Balance Activities'!$G$16:$G$33,NA,0,1)-_xlfn.XLOOKUP(B44,'4. Material Balance Activities'!$C$16:$C$33,'4. Material Balance Activities'!$M$16:$M$33,NA,0,1))*G44)*(1-F44)</f>
        <v>4.0212000000000039E-4</v>
      </c>
      <c r="J44" s="105" t="s">
        <v>214</v>
      </c>
      <c r="K44" s="83" t="s">
        <v>214</v>
      </c>
      <c r="L44" s="102" cm="1">
        <f t="array" ref="L44">((_xlfn.XLOOKUP(B44,'4. Material Balance Activities'!$C$16:$C$33,'4. Material Balance Activities'!$J$16:$J$33,NA,0,1)-_xlfn.XLOOKUP(B44,'4. Material Balance Activities'!$C$16:$C$33,'4. Material Balance Activities'!$P$16:$P$33,NA,0,1))*G44)*(1-F44)</f>
        <v>1.6400000000000015E-6</v>
      </c>
      <c r="M44" s="105" t="s">
        <v>214</v>
      </c>
      <c r="N44" s="83" t="s">
        <v>214</v>
      </c>
    </row>
    <row r="45" spans="1:14" x14ac:dyDescent="0.25">
      <c r="A45" s="79" t="s">
        <v>107</v>
      </c>
      <c r="B45" s="133" t="s">
        <v>224</v>
      </c>
      <c r="C45" s="137" t="s">
        <v>420</v>
      </c>
      <c r="D45" s="81" t="str">
        <f>IFERROR(IF(C45="No CAS","",INDEX('DEQ Pollutant List'!$C$7:$C$611,MATCH('5. Pollutant Emissions - MB'!C45,'DEQ Pollutant List'!$B$7:$B$611,0))),"")</f>
        <v>Acetone</v>
      </c>
      <c r="E45" s="115"/>
      <c r="F45" s="138">
        <v>0</v>
      </c>
      <c r="G45" s="139">
        <v>0.74</v>
      </c>
      <c r="H45" s="104"/>
      <c r="I45" s="102" cm="1">
        <f t="array" ref="I45">((_xlfn.XLOOKUP(B45,'4. Material Balance Activities'!$C$16:$C$33,'4. Material Balance Activities'!$G$16:$G$33,NA,0,1)-_xlfn.XLOOKUP(B45,'4. Material Balance Activities'!$C$16:$C$33,'4. Material Balance Activities'!$M$16:$M$33,NA,0,1))*G45)*(1-F45)</f>
        <v>74.392200000000003</v>
      </c>
      <c r="J45" s="105" t="s">
        <v>214</v>
      </c>
      <c r="K45" s="83" t="s">
        <v>214</v>
      </c>
      <c r="L45" s="102" cm="1">
        <f t="array" ref="L45">((_xlfn.XLOOKUP(B45,'4. Material Balance Activities'!$C$16:$C$33,'4. Material Balance Activities'!$J$16:$J$33,NA,0,1)-_xlfn.XLOOKUP(B45,'4. Material Balance Activities'!$C$16:$C$33,'4. Material Balance Activities'!$P$16:$P$33,NA,0,1))*G45)*(1-F45)</f>
        <v>0.3034</v>
      </c>
      <c r="M45" s="105" t="s">
        <v>214</v>
      </c>
      <c r="N45" s="83" t="s">
        <v>214</v>
      </c>
    </row>
    <row r="46" spans="1:14" x14ac:dyDescent="0.25">
      <c r="A46" s="79" t="s">
        <v>107</v>
      </c>
      <c r="B46" s="133" t="s">
        <v>224</v>
      </c>
      <c r="C46" s="137" t="s">
        <v>423</v>
      </c>
      <c r="D46" s="81" t="str">
        <f>IFERROR(IF(C46="No CAS","",INDEX('DEQ Pollutant List'!$C$7:$C$611,MATCH('5. Pollutant Emissions - MB'!C46,'DEQ Pollutant List'!$B$7:$B$611,0))),"")</f>
        <v>Propylene glycol monomethyl ether</v>
      </c>
      <c r="E46" s="115"/>
      <c r="F46" s="138">
        <v>0</v>
      </c>
      <c r="G46" s="139">
        <v>0.12</v>
      </c>
      <c r="H46" s="104"/>
      <c r="I46" s="102" cm="1">
        <f t="array" ref="I46">((_xlfn.XLOOKUP(B46,'4. Material Balance Activities'!$C$16:$C$33,'4. Material Balance Activities'!$G$16:$G$33,NA,0,1)-_xlfn.XLOOKUP(B46,'4. Material Balance Activities'!$C$16:$C$33,'4. Material Balance Activities'!$M$16:$M$33,NA,0,1))*G46)*(1-F46)</f>
        <v>12.063599999999999</v>
      </c>
      <c r="J46" s="105" t="s">
        <v>214</v>
      </c>
      <c r="K46" s="83" t="s">
        <v>214</v>
      </c>
      <c r="L46" s="102" cm="1">
        <f t="array" ref="L46">((_xlfn.XLOOKUP(B46,'4. Material Balance Activities'!$C$16:$C$33,'4. Material Balance Activities'!$J$16:$J$33,NA,0,1)-_xlfn.XLOOKUP(B46,'4. Material Balance Activities'!$C$16:$C$33,'4. Material Balance Activities'!$P$16:$P$33,NA,0,1))*G46)*(1-F46)</f>
        <v>4.9199999999999994E-2</v>
      </c>
      <c r="M46" s="105" t="s">
        <v>214</v>
      </c>
      <c r="N46" s="83" t="s">
        <v>214</v>
      </c>
    </row>
    <row r="47" spans="1:14" x14ac:dyDescent="0.25">
      <c r="A47" s="79" t="s">
        <v>107</v>
      </c>
      <c r="B47" s="133" t="s">
        <v>224</v>
      </c>
      <c r="C47" s="137" t="s">
        <v>179</v>
      </c>
      <c r="D47" s="81" t="str">
        <f>IFERROR(IF(C47="No CAS","",INDEX('DEQ Pollutant List'!$C$7:$C$611,MATCH('5. Pollutant Emissions - MB'!C47,'DEQ Pollutant List'!$B$7:$B$611,0))),"")</f>
        <v>Cobalt and compounds</v>
      </c>
      <c r="E47" s="115"/>
      <c r="F47" s="138">
        <f>1-(1-0.75)*(1-0.992)</f>
        <v>0.998</v>
      </c>
      <c r="G47" s="139">
        <v>6.0000000000000001E-3</v>
      </c>
      <c r="H47" s="104" t="s">
        <v>421</v>
      </c>
      <c r="I47" s="102" cm="1">
        <f t="array" ref="I47">((_xlfn.XLOOKUP(B47,'4. Material Balance Activities'!$C$16:$C$33,'4. Material Balance Activities'!$G$16:$G$33,NA,0,1)-_xlfn.XLOOKUP(B47,'4. Material Balance Activities'!$C$16:$C$33,'4. Material Balance Activities'!$M$16:$M$33,NA,0,1))*G47)*(1-F47)</f>
        <v>1.2063600000000012E-3</v>
      </c>
      <c r="J47" s="105" t="s">
        <v>214</v>
      </c>
      <c r="K47" s="83" t="s">
        <v>214</v>
      </c>
      <c r="L47" s="102" cm="1">
        <f t="array" ref="L47">((_xlfn.XLOOKUP(B47,'4. Material Balance Activities'!$C$16:$C$33,'4. Material Balance Activities'!$J$16:$J$33,NA,0,1)-_xlfn.XLOOKUP(B47,'4. Material Balance Activities'!$C$16:$C$33,'4. Material Balance Activities'!$P$16:$P$33,NA,0,1))*G47)*(1-F47)</f>
        <v>4.9200000000000046E-6</v>
      </c>
      <c r="M47" s="105" t="s">
        <v>214</v>
      </c>
      <c r="N47" s="83" t="s">
        <v>214</v>
      </c>
    </row>
    <row r="48" spans="1:14" x14ac:dyDescent="0.25">
      <c r="A48" s="79" t="s">
        <v>107</v>
      </c>
      <c r="B48" s="133" t="s">
        <v>225</v>
      </c>
      <c r="C48" s="137" t="s">
        <v>178</v>
      </c>
      <c r="D48" s="81" t="str">
        <f>IFERROR(IF(C48="No CAS","",INDEX('DEQ Pollutant List'!$C$7:$C$611,MATCH('5. Pollutant Emissions - MB'!C48,'DEQ Pollutant List'!$B$7:$B$611,0))),"")</f>
        <v>Chromium VI, chromate and dichromate particulate</v>
      </c>
      <c r="E48" s="115"/>
      <c r="F48" s="138">
        <f>1-(1-0.75)*(1-0.992)</f>
        <v>0.998</v>
      </c>
      <c r="G48" s="139">
        <v>7.0000000000000001E-3</v>
      </c>
      <c r="H48" s="104" t="s">
        <v>421</v>
      </c>
      <c r="I48" s="102" cm="1">
        <f t="array" ref="I48">((_xlfn.XLOOKUP(B48,'4. Material Balance Activities'!$C$16:$C$33,'4. Material Balance Activities'!$G$16:$G$33,NA,0,1)-_xlfn.XLOOKUP(B48,'4. Material Balance Activities'!$C$16:$C$33,'4. Material Balance Activities'!$M$16:$M$33,NA,0,1))*G48)*(1-F48)</f>
        <v>3.9270000000000034E-3</v>
      </c>
      <c r="J48" s="105" t="s">
        <v>214</v>
      </c>
      <c r="K48" s="83" t="s">
        <v>214</v>
      </c>
      <c r="L48" s="102" cm="1">
        <f t="array" ref="L48">((_xlfn.XLOOKUP(B48,'4. Material Balance Activities'!$C$16:$C$33,'4. Material Balance Activities'!$J$16:$J$33,NA,0,1)-_xlfn.XLOOKUP(B48,'4. Material Balance Activities'!$C$16:$C$33,'4. Material Balance Activities'!$P$16:$P$33,NA,0,1))*G48)*(1-F48)</f>
        <v>1.5820000000000011E-5</v>
      </c>
      <c r="M48" s="105" t="s">
        <v>214</v>
      </c>
      <c r="N48" s="83" t="s">
        <v>214</v>
      </c>
    </row>
    <row r="49" spans="1:14" x14ac:dyDescent="0.25">
      <c r="A49" s="79" t="s">
        <v>107</v>
      </c>
      <c r="B49" s="133" t="s">
        <v>225</v>
      </c>
      <c r="C49" s="137" t="s">
        <v>420</v>
      </c>
      <c r="D49" s="81" t="str">
        <f>IFERROR(IF(C49="No CAS","",INDEX('DEQ Pollutant List'!$C$7:$C$611,MATCH('5. Pollutant Emissions - MB'!C49,'DEQ Pollutant List'!$B$7:$B$611,0))),"")</f>
        <v>Acetone</v>
      </c>
      <c r="E49" s="115"/>
      <c r="F49" s="138">
        <v>0</v>
      </c>
      <c r="G49" s="139">
        <v>0.74</v>
      </c>
      <c r="H49" s="104"/>
      <c r="I49" s="102" cm="1">
        <f t="array" ref="I49">((_xlfn.XLOOKUP(B49,'4. Material Balance Activities'!$C$16:$C$33,'4. Material Balance Activities'!$G$16:$G$33,NA,0,1)-_xlfn.XLOOKUP(B49,'4. Material Balance Activities'!$C$16:$C$33,'4. Material Balance Activities'!$M$16:$M$33,NA,0,1))*G49)*(1-F49)</f>
        <v>207.57</v>
      </c>
      <c r="J49" s="105" t="s">
        <v>214</v>
      </c>
      <c r="K49" s="83" t="s">
        <v>214</v>
      </c>
      <c r="L49" s="102" cm="1">
        <f t="array" ref="L49">((_xlfn.XLOOKUP(B49,'4. Material Balance Activities'!$C$16:$C$33,'4. Material Balance Activities'!$J$16:$J$33,NA,0,1)-_xlfn.XLOOKUP(B49,'4. Material Balance Activities'!$C$16:$C$33,'4. Material Balance Activities'!$P$16:$P$33,NA,0,1))*G49)*(1-F49)</f>
        <v>0.83619999999999994</v>
      </c>
      <c r="M49" s="105" t="s">
        <v>214</v>
      </c>
      <c r="N49" s="83" t="s">
        <v>214</v>
      </c>
    </row>
    <row r="50" spans="1:14" x14ac:dyDescent="0.25">
      <c r="A50" s="79" t="s">
        <v>107</v>
      </c>
      <c r="B50" s="133" t="s">
        <v>225</v>
      </c>
      <c r="C50" s="137" t="s">
        <v>423</v>
      </c>
      <c r="D50" s="81" t="str">
        <f>IFERROR(IF(C50="No CAS","",INDEX('DEQ Pollutant List'!$C$7:$C$611,MATCH('5. Pollutant Emissions - MB'!C50,'DEQ Pollutant List'!$B$7:$B$611,0))),"")</f>
        <v>Propylene glycol monomethyl ether</v>
      </c>
      <c r="E50" s="115"/>
      <c r="F50" s="138">
        <v>0</v>
      </c>
      <c r="G50" s="139">
        <v>0.13</v>
      </c>
      <c r="H50" s="104"/>
      <c r="I50" s="102" cm="1">
        <f t="array" ref="I50">((_xlfn.XLOOKUP(B50,'4. Material Balance Activities'!$C$16:$C$33,'4. Material Balance Activities'!$G$16:$G$33,NA,0,1)-_xlfn.XLOOKUP(B50,'4. Material Balance Activities'!$C$16:$C$33,'4. Material Balance Activities'!$M$16:$M$33,NA,0,1))*G50)*(1-F50)</f>
        <v>36.465000000000003</v>
      </c>
      <c r="J50" s="105" t="s">
        <v>214</v>
      </c>
      <c r="K50" s="83" t="s">
        <v>214</v>
      </c>
      <c r="L50" s="102" cm="1">
        <f t="array" ref="L50">((_xlfn.XLOOKUP(B50,'4. Material Balance Activities'!$C$16:$C$33,'4. Material Balance Activities'!$J$16:$J$33,NA,0,1)-_xlfn.XLOOKUP(B50,'4. Material Balance Activities'!$C$16:$C$33,'4. Material Balance Activities'!$P$16:$P$33,NA,0,1))*G50)*(1-F50)</f>
        <v>0.1469</v>
      </c>
      <c r="M50" s="105" t="s">
        <v>214</v>
      </c>
      <c r="N50" s="83" t="s">
        <v>214</v>
      </c>
    </row>
    <row r="51" spans="1:14" x14ac:dyDescent="0.25">
      <c r="A51" s="79" t="s">
        <v>107</v>
      </c>
      <c r="B51" s="133" t="s">
        <v>226</v>
      </c>
      <c r="C51" s="137" t="s">
        <v>178</v>
      </c>
      <c r="D51" s="81" t="str">
        <f>IFERROR(IF(C51="No CAS","",INDEX('DEQ Pollutant List'!$C$7:$C$611,MATCH('5. Pollutant Emissions - MB'!C51,'DEQ Pollutant List'!$B$7:$B$611,0))),"")</f>
        <v>Chromium VI, chromate and dichromate particulate</v>
      </c>
      <c r="E51" s="115"/>
      <c r="F51" s="138">
        <f>1-(1-0.75)*(1-0.992)</f>
        <v>0.998</v>
      </c>
      <c r="G51" s="139">
        <v>2E-3</v>
      </c>
      <c r="H51" s="104" t="s">
        <v>421</v>
      </c>
      <c r="I51" s="102" cm="1">
        <f t="array" ref="I51">((_xlfn.XLOOKUP(B51,'4. Material Balance Activities'!$C$16:$C$33,'4. Material Balance Activities'!$G$16:$G$33,NA,0,1)-_xlfn.XLOOKUP(B51,'4. Material Balance Activities'!$C$16:$C$33,'4. Material Balance Activities'!$M$16:$M$33,NA,0,1))*G51)*(1-F51)</f>
        <v>1.4679600000000014E-3</v>
      </c>
      <c r="J51" s="105" t="s">
        <v>214</v>
      </c>
      <c r="K51" s="83" t="s">
        <v>214</v>
      </c>
      <c r="L51" s="102" cm="1">
        <f t="array" ref="L51">((_xlfn.XLOOKUP(B51,'4. Material Balance Activities'!$C$16:$C$33,'4. Material Balance Activities'!$J$16:$J$33,NA,0,1)-_xlfn.XLOOKUP(B51,'4. Material Balance Activities'!$C$16:$C$33,'4. Material Balance Activities'!$P$16:$P$33,NA,0,1))*G51)*(1-F51)</f>
        <v>5.9200000000000052E-6</v>
      </c>
      <c r="M51" s="105" t="s">
        <v>214</v>
      </c>
      <c r="N51" s="83" t="s">
        <v>214</v>
      </c>
    </row>
    <row r="52" spans="1:14" x14ac:dyDescent="0.25">
      <c r="A52" s="79" t="s">
        <v>107</v>
      </c>
      <c r="B52" s="133" t="s">
        <v>226</v>
      </c>
      <c r="C52" s="137" t="s">
        <v>424</v>
      </c>
      <c r="D52" s="81" t="str">
        <f>IFERROR(IF(C52="No CAS","",INDEX('DEQ Pollutant List'!$C$7:$C$611,MATCH('5. Pollutant Emissions - MB'!C52,'DEQ Pollutant List'!$B$7:$B$611,0))),"")</f>
        <v>Isopropyl alcohol</v>
      </c>
      <c r="E52" s="115"/>
      <c r="F52" s="138">
        <v>0</v>
      </c>
      <c r="G52" s="139">
        <v>7.0000000000000007E-2</v>
      </c>
      <c r="H52" s="104"/>
      <c r="I52" s="102" cm="1">
        <f t="array" ref="I52">((_xlfn.XLOOKUP(B52,'4. Material Balance Activities'!$C$16:$C$33,'4. Material Balance Activities'!$G$16:$G$33,NA,0,1)-_xlfn.XLOOKUP(B52,'4. Material Balance Activities'!$C$16:$C$33,'4. Material Balance Activities'!$M$16:$M$33,NA,0,1))*G52)*(1-F52)</f>
        <v>25.689300000000003</v>
      </c>
      <c r="J52" s="105" t="s">
        <v>214</v>
      </c>
      <c r="K52" s="83" t="s">
        <v>214</v>
      </c>
      <c r="L52" s="102" cm="1">
        <f t="array" ref="L52">((_xlfn.XLOOKUP(B52,'4. Material Balance Activities'!$C$16:$C$33,'4. Material Balance Activities'!$J$16:$J$33,NA,0,1)-_xlfn.XLOOKUP(B52,'4. Material Balance Activities'!$C$16:$C$33,'4. Material Balance Activities'!$P$16:$P$33,NA,0,1))*G52)*(1-F52)</f>
        <v>0.10360000000000001</v>
      </c>
      <c r="M52" s="105" t="s">
        <v>214</v>
      </c>
      <c r="N52" s="83" t="s">
        <v>214</v>
      </c>
    </row>
    <row r="53" spans="1:14" x14ac:dyDescent="0.25">
      <c r="A53" s="79" t="s">
        <v>107</v>
      </c>
      <c r="B53" s="133" t="s">
        <v>226</v>
      </c>
      <c r="C53" s="137" t="s">
        <v>420</v>
      </c>
      <c r="D53" s="81" t="str">
        <f>IFERROR(IF(C53="No CAS","",INDEX('DEQ Pollutant List'!$C$7:$C$611,MATCH('5. Pollutant Emissions - MB'!C53,'DEQ Pollutant List'!$B$7:$B$611,0))),"")</f>
        <v>Acetone</v>
      </c>
      <c r="E53" s="115"/>
      <c r="F53" s="138">
        <v>0</v>
      </c>
      <c r="G53" s="139">
        <v>0.55000000000000004</v>
      </c>
      <c r="H53" s="104"/>
      <c r="I53" s="102" cm="1">
        <f t="array" ref="I53">((_xlfn.XLOOKUP(B53,'4. Material Balance Activities'!$C$16:$C$33,'4. Material Balance Activities'!$G$16:$G$33,NA,0,1)-_xlfn.XLOOKUP(B53,'4. Material Balance Activities'!$C$16:$C$33,'4. Material Balance Activities'!$M$16:$M$33,NA,0,1))*G53)*(1-F53)</f>
        <v>201.84450000000001</v>
      </c>
      <c r="J53" s="105" t="s">
        <v>214</v>
      </c>
      <c r="K53" s="83" t="s">
        <v>214</v>
      </c>
      <c r="L53" s="102" cm="1">
        <f t="array" ref="L53">((_xlfn.XLOOKUP(B53,'4. Material Balance Activities'!$C$16:$C$33,'4. Material Balance Activities'!$J$16:$J$33,NA,0,1)-_xlfn.XLOOKUP(B53,'4. Material Balance Activities'!$C$16:$C$33,'4. Material Balance Activities'!$P$16:$P$33,NA,0,1))*G53)*(1-F53)</f>
        <v>0.81400000000000006</v>
      </c>
      <c r="M53" s="105" t="s">
        <v>214</v>
      </c>
      <c r="N53" s="83" t="s">
        <v>214</v>
      </c>
    </row>
    <row r="54" spans="1:14" x14ac:dyDescent="0.25">
      <c r="A54" s="79" t="s">
        <v>107</v>
      </c>
      <c r="B54" s="133" t="s">
        <v>226</v>
      </c>
      <c r="C54" s="137" t="s">
        <v>179</v>
      </c>
      <c r="D54" s="81" t="str">
        <f>IFERROR(IF(C54="No CAS","",INDEX('DEQ Pollutant List'!$C$7:$C$611,MATCH('5. Pollutant Emissions - MB'!C54,'DEQ Pollutant List'!$B$7:$B$611,0))),"")</f>
        <v>Cobalt and compounds</v>
      </c>
      <c r="E54" s="115"/>
      <c r="F54" s="138">
        <f>1-(1-0.75)*(1-0.992)</f>
        <v>0.998</v>
      </c>
      <c r="G54" s="139">
        <v>3.0000000000000001E-3</v>
      </c>
      <c r="H54" s="104" t="s">
        <v>421</v>
      </c>
      <c r="I54" s="102" cm="1">
        <f t="array" ref="I54">((_xlfn.XLOOKUP(B54,'4. Material Balance Activities'!$C$16:$C$33,'4. Material Balance Activities'!$G$16:$G$33,NA,0,1)-_xlfn.XLOOKUP(B54,'4. Material Balance Activities'!$C$16:$C$33,'4. Material Balance Activities'!$M$16:$M$33,NA,0,1))*G54)*(1-F54)</f>
        <v>2.2019400000000021E-3</v>
      </c>
      <c r="J54" s="105" t="s">
        <v>214</v>
      </c>
      <c r="K54" s="83" t="s">
        <v>214</v>
      </c>
      <c r="L54" s="102" cm="1">
        <f t="array" ref="L54">((_xlfn.XLOOKUP(B54,'4. Material Balance Activities'!$C$16:$C$33,'4. Material Balance Activities'!$J$16:$J$33,NA,0,1)-_xlfn.XLOOKUP(B54,'4. Material Balance Activities'!$C$16:$C$33,'4. Material Balance Activities'!$P$16:$P$33,NA,0,1))*G54)*(1-F54)</f>
        <v>8.8800000000000082E-6</v>
      </c>
      <c r="M54" s="105" t="s">
        <v>214</v>
      </c>
      <c r="N54" s="83" t="s">
        <v>214</v>
      </c>
    </row>
    <row r="55" spans="1:14" x14ac:dyDescent="0.25">
      <c r="A55" s="79" t="s">
        <v>107</v>
      </c>
      <c r="B55" s="133" t="s">
        <v>227</v>
      </c>
      <c r="C55" s="137" t="s">
        <v>181</v>
      </c>
      <c r="D55" s="81" t="str">
        <f>IFERROR(IF(C55="No CAS","",INDEX('DEQ Pollutant List'!$C$7:$C$611,MATCH('5. Pollutant Emissions - MB'!C55,'DEQ Pollutant List'!$B$7:$B$611,0))),"")</f>
        <v>Ethyl benzene</v>
      </c>
      <c r="E55" s="115"/>
      <c r="F55" s="138">
        <v>0</v>
      </c>
      <c r="G55" s="139">
        <v>1E-3</v>
      </c>
      <c r="H55" s="104"/>
      <c r="I55" s="102" cm="1">
        <f t="array" ref="I55">((_xlfn.XLOOKUP(B55,'4. Material Balance Activities'!$C$16:$C$33,'4. Material Balance Activities'!$G$16:$G$33,NA,0,1)-_xlfn.XLOOKUP(B55,'4. Material Balance Activities'!$C$16:$C$33,'4. Material Balance Activities'!$M$16:$M$33,NA,0,1))*G55)*(1-F55)</f>
        <v>3.3610000000000001E-2</v>
      </c>
      <c r="J55" s="105" t="s">
        <v>214</v>
      </c>
      <c r="K55" s="83" t="s">
        <v>214</v>
      </c>
      <c r="L55" s="102" cm="1">
        <f t="array" ref="L55">((_xlfn.XLOOKUP(B55,'4. Material Balance Activities'!$C$16:$C$33,'4. Material Balance Activities'!$J$16:$J$33,NA,0,1)-_xlfn.XLOOKUP(B55,'4. Material Balance Activities'!$C$16:$C$33,'4. Material Balance Activities'!$P$16:$P$33,NA,0,1))*G55)*(1-F55)</f>
        <v>1.4000000000000001E-4</v>
      </c>
      <c r="M55" s="105" t="s">
        <v>214</v>
      </c>
      <c r="N55" s="83" t="s">
        <v>214</v>
      </c>
    </row>
    <row r="56" spans="1:14" x14ac:dyDescent="0.25">
      <c r="A56" s="79" t="s">
        <v>107</v>
      </c>
      <c r="B56" s="133" t="s">
        <v>227</v>
      </c>
      <c r="C56" s="137" t="s">
        <v>178</v>
      </c>
      <c r="D56" s="81" t="str">
        <f>IFERROR(IF(C56="No CAS","",INDEX('DEQ Pollutant List'!$C$7:$C$611,MATCH('5. Pollutant Emissions - MB'!C56,'DEQ Pollutant List'!$B$7:$B$611,0))),"")</f>
        <v>Chromium VI, chromate and dichromate particulate</v>
      </c>
      <c r="E56" s="115"/>
      <c r="F56" s="138">
        <f>1-(1-0.75)*(1-0.992)</f>
        <v>0.998</v>
      </c>
      <c r="G56" s="139">
        <v>7.0000000000000001E-3</v>
      </c>
      <c r="H56" s="104" t="s">
        <v>421</v>
      </c>
      <c r="I56" s="102" cm="1">
        <f t="array" ref="I56">((_xlfn.XLOOKUP(B56,'4. Material Balance Activities'!$C$16:$C$33,'4. Material Balance Activities'!$G$16:$G$33,NA,0,1)-_xlfn.XLOOKUP(B56,'4. Material Balance Activities'!$C$16:$C$33,'4. Material Balance Activities'!$M$16:$M$33,NA,0,1))*G56)*(1-F56)</f>
        <v>4.7054000000000041E-4</v>
      </c>
      <c r="J56" s="105" t="s">
        <v>214</v>
      </c>
      <c r="K56" s="83" t="s">
        <v>214</v>
      </c>
      <c r="L56" s="102" cm="1">
        <f t="array" ref="L56">((_xlfn.XLOOKUP(B56,'4. Material Balance Activities'!$C$16:$C$33,'4. Material Balance Activities'!$J$16:$J$33,NA,0,1)-_xlfn.XLOOKUP(B56,'4. Material Balance Activities'!$C$16:$C$33,'4. Material Balance Activities'!$P$16:$P$33,NA,0,1))*G56)*(1-F56)</f>
        <v>1.960000000000002E-6</v>
      </c>
      <c r="M56" s="105" t="s">
        <v>214</v>
      </c>
      <c r="N56" s="83" t="s">
        <v>214</v>
      </c>
    </row>
    <row r="57" spans="1:14" x14ac:dyDescent="0.25">
      <c r="A57" s="79" t="s">
        <v>107</v>
      </c>
      <c r="B57" s="133" t="s">
        <v>227</v>
      </c>
      <c r="C57" s="137" t="s">
        <v>420</v>
      </c>
      <c r="D57" s="81" t="str">
        <f>IFERROR(IF(C57="No CAS","",INDEX('DEQ Pollutant List'!$C$7:$C$611,MATCH('5. Pollutant Emissions - MB'!C57,'DEQ Pollutant List'!$B$7:$B$611,0))),"")</f>
        <v>Acetone</v>
      </c>
      <c r="E57" s="115"/>
      <c r="F57" s="138">
        <v>0</v>
      </c>
      <c r="G57" s="139">
        <v>0.73</v>
      </c>
      <c r="H57" s="104"/>
      <c r="I57" s="102" cm="1">
        <f t="array" ref="I57">((_xlfn.XLOOKUP(B57,'4. Material Balance Activities'!$C$16:$C$33,'4. Material Balance Activities'!$G$16:$G$33,NA,0,1)-_xlfn.XLOOKUP(B57,'4. Material Balance Activities'!$C$16:$C$33,'4. Material Balance Activities'!$M$16:$M$33,NA,0,1))*G57)*(1-F57)</f>
        <v>24.535299999999999</v>
      </c>
      <c r="J57" s="105" t="s">
        <v>214</v>
      </c>
      <c r="K57" s="83" t="s">
        <v>214</v>
      </c>
      <c r="L57" s="102" cm="1">
        <f t="array" ref="L57">((_xlfn.XLOOKUP(B57,'4. Material Balance Activities'!$C$16:$C$33,'4. Material Balance Activities'!$J$16:$J$33,NA,0,1)-_xlfn.XLOOKUP(B57,'4. Material Balance Activities'!$C$16:$C$33,'4. Material Balance Activities'!$P$16:$P$33,NA,0,1))*G57)*(1-F57)</f>
        <v>0.10220000000000001</v>
      </c>
      <c r="M57" s="105" t="s">
        <v>214</v>
      </c>
      <c r="N57" s="83" t="s">
        <v>214</v>
      </c>
    </row>
    <row r="58" spans="1:14" x14ac:dyDescent="0.25">
      <c r="A58" s="79" t="s">
        <v>107</v>
      </c>
      <c r="B58" s="133" t="s">
        <v>227</v>
      </c>
      <c r="C58" s="137" t="s">
        <v>423</v>
      </c>
      <c r="D58" s="81" t="str">
        <f>IFERROR(IF(C58="No CAS","",INDEX('DEQ Pollutant List'!$C$7:$C$611,MATCH('5. Pollutant Emissions - MB'!C58,'DEQ Pollutant List'!$B$7:$B$611,0))),"")</f>
        <v>Propylene glycol monomethyl ether</v>
      </c>
      <c r="E58" s="115"/>
      <c r="F58" s="138">
        <v>0</v>
      </c>
      <c r="G58" s="139">
        <v>7.0000000000000007E-2</v>
      </c>
      <c r="H58" s="104"/>
      <c r="I58" s="102" cm="1">
        <f t="array" ref="I58">((_xlfn.XLOOKUP(B58,'4. Material Balance Activities'!$C$16:$C$33,'4. Material Balance Activities'!$G$16:$G$33,NA,0,1)-_xlfn.XLOOKUP(B58,'4. Material Balance Activities'!$C$16:$C$33,'4. Material Balance Activities'!$M$16:$M$33,NA,0,1))*G58)*(1-F58)</f>
        <v>2.3527</v>
      </c>
      <c r="J58" s="105" t="s">
        <v>214</v>
      </c>
      <c r="K58" s="83" t="s">
        <v>214</v>
      </c>
      <c r="L58" s="102" cm="1">
        <f t="array" ref="L58">((_xlfn.XLOOKUP(B58,'4. Material Balance Activities'!$C$16:$C$33,'4. Material Balance Activities'!$J$16:$J$33,NA,0,1)-_xlfn.XLOOKUP(B58,'4. Material Balance Activities'!$C$16:$C$33,'4. Material Balance Activities'!$P$16:$P$33,NA,0,1))*G58)*(1-F58)</f>
        <v>9.8000000000000014E-3</v>
      </c>
      <c r="M58" s="105" t="s">
        <v>214</v>
      </c>
      <c r="N58" s="83" t="s">
        <v>214</v>
      </c>
    </row>
    <row r="59" spans="1:14" x14ac:dyDescent="0.25">
      <c r="A59" s="79" t="s">
        <v>107</v>
      </c>
      <c r="B59" s="133" t="s">
        <v>227</v>
      </c>
      <c r="C59" s="137" t="s">
        <v>179</v>
      </c>
      <c r="D59" s="81" t="str">
        <f>IFERROR(IF(C59="No CAS","",INDEX('DEQ Pollutant List'!$C$7:$C$611,MATCH('5. Pollutant Emissions - MB'!C59,'DEQ Pollutant List'!$B$7:$B$611,0))),"")</f>
        <v>Cobalt and compounds</v>
      </c>
      <c r="E59" s="115"/>
      <c r="F59" s="138">
        <f>1-(1-0.75)*(1-0.992)</f>
        <v>0.998</v>
      </c>
      <c r="G59" s="139">
        <v>7.0000000000000001E-3</v>
      </c>
      <c r="H59" s="104" t="s">
        <v>421</v>
      </c>
      <c r="I59" s="102" cm="1">
        <f t="array" ref="I59">((_xlfn.XLOOKUP(B59,'4. Material Balance Activities'!$C$16:$C$33,'4. Material Balance Activities'!$G$16:$G$33,NA,0,1)-_xlfn.XLOOKUP(B59,'4. Material Balance Activities'!$C$16:$C$33,'4. Material Balance Activities'!$M$16:$M$33,NA,0,1))*G59)*(1-F59)</f>
        <v>4.7054000000000041E-4</v>
      </c>
      <c r="J59" s="105" t="s">
        <v>214</v>
      </c>
      <c r="K59" s="83" t="s">
        <v>214</v>
      </c>
      <c r="L59" s="102" cm="1">
        <f t="array" ref="L59">((_xlfn.XLOOKUP(B59,'4. Material Balance Activities'!$C$16:$C$33,'4. Material Balance Activities'!$J$16:$J$33,NA,0,1)-_xlfn.XLOOKUP(B59,'4. Material Balance Activities'!$C$16:$C$33,'4. Material Balance Activities'!$P$16:$P$33,NA,0,1))*G59)*(1-F59)</f>
        <v>1.960000000000002E-6</v>
      </c>
      <c r="M59" s="105" t="s">
        <v>214</v>
      </c>
      <c r="N59" s="83" t="s">
        <v>214</v>
      </c>
    </row>
    <row r="60" spans="1:14" x14ac:dyDescent="0.25">
      <c r="A60" s="79" t="s">
        <v>107</v>
      </c>
      <c r="B60" s="133" t="s">
        <v>228</v>
      </c>
      <c r="C60" s="137" t="s">
        <v>420</v>
      </c>
      <c r="D60" s="81" t="str">
        <f>IFERROR(IF(C60="No CAS","",INDEX('DEQ Pollutant List'!$C$7:$C$611,MATCH('5. Pollutant Emissions - MB'!C60,'DEQ Pollutant List'!$B$7:$B$611,0))),"")</f>
        <v>Acetone</v>
      </c>
      <c r="E60" s="115"/>
      <c r="F60" s="138">
        <v>0</v>
      </c>
      <c r="G60" s="139">
        <v>0.67</v>
      </c>
      <c r="H60" s="104"/>
      <c r="I60" s="102" cm="1">
        <f t="array" ref="I60">((_xlfn.XLOOKUP(B60,'4. Material Balance Activities'!$C$16:$C$33,'4. Material Balance Activities'!$G$16:$G$33,NA,0,1)-_xlfn.XLOOKUP(B60,'4. Material Balance Activities'!$C$16:$C$33,'4. Material Balance Activities'!$M$16:$M$33,NA,0,1))*G60)*(1-F60)</f>
        <v>120.4526</v>
      </c>
      <c r="J60" s="105" t="s">
        <v>214</v>
      </c>
      <c r="K60" s="83" t="s">
        <v>214</v>
      </c>
      <c r="L60" s="102" cm="1">
        <f t="array" ref="L60">((_xlfn.XLOOKUP(B60,'4. Material Balance Activities'!$C$16:$C$33,'4. Material Balance Activities'!$J$16:$J$33,NA,0,1)-_xlfn.XLOOKUP(B60,'4. Material Balance Activities'!$C$16:$C$33,'4. Material Balance Activities'!$P$16:$P$33,NA,0,1))*G60)*(1-F60)</f>
        <v>0.4824</v>
      </c>
      <c r="M60" s="105" t="s">
        <v>214</v>
      </c>
      <c r="N60" s="83" t="s">
        <v>214</v>
      </c>
    </row>
    <row r="61" spans="1:14" x14ac:dyDescent="0.25">
      <c r="A61" s="79" t="s">
        <v>107</v>
      </c>
      <c r="B61" s="133" t="s">
        <v>228</v>
      </c>
      <c r="C61" s="137" t="s">
        <v>423</v>
      </c>
      <c r="D61" s="81" t="str">
        <f>IFERROR(IF(C61="No CAS","",INDEX('DEQ Pollutant List'!$C$7:$C$611,MATCH('5. Pollutant Emissions - MB'!C61,'DEQ Pollutant List'!$B$7:$B$611,0))),"")</f>
        <v>Propylene glycol monomethyl ether</v>
      </c>
      <c r="E61" s="115"/>
      <c r="F61" s="138">
        <v>0</v>
      </c>
      <c r="G61" s="139">
        <v>0.19</v>
      </c>
      <c r="H61" s="104"/>
      <c r="I61" s="102" cm="1">
        <f t="array" ref="I61">((_xlfn.XLOOKUP(B61,'4. Material Balance Activities'!$C$16:$C$33,'4. Material Balance Activities'!$G$16:$G$33,NA,0,1)-_xlfn.XLOOKUP(B61,'4. Material Balance Activities'!$C$16:$C$33,'4. Material Balance Activities'!$M$16:$M$33,NA,0,1))*G61)*(1-F61)</f>
        <v>34.158200000000001</v>
      </c>
      <c r="J61" s="105" t="s">
        <v>214</v>
      </c>
      <c r="K61" s="83" t="s">
        <v>214</v>
      </c>
      <c r="L61" s="102" cm="1">
        <f t="array" ref="L61">((_xlfn.XLOOKUP(B61,'4. Material Balance Activities'!$C$16:$C$33,'4. Material Balance Activities'!$J$16:$J$33,NA,0,1)-_xlfn.XLOOKUP(B61,'4. Material Balance Activities'!$C$16:$C$33,'4. Material Balance Activities'!$P$16:$P$33,NA,0,1))*G61)*(1-F61)</f>
        <v>0.1368</v>
      </c>
      <c r="M61" s="105" t="s">
        <v>214</v>
      </c>
      <c r="N61" s="83" t="s">
        <v>214</v>
      </c>
    </row>
    <row r="62" spans="1:14" x14ac:dyDescent="0.25">
      <c r="A62" s="79" t="s">
        <v>107</v>
      </c>
      <c r="B62" s="133" t="s">
        <v>228</v>
      </c>
      <c r="C62" s="137" t="s">
        <v>179</v>
      </c>
      <c r="D62" s="81" t="str">
        <f>IFERROR(IF(C62="No CAS","",INDEX('DEQ Pollutant List'!$C$7:$C$611,MATCH('5. Pollutant Emissions - MB'!C62,'DEQ Pollutant List'!$B$7:$B$611,0))),"")</f>
        <v>Cobalt and compounds</v>
      </c>
      <c r="E62" s="115"/>
      <c r="F62" s="138">
        <f>1-(1-0.75)*(1-0.992)</f>
        <v>0.998</v>
      </c>
      <c r="G62" s="139">
        <v>2E-3</v>
      </c>
      <c r="H62" s="104" t="s">
        <v>421</v>
      </c>
      <c r="I62" s="102" cm="1">
        <f t="array" ref="I62">((_xlfn.XLOOKUP(B62,'4. Material Balance Activities'!$C$16:$C$33,'4. Material Balance Activities'!$G$16:$G$33,NA,0,1)-_xlfn.XLOOKUP(B62,'4. Material Balance Activities'!$C$16:$C$33,'4. Material Balance Activities'!$M$16:$M$33,NA,0,1))*G62)*(1-F62)</f>
        <v>7.1912000000000061E-4</v>
      </c>
      <c r="J62" s="105" t="s">
        <v>214</v>
      </c>
      <c r="K62" s="83" t="s">
        <v>214</v>
      </c>
      <c r="L62" s="102" cm="1">
        <f t="array" ref="L62">((_xlfn.XLOOKUP(B62,'4. Material Balance Activities'!$C$16:$C$33,'4. Material Balance Activities'!$J$16:$J$33,NA,0,1)-_xlfn.XLOOKUP(B62,'4. Material Balance Activities'!$C$16:$C$33,'4. Material Balance Activities'!$P$16:$P$33,NA,0,1))*G62)*(1-F62)</f>
        <v>2.8800000000000025E-6</v>
      </c>
      <c r="M62" s="105" t="s">
        <v>214</v>
      </c>
      <c r="N62" s="83" t="s">
        <v>214</v>
      </c>
    </row>
    <row r="63" spans="1:14" x14ac:dyDescent="0.25">
      <c r="A63" s="79" t="s">
        <v>107</v>
      </c>
      <c r="B63" s="133" t="s">
        <v>229</v>
      </c>
      <c r="C63" s="137" t="s">
        <v>425</v>
      </c>
      <c r="D63" s="81" t="str">
        <f>IFERROR(IF(C63="No CAS","",INDEX('DEQ Pollutant List'!$C$7:$C$611,MATCH('5. Pollutant Emissions - MB'!C63,'DEQ Pollutant List'!$B$7:$B$611,0))),"")</f>
        <v>2-Butanone (methyl ethyl ketone)</v>
      </c>
      <c r="E63" s="115"/>
      <c r="F63" s="138">
        <v>0</v>
      </c>
      <c r="G63" s="139">
        <v>1</v>
      </c>
      <c r="H63" s="104"/>
      <c r="I63" s="102" cm="1">
        <f t="array" ref="I63">((_xlfn.XLOOKUP(B63,'4. Material Balance Activities'!$C$16:$C$33,'4. Material Balance Activities'!$G$16:$G$33,NA,0,1)-_xlfn.XLOOKUP(B63,'4. Material Balance Activities'!$C$16:$C$33,'4. Material Balance Activities'!$M$16:$M$33,NA,0,1))*G63)*(1-F63)</f>
        <v>15.43</v>
      </c>
      <c r="J63" s="105" t="s">
        <v>214</v>
      </c>
      <c r="K63" s="83" t="s">
        <v>214</v>
      </c>
      <c r="L63" s="102" cm="1">
        <f t="array" ref="L63">((_xlfn.XLOOKUP(B63,'4. Material Balance Activities'!$C$16:$C$33,'4. Material Balance Activities'!$J$16:$J$33,NA,0,1)-_xlfn.XLOOKUP(B63,'4. Material Balance Activities'!$C$16:$C$33,'4. Material Balance Activities'!$P$16:$P$33,NA,0,1))*G63)*(1-F63)</f>
        <v>0.06</v>
      </c>
      <c r="M63" s="105" t="s">
        <v>214</v>
      </c>
      <c r="N63" s="83" t="s">
        <v>214</v>
      </c>
    </row>
    <row r="64" spans="1:14" x14ac:dyDescent="0.25">
      <c r="A64" s="79" t="s">
        <v>107</v>
      </c>
      <c r="B64" s="133" t="s">
        <v>231</v>
      </c>
      <c r="C64" s="137" t="s">
        <v>420</v>
      </c>
      <c r="D64" s="81" t="str">
        <f>IFERROR(IF(C64="No CAS","",INDEX('DEQ Pollutant List'!$C$7:$C$611,MATCH('5. Pollutant Emissions - MB'!C64,'DEQ Pollutant List'!$B$7:$B$611,0))),"")</f>
        <v>Acetone</v>
      </c>
      <c r="E64" s="115"/>
      <c r="F64" s="138">
        <v>0</v>
      </c>
      <c r="G64" s="139">
        <v>1</v>
      </c>
      <c r="H64" s="104"/>
      <c r="I64" s="102" cm="1">
        <f t="array" ref="I64">((_xlfn.XLOOKUP(B64,'4. Material Balance Activities'!$C$16:$C$33,'4. Material Balance Activities'!$G$16:$G$33,NA,0,1)-_xlfn.XLOOKUP(B64,'4. Material Balance Activities'!$C$16:$C$33,'4. Material Balance Activities'!$M$16:$M$33,NA,0,1))*G64)*(1-F64)</f>
        <v>293.58</v>
      </c>
      <c r="J64" s="105" t="s">
        <v>214</v>
      </c>
      <c r="K64" s="83" t="s">
        <v>214</v>
      </c>
      <c r="L64" s="102" cm="1">
        <f t="array" ref="L64">((_xlfn.XLOOKUP(B64,'4. Material Balance Activities'!$C$16:$C$33,'4. Material Balance Activities'!$J$16:$J$33,NA,0,1)-_xlfn.XLOOKUP(B64,'4. Material Balance Activities'!$C$16:$C$33,'4. Material Balance Activities'!$P$16:$P$33,NA,0,1))*G64)*(1-F64)</f>
        <v>1.18</v>
      </c>
      <c r="M64" s="105" t="s">
        <v>214</v>
      </c>
      <c r="N64" s="83" t="s">
        <v>214</v>
      </c>
    </row>
    <row r="65" spans="1:14" x14ac:dyDescent="0.25">
      <c r="A65" s="79" t="s">
        <v>107</v>
      </c>
      <c r="B65" s="133" t="s">
        <v>232</v>
      </c>
      <c r="C65" s="137" t="s">
        <v>420</v>
      </c>
      <c r="D65" s="81" t="str">
        <f>IFERROR(IF(C65="No CAS","",INDEX('DEQ Pollutant List'!$C$7:$C$611,MATCH('5. Pollutant Emissions - MB'!C65,'DEQ Pollutant List'!$B$7:$B$611,0))),"")</f>
        <v>Acetone</v>
      </c>
      <c r="E65" s="115"/>
      <c r="F65" s="138">
        <v>0</v>
      </c>
      <c r="G65" s="139">
        <v>1</v>
      </c>
      <c r="H65" s="104"/>
      <c r="I65" s="102" cm="1">
        <f t="array" ref="I65">((_xlfn.XLOOKUP(B65,'4. Material Balance Activities'!$C$16:$C$33,'4. Material Balance Activities'!$G$16:$G$33,NA,0,1)-_xlfn.XLOOKUP(B65,'4. Material Balance Activities'!$C$16:$C$33,'4. Material Balance Activities'!$M$16:$M$33,NA,0,1))*G65)*(1-F65)</f>
        <v>5516.78</v>
      </c>
      <c r="J65" s="105" t="s">
        <v>214</v>
      </c>
      <c r="K65" s="83" t="s">
        <v>214</v>
      </c>
      <c r="L65" s="102" cm="1">
        <f t="array" ref="L65">((_xlfn.XLOOKUP(B65,'4. Material Balance Activities'!$C$16:$C$33,'4. Material Balance Activities'!$J$16:$J$33,NA,0,1)-_xlfn.XLOOKUP(B65,'4. Material Balance Activities'!$C$16:$C$33,'4. Material Balance Activities'!$P$16:$P$33,NA,0,1))*G65)*(1-F65)</f>
        <v>22.25</v>
      </c>
      <c r="M65" s="105" t="s">
        <v>214</v>
      </c>
      <c r="N65" s="83" t="s">
        <v>214</v>
      </c>
    </row>
    <row r="66" spans="1:14" x14ac:dyDescent="0.25">
      <c r="A66" s="79" t="s">
        <v>107</v>
      </c>
      <c r="B66" s="133" t="s">
        <v>233</v>
      </c>
      <c r="C66" s="137" t="s">
        <v>424</v>
      </c>
      <c r="D66" s="81" t="str">
        <f>IFERROR(IF(C66="No CAS","",INDEX('DEQ Pollutant List'!$C$7:$C$611,MATCH('5. Pollutant Emissions - MB'!C66,'DEQ Pollutant List'!$B$7:$B$611,0))),"")</f>
        <v>Isopropyl alcohol</v>
      </c>
      <c r="E66" s="115"/>
      <c r="F66" s="138">
        <v>0</v>
      </c>
      <c r="G66" s="139">
        <v>0.15</v>
      </c>
      <c r="H66" s="104"/>
      <c r="I66" s="102" cm="1">
        <f t="array" ref="I66">((_xlfn.XLOOKUP(B66,'4. Material Balance Activities'!$C$16:$C$33,'4. Material Balance Activities'!$G$16:$G$33,NA,0,1)-_xlfn.XLOOKUP(B66,'4. Material Balance Activities'!$C$16:$C$33,'4. Material Balance Activities'!$M$16:$M$33,NA,0,1))*G66)*(1-F66)</f>
        <v>1.0154999999999998</v>
      </c>
      <c r="J66" s="105" t="s">
        <v>214</v>
      </c>
      <c r="K66" s="83" t="s">
        <v>214</v>
      </c>
      <c r="L66" s="102" cm="1">
        <f t="array" ref="L66">((_xlfn.XLOOKUP(B66,'4. Material Balance Activities'!$C$16:$C$33,'4. Material Balance Activities'!$J$16:$J$33,NA,0,1)-_xlfn.XLOOKUP(B66,'4. Material Balance Activities'!$C$16:$C$33,'4. Material Balance Activities'!$P$16:$P$33,NA,0,1))*G66)*(1-F66)</f>
        <v>4.4999999999999997E-3</v>
      </c>
      <c r="M66" s="105" t="s">
        <v>214</v>
      </c>
      <c r="N66" s="83" t="s">
        <v>214</v>
      </c>
    </row>
    <row r="67" spans="1:14" x14ac:dyDescent="0.25">
      <c r="A67" s="79" t="s">
        <v>107</v>
      </c>
      <c r="B67" s="133" t="s">
        <v>233</v>
      </c>
      <c r="C67" s="137" t="s">
        <v>420</v>
      </c>
      <c r="D67" s="81" t="str">
        <f>IFERROR(IF(C67="No CAS","",INDEX('DEQ Pollutant List'!$C$7:$C$611,MATCH('5. Pollutant Emissions - MB'!C67,'DEQ Pollutant List'!$B$7:$B$611,0))),"")</f>
        <v>Acetone</v>
      </c>
      <c r="E67" s="115"/>
      <c r="F67" s="138">
        <v>0</v>
      </c>
      <c r="G67" s="139">
        <v>0.14000000000000001</v>
      </c>
      <c r="H67" s="104"/>
      <c r="I67" s="102" cm="1">
        <f t="array" ref="I67">((_xlfn.XLOOKUP(B67,'4. Material Balance Activities'!$C$16:$C$33,'4. Material Balance Activities'!$G$16:$G$33,NA,0,1)-_xlfn.XLOOKUP(B67,'4. Material Balance Activities'!$C$16:$C$33,'4. Material Balance Activities'!$M$16:$M$33,NA,0,1))*G67)*(1-F67)</f>
        <v>0.94779999999999998</v>
      </c>
      <c r="J67" s="105" t="s">
        <v>214</v>
      </c>
      <c r="K67" s="83" t="s">
        <v>214</v>
      </c>
      <c r="L67" s="102" cm="1">
        <f t="array" ref="L67">((_xlfn.XLOOKUP(B67,'4. Material Balance Activities'!$C$16:$C$33,'4. Material Balance Activities'!$J$16:$J$33,NA,0,1)-_xlfn.XLOOKUP(B67,'4. Material Balance Activities'!$C$16:$C$33,'4. Material Balance Activities'!$P$16:$P$33,NA,0,1))*G67)*(1-F67)</f>
        <v>4.2000000000000006E-3</v>
      </c>
      <c r="M67" s="105" t="s">
        <v>214</v>
      </c>
      <c r="N67" s="83" t="s">
        <v>214</v>
      </c>
    </row>
    <row r="68" spans="1:14" x14ac:dyDescent="0.25">
      <c r="A68" s="79" t="s">
        <v>107</v>
      </c>
      <c r="B68" s="133" t="s">
        <v>234</v>
      </c>
      <c r="C68" s="137" t="s">
        <v>191</v>
      </c>
      <c r="D68" s="81" t="str">
        <f>IFERROR(IF(C68="No CAS","",INDEX('DEQ Pollutant List'!$C$7:$C$611,MATCH('5. Pollutant Emissions - MB'!C68,'DEQ Pollutant List'!$B$7:$B$611,0))),"")</f>
        <v>Xylene (mixture), including m-xylene, o-xylene, p-xylene</v>
      </c>
      <c r="E68" s="115"/>
      <c r="F68" s="138" t="s">
        <v>426</v>
      </c>
      <c r="G68" s="139" t="s">
        <v>426</v>
      </c>
      <c r="H68" s="104" t="s">
        <v>427</v>
      </c>
      <c r="I68" s="202" t="s">
        <v>214</v>
      </c>
      <c r="J68" s="105">
        <v>0</v>
      </c>
      <c r="K68" s="83">
        <v>0</v>
      </c>
      <c r="L68" s="102" t="s">
        <v>214</v>
      </c>
      <c r="M68" s="105">
        <v>0</v>
      </c>
      <c r="N68" s="83">
        <v>0</v>
      </c>
    </row>
    <row r="69" spans="1:14" x14ac:dyDescent="0.25">
      <c r="A69" s="79" t="s">
        <v>107</v>
      </c>
      <c r="B69" s="133" t="s">
        <v>234</v>
      </c>
      <c r="C69" s="137" t="s">
        <v>181</v>
      </c>
      <c r="D69" s="81" t="str">
        <f>IFERROR(IF(C69="No CAS","",INDEX('DEQ Pollutant List'!$C$7:$C$611,MATCH('5. Pollutant Emissions - MB'!C69,'DEQ Pollutant List'!$B$7:$B$611,0))),"")</f>
        <v>Ethyl benzene</v>
      </c>
      <c r="E69" s="115"/>
      <c r="F69" s="138" t="s">
        <v>426</v>
      </c>
      <c r="G69" s="139" t="s">
        <v>426</v>
      </c>
      <c r="H69" s="104" t="s">
        <v>427</v>
      </c>
      <c r="I69" s="102" t="s">
        <v>214</v>
      </c>
      <c r="J69" s="105">
        <v>440.14072780721244</v>
      </c>
      <c r="K69" s="83">
        <v>440.14072780721244</v>
      </c>
      <c r="L69" s="102" t="s">
        <v>214</v>
      </c>
      <c r="M69" s="105">
        <f>J69/365</f>
        <v>1.2058650076909929</v>
      </c>
      <c r="N69" s="83">
        <f>K69/365</f>
        <v>1.2058650076909929</v>
      </c>
    </row>
    <row r="70" spans="1:14" x14ac:dyDescent="0.25">
      <c r="A70" s="79" t="s">
        <v>107</v>
      </c>
      <c r="B70" s="133" t="s">
        <v>234</v>
      </c>
      <c r="C70" s="137" t="s">
        <v>189</v>
      </c>
      <c r="D70" s="81" t="str">
        <f>IFERROR(IF(C70="No CAS","",INDEX('DEQ Pollutant List'!$C$7:$C$611,MATCH('5. Pollutant Emissions - MB'!C70,'DEQ Pollutant List'!$B$7:$B$611,0))),"")</f>
        <v>Toluene</v>
      </c>
      <c r="E70" s="115"/>
      <c r="F70" s="138" t="s">
        <v>426</v>
      </c>
      <c r="G70" s="139" t="s">
        <v>426</v>
      </c>
      <c r="H70" s="104" t="s">
        <v>427</v>
      </c>
      <c r="I70" s="102" t="s">
        <v>214</v>
      </c>
      <c r="J70" s="105">
        <v>0</v>
      </c>
      <c r="K70" s="83">
        <v>0</v>
      </c>
      <c r="L70" s="102" t="s">
        <v>214</v>
      </c>
      <c r="M70" s="105">
        <v>0</v>
      </c>
      <c r="N70" s="83">
        <v>0</v>
      </c>
    </row>
    <row r="71" spans="1:14" x14ac:dyDescent="0.25">
      <c r="A71" s="79" t="s">
        <v>107</v>
      </c>
      <c r="B71" s="133" t="s">
        <v>234</v>
      </c>
      <c r="C71" s="137" t="s">
        <v>422</v>
      </c>
      <c r="D71" s="81" t="str">
        <f>IFERROR(IF(C71="No CAS","",INDEX('DEQ Pollutant List'!$C$7:$C$611,MATCH('5. Pollutant Emissions - MB'!C71,'DEQ Pollutant List'!$B$7:$B$611,0))),"")</f>
        <v>Methyl isobutyl ketone (MIBK, hexone)</v>
      </c>
      <c r="E71" s="115"/>
      <c r="F71" s="138" t="s">
        <v>426</v>
      </c>
      <c r="G71" s="139" t="s">
        <v>426</v>
      </c>
      <c r="H71" s="104" t="s">
        <v>427</v>
      </c>
      <c r="I71" s="102" t="s">
        <v>214</v>
      </c>
      <c r="J71" s="105">
        <v>4330.1031837292776</v>
      </c>
      <c r="K71" s="83">
        <v>4330.1031837292776</v>
      </c>
      <c r="L71" s="102" t="s">
        <v>214</v>
      </c>
      <c r="M71" s="105">
        <f>J71/365</f>
        <v>11.863296393778842</v>
      </c>
      <c r="N71" s="83">
        <f>K71/365</f>
        <v>11.863296393778842</v>
      </c>
    </row>
    <row r="72" spans="1:14" x14ac:dyDescent="0.25">
      <c r="A72" s="79" t="s">
        <v>107</v>
      </c>
      <c r="B72" s="133" t="s">
        <v>234</v>
      </c>
      <c r="C72" s="137" t="s">
        <v>187</v>
      </c>
      <c r="D72" s="81" t="str">
        <f>IFERROR(IF(C72="No CAS","",INDEX('DEQ Pollutant List'!$C$7:$C$611,MATCH('5. Pollutant Emissions - MB'!C72,'DEQ Pollutant List'!$B$7:$B$611,0))),"")</f>
        <v>Naphthalene</v>
      </c>
      <c r="E72" s="115"/>
      <c r="F72" s="138" t="s">
        <v>426</v>
      </c>
      <c r="G72" s="139" t="s">
        <v>426</v>
      </c>
      <c r="H72" s="104" t="s">
        <v>427</v>
      </c>
      <c r="I72" s="102" t="s">
        <v>214</v>
      </c>
      <c r="J72" s="105">
        <v>0</v>
      </c>
      <c r="K72" s="83">
        <v>0</v>
      </c>
      <c r="L72" s="102" t="s">
        <v>214</v>
      </c>
      <c r="M72" s="105">
        <v>0</v>
      </c>
      <c r="N72" s="83">
        <v>0</v>
      </c>
    </row>
    <row r="73" spans="1:14" x14ac:dyDescent="0.25">
      <c r="A73" s="79" t="s">
        <v>107</v>
      </c>
      <c r="B73" s="133" t="s">
        <v>234</v>
      </c>
      <c r="C73" s="137" t="s">
        <v>428</v>
      </c>
      <c r="D73" s="81" t="str">
        <f>IFERROR(IF(C73="No CAS","",INDEX('DEQ Pollutant List'!$C$7:$C$611,MATCH('5. Pollutant Emissions - MB'!C73,'DEQ Pollutant List'!$B$7:$B$611,0))),"")</f>
        <v>Isopropylbenzene (cumene)</v>
      </c>
      <c r="E73" s="115"/>
      <c r="F73" s="138" t="s">
        <v>426</v>
      </c>
      <c r="G73" s="139" t="s">
        <v>426</v>
      </c>
      <c r="H73" s="104" t="s">
        <v>427</v>
      </c>
      <c r="I73" s="102" t="s">
        <v>214</v>
      </c>
      <c r="J73" s="105">
        <v>0</v>
      </c>
      <c r="K73" s="83">
        <v>0</v>
      </c>
      <c r="L73" s="102" t="s">
        <v>214</v>
      </c>
      <c r="M73" s="105">
        <v>0</v>
      </c>
      <c r="N73" s="83">
        <v>0</v>
      </c>
    </row>
    <row r="74" spans="1:14" x14ac:dyDescent="0.25">
      <c r="A74" s="79" t="s">
        <v>107</v>
      </c>
      <c r="B74" s="133" t="s">
        <v>234</v>
      </c>
      <c r="C74" s="137" t="s">
        <v>156</v>
      </c>
      <c r="D74" s="81" t="str">
        <f>IFERROR(IF(C74="No CAS","",INDEX('DEQ Pollutant List'!$C$7:$C$611,MATCH('5. Pollutant Emissions - MB'!C74,'DEQ Pollutant List'!$B$7:$B$611,0))),"")</f>
        <v>Formaldehyde</v>
      </c>
      <c r="E74" s="115"/>
      <c r="F74" s="138" t="s">
        <v>426</v>
      </c>
      <c r="G74" s="139" t="s">
        <v>426</v>
      </c>
      <c r="H74" s="104" t="s">
        <v>427</v>
      </c>
      <c r="I74" s="102" t="s">
        <v>214</v>
      </c>
      <c r="J74" s="105">
        <v>0</v>
      </c>
      <c r="K74" s="83">
        <v>0</v>
      </c>
      <c r="L74" s="102" t="s">
        <v>214</v>
      </c>
      <c r="M74" s="105">
        <v>0</v>
      </c>
      <c r="N74" s="83">
        <v>0</v>
      </c>
    </row>
    <row r="75" spans="1:14" x14ac:dyDescent="0.25">
      <c r="A75" s="79" t="s">
        <v>107</v>
      </c>
      <c r="B75" s="133" t="s">
        <v>234</v>
      </c>
      <c r="C75" s="137" t="s">
        <v>429</v>
      </c>
      <c r="D75" s="81" t="str">
        <f>IFERROR(IF(C75="No CAS","",INDEX('DEQ Pollutant List'!$C$7:$C$611,MATCH('5. Pollutant Emissions - MB'!C75,'DEQ Pollutant List'!$B$7:$B$611,0))),"")</f>
        <v>Ethylene glycol monobutyl ether</v>
      </c>
      <c r="E75" s="115"/>
      <c r="F75" s="138" t="s">
        <v>426</v>
      </c>
      <c r="G75" s="139" t="s">
        <v>426</v>
      </c>
      <c r="H75" s="104" t="s">
        <v>427</v>
      </c>
      <c r="I75" s="102" t="s">
        <v>214</v>
      </c>
      <c r="J75" s="105">
        <v>0</v>
      </c>
      <c r="K75" s="83">
        <v>0</v>
      </c>
      <c r="L75" s="102" t="s">
        <v>214</v>
      </c>
      <c r="M75" s="105">
        <v>0</v>
      </c>
      <c r="N75" s="83">
        <v>0</v>
      </c>
    </row>
    <row r="76" spans="1:14" x14ac:dyDescent="0.25">
      <c r="A76" s="79" t="s">
        <v>107</v>
      </c>
      <c r="B76" s="133" t="s">
        <v>234</v>
      </c>
      <c r="C76" s="137" t="s">
        <v>430</v>
      </c>
      <c r="D76" s="81" t="str">
        <f>IFERROR(IF(C76="No CAS","",INDEX('DEQ Pollutant List'!$C$7:$C$611,MATCH('5. Pollutant Emissions - MB'!C76,'DEQ Pollutant List'!$B$7:$B$611,0))),"")</f>
        <v>n-Butyl alcohol</v>
      </c>
      <c r="E76" s="115"/>
      <c r="F76" s="138" t="s">
        <v>426</v>
      </c>
      <c r="G76" s="139" t="s">
        <v>426</v>
      </c>
      <c r="H76" s="104" t="s">
        <v>427</v>
      </c>
      <c r="I76" s="102" t="s">
        <v>214</v>
      </c>
      <c r="J76" s="105">
        <v>0</v>
      </c>
      <c r="K76" s="83">
        <v>0</v>
      </c>
      <c r="L76" s="102" t="s">
        <v>214</v>
      </c>
      <c r="M76" s="105">
        <v>0</v>
      </c>
      <c r="N76" s="83">
        <v>0</v>
      </c>
    </row>
    <row r="77" spans="1:14" x14ac:dyDescent="0.25">
      <c r="A77" s="79" t="s">
        <v>107</v>
      </c>
      <c r="B77" s="133" t="s">
        <v>234</v>
      </c>
      <c r="C77" s="137" t="s">
        <v>431</v>
      </c>
      <c r="D77" s="81" t="str">
        <f>IFERROR(IF(C77="No CAS","",INDEX('DEQ Pollutant List'!$C$7:$C$611,MATCH('5. Pollutant Emissions - MB'!C77,'DEQ Pollutant List'!$B$7:$B$611,0))),"")</f>
        <v>1,2,4-Trimethylbenzene</v>
      </c>
      <c r="E77" s="115"/>
      <c r="F77" s="138" t="s">
        <v>426</v>
      </c>
      <c r="G77" s="139" t="s">
        <v>426</v>
      </c>
      <c r="H77" s="104" t="s">
        <v>427</v>
      </c>
      <c r="I77" s="102" t="s">
        <v>214</v>
      </c>
      <c r="J77" s="105">
        <v>0</v>
      </c>
      <c r="K77" s="83">
        <v>0</v>
      </c>
      <c r="L77" s="102" t="s">
        <v>214</v>
      </c>
      <c r="M77" s="105">
        <v>0</v>
      </c>
      <c r="N77" s="83">
        <v>0</v>
      </c>
    </row>
    <row r="78" spans="1:14" x14ac:dyDescent="0.25">
      <c r="A78" s="79" t="s">
        <v>107</v>
      </c>
      <c r="B78" s="133" t="s">
        <v>234</v>
      </c>
      <c r="C78" s="137" t="s">
        <v>432</v>
      </c>
      <c r="D78" s="81" t="str">
        <f>IFERROR(IF(C78="No CAS","",INDEX('DEQ Pollutant List'!$C$7:$C$611,MATCH('5. Pollutant Emissions - MB'!C78,'DEQ Pollutant List'!$B$7:$B$611,0))),"")</f>
        <v>Propylene glycol monomethyl ether acetate</v>
      </c>
      <c r="E78" s="115"/>
      <c r="F78" s="138" t="s">
        <v>426</v>
      </c>
      <c r="G78" s="139" t="s">
        <v>426</v>
      </c>
      <c r="H78" s="104" t="s">
        <v>427</v>
      </c>
      <c r="I78" s="102" t="s">
        <v>214</v>
      </c>
      <c r="J78" s="105">
        <v>0</v>
      </c>
      <c r="K78" s="83">
        <v>0</v>
      </c>
      <c r="L78" s="102" t="s">
        <v>214</v>
      </c>
      <c r="M78" s="105">
        <v>0</v>
      </c>
      <c r="N78" s="83">
        <v>0</v>
      </c>
    </row>
    <row r="79" spans="1:14" x14ac:dyDescent="0.25">
      <c r="A79" s="79" t="s">
        <v>107</v>
      </c>
      <c r="B79" s="133" t="s">
        <v>234</v>
      </c>
      <c r="C79" s="137" t="s">
        <v>178</v>
      </c>
      <c r="D79" s="81" t="str">
        <f>IFERROR(IF(C79="No CAS","",INDEX('DEQ Pollutant List'!$C$7:$C$611,MATCH('5. Pollutant Emissions - MB'!C79,'DEQ Pollutant List'!$B$7:$B$611,0))),"")</f>
        <v>Chromium VI, chromate and dichromate particulate</v>
      </c>
      <c r="E79" s="115"/>
      <c r="F79" s="138" t="s">
        <v>426</v>
      </c>
      <c r="G79" s="139" t="s">
        <v>426</v>
      </c>
      <c r="H79" s="104" t="s">
        <v>427</v>
      </c>
      <c r="I79" s="102" t="s">
        <v>214</v>
      </c>
      <c r="J79" s="105">
        <v>6.1710452558537066</v>
      </c>
      <c r="K79" s="83">
        <v>6.1710452558537066</v>
      </c>
      <c r="L79" s="102" t="s">
        <v>214</v>
      </c>
      <c r="M79" s="105">
        <f>J79/365</f>
        <v>1.6906973303708786E-2</v>
      </c>
      <c r="N79" s="83">
        <f>K79/365</f>
        <v>1.6906973303708786E-2</v>
      </c>
    </row>
    <row r="80" spans="1:14" x14ac:dyDescent="0.25">
      <c r="A80" s="79" t="s">
        <v>107</v>
      </c>
      <c r="B80" s="133" t="s">
        <v>234</v>
      </c>
      <c r="C80" s="137" t="s">
        <v>425</v>
      </c>
      <c r="D80" s="81" t="str">
        <f>IFERROR(IF(C80="No CAS","",INDEX('DEQ Pollutant List'!$C$7:$C$611,MATCH('5. Pollutant Emissions - MB'!C80,'DEQ Pollutant List'!$B$7:$B$611,0))),"")</f>
        <v>2-Butanone (methyl ethyl ketone)</v>
      </c>
      <c r="E80" s="115"/>
      <c r="F80" s="138" t="s">
        <v>426</v>
      </c>
      <c r="G80" s="139" t="s">
        <v>426</v>
      </c>
      <c r="H80" s="104" t="s">
        <v>427</v>
      </c>
      <c r="I80" s="102" t="s">
        <v>214</v>
      </c>
      <c r="J80" s="105">
        <v>61913.424743742544</v>
      </c>
      <c r="K80" s="83">
        <v>61913.424743742544</v>
      </c>
      <c r="L80" s="102" t="s">
        <v>214</v>
      </c>
      <c r="M80" s="105">
        <f>J80/365</f>
        <v>169.625821215733</v>
      </c>
      <c r="N80" s="83">
        <f>K80/365</f>
        <v>169.625821215733</v>
      </c>
    </row>
    <row r="81" spans="1:14" x14ac:dyDescent="0.25">
      <c r="A81" s="79" t="s">
        <v>107</v>
      </c>
      <c r="B81" s="133" t="s">
        <v>234</v>
      </c>
      <c r="C81" s="137" t="s">
        <v>433</v>
      </c>
      <c r="D81" s="81" t="str">
        <f>IFERROR(IF(C81="No CAS","",INDEX('DEQ Pollutant List'!$C$7:$C$611,MATCH('5. Pollutant Emissions - MB'!C81,'DEQ Pollutant List'!$B$7:$B$611,0))),"")</f>
        <v>t-Butyl acetate</v>
      </c>
      <c r="E81" s="115"/>
      <c r="F81" s="138" t="s">
        <v>426</v>
      </c>
      <c r="G81" s="139" t="s">
        <v>426</v>
      </c>
      <c r="H81" s="104" t="s">
        <v>427</v>
      </c>
      <c r="I81" s="102" t="s">
        <v>214</v>
      </c>
      <c r="J81" s="105">
        <v>0</v>
      </c>
      <c r="K81" s="83">
        <v>0</v>
      </c>
      <c r="L81" s="102" t="s">
        <v>214</v>
      </c>
      <c r="M81" s="105">
        <v>0</v>
      </c>
      <c r="N81" s="83">
        <v>0</v>
      </c>
    </row>
    <row r="82" spans="1:14" x14ac:dyDescent="0.25">
      <c r="A82" s="79" t="s">
        <v>107</v>
      </c>
      <c r="B82" s="133" t="s">
        <v>234</v>
      </c>
      <c r="C82" s="137" t="s">
        <v>185</v>
      </c>
      <c r="D82" s="81" t="str">
        <f>IFERROR(IF(C82="No CAS","",INDEX('DEQ Pollutant List'!$C$7:$C$611,MATCH('5. Pollutant Emissions - MB'!C82,'DEQ Pollutant List'!$B$7:$B$611,0))),"")</f>
        <v>Mercury and compounds</v>
      </c>
      <c r="E82" s="115"/>
      <c r="F82" s="138" t="s">
        <v>426</v>
      </c>
      <c r="G82" s="139" t="s">
        <v>426</v>
      </c>
      <c r="H82" s="104" t="s">
        <v>427</v>
      </c>
      <c r="I82" s="102" t="s">
        <v>214</v>
      </c>
      <c r="J82" s="105">
        <v>0</v>
      </c>
      <c r="K82" s="83">
        <v>0</v>
      </c>
      <c r="L82" s="102" t="s">
        <v>214</v>
      </c>
      <c r="M82" s="105">
        <v>0</v>
      </c>
      <c r="N82" s="83">
        <v>0</v>
      </c>
    </row>
    <row r="83" spans="1:14" x14ac:dyDescent="0.25">
      <c r="A83" s="79" t="s">
        <v>107</v>
      </c>
      <c r="B83" s="133" t="s">
        <v>234</v>
      </c>
      <c r="C83" s="137" t="s">
        <v>183</v>
      </c>
      <c r="D83" s="81" t="str">
        <f>IFERROR(IF(C83="No CAS","",INDEX('DEQ Pollutant List'!$C$7:$C$611,MATCH('5. Pollutant Emissions - MB'!C83,'DEQ Pollutant List'!$B$7:$B$611,0))),"")</f>
        <v>Lead and compounds</v>
      </c>
      <c r="E83" s="115"/>
      <c r="F83" s="138" t="s">
        <v>426</v>
      </c>
      <c r="G83" s="139" t="s">
        <v>426</v>
      </c>
      <c r="H83" s="104" t="s">
        <v>427</v>
      </c>
      <c r="I83" s="102" t="s">
        <v>214</v>
      </c>
      <c r="J83" s="105">
        <v>0</v>
      </c>
      <c r="K83" s="83">
        <v>0</v>
      </c>
      <c r="L83" s="102" t="s">
        <v>214</v>
      </c>
      <c r="M83" s="105">
        <v>0</v>
      </c>
      <c r="N83" s="83">
        <v>0</v>
      </c>
    </row>
    <row r="84" spans="1:14" x14ac:dyDescent="0.25">
      <c r="A84" s="79" t="s">
        <v>107</v>
      </c>
      <c r="B84" s="133" t="s">
        <v>234</v>
      </c>
      <c r="C84" s="137" t="s">
        <v>424</v>
      </c>
      <c r="D84" s="81" t="str">
        <f>IFERROR(IF(C84="No CAS","",INDEX('DEQ Pollutant List'!$C$7:$C$611,MATCH('5. Pollutant Emissions - MB'!C84,'DEQ Pollutant List'!$B$7:$B$611,0))),"")</f>
        <v>Isopropyl alcohol</v>
      </c>
      <c r="E84" s="115"/>
      <c r="F84" s="138" t="s">
        <v>426</v>
      </c>
      <c r="G84" s="139" t="s">
        <v>426</v>
      </c>
      <c r="H84" s="104" t="s">
        <v>427</v>
      </c>
      <c r="I84" s="102" t="s">
        <v>214</v>
      </c>
      <c r="J84" s="105">
        <v>30582.974282686726</v>
      </c>
      <c r="K84" s="83">
        <v>30582.974282686726</v>
      </c>
      <c r="L84" s="102" t="s">
        <v>214</v>
      </c>
      <c r="M84" s="105">
        <f t="shared" ref="M84:N88" si="0">J84/365</f>
        <v>83.788970637497883</v>
      </c>
      <c r="N84" s="83">
        <f t="shared" si="0"/>
        <v>83.788970637497883</v>
      </c>
    </row>
    <row r="85" spans="1:14" x14ac:dyDescent="0.25">
      <c r="A85" s="79" t="s">
        <v>107</v>
      </c>
      <c r="B85" s="133" t="s">
        <v>234</v>
      </c>
      <c r="C85" s="137" t="s">
        <v>420</v>
      </c>
      <c r="D85" s="81" t="str">
        <f>IFERROR(IF(C85="No CAS","",INDEX('DEQ Pollutant List'!$C$7:$C$611,MATCH('5. Pollutant Emissions - MB'!C85,'DEQ Pollutant List'!$B$7:$B$611,0))),"")</f>
        <v>Acetone</v>
      </c>
      <c r="E85" s="115"/>
      <c r="F85" s="138" t="s">
        <v>426</v>
      </c>
      <c r="G85" s="139" t="s">
        <v>426</v>
      </c>
      <c r="H85" s="104" t="s">
        <v>427</v>
      </c>
      <c r="I85" s="102" t="s">
        <v>214</v>
      </c>
      <c r="J85" s="105">
        <v>406594.84736188792</v>
      </c>
      <c r="K85" s="83">
        <v>406594.84736188792</v>
      </c>
      <c r="L85" s="102" t="s">
        <v>214</v>
      </c>
      <c r="M85" s="105">
        <f t="shared" si="0"/>
        <v>1113.9584859229806</v>
      </c>
      <c r="N85" s="83">
        <f t="shared" si="0"/>
        <v>1113.9584859229806</v>
      </c>
    </row>
    <row r="86" spans="1:14" x14ac:dyDescent="0.25">
      <c r="A86" s="79" t="s">
        <v>107</v>
      </c>
      <c r="B86" s="133" t="s">
        <v>234</v>
      </c>
      <c r="C86" s="137" t="s">
        <v>423</v>
      </c>
      <c r="D86" s="81" t="str">
        <f>IFERROR(IF(C86="No CAS","",INDEX('DEQ Pollutant List'!$C$7:$C$611,MATCH('5. Pollutant Emissions - MB'!C86,'DEQ Pollutant List'!$B$7:$B$611,0))),"")</f>
        <v>Propylene glycol monomethyl ether</v>
      </c>
      <c r="E86" s="115"/>
      <c r="F86" s="138" t="s">
        <v>426</v>
      </c>
      <c r="G86" s="139" t="s">
        <v>426</v>
      </c>
      <c r="H86" s="104" t="s">
        <v>427</v>
      </c>
      <c r="I86" s="102" t="s">
        <v>214</v>
      </c>
      <c r="J86" s="105">
        <v>103021.45194462487</v>
      </c>
      <c r="K86" s="83">
        <v>103021.45194462487</v>
      </c>
      <c r="L86" s="102" t="s">
        <v>214</v>
      </c>
      <c r="M86" s="105">
        <f t="shared" si="0"/>
        <v>282.25055327294484</v>
      </c>
      <c r="N86" s="83">
        <f t="shared" si="0"/>
        <v>282.25055327294484</v>
      </c>
    </row>
    <row r="87" spans="1:14" x14ac:dyDescent="0.25">
      <c r="A87" s="79" t="s">
        <v>107</v>
      </c>
      <c r="B87" s="133" t="s">
        <v>234</v>
      </c>
      <c r="C87" s="137" t="s">
        <v>179</v>
      </c>
      <c r="D87" s="81" t="str">
        <f>IFERROR(IF(C87="No CAS","",INDEX('DEQ Pollutant List'!$C$7:$C$611,MATCH('5. Pollutant Emissions - MB'!C87,'DEQ Pollutant List'!$B$7:$B$611,0))),"")</f>
        <v>Cobalt and compounds</v>
      </c>
      <c r="E87" s="115"/>
      <c r="F87" s="138" t="s">
        <v>426</v>
      </c>
      <c r="G87" s="139" t="s">
        <v>426</v>
      </c>
      <c r="H87" s="104" t="s">
        <v>427</v>
      </c>
      <c r="I87" s="102" t="s">
        <v>214</v>
      </c>
      <c r="J87" s="105">
        <v>6.1619701893009795</v>
      </c>
      <c r="K87" s="83">
        <v>6.1619701893009795</v>
      </c>
      <c r="L87" s="102" t="s">
        <v>214</v>
      </c>
      <c r="M87" s="105">
        <f t="shared" si="0"/>
        <v>1.6882110107673917E-2</v>
      </c>
      <c r="N87" s="83">
        <f t="shared" si="0"/>
        <v>1.6882110107673917E-2</v>
      </c>
    </row>
    <row r="88" spans="1:14" x14ac:dyDescent="0.25">
      <c r="A88" s="79" t="s">
        <v>107</v>
      </c>
      <c r="B88" s="133" t="s">
        <v>234</v>
      </c>
      <c r="C88" s="137" t="s">
        <v>434</v>
      </c>
      <c r="D88" s="81" t="str">
        <f>IFERROR(IF(C88="No CAS","",INDEX('DEQ Pollutant List'!$C$7:$C$611,MATCH('5. Pollutant Emissions - MB'!C88,'DEQ Pollutant List'!$B$7:$B$611,0))),"")</f>
        <v>Sulfuric acid</v>
      </c>
      <c r="E88" s="115"/>
      <c r="F88" s="138" t="s">
        <v>426</v>
      </c>
      <c r="G88" s="139" t="s">
        <v>426</v>
      </c>
      <c r="H88" s="104" t="s">
        <v>427</v>
      </c>
      <c r="I88" s="102" t="s">
        <v>214</v>
      </c>
      <c r="J88" s="105">
        <v>0</v>
      </c>
      <c r="K88" s="83">
        <v>0</v>
      </c>
      <c r="L88" s="102" t="s">
        <v>214</v>
      </c>
      <c r="M88" s="105">
        <f t="shared" si="0"/>
        <v>0</v>
      </c>
      <c r="N88" s="83">
        <f t="shared" si="0"/>
        <v>0</v>
      </c>
    </row>
    <row r="89" spans="1:14" x14ac:dyDescent="0.25">
      <c r="A89" s="79" t="s">
        <v>107</v>
      </c>
      <c r="B89" s="133" t="s">
        <v>234</v>
      </c>
      <c r="C89" s="137" t="s">
        <v>435</v>
      </c>
      <c r="D89" s="81" t="str">
        <f>IFERROR(IF(C89="No CAS","",INDEX('DEQ Pollutant List'!$C$7:$C$611,MATCH('5. Pollutant Emissions - MB'!C89,'DEQ Pollutant List'!$B$7:$B$611,0))),"")</f>
        <v>Hexachlorobenzene</v>
      </c>
      <c r="E89" s="115"/>
      <c r="F89" s="138" t="s">
        <v>426</v>
      </c>
      <c r="G89" s="139" t="s">
        <v>426</v>
      </c>
      <c r="H89" s="104" t="s">
        <v>427</v>
      </c>
      <c r="I89" s="102" t="s">
        <v>214</v>
      </c>
      <c r="J89" s="105">
        <v>0</v>
      </c>
      <c r="K89" s="83">
        <v>0</v>
      </c>
      <c r="L89" s="102" t="s">
        <v>214</v>
      </c>
      <c r="M89" s="105">
        <f t="shared" ref="M89:M92" si="1">J89/365</f>
        <v>0</v>
      </c>
      <c r="N89" s="83">
        <f t="shared" ref="N89:N92" si="2">K89/365</f>
        <v>0</v>
      </c>
    </row>
    <row r="90" spans="1:14" x14ac:dyDescent="0.25">
      <c r="A90" s="79" t="s">
        <v>107</v>
      </c>
      <c r="B90" s="133" t="s">
        <v>234</v>
      </c>
      <c r="C90" s="137" t="s">
        <v>180</v>
      </c>
      <c r="D90" s="81" t="str">
        <f>IFERROR(IF(C90="No CAS","",INDEX('DEQ Pollutant List'!$C$7:$C$611,MATCH('5. Pollutant Emissions - MB'!C90,'DEQ Pollutant List'!$B$7:$B$611,0))),"")</f>
        <v>Copper and compounds</v>
      </c>
      <c r="E90" s="115"/>
      <c r="F90" s="138" t="s">
        <v>426</v>
      </c>
      <c r="G90" s="139" t="s">
        <v>426</v>
      </c>
      <c r="H90" s="104" t="s">
        <v>427</v>
      </c>
      <c r="I90" s="102" t="s">
        <v>214</v>
      </c>
      <c r="J90" s="105">
        <v>0</v>
      </c>
      <c r="K90" s="83">
        <v>0</v>
      </c>
      <c r="L90" s="102" t="s">
        <v>214</v>
      </c>
      <c r="M90" s="105">
        <f t="shared" si="1"/>
        <v>0</v>
      </c>
      <c r="N90" s="83">
        <f t="shared" si="2"/>
        <v>0</v>
      </c>
    </row>
    <row r="91" spans="1:14" x14ac:dyDescent="0.25">
      <c r="A91" s="79" t="s">
        <v>107</v>
      </c>
      <c r="B91" s="133" t="s">
        <v>234</v>
      </c>
      <c r="C91" s="137" t="s">
        <v>184</v>
      </c>
      <c r="D91" s="81" t="str">
        <f>IFERROR(IF(C91="No CAS","",INDEX('DEQ Pollutant List'!$C$7:$C$611,MATCH('5. Pollutant Emissions - MB'!C91,'DEQ Pollutant List'!$B$7:$B$611,0))),"")</f>
        <v>Manganese and compounds</v>
      </c>
      <c r="E91" s="115"/>
      <c r="F91" s="138" t="s">
        <v>426</v>
      </c>
      <c r="G91" s="139" t="s">
        <v>426</v>
      </c>
      <c r="H91" s="104" t="s">
        <v>427</v>
      </c>
      <c r="I91" s="102" t="s">
        <v>214</v>
      </c>
      <c r="J91" s="105">
        <v>0</v>
      </c>
      <c r="K91" s="83">
        <v>0</v>
      </c>
      <c r="L91" s="102" t="s">
        <v>214</v>
      </c>
      <c r="M91" s="105">
        <f t="shared" si="1"/>
        <v>0</v>
      </c>
      <c r="N91" s="83">
        <f t="shared" si="2"/>
        <v>0</v>
      </c>
    </row>
    <row r="92" spans="1:14" x14ac:dyDescent="0.25">
      <c r="A92" s="79" t="s">
        <v>107</v>
      </c>
      <c r="B92" s="133" t="s">
        <v>234</v>
      </c>
      <c r="C92" s="137" t="s">
        <v>436</v>
      </c>
      <c r="D92" s="81" t="str">
        <f>IFERROR(IF(C92="No CAS","",INDEX('DEQ Pollutant List'!$C$7:$C$611,MATCH('5. Pollutant Emissions - MB'!C92,'DEQ Pollutant List'!$B$7:$B$611,0))),"")</f>
        <v>1,2,3-Trimethylbenzene</v>
      </c>
      <c r="E92" s="115"/>
      <c r="F92" s="138" t="s">
        <v>426</v>
      </c>
      <c r="G92" s="139" t="s">
        <v>426</v>
      </c>
      <c r="H92" s="104" t="s">
        <v>427</v>
      </c>
      <c r="I92" s="102" t="s">
        <v>214</v>
      </c>
      <c r="J92" s="105">
        <v>0</v>
      </c>
      <c r="K92" s="83">
        <v>0</v>
      </c>
      <c r="L92" s="102" t="s">
        <v>214</v>
      </c>
      <c r="M92" s="105">
        <f t="shared" si="1"/>
        <v>0</v>
      </c>
      <c r="N92" s="83">
        <f t="shared" si="2"/>
        <v>0</v>
      </c>
    </row>
    <row r="93" spans="1:14" x14ac:dyDescent="0.25">
      <c r="A93" s="79" t="s">
        <v>107</v>
      </c>
      <c r="B93" s="133" t="s">
        <v>234</v>
      </c>
      <c r="C93" s="137" t="s">
        <v>437</v>
      </c>
      <c r="D93" s="81" t="str">
        <f>IFERROR(IF(C93="No CAS","",INDEX('DEQ Pollutant List'!$C$7:$C$611,MATCH('5. Pollutant Emissions - MB'!C93,'DEQ Pollutant List'!$B$7:$B$611,0))),"")</f>
        <v>1,3,5-Trimethylbenzene</v>
      </c>
      <c r="E93" s="115"/>
      <c r="F93" s="138" t="s">
        <v>426</v>
      </c>
      <c r="G93" s="139" t="s">
        <v>426</v>
      </c>
      <c r="H93" s="104" t="s">
        <v>427</v>
      </c>
      <c r="I93" s="102" t="s">
        <v>214</v>
      </c>
      <c r="J93" s="105">
        <v>0</v>
      </c>
      <c r="K93" s="83">
        <v>0</v>
      </c>
      <c r="L93" s="102" t="s">
        <v>214</v>
      </c>
      <c r="M93" s="105">
        <f>J93/365</f>
        <v>0</v>
      </c>
      <c r="N93" s="83">
        <f>K93/365</f>
        <v>0</v>
      </c>
    </row>
    <row r="94" spans="1:14" x14ac:dyDescent="0.25">
      <c r="A94" s="79" t="s">
        <v>236</v>
      </c>
      <c r="B94" s="133" t="s">
        <v>238</v>
      </c>
      <c r="C94" s="137" t="s">
        <v>431</v>
      </c>
      <c r="D94" s="81" t="str">
        <f>IFERROR(IF(C94="No CAS","",INDEX('DEQ Pollutant List'!$C$7:$C$611,MATCH('5. Pollutant Emissions - MB'!C94,'DEQ Pollutant List'!$B$7:$B$611,0))),"")</f>
        <v>1,2,4-Trimethylbenzene</v>
      </c>
      <c r="E94" s="115"/>
      <c r="F94" s="138">
        <v>0</v>
      </c>
      <c r="G94" s="139">
        <v>7.4899999999999994E-2</v>
      </c>
      <c r="H94" s="104"/>
      <c r="I94" s="102" cm="1">
        <f t="array" ref="I94">((_xlfn.XLOOKUP(B94,'4. Material Balance Activities'!$C$35:$C$88,'4. Material Balance Activities'!$G$35:$G$88,NA,0,1)-_xlfn.XLOOKUP(B94,'4. Material Balance Activities'!$C$35:$C$88,'4. Material Balance Activities'!$M$35:$M$88,NA,0,1))*G94)*(1-F94)</f>
        <v>6.8733033599999995</v>
      </c>
      <c r="J94" s="105" t="s">
        <v>214</v>
      </c>
      <c r="K94" s="83" t="s">
        <v>214</v>
      </c>
      <c r="L94" s="102" cm="1">
        <f t="array" ref="L94">((_xlfn.XLOOKUP(B94,'4. Material Balance Activities'!$C$35:$C$88,'4. Material Balance Activities'!$J$35:$J$88,NA,0,1)-_xlfn.XLOOKUP(B94,'4. Material Balance Activities'!$C$35:$C$88,'4. Material Balance Activities'!$P$35:$P$88,NA,0,1))*G94)*(1-F94)</f>
        <v>2.7714932903225808E-2</v>
      </c>
      <c r="M94" s="105" t="s">
        <v>214</v>
      </c>
      <c r="N94" s="83" t="s">
        <v>214</v>
      </c>
    </row>
    <row r="95" spans="1:14" x14ac:dyDescent="0.25">
      <c r="A95" s="79" t="s">
        <v>236</v>
      </c>
      <c r="B95" s="133" t="s">
        <v>238</v>
      </c>
      <c r="C95" s="137" t="s">
        <v>428</v>
      </c>
      <c r="D95" s="81" t="str">
        <f>IFERROR(IF(C95="No CAS","",INDEX('DEQ Pollutant List'!$C$7:$C$611,MATCH('5. Pollutant Emissions - MB'!C95,'DEQ Pollutant List'!$B$7:$B$611,0))),"")</f>
        <v>Isopropylbenzene (cumene)</v>
      </c>
      <c r="E95" s="115"/>
      <c r="F95" s="138">
        <v>0</v>
      </c>
      <c r="G95" s="139">
        <v>3.0000000000000001E-3</v>
      </c>
      <c r="H95" s="104"/>
      <c r="I95" s="246" cm="1">
        <f t="array" ref="I95">((_xlfn.XLOOKUP(B95,'4. Material Balance Activities'!$C$35:$C$88,'4. Material Balance Activities'!$G$35:$G$88,NA,0,1)-_xlfn.XLOOKUP(B95,'4. Material Balance Activities'!$C$35:$C$88,'4. Material Balance Activities'!$M$35:$M$88,NA,0,1))*G95)*(1-F95)</f>
        <v>0.27529920000000002</v>
      </c>
      <c r="J95" s="105" t="s">
        <v>214</v>
      </c>
      <c r="K95" s="83" t="s">
        <v>214</v>
      </c>
      <c r="L95" s="246" cm="1">
        <f t="array" ref="L95">((_xlfn.XLOOKUP(B95,'4. Material Balance Activities'!$C$35:$C$88,'4. Material Balance Activities'!$J$35:$J$88,NA,0,1)-_xlfn.XLOOKUP(B95,'4. Material Balance Activities'!$C$35:$C$88,'4. Material Balance Activities'!$P$35:$P$88,NA,0,1))*G95)*(1-F95)</f>
        <v>1.1100774193548387E-3</v>
      </c>
      <c r="M95" s="105" t="s">
        <v>214</v>
      </c>
      <c r="N95" s="83" t="s">
        <v>214</v>
      </c>
    </row>
    <row r="96" spans="1:14" x14ac:dyDescent="0.25">
      <c r="A96" s="79" t="s">
        <v>236</v>
      </c>
      <c r="B96" s="133" t="s">
        <v>240</v>
      </c>
      <c r="C96" s="137" t="s">
        <v>181</v>
      </c>
      <c r="D96" s="81" t="str">
        <f>IFERROR(IF(C96="No CAS","",INDEX('DEQ Pollutant List'!$C$7:$C$611,MATCH('5. Pollutant Emissions - MB'!C96,'DEQ Pollutant List'!$B$7:$B$611,0))),"")</f>
        <v>Ethyl benzene</v>
      </c>
      <c r="E96" s="115"/>
      <c r="F96" s="138">
        <v>0</v>
      </c>
      <c r="G96" s="139">
        <v>2.3999999999999998E-3</v>
      </c>
      <c r="H96" s="104"/>
      <c r="I96" s="102" cm="1">
        <f t="array" ref="I96">((_xlfn.XLOOKUP(B96,'4. Material Balance Activities'!$C$35:$C$88,'4. Material Balance Activities'!$G$35:$G$88,NA,0,1)-_xlfn.XLOOKUP(B96,'4. Material Balance Activities'!$C$35:$C$88,'4. Material Balance Activities'!$M$35:$M$88,NA,0,1))*G96)*(1-F96)</f>
        <v>0.61578791999999993</v>
      </c>
      <c r="J96" s="105" t="s">
        <v>214</v>
      </c>
      <c r="K96" s="83" t="s">
        <v>214</v>
      </c>
      <c r="L96" s="102" cm="1">
        <f t="array" ref="L96">((_xlfn.XLOOKUP(B96,'4. Material Balance Activities'!$C$35:$C$88,'4. Material Balance Activities'!$J$35:$J$88,NA,0,1)-_xlfn.XLOOKUP(B96,'4. Material Balance Activities'!$C$35:$C$88,'4. Material Balance Activities'!$P$35:$P$88,NA,0,1))*G96)*(1-F96)</f>
        <v>2.4830158064516128E-3</v>
      </c>
      <c r="M96" s="105" t="s">
        <v>214</v>
      </c>
      <c r="N96" s="83" t="s">
        <v>214</v>
      </c>
    </row>
    <row r="97" spans="1:14" x14ac:dyDescent="0.25">
      <c r="A97" s="79" t="s">
        <v>236</v>
      </c>
      <c r="B97" s="133" t="s">
        <v>240</v>
      </c>
      <c r="C97" s="137" t="s">
        <v>438</v>
      </c>
      <c r="D97" s="81" t="s">
        <v>439</v>
      </c>
      <c r="E97" s="115"/>
      <c r="F97" s="138">
        <v>0</v>
      </c>
      <c r="G97" s="139">
        <v>0.03</v>
      </c>
      <c r="H97" s="104"/>
      <c r="I97" s="102" cm="1">
        <f t="array" ref="I97">((_xlfn.XLOOKUP(B97,'4. Material Balance Activities'!$C$35:$C$88,'4. Material Balance Activities'!$G$35:$G$88,NA,0,1)-_xlfn.XLOOKUP(B97,'4. Material Balance Activities'!$C$35:$C$88,'4. Material Balance Activities'!$M$35:$M$88,NA,0,1))*G97)*(1-F97)</f>
        <v>7.697349</v>
      </c>
      <c r="J97" s="105" t="s">
        <v>214</v>
      </c>
      <c r="K97" s="83" t="s">
        <v>214</v>
      </c>
      <c r="L97" s="102" cm="1">
        <f t="array" ref="L97">((_xlfn.XLOOKUP(B97,'4. Material Balance Activities'!$C$35:$C$88,'4. Material Balance Activities'!$J$35:$J$88,NA,0,1)-_xlfn.XLOOKUP(B97,'4. Material Balance Activities'!$C$35:$C$88,'4. Material Balance Activities'!$P$35:$P$88,NA,0,1))*G97)*(1-F97)</f>
        <v>3.103769758064516E-2</v>
      </c>
      <c r="M97" s="105" t="s">
        <v>214</v>
      </c>
      <c r="N97" s="83" t="s">
        <v>214</v>
      </c>
    </row>
    <row r="98" spans="1:14" x14ac:dyDescent="0.25">
      <c r="A98" s="79" t="s">
        <v>236</v>
      </c>
      <c r="B98" s="133" t="s">
        <v>240</v>
      </c>
      <c r="C98" s="137" t="s">
        <v>189</v>
      </c>
      <c r="D98" s="81" t="s">
        <v>440</v>
      </c>
      <c r="E98" s="115"/>
      <c r="F98" s="138">
        <v>0</v>
      </c>
      <c r="G98" s="139">
        <v>0.03</v>
      </c>
      <c r="H98" s="104"/>
      <c r="I98" s="102" cm="1">
        <f t="array" ref="I98">((_xlfn.XLOOKUP(B98,'4. Material Balance Activities'!$C$35:$C$88,'4. Material Balance Activities'!$G$35:$G$88,NA,0,1)-_xlfn.XLOOKUP(B98,'4. Material Balance Activities'!$C$35:$C$88,'4. Material Balance Activities'!$M$35:$M$88,NA,0,1))*G98)*(1-F98)</f>
        <v>7.697349</v>
      </c>
      <c r="J98" s="105" t="s">
        <v>214</v>
      </c>
      <c r="K98" s="83" t="s">
        <v>214</v>
      </c>
      <c r="L98" s="102" cm="1">
        <f t="array" ref="L98">((_xlfn.XLOOKUP(B98,'4. Material Balance Activities'!$C$35:$C$88,'4. Material Balance Activities'!$J$35:$J$88,NA,0,1)-_xlfn.XLOOKUP(B98,'4. Material Balance Activities'!$C$35:$C$88,'4. Material Balance Activities'!$P$35:$P$88,NA,0,1))*G98)*(1-F98)</f>
        <v>3.103769758064516E-2</v>
      </c>
      <c r="M98" s="105" t="s">
        <v>214</v>
      </c>
      <c r="N98" s="83" t="s">
        <v>214</v>
      </c>
    </row>
    <row r="99" spans="1:14" x14ac:dyDescent="0.25">
      <c r="A99" s="79" t="s">
        <v>236</v>
      </c>
      <c r="B99" s="133" t="s">
        <v>240</v>
      </c>
      <c r="C99" s="137" t="s">
        <v>424</v>
      </c>
      <c r="D99" s="81" t="s">
        <v>441</v>
      </c>
      <c r="E99" s="115"/>
      <c r="F99" s="138">
        <v>0</v>
      </c>
      <c r="G99" s="139">
        <v>0.03</v>
      </c>
      <c r="H99" s="104"/>
      <c r="I99" s="102" cm="1">
        <f t="array" ref="I99">((_xlfn.XLOOKUP(B99,'4. Material Balance Activities'!$C$35:$C$88,'4. Material Balance Activities'!$G$35:$G$88,NA,0,1)-_xlfn.XLOOKUP(B99,'4. Material Balance Activities'!$C$35:$C$88,'4. Material Balance Activities'!$M$35:$M$88,NA,0,1))*G99)*(1-F99)</f>
        <v>7.697349</v>
      </c>
      <c r="J99" s="105" t="s">
        <v>214</v>
      </c>
      <c r="K99" s="83" t="s">
        <v>214</v>
      </c>
      <c r="L99" s="102" cm="1">
        <f t="array" ref="L99">((_xlfn.XLOOKUP(B99,'4. Material Balance Activities'!$C$35:$C$88,'4. Material Balance Activities'!$J$35:$J$88,NA,0,1)-_xlfn.XLOOKUP(B99,'4. Material Balance Activities'!$C$35:$C$88,'4. Material Balance Activities'!$P$35:$P$88,NA,0,1))*G99)*(1-F99)</f>
        <v>3.103769758064516E-2</v>
      </c>
      <c r="M99" s="105" t="s">
        <v>214</v>
      </c>
      <c r="N99" s="83" t="s">
        <v>214</v>
      </c>
    </row>
    <row r="100" spans="1:14" x14ac:dyDescent="0.25">
      <c r="A100" s="79" t="s">
        <v>236</v>
      </c>
      <c r="B100" s="133" t="s">
        <v>240</v>
      </c>
      <c r="C100" s="137" t="s">
        <v>420</v>
      </c>
      <c r="D100" s="81" t="s">
        <v>442</v>
      </c>
      <c r="E100" s="115"/>
      <c r="F100" s="138">
        <v>0</v>
      </c>
      <c r="G100" s="139">
        <v>0.5</v>
      </c>
      <c r="H100" s="104"/>
      <c r="I100" s="102" cm="1">
        <f t="array" ref="I100">((_xlfn.XLOOKUP(B100,'4. Material Balance Activities'!$C$35:$C$88,'4. Material Balance Activities'!$G$35:$G$88,NA,0,1)-_xlfn.XLOOKUP(B100,'4. Material Balance Activities'!$C$35:$C$88,'4. Material Balance Activities'!$M$35:$M$88,NA,0,1))*G100)*(1-F100)</f>
        <v>128.28915000000001</v>
      </c>
      <c r="J100" s="105" t="s">
        <v>214</v>
      </c>
      <c r="K100" s="83" t="s">
        <v>214</v>
      </c>
      <c r="L100" s="102" cm="1">
        <f t="array" ref="L100">((_xlfn.XLOOKUP(B100,'4. Material Balance Activities'!$C$35:$C$88,'4. Material Balance Activities'!$J$35:$J$88,NA,0,1)-_xlfn.XLOOKUP(B100,'4. Material Balance Activities'!$C$35:$C$88,'4. Material Balance Activities'!$P$35:$P$88,NA,0,1))*G100)*(1-F100)</f>
        <v>0.51729495967741934</v>
      </c>
      <c r="M100" s="105" t="s">
        <v>214</v>
      </c>
      <c r="N100" s="83" t="s">
        <v>214</v>
      </c>
    </row>
    <row r="101" spans="1:14" x14ac:dyDescent="0.25">
      <c r="A101" s="79" t="s">
        <v>236</v>
      </c>
      <c r="B101" s="133" t="s">
        <v>240</v>
      </c>
      <c r="C101" s="137" t="s">
        <v>425</v>
      </c>
      <c r="D101" s="81" t="str">
        <f>IFERROR(IF(C101="No CAS","",INDEX('DEQ Pollutant List'!$C$7:$C$611,MATCH('5. Pollutant Emissions - MB'!C101,'DEQ Pollutant List'!$B$7:$B$611,0))),"")</f>
        <v>2-Butanone (methyl ethyl ketone)</v>
      </c>
      <c r="E101" s="115"/>
      <c r="F101" s="138">
        <v>0</v>
      </c>
      <c r="G101" s="139">
        <v>6.6199999999999995E-2</v>
      </c>
      <c r="H101" s="104"/>
      <c r="I101" s="102" cm="1">
        <f t="array" ref="I101">((_xlfn.XLOOKUP(B101,'4. Material Balance Activities'!$C$35:$C$88,'4. Material Balance Activities'!$G$35:$G$88,NA,0,1)-_xlfn.XLOOKUP(B101,'4. Material Balance Activities'!$C$35:$C$88,'4. Material Balance Activities'!$M$35:$M$88,NA,0,1))*G101)*(1-F101)</f>
        <v>16.985483460000001</v>
      </c>
      <c r="J101" s="105"/>
      <c r="K101" s="83"/>
      <c r="L101" s="102" cm="1">
        <f t="array" ref="L101">((_xlfn.XLOOKUP(B101,'4. Material Balance Activities'!$C$35:$C$88,'4. Material Balance Activities'!$J$35:$J$88,NA,0,1)-_xlfn.XLOOKUP(B101,'4. Material Balance Activities'!$C$35:$C$88,'4. Material Balance Activities'!$P$35:$P$88,NA,0,1))*G101)*(1-F101)</f>
        <v>6.8489852661290318E-2</v>
      </c>
      <c r="M101" s="105"/>
      <c r="N101" s="83"/>
    </row>
    <row r="102" spans="1:14" x14ac:dyDescent="0.25">
      <c r="A102" s="79" t="s">
        <v>236</v>
      </c>
      <c r="B102" s="133" t="s">
        <v>241</v>
      </c>
      <c r="C102" s="137" t="s">
        <v>431</v>
      </c>
      <c r="D102" s="81" t="str">
        <f>IFERROR(IF(C102="No CAS","",INDEX('DEQ Pollutant List'!$C$7:$C$611,MATCH('5. Pollutant Emissions - MB'!C102,'DEQ Pollutant List'!$B$7:$B$611,0))),"")</f>
        <v>1,2,4-Trimethylbenzene</v>
      </c>
      <c r="E102" s="115"/>
      <c r="F102" s="138">
        <v>0</v>
      </c>
      <c r="G102" s="139">
        <v>6.0299999999999999E-2</v>
      </c>
      <c r="H102" s="104"/>
      <c r="I102" s="102" cm="1">
        <f t="array" ref="I102">((_xlfn.XLOOKUP(B102,'4. Material Balance Activities'!$C$35:$C$88,'4. Material Balance Activities'!$G$35:$G$88,NA,0,1)-_xlfn.XLOOKUP(B102,'4. Material Balance Activities'!$C$35:$C$88,'4. Material Balance Activities'!$M$35:$M$88,NA,0,1))*G102)*(1-F102)</f>
        <v>9.3774037499999991</v>
      </c>
      <c r="J102" s="105" t="s">
        <v>214</v>
      </c>
      <c r="K102" s="83" t="s">
        <v>214</v>
      </c>
      <c r="L102" s="102" cm="1">
        <f t="array" ref="L102">((_xlfn.XLOOKUP(B102,'4. Material Balance Activities'!$C$35:$C$88,'4. Material Balance Activities'!$J$35:$J$88,NA,0,1)-_xlfn.XLOOKUP(B102,'4. Material Balance Activities'!$C$35:$C$88,'4. Material Balance Activities'!$P$35:$P$88,NA,0,1))*G102)*(1-F102)</f>
        <v>3.7812111895161288E-2</v>
      </c>
      <c r="M102" s="105" t="s">
        <v>214</v>
      </c>
      <c r="N102" s="83" t="s">
        <v>214</v>
      </c>
    </row>
    <row r="103" spans="1:14" x14ac:dyDescent="0.25">
      <c r="A103" s="79" t="s">
        <v>236</v>
      </c>
      <c r="B103" s="133" t="s">
        <v>241</v>
      </c>
      <c r="C103" s="137" t="s">
        <v>428</v>
      </c>
      <c r="D103" s="81" t="s">
        <v>443</v>
      </c>
      <c r="E103" s="115"/>
      <c r="F103" s="138">
        <v>0</v>
      </c>
      <c r="G103" s="139">
        <v>0.01</v>
      </c>
      <c r="H103" s="104"/>
      <c r="I103" s="102" cm="1">
        <f t="array" ref="I103">((_xlfn.XLOOKUP(B103,'4. Material Balance Activities'!$C$35:$C$88,'4. Material Balance Activities'!$G$35:$G$88,NA,0,1)-_xlfn.XLOOKUP(B103,'4. Material Balance Activities'!$C$35:$C$88,'4. Material Balance Activities'!$M$35:$M$88,NA,0,1))*G103)*(1-F103)</f>
        <v>1.5551249999999999</v>
      </c>
      <c r="J103" s="105"/>
      <c r="K103" s="83"/>
      <c r="L103" s="102" cm="1">
        <f t="array" ref="L103">((_xlfn.XLOOKUP(B103,'4. Material Balance Activities'!$C$35:$C$88,'4. Material Balance Activities'!$J$35:$J$88,NA,0,1)-_xlfn.XLOOKUP(B103,'4. Material Balance Activities'!$C$35:$C$88,'4. Material Balance Activities'!$P$35:$P$88,NA,0,1))*G103)*(1-F103)</f>
        <v>6.2706653225806453E-3</v>
      </c>
      <c r="M103" s="105"/>
      <c r="N103" s="83"/>
    </row>
    <row r="104" spans="1:14" x14ac:dyDescent="0.25">
      <c r="A104" s="79" t="s">
        <v>236</v>
      </c>
      <c r="B104" s="133" t="s">
        <v>241</v>
      </c>
      <c r="C104" s="137" t="s">
        <v>437</v>
      </c>
      <c r="D104" s="81" t="s">
        <v>444</v>
      </c>
      <c r="E104" s="115"/>
      <c r="F104" s="138">
        <v>0</v>
      </c>
      <c r="G104" s="139">
        <v>0.04</v>
      </c>
      <c r="H104" s="104"/>
      <c r="I104" s="102" cm="1">
        <f t="array" ref="I104">((_xlfn.XLOOKUP(B104,'4. Material Balance Activities'!$C$35:$C$88,'4. Material Balance Activities'!$G$35:$G$88,NA,0,1)-_xlfn.XLOOKUP(B104,'4. Material Balance Activities'!$C$35:$C$88,'4. Material Balance Activities'!$M$35:$M$88,NA,0,1))*G104)*(1-F104)</f>
        <v>6.2204999999999995</v>
      </c>
      <c r="J104" s="105" t="s">
        <v>214</v>
      </c>
      <c r="K104" s="83" t="s">
        <v>214</v>
      </c>
      <c r="L104" s="102" cm="1">
        <f t="array" ref="L104">((_xlfn.XLOOKUP(B104,'4. Material Balance Activities'!$C$35:$C$88,'4. Material Balance Activities'!$J$35:$J$88,NA,0,1)-_xlfn.XLOOKUP(B104,'4. Material Balance Activities'!$C$35:$C$88,'4. Material Balance Activities'!$P$35:$P$88,NA,0,1))*G104)*(1-F104)</f>
        <v>2.5082661290322581E-2</v>
      </c>
      <c r="M104" s="105" t="s">
        <v>214</v>
      </c>
      <c r="N104" s="83" t="s">
        <v>214</v>
      </c>
    </row>
    <row r="105" spans="1:14" x14ac:dyDescent="0.25">
      <c r="A105" s="79" t="s">
        <v>236</v>
      </c>
      <c r="B105" s="133" t="s">
        <v>242</v>
      </c>
      <c r="C105" s="137" t="s">
        <v>420</v>
      </c>
      <c r="D105" s="81" t="str">
        <f>IFERROR(IF(C105="No CAS","",INDEX('DEQ Pollutant List'!$C$7:$C$611,MATCH('5. Pollutant Emissions - MB'!C105,'DEQ Pollutant List'!$B$7:$B$611,0))),"")</f>
        <v>Acetone</v>
      </c>
      <c r="E105" s="115"/>
      <c r="F105" s="138">
        <v>0</v>
      </c>
      <c r="G105" s="139">
        <v>0.253</v>
      </c>
      <c r="H105" s="104"/>
      <c r="I105" s="102" cm="1">
        <f t="array" ref="I105">((_xlfn.XLOOKUP(B105,'4. Material Balance Activities'!$C$35:$C$88,'4. Material Balance Activities'!$G$35:$G$88,NA,0,1)-_xlfn.XLOOKUP(B105,'4. Material Balance Activities'!$C$35:$C$88,'4. Material Balance Activities'!$M$35:$M$88,NA,0,1))*G105)*(1-F105)</f>
        <v>25.934665680000005</v>
      </c>
      <c r="J105" s="105" t="s">
        <v>214</v>
      </c>
      <c r="K105" s="83" t="s">
        <v>214</v>
      </c>
      <c r="L105" s="102" cm="1">
        <f t="array" ref="L105">((_xlfn.XLOOKUP(B105,'4. Material Balance Activities'!$C$35:$C$88,'4. Material Balance Activities'!$J$35:$J$88,NA,0,1)-_xlfn.XLOOKUP(B105,'4. Material Balance Activities'!$C$35:$C$88,'4. Material Balance Activities'!$P$35:$P$88,NA,0,1))*G105)*(1-F105)</f>
        <v>0.1045752648387097</v>
      </c>
      <c r="M105" s="105" t="s">
        <v>214</v>
      </c>
      <c r="N105" s="83" t="s">
        <v>214</v>
      </c>
    </row>
    <row r="106" spans="1:14" x14ac:dyDescent="0.25">
      <c r="A106" s="79" t="s">
        <v>236</v>
      </c>
      <c r="B106" s="133" t="s">
        <v>242</v>
      </c>
      <c r="C106" s="137" t="s">
        <v>423</v>
      </c>
      <c r="D106" s="81" t="str">
        <f>IFERROR(IF(C106="No CAS","",INDEX('DEQ Pollutant List'!$C$7:$C$611,MATCH('5. Pollutant Emissions - MB'!C106,'DEQ Pollutant List'!$B$7:$B$611,0))),"")</f>
        <v>Propylene glycol monomethyl ether</v>
      </c>
      <c r="E106" s="115"/>
      <c r="F106" s="138">
        <v>0</v>
      </c>
      <c r="G106" s="139">
        <v>0.42930000000000001</v>
      </c>
      <c r="H106" s="104"/>
      <c r="I106" s="102" cm="1">
        <f t="array" ref="I106">((_xlfn.XLOOKUP(B106,'4. Material Balance Activities'!$C$35:$C$88,'4. Material Balance Activities'!$G$35:$G$88,NA,0,1)-_xlfn.XLOOKUP(B106,'4. Material Balance Activities'!$C$35:$C$88,'4. Material Balance Activities'!$M$35:$M$88,NA,0,1))*G106)*(1-F106)</f>
        <v>44.006924808000008</v>
      </c>
      <c r="J106" s="105" t="s">
        <v>214</v>
      </c>
      <c r="K106" s="83" t="s">
        <v>214</v>
      </c>
      <c r="L106" s="102" cm="1">
        <f t="array" ref="L106">((_xlfn.XLOOKUP(B106,'4. Material Balance Activities'!$C$35:$C$88,'4. Material Balance Activities'!$J$35:$J$88,NA,0,1)-_xlfn.XLOOKUP(B106,'4. Material Balance Activities'!$C$35:$C$88,'4. Material Balance Activities'!$P$35:$P$88,NA,0,1))*G106)*(1-F106)</f>
        <v>0.17744727745161296</v>
      </c>
      <c r="M106" s="105" t="s">
        <v>214</v>
      </c>
      <c r="N106" s="83" t="s">
        <v>214</v>
      </c>
    </row>
    <row r="107" spans="1:14" x14ac:dyDescent="0.25">
      <c r="A107" s="79" t="s">
        <v>236</v>
      </c>
      <c r="B107" s="133" t="s">
        <v>243</v>
      </c>
      <c r="C107" s="137" t="s">
        <v>428</v>
      </c>
      <c r="D107" s="81" t="s">
        <v>443</v>
      </c>
      <c r="E107" s="115"/>
      <c r="F107" s="138">
        <v>0</v>
      </c>
      <c r="G107" s="139">
        <v>0.01</v>
      </c>
      <c r="H107" s="104"/>
      <c r="I107" s="102" cm="1">
        <f t="array" ref="I107">((_xlfn.XLOOKUP(B107,'4. Material Balance Activities'!$C$35:$C$88,'4. Material Balance Activities'!$G$35:$G$88,NA,0,1)-_xlfn.XLOOKUP(B107,'4. Material Balance Activities'!$C$35:$C$88,'4. Material Balance Activities'!$M$35:$M$88,NA,0,1))*G107)*(1-F107)</f>
        <v>1.0408365000000002</v>
      </c>
      <c r="J107" s="105" t="s">
        <v>214</v>
      </c>
      <c r="K107" s="83" t="s">
        <v>214</v>
      </c>
      <c r="L107" s="102" cm="1">
        <f t="array" ref="L107">((_xlfn.XLOOKUP(B107,'4. Material Balance Activities'!$C$35:$C$88,'4. Material Balance Activities'!$J$35:$J$88,NA,0,1)-_xlfn.XLOOKUP(B107,'4. Material Balance Activities'!$C$35:$C$88,'4. Material Balance Activities'!$P$35:$P$88,NA,0,1))*G107)*(1-F107)</f>
        <v>4.1969213709677428E-3</v>
      </c>
      <c r="M107" s="105" t="s">
        <v>214</v>
      </c>
      <c r="N107" s="83" t="s">
        <v>214</v>
      </c>
    </row>
    <row r="108" spans="1:14" x14ac:dyDescent="0.25">
      <c r="A108" s="79" t="s">
        <v>236</v>
      </c>
      <c r="B108" s="133" t="s">
        <v>243</v>
      </c>
      <c r="C108" s="137" t="s">
        <v>431</v>
      </c>
      <c r="D108" s="81" t="str">
        <f>IFERROR(IF(C108="No CAS","",INDEX('DEQ Pollutant List'!$C$7:$C$611,MATCH('5. Pollutant Emissions - MB'!C108,'DEQ Pollutant List'!$B$7:$B$611,0))),"")</f>
        <v>1,2,4-Trimethylbenzene</v>
      </c>
      <c r="E108" s="115"/>
      <c r="F108" s="138">
        <v>0</v>
      </c>
      <c r="G108" s="139">
        <v>6.3E-2</v>
      </c>
      <c r="H108" s="104"/>
      <c r="I108" s="102" cm="1">
        <f t="array" ref="I108">((_xlfn.XLOOKUP(B108,'4. Material Balance Activities'!$C$35:$C$88,'4. Material Balance Activities'!$G$35:$G$88,NA,0,1)-_xlfn.XLOOKUP(B108,'4. Material Balance Activities'!$C$35:$C$88,'4. Material Balance Activities'!$M$35:$M$88,NA,0,1))*G108)*(1-F108)</f>
        <v>6.5572699500000011</v>
      </c>
      <c r="J108" s="105" t="s">
        <v>214</v>
      </c>
      <c r="K108" s="83" t="s">
        <v>214</v>
      </c>
      <c r="L108" s="102" cm="1">
        <f t="array" ref="L108">((_xlfn.XLOOKUP(B108,'4. Material Balance Activities'!$C$35:$C$88,'4. Material Balance Activities'!$J$35:$J$88,NA,0,1)-_xlfn.XLOOKUP(B108,'4. Material Balance Activities'!$C$35:$C$88,'4. Material Balance Activities'!$P$35:$P$88,NA,0,1))*G108)*(1-F108)</f>
        <v>2.6440604637096781E-2</v>
      </c>
      <c r="M108" s="105" t="s">
        <v>214</v>
      </c>
      <c r="N108" s="83" t="s">
        <v>214</v>
      </c>
    </row>
    <row r="109" spans="1:14" x14ac:dyDescent="0.25">
      <c r="A109" s="79" t="s">
        <v>236</v>
      </c>
      <c r="B109" s="133" t="s">
        <v>244</v>
      </c>
      <c r="C109" s="137" t="s">
        <v>432</v>
      </c>
      <c r="D109" s="81" t="str">
        <f>IFERROR(IF(C109="No CAS","",INDEX('DEQ Pollutant List'!$C$7:$C$611,MATCH('5. Pollutant Emissions - MB'!C109,'DEQ Pollutant List'!$B$7:$B$611,0))),"")</f>
        <v>Propylene glycol monomethyl ether acetate</v>
      </c>
      <c r="E109" s="115"/>
      <c r="F109" s="138">
        <v>0</v>
      </c>
      <c r="G109" s="139">
        <v>0.20569999999999999</v>
      </c>
      <c r="H109" s="104"/>
      <c r="I109" s="102" cm="1">
        <f t="array" ref="I109">((_xlfn.XLOOKUP(B109,'4. Material Balance Activities'!$C$35:$C$88,'4. Material Balance Activities'!$G$35:$G$88,NA,0,1)-_xlfn.XLOOKUP(B109,'4. Material Balance Activities'!$C$35:$C$88,'4. Material Balance Activities'!$M$35:$M$88,NA,0,1))*G109)*(1-F109)</f>
        <v>49.550414759999995</v>
      </c>
      <c r="J109" s="105" t="s">
        <v>214</v>
      </c>
      <c r="K109" s="83" t="s">
        <v>214</v>
      </c>
      <c r="L109" s="102" cm="1">
        <f t="array" ref="L109">((_xlfn.XLOOKUP(B109,'4. Material Balance Activities'!$C$35:$C$88,'4. Material Balance Activities'!$J$35:$J$88,NA,0,1)-_xlfn.XLOOKUP(B109,'4. Material Balance Activities'!$C$35:$C$88,'4. Material Balance Activities'!$P$35:$P$88,NA,0,1))*G109)*(1-F109)</f>
        <v>0.199800059516129</v>
      </c>
      <c r="M109" s="105" t="s">
        <v>214</v>
      </c>
      <c r="N109" s="83" t="s">
        <v>214</v>
      </c>
    </row>
    <row r="110" spans="1:14" x14ac:dyDescent="0.25">
      <c r="A110" s="79" t="s">
        <v>236</v>
      </c>
      <c r="B110" s="133" t="s">
        <v>244</v>
      </c>
      <c r="C110" s="137" t="s">
        <v>425</v>
      </c>
      <c r="D110" s="81" t="str">
        <f>IFERROR(IF(C110="No CAS","",INDEX('DEQ Pollutant List'!$C$7:$C$611,MATCH('5. Pollutant Emissions - MB'!C110,'DEQ Pollutant List'!$B$7:$B$611,0))),"")</f>
        <v>2-Butanone (methyl ethyl ketone)</v>
      </c>
      <c r="E110" s="115"/>
      <c r="F110" s="138">
        <v>0</v>
      </c>
      <c r="G110" s="139">
        <v>0.77510000000000001</v>
      </c>
      <c r="H110" s="104"/>
      <c r="I110" s="102" cm="1">
        <f t="array" ref="I110">((_xlfn.XLOOKUP(B110,'4. Material Balance Activities'!$C$35:$C$88,'4. Material Balance Activities'!$G$35:$G$88,NA,0,1)-_xlfn.XLOOKUP(B110,'4. Material Balance Activities'!$C$35:$C$88,'4. Material Balance Activities'!$M$35:$M$88,NA,0,1))*G110)*(1-F110)</f>
        <v>186.71135867999999</v>
      </c>
      <c r="J110" s="105" t="s">
        <v>214</v>
      </c>
      <c r="K110" s="83" t="s">
        <v>214</v>
      </c>
      <c r="L110" s="102" cm="1">
        <f t="array" ref="L110">((_xlfn.XLOOKUP(B110,'4. Material Balance Activities'!$C$35:$C$88,'4. Material Balance Activities'!$J$35:$J$88,NA,0,1)-_xlfn.XLOOKUP(B110,'4. Material Balance Activities'!$C$35:$C$88,'4. Material Balance Activities'!$P$35:$P$88,NA,0,1))*G110)*(1-F110)</f>
        <v>0.75286838177419346</v>
      </c>
      <c r="M110" s="105" t="s">
        <v>214</v>
      </c>
      <c r="N110" s="83" t="s">
        <v>214</v>
      </c>
    </row>
    <row r="111" spans="1:14" x14ac:dyDescent="0.25">
      <c r="A111" s="79" t="s">
        <v>236</v>
      </c>
      <c r="B111" s="133" t="s">
        <v>245</v>
      </c>
      <c r="C111" s="137" t="s">
        <v>438</v>
      </c>
      <c r="D111" s="81" t="s">
        <v>439</v>
      </c>
      <c r="E111" s="115"/>
      <c r="F111" s="138">
        <v>0</v>
      </c>
      <c r="G111" s="139">
        <v>0.01</v>
      </c>
      <c r="H111" s="104"/>
      <c r="I111" s="102" cm="1">
        <f t="array" ref="I111">((_xlfn.XLOOKUP(B111,'4. Material Balance Activities'!$C$35:$C$88,'4. Material Balance Activities'!$G$35:$G$88,NA,0,1)-_xlfn.XLOOKUP(B111,'4. Material Balance Activities'!$C$35:$C$88,'4. Material Balance Activities'!$M$35:$M$88,NA,0,1))*G111)*(1-F111)</f>
        <v>3.1331519999999999</v>
      </c>
      <c r="J111" s="105" t="s">
        <v>214</v>
      </c>
      <c r="K111" s="83" t="s">
        <v>214</v>
      </c>
      <c r="L111" s="102" cm="1">
        <f t="array" ref="L111">((_xlfn.XLOOKUP(B111,'4. Material Balance Activities'!$C$35:$C$88,'4. Material Balance Activities'!$J$35:$J$88,NA,0,1)-_xlfn.XLOOKUP(B111,'4. Material Balance Activities'!$C$35:$C$88,'4. Material Balance Activities'!$P$35:$P$88,NA,0,1))*G111)*(1-F111)</f>
        <v>1.2633677419354838E-2</v>
      </c>
      <c r="M111" s="105" t="s">
        <v>214</v>
      </c>
      <c r="N111" s="83" t="s">
        <v>214</v>
      </c>
    </row>
    <row r="112" spans="1:14" x14ac:dyDescent="0.25">
      <c r="A112" s="79" t="s">
        <v>236</v>
      </c>
      <c r="B112" s="133" t="s">
        <v>245</v>
      </c>
      <c r="C112" s="137" t="s">
        <v>179</v>
      </c>
      <c r="D112" s="81" t="str">
        <f>IFERROR(IF(C112="No CAS","",INDEX('DEQ Pollutant List'!$C$7:$C$611,MATCH('5. Pollutant Emissions - MB'!C112,'DEQ Pollutant List'!$B$7:$B$611,0))),"")</f>
        <v>Cobalt and compounds</v>
      </c>
      <c r="E112" s="115"/>
      <c r="F112" s="138">
        <f>1-(1-0.75)*(1-0.992)</f>
        <v>0.998</v>
      </c>
      <c r="G112" s="139">
        <v>1E-3</v>
      </c>
      <c r="H112" s="104" t="s">
        <v>421</v>
      </c>
      <c r="I112" s="102" cm="1">
        <f t="array" ref="I112">((_xlfn.XLOOKUP(B112,'4. Material Balance Activities'!$C$35:$C$88,'4. Material Balance Activities'!$G$35:$G$88,NA,0,1)-_xlfn.XLOOKUP(B112,'4. Material Balance Activities'!$C$35:$C$88,'4. Material Balance Activities'!$M$35:$M$88,NA,0,1))*G112)*(1-F112)</f>
        <v>6.2663040000000055E-4</v>
      </c>
      <c r="J112" s="105" t="s">
        <v>214</v>
      </c>
      <c r="K112" s="83" t="s">
        <v>214</v>
      </c>
      <c r="L112" s="102" cm="1">
        <f t="array" ref="L112">((_xlfn.XLOOKUP(B112,'4. Material Balance Activities'!$C$35:$C$88,'4. Material Balance Activities'!$J$35:$J$88,NA,0,1)-_xlfn.XLOOKUP(B112,'4. Material Balance Activities'!$C$35:$C$88,'4. Material Balance Activities'!$P$35:$P$88,NA,0,1))*G112)*(1-F112)</f>
        <v>2.5267354838709701E-6</v>
      </c>
      <c r="M112" s="105" t="s">
        <v>214</v>
      </c>
      <c r="N112" s="83" t="s">
        <v>214</v>
      </c>
    </row>
    <row r="113" spans="1:14" x14ac:dyDescent="0.25">
      <c r="A113" s="79" t="s">
        <v>236</v>
      </c>
      <c r="B113" s="133" t="s">
        <v>246</v>
      </c>
      <c r="C113" s="137" t="s">
        <v>432</v>
      </c>
      <c r="D113" s="81" t="str">
        <f>IFERROR(IF(C113="No CAS","",INDEX('DEQ Pollutant List'!$C$7:$C$611,MATCH('5. Pollutant Emissions - MB'!C113,'DEQ Pollutant List'!$B$7:$B$611,0))),"")</f>
        <v>Propylene glycol monomethyl ether acetate</v>
      </c>
      <c r="E113" s="115"/>
      <c r="F113" s="138">
        <v>0</v>
      </c>
      <c r="G113" s="139">
        <v>0.02</v>
      </c>
      <c r="H113" s="104"/>
      <c r="I113" s="102" cm="1">
        <f t="array" ref="I113">((_xlfn.XLOOKUP(B113,'4. Material Balance Activities'!$C$35:$C$88,'4. Material Balance Activities'!$G$35:$G$88,NA,0,1)-_xlfn.XLOOKUP(B113,'4. Material Balance Activities'!$C$35:$C$88,'4. Material Balance Activities'!$M$35:$M$88,NA,0,1))*G113)*(1-F113)</f>
        <v>33.976470000000006</v>
      </c>
      <c r="J113" s="105" t="s">
        <v>214</v>
      </c>
      <c r="K113" s="83" t="s">
        <v>214</v>
      </c>
      <c r="L113" s="102" cm="1">
        <f t="array" ref="L113">((_xlfn.XLOOKUP(B113,'4. Material Balance Activities'!$C$35:$C$88,'4. Material Balance Activities'!$J$35:$J$88,NA,0,1)-_xlfn.XLOOKUP(B113,'4. Material Balance Activities'!$C$35:$C$88,'4. Material Balance Activities'!$P$35:$P$88,NA,0,1))*G113)*(1-F113)</f>
        <v>0.13700189516129035</v>
      </c>
      <c r="M113" s="105" t="s">
        <v>214</v>
      </c>
      <c r="N113" s="83" t="s">
        <v>214</v>
      </c>
    </row>
    <row r="114" spans="1:14" x14ac:dyDescent="0.25">
      <c r="A114" s="79" t="s">
        <v>236</v>
      </c>
      <c r="B114" s="133" t="s">
        <v>246</v>
      </c>
      <c r="C114" s="137" t="s">
        <v>438</v>
      </c>
      <c r="D114" s="81" t="s">
        <v>439</v>
      </c>
      <c r="E114" s="115"/>
      <c r="F114" s="138">
        <v>0</v>
      </c>
      <c r="G114" s="139">
        <v>0.01</v>
      </c>
      <c r="H114" s="104"/>
      <c r="I114" s="102" cm="1">
        <f t="array" ref="I114">((_xlfn.XLOOKUP(B114,'4. Material Balance Activities'!$C$35:$C$88,'4. Material Balance Activities'!$G$35:$G$88,NA,0,1)-_xlfn.XLOOKUP(B114,'4. Material Balance Activities'!$C$35:$C$88,'4. Material Balance Activities'!$M$35:$M$88,NA,0,1))*G114)*(1-F114)</f>
        <v>16.988235000000003</v>
      </c>
      <c r="J114" s="105" t="s">
        <v>214</v>
      </c>
      <c r="K114" s="83" t="s">
        <v>214</v>
      </c>
      <c r="L114" s="102" cm="1">
        <f t="array" ref="L114">((_xlfn.XLOOKUP(B114,'4. Material Balance Activities'!$C$35:$C$88,'4. Material Balance Activities'!$J$35:$J$88,NA,0,1)-_xlfn.XLOOKUP(B114,'4. Material Balance Activities'!$C$35:$C$88,'4. Material Balance Activities'!$P$35:$P$88,NA,0,1))*G114)*(1-F114)</f>
        <v>6.8500947580645177E-2</v>
      </c>
      <c r="M114" s="105" t="s">
        <v>214</v>
      </c>
      <c r="N114" s="83" t="s">
        <v>214</v>
      </c>
    </row>
    <row r="115" spans="1:14" x14ac:dyDescent="0.25">
      <c r="A115" s="79" t="s">
        <v>236</v>
      </c>
      <c r="B115" s="133" t="s">
        <v>247</v>
      </c>
      <c r="C115" s="137" t="s">
        <v>432</v>
      </c>
      <c r="D115" s="81" t="str">
        <f>IFERROR(IF(C115="No CAS","",INDEX('DEQ Pollutant List'!$C$7:$C$611,MATCH('5. Pollutant Emissions - MB'!C115,'DEQ Pollutant List'!$B$7:$B$611,0))),"")</f>
        <v>Propylene glycol monomethyl ether acetate</v>
      </c>
      <c r="E115" s="115"/>
      <c r="F115" s="138">
        <v>0</v>
      </c>
      <c r="G115" s="139">
        <v>0.01</v>
      </c>
      <c r="H115" s="104"/>
      <c r="I115" s="102" cm="1">
        <f t="array" ref="I115">((_xlfn.XLOOKUP(B115,'4. Material Balance Activities'!$C$35:$C$88,'4. Material Balance Activities'!$G$35:$G$88,NA,0,1)-_xlfn.XLOOKUP(B115,'4. Material Balance Activities'!$C$35:$C$88,'4. Material Balance Activities'!$M$35:$M$88,NA,0,1))*G115)*(1-F115)</f>
        <v>6.9347850000000006</v>
      </c>
      <c r="J115" s="105" t="s">
        <v>214</v>
      </c>
      <c r="K115" s="83" t="s">
        <v>214</v>
      </c>
      <c r="L115" s="102" cm="1">
        <f t="array" ref="L115">((_xlfn.XLOOKUP(B115,'4. Material Balance Activities'!$C$35:$C$88,'4. Material Balance Activities'!$J$35:$J$88,NA,0,1)-_xlfn.XLOOKUP(B115,'4. Material Balance Activities'!$C$35:$C$88,'4. Material Balance Activities'!$P$35:$P$88,NA,0,1))*G115)*(1-F115)</f>
        <v>2.7962842741935487E-2</v>
      </c>
      <c r="M115" s="105" t="s">
        <v>214</v>
      </c>
      <c r="N115" s="83" t="s">
        <v>214</v>
      </c>
    </row>
    <row r="116" spans="1:14" x14ac:dyDescent="0.25">
      <c r="A116" s="79" t="s">
        <v>236</v>
      </c>
      <c r="B116" s="133" t="s">
        <v>247</v>
      </c>
      <c r="C116" s="137" t="s">
        <v>438</v>
      </c>
      <c r="D116" s="81" t="s">
        <v>439</v>
      </c>
      <c r="E116" s="115"/>
      <c r="F116" s="138">
        <v>0</v>
      </c>
      <c r="G116" s="139">
        <v>0.01</v>
      </c>
      <c r="H116" s="104"/>
      <c r="I116" s="102" cm="1">
        <f t="array" ref="I116">((_xlfn.XLOOKUP(B116,'4. Material Balance Activities'!$C$35:$C$88,'4. Material Balance Activities'!$G$35:$G$88,NA,0,1)-_xlfn.XLOOKUP(B116,'4. Material Balance Activities'!$C$35:$C$88,'4. Material Balance Activities'!$M$35:$M$88,NA,0,1))*G116)*(1-F116)</f>
        <v>6.9347850000000006</v>
      </c>
      <c r="J116" s="105" t="s">
        <v>214</v>
      </c>
      <c r="K116" s="83" t="s">
        <v>214</v>
      </c>
      <c r="L116" s="102" cm="1">
        <f t="array" ref="L116">((_xlfn.XLOOKUP(B116,'4. Material Balance Activities'!$C$35:$C$88,'4. Material Balance Activities'!$J$35:$J$88,NA,0,1)-_xlfn.XLOOKUP(B116,'4. Material Balance Activities'!$C$35:$C$88,'4. Material Balance Activities'!$P$35:$P$88,NA,0,1))*G116)*(1-F116)</f>
        <v>2.7962842741935487E-2</v>
      </c>
      <c r="M116" s="105" t="s">
        <v>214</v>
      </c>
      <c r="N116" s="83" t="s">
        <v>214</v>
      </c>
    </row>
    <row r="117" spans="1:14" x14ac:dyDescent="0.25">
      <c r="A117" s="79" t="s">
        <v>236</v>
      </c>
      <c r="B117" s="133" t="s">
        <v>247</v>
      </c>
      <c r="C117" s="137" t="s">
        <v>179</v>
      </c>
      <c r="D117" s="81" t="str">
        <f>IFERROR(IF(C117="No CAS","",INDEX('DEQ Pollutant List'!$C$7:$C$611,MATCH('5. Pollutant Emissions - MB'!C117,'DEQ Pollutant List'!$B$7:$B$611,0))),"")</f>
        <v>Cobalt and compounds</v>
      </c>
      <c r="E117" s="115"/>
      <c r="F117" s="138">
        <f>1-(1-0.75)*(1-0.992)</f>
        <v>0.998</v>
      </c>
      <c r="G117" s="139">
        <v>1E-3</v>
      </c>
      <c r="H117" s="104" t="s">
        <v>421</v>
      </c>
      <c r="I117" s="102" cm="1">
        <f t="array" ref="I117">((_xlfn.XLOOKUP(B117,'4. Material Balance Activities'!$C$35:$C$88,'4. Material Balance Activities'!$G$35:$G$88,NA,0,1)-_xlfn.XLOOKUP(B117,'4. Material Balance Activities'!$C$35:$C$88,'4. Material Balance Activities'!$M$35:$M$88,NA,0,1))*G117)*(1-F117)</f>
        <v>1.3869570000000014E-3</v>
      </c>
      <c r="J117" s="105" t="s">
        <v>214</v>
      </c>
      <c r="K117" s="83" t="s">
        <v>214</v>
      </c>
      <c r="L117" s="102" cm="1">
        <f t="array" ref="L117">((_xlfn.XLOOKUP(B117,'4. Material Balance Activities'!$C$35:$C$88,'4. Material Balance Activities'!$J$35:$J$88,NA,0,1)-_xlfn.XLOOKUP(B117,'4. Material Balance Activities'!$C$35:$C$88,'4. Material Balance Activities'!$P$35:$P$88,NA,0,1))*G117)*(1-F117)</f>
        <v>5.5925685483871028E-6</v>
      </c>
      <c r="M117" s="105" t="s">
        <v>214</v>
      </c>
      <c r="N117" s="83" t="s">
        <v>214</v>
      </c>
    </row>
    <row r="118" spans="1:14" x14ac:dyDescent="0.25">
      <c r="A118" s="79" t="s">
        <v>236</v>
      </c>
      <c r="B118" s="133" t="s">
        <v>248</v>
      </c>
      <c r="C118" s="137" t="s">
        <v>438</v>
      </c>
      <c r="D118" s="81" t="s">
        <v>439</v>
      </c>
      <c r="E118" s="115"/>
      <c r="F118" s="138">
        <v>0</v>
      </c>
      <c r="G118" s="139">
        <v>0.01</v>
      </c>
      <c r="H118" s="104"/>
      <c r="I118" s="102" cm="1">
        <f t="array" ref="I118">((_xlfn.XLOOKUP(B118,'4. Material Balance Activities'!$C$35:$C$88,'4. Material Balance Activities'!$G$35:$G$88,NA,0,1)-_xlfn.XLOOKUP(B118,'4. Material Balance Activities'!$C$35:$C$88,'4. Material Balance Activities'!$M$35:$M$88,NA,0,1))*G118)*(1-F118)</f>
        <v>2.6261400000000004</v>
      </c>
      <c r="J118" s="105" t="s">
        <v>214</v>
      </c>
      <c r="K118" s="83" t="s">
        <v>214</v>
      </c>
      <c r="L118" s="102" cm="1">
        <f t="array" ref="L118">((_xlfn.XLOOKUP(B118,'4. Material Balance Activities'!$C$35:$C$88,'4. Material Balance Activities'!$J$35:$J$88,NA,0,1)-_xlfn.XLOOKUP(B118,'4. Material Balance Activities'!$C$35:$C$88,'4. Material Balance Activities'!$P$35:$P$88,NA,0,1))*G118)*(1-F118)</f>
        <v>1.0589274193548388E-2</v>
      </c>
      <c r="M118" s="105" t="s">
        <v>214</v>
      </c>
      <c r="N118" s="83" t="s">
        <v>214</v>
      </c>
    </row>
    <row r="119" spans="1:14" x14ac:dyDescent="0.25">
      <c r="A119" s="79" t="s">
        <v>236</v>
      </c>
      <c r="B119" s="133" t="s">
        <v>248</v>
      </c>
      <c r="C119" s="137" t="s">
        <v>432</v>
      </c>
      <c r="D119" s="81" t="str">
        <f>IFERROR(IF(C119="No CAS","",INDEX('DEQ Pollutant List'!$C$7:$C$611,MATCH('5. Pollutant Emissions - MB'!C119,'DEQ Pollutant List'!$B$7:$B$611,0))),"")</f>
        <v>Propylene glycol monomethyl ether acetate</v>
      </c>
      <c r="E119" s="115"/>
      <c r="F119" s="138">
        <v>0</v>
      </c>
      <c r="G119" s="139">
        <v>0.02</v>
      </c>
      <c r="H119" s="104"/>
      <c r="I119" s="102" cm="1">
        <f t="array" ref="I119">((_xlfn.XLOOKUP(B119,'4. Material Balance Activities'!$C$35:$C$88,'4. Material Balance Activities'!$G$35:$G$88,NA,0,1)-_xlfn.XLOOKUP(B119,'4. Material Balance Activities'!$C$35:$C$88,'4. Material Balance Activities'!$M$35:$M$88,NA,0,1))*G119)*(1-F119)</f>
        <v>5.2522800000000007</v>
      </c>
      <c r="J119" s="105" t="s">
        <v>214</v>
      </c>
      <c r="K119" s="83" t="s">
        <v>214</v>
      </c>
      <c r="L119" s="102" cm="1">
        <f t="array" ref="L119">((_xlfn.XLOOKUP(B119,'4. Material Balance Activities'!$C$35:$C$88,'4. Material Balance Activities'!$J$35:$J$88,NA,0,1)-_xlfn.XLOOKUP(B119,'4. Material Balance Activities'!$C$35:$C$88,'4. Material Balance Activities'!$P$35:$P$88,NA,0,1))*G119)*(1-F119)</f>
        <v>2.1178548387096777E-2</v>
      </c>
      <c r="M119" s="105" t="s">
        <v>214</v>
      </c>
      <c r="N119" s="83" t="s">
        <v>214</v>
      </c>
    </row>
    <row r="120" spans="1:14" x14ac:dyDescent="0.25">
      <c r="A120" s="79" t="s">
        <v>236</v>
      </c>
      <c r="B120" s="133" t="s">
        <v>249</v>
      </c>
      <c r="C120" s="137" t="s">
        <v>438</v>
      </c>
      <c r="D120" s="81" t="s">
        <v>439</v>
      </c>
      <c r="E120" s="115"/>
      <c r="F120" s="138">
        <v>0</v>
      </c>
      <c r="G120" s="139">
        <v>0.01</v>
      </c>
      <c r="H120" s="104"/>
      <c r="I120" s="102" cm="1">
        <f t="array" ref="I120">((_xlfn.XLOOKUP(B120,'4. Material Balance Activities'!$C$35:$C$88,'4. Material Balance Activities'!$G$35:$G$88,NA,0,1)-_xlfn.XLOOKUP(B120,'4. Material Balance Activities'!$C$35:$C$88,'4. Material Balance Activities'!$M$35:$M$88,NA,0,1))*G120)*(1-F120)</f>
        <v>2.8338749999999999</v>
      </c>
      <c r="J120" s="105" t="s">
        <v>214</v>
      </c>
      <c r="K120" s="83" t="s">
        <v>214</v>
      </c>
      <c r="L120" s="102" cm="1">
        <f t="array" ref="L120">((_xlfn.XLOOKUP(B120,'4. Material Balance Activities'!$C$35:$C$88,'4. Material Balance Activities'!$J$35:$J$88,NA,0,1)-_xlfn.XLOOKUP(B120,'4. Material Balance Activities'!$C$35:$C$88,'4. Material Balance Activities'!$P$35:$P$88,NA,0,1))*G120)*(1-F120)</f>
        <v>1.1426915322580644E-2</v>
      </c>
      <c r="M120" s="105" t="s">
        <v>214</v>
      </c>
      <c r="N120" s="83" t="s">
        <v>214</v>
      </c>
    </row>
    <row r="121" spans="1:14" x14ac:dyDescent="0.25">
      <c r="A121" s="79" t="s">
        <v>236</v>
      </c>
      <c r="B121" s="133" t="s">
        <v>249</v>
      </c>
      <c r="C121" s="137" t="s">
        <v>432</v>
      </c>
      <c r="D121" s="81" t="str">
        <f>IFERROR(IF(C121="No CAS","",INDEX('DEQ Pollutant List'!$C$7:$C$611,MATCH('5. Pollutant Emissions - MB'!C121,'DEQ Pollutant List'!$B$7:$B$611,0))),"")</f>
        <v>Propylene glycol monomethyl ether acetate</v>
      </c>
      <c r="E121" s="115"/>
      <c r="F121" s="138">
        <v>0</v>
      </c>
      <c r="G121" s="139">
        <v>0.03</v>
      </c>
      <c r="H121" s="104"/>
      <c r="I121" s="102" cm="1">
        <f t="array" ref="I121">((_xlfn.XLOOKUP(B121,'4. Material Balance Activities'!$C$35:$C$88,'4. Material Balance Activities'!$G$35:$G$88,NA,0,1)-_xlfn.XLOOKUP(B121,'4. Material Balance Activities'!$C$35:$C$88,'4. Material Balance Activities'!$M$35:$M$88,NA,0,1))*G121)*(1-F121)</f>
        <v>8.5016249999999989</v>
      </c>
      <c r="J121" s="105" t="s">
        <v>214</v>
      </c>
      <c r="K121" s="83" t="s">
        <v>214</v>
      </c>
      <c r="L121" s="102" cm="1">
        <f t="array" ref="L121">((_xlfn.XLOOKUP(B121,'4. Material Balance Activities'!$C$35:$C$88,'4. Material Balance Activities'!$J$35:$J$88,NA,0,1)-_xlfn.XLOOKUP(B121,'4. Material Balance Activities'!$C$35:$C$88,'4. Material Balance Activities'!$P$35:$P$88,NA,0,1))*G121)*(1-F121)</f>
        <v>3.428074596774193E-2</v>
      </c>
      <c r="M121" s="105" t="s">
        <v>214</v>
      </c>
      <c r="N121" s="83" t="s">
        <v>214</v>
      </c>
    </row>
    <row r="122" spans="1:14" x14ac:dyDescent="0.25">
      <c r="A122" s="79" t="s">
        <v>236</v>
      </c>
      <c r="B122" s="133" t="s">
        <v>250</v>
      </c>
      <c r="C122" s="137" t="s">
        <v>438</v>
      </c>
      <c r="D122" s="81" t="s">
        <v>439</v>
      </c>
      <c r="E122" s="115"/>
      <c r="F122" s="138">
        <v>0</v>
      </c>
      <c r="G122" s="139">
        <v>0.01</v>
      </c>
      <c r="H122" s="104"/>
      <c r="I122" s="102" cm="1">
        <f t="array" ref="I122">((_xlfn.XLOOKUP(B122,'4. Material Balance Activities'!$C$35:$C$88,'4. Material Balance Activities'!$G$35:$G$88,NA,0,1)-_xlfn.XLOOKUP(B122,'4. Material Balance Activities'!$C$35:$C$88,'4. Material Balance Activities'!$M$35:$M$88,NA,0,1))*G122)*(1-F122)</f>
        <v>3.7065600000000001</v>
      </c>
      <c r="J122" s="105" t="s">
        <v>214</v>
      </c>
      <c r="K122" s="83" t="s">
        <v>214</v>
      </c>
      <c r="L122" s="102" cm="1">
        <f t="array" ref="L122">((_xlfn.XLOOKUP(B122,'4. Material Balance Activities'!$C$35:$C$88,'4. Material Balance Activities'!$J$35:$J$88,NA,0,1)-_xlfn.XLOOKUP(B122,'4. Material Balance Activities'!$C$35:$C$88,'4. Material Balance Activities'!$P$35:$P$88,NA,0,1))*G122)*(1-F122)</f>
        <v>1.4945806451612904E-2</v>
      </c>
      <c r="M122" s="105" t="s">
        <v>214</v>
      </c>
      <c r="N122" s="83" t="s">
        <v>214</v>
      </c>
    </row>
    <row r="123" spans="1:14" x14ac:dyDescent="0.25">
      <c r="A123" s="79" t="s">
        <v>236</v>
      </c>
      <c r="B123" s="133" t="s">
        <v>250</v>
      </c>
      <c r="C123" s="137" t="s">
        <v>181</v>
      </c>
      <c r="D123" s="81" t="str">
        <f>IFERROR(IF(C123="No CAS","",INDEX('DEQ Pollutant List'!$C$7:$C$611,MATCH('5. Pollutant Emissions - MB'!C123,'DEQ Pollutant List'!$B$7:$B$611,0))),"")</f>
        <v>Ethyl benzene</v>
      </c>
      <c r="E123" s="115"/>
      <c r="F123" s="138">
        <v>0</v>
      </c>
      <c r="G123" s="139">
        <v>1E-3</v>
      </c>
      <c r="H123" s="104"/>
      <c r="I123" s="102" cm="1">
        <f t="array" ref="I123">((_xlfn.XLOOKUP(B123,'4. Material Balance Activities'!$C$35:$C$88,'4. Material Balance Activities'!$G$35:$G$88,NA,0,1)-_xlfn.XLOOKUP(B123,'4. Material Balance Activities'!$C$35:$C$88,'4. Material Balance Activities'!$M$35:$M$88,NA,0,1))*G123)*(1-F123)</f>
        <v>0.37065600000000004</v>
      </c>
      <c r="J123" s="105" t="s">
        <v>214</v>
      </c>
      <c r="K123" s="83" t="s">
        <v>214</v>
      </c>
      <c r="L123" s="102" cm="1">
        <f t="array" ref="L123">((_xlfn.XLOOKUP(B123,'4. Material Balance Activities'!$C$35:$C$88,'4. Material Balance Activities'!$J$35:$J$88,NA,0,1)-_xlfn.XLOOKUP(B123,'4. Material Balance Activities'!$C$35:$C$88,'4. Material Balance Activities'!$P$35:$P$88,NA,0,1))*G123)*(1-F123)</f>
        <v>1.4945806451612904E-3</v>
      </c>
      <c r="M123" s="105" t="s">
        <v>214</v>
      </c>
      <c r="N123" s="83" t="s">
        <v>214</v>
      </c>
    </row>
    <row r="124" spans="1:14" x14ac:dyDescent="0.25">
      <c r="A124" s="79" t="s">
        <v>236</v>
      </c>
      <c r="B124" s="133" t="s">
        <v>250</v>
      </c>
      <c r="C124" s="137" t="s">
        <v>432</v>
      </c>
      <c r="D124" s="81" t="str">
        <f>IFERROR(IF(C124="No CAS","",INDEX('DEQ Pollutant List'!$C$7:$C$611,MATCH('5. Pollutant Emissions - MB'!C124,'DEQ Pollutant List'!$B$7:$B$611,0))),"")</f>
        <v>Propylene glycol monomethyl ether acetate</v>
      </c>
      <c r="E124" s="115"/>
      <c r="F124" s="138">
        <v>0</v>
      </c>
      <c r="G124" s="139">
        <v>0.02</v>
      </c>
      <c r="H124" s="104"/>
      <c r="I124" s="102" cm="1">
        <f t="array" ref="I124">((_xlfn.XLOOKUP(B124,'4. Material Balance Activities'!$C$35:$C$88,'4. Material Balance Activities'!$G$35:$G$88,NA,0,1)-_xlfn.XLOOKUP(B124,'4. Material Balance Activities'!$C$35:$C$88,'4. Material Balance Activities'!$M$35:$M$88,NA,0,1))*G124)*(1-F124)</f>
        <v>7.4131200000000002</v>
      </c>
      <c r="J124" s="105" t="s">
        <v>214</v>
      </c>
      <c r="K124" s="83" t="s">
        <v>214</v>
      </c>
      <c r="L124" s="102" cm="1">
        <f t="array" ref="L124">((_xlfn.XLOOKUP(B124,'4. Material Balance Activities'!$C$35:$C$88,'4. Material Balance Activities'!$J$35:$J$88,NA,0,1)-_xlfn.XLOOKUP(B124,'4. Material Balance Activities'!$C$35:$C$88,'4. Material Balance Activities'!$P$35:$P$88,NA,0,1))*G124)*(1-F124)</f>
        <v>2.9891612903225808E-2</v>
      </c>
      <c r="M124" s="105" t="s">
        <v>214</v>
      </c>
      <c r="N124" s="83" t="s">
        <v>214</v>
      </c>
    </row>
    <row r="125" spans="1:14" x14ac:dyDescent="0.25">
      <c r="A125" s="79" t="s">
        <v>236</v>
      </c>
      <c r="B125" s="133" t="s">
        <v>250</v>
      </c>
      <c r="C125" s="137" t="s">
        <v>179</v>
      </c>
      <c r="D125" s="81" t="str">
        <f>IFERROR(IF(C125="No CAS","",INDEX('DEQ Pollutant List'!$C$7:$C$611,MATCH('5. Pollutant Emissions - MB'!C125,'DEQ Pollutant List'!$B$7:$B$611,0))),"")</f>
        <v>Cobalt and compounds</v>
      </c>
      <c r="E125" s="115"/>
      <c r="F125" s="138">
        <f>1-(1-0.75)*(1-0.992)</f>
        <v>0.998</v>
      </c>
      <c r="G125" s="139">
        <v>1E-3</v>
      </c>
      <c r="H125" s="104" t="s">
        <v>421</v>
      </c>
      <c r="I125" s="102" cm="1">
        <f t="array" ref="I125">((_xlfn.XLOOKUP(B125,'4. Material Balance Activities'!$C$35:$C$88,'4. Material Balance Activities'!$G$35:$G$88,NA,0,1)-_xlfn.XLOOKUP(B125,'4. Material Balance Activities'!$C$35:$C$88,'4. Material Balance Activities'!$M$35:$M$88,NA,0,1))*G125)*(1-F125)</f>
        <v>7.413120000000007E-4</v>
      </c>
      <c r="J125" s="105" t="s">
        <v>214</v>
      </c>
      <c r="K125" s="83" t="s">
        <v>214</v>
      </c>
      <c r="L125" s="102" cm="1">
        <f t="array" ref="L125">((_xlfn.XLOOKUP(B125,'4. Material Balance Activities'!$C$35:$C$88,'4. Material Balance Activities'!$J$35:$J$88,NA,0,1)-_xlfn.XLOOKUP(B125,'4. Material Balance Activities'!$C$35:$C$88,'4. Material Balance Activities'!$P$35:$P$88,NA,0,1))*G125)*(1-F125)</f>
        <v>2.9891612903225833E-6</v>
      </c>
      <c r="M125" s="105" t="s">
        <v>214</v>
      </c>
      <c r="N125" s="83" t="s">
        <v>214</v>
      </c>
    </row>
    <row r="126" spans="1:14" x14ac:dyDescent="0.25">
      <c r="A126" s="79" t="s">
        <v>236</v>
      </c>
      <c r="B126" s="133" t="s">
        <v>251</v>
      </c>
      <c r="C126" s="137" t="s">
        <v>438</v>
      </c>
      <c r="D126" s="81" t="s">
        <v>439</v>
      </c>
      <c r="E126" s="115"/>
      <c r="F126" s="138">
        <v>0</v>
      </c>
      <c r="G126" s="139">
        <v>0.01</v>
      </c>
      <c r="H126" s="104"/>
      <c r="I126" s="102" cm="1">
        <f t="array" ref="I126">((_xlfn.XLOOKUP(B126,'4. Material Balance Activities'!$C$35:$C$88,'4. Material Balance Activities'!$G$35:$G$88,NA,0,1)-_xlfn.XLOOKUP(B126,'4. Material Balance Activities'!$C$35:$C$88,'4. Material Balance Activities'!$M$35:$M$88,NA,0,1))*G126)*(1-F126)</f>
        <v>3.5269080000000002</v>
      </c>
      <c r="J126" s="105" t="s">
        <v>214</v>
      </c>
      <c r="K126" s="83" t="s">
        <v>214</v>
      </c>
      <c r="L126" s="102" cm="1">
        <f t="array" ref="L126">((_xlfn.XLOOKUP(B126,'4. Material Balance Activities'!$C$35:$C$88,'4. Material Balance Activities'!$J$35:$J$88,NA,0,1)-_xlfn.XLOOKUP(B126,'4. Material Balance Activities'!$C$35:$C$88,'4. Material Balance Activities'!$P$35:$P$88,NA,0,1))*G126)*(1-F126)</f>
        <v>1.4221403225806452E-2</v>
      </c>
      <c r="M126" s="105" t="s">
        <v>214</v>
      </c>
      <c r="N126" s="83" t="s">
        <v>214</v>
      </c>
    </row>
    <row r="127" spans="1:14" x14ac:dyDescent="0.25">
      <c r="A127" s="79" t="s">
        <v>236</v>
      </c>
      <c r="B127" s="133" t="s">
        <v>251</v>
      </c>
      <c r="C127" s="137" t="s">
        <v>181</v>
      </c>
      <c r="D127" s="81" t="str">
        <f>IFERROR(IF(C127="No CAS","",INDEX('DEQ Pollutant List'!$C$7:$C$611,MATCH('5. Pollutant Emissions - MB'!C127,'DEQ Pollutant List'!$B$7:$B$611,0))),"")</f>
        <v>Ethyl benzene</v>
      </c>
      <c r="E127" s="115"/>
      <c r="F127" s="138">
        <v>0</v>
      </c>
      <c r="G127" s="139">
        <v>1E-3</v>
      </c>
      <c r="H127" s="104"/>
      <c r="I127" s="102" cm="1">
        <f t="array" ref="I127">((_xlfn.XLOOKUP(B127,'4. Material Balance Activities'!$C$35:$C$88,'4. Material Balance Activities'!$G$35:$G$88,NA,0,1)-_xlfn.XLOOKUP(B127,'4. Material Balance Activities'!$C$35:$C$88,'4. Material Balance Activities'!$M$35:$M$88,NA,0,1))*G127)*(1-F127)</f>
        <v>0.35269080000000003</v>
      </c>
      <c r="J127" s="105" t="s">
        <v>214</v>
      </c>
      <c r="K127" s="83" t="s">
        <v>214</v>
      </c>
      <c r="L127" s="102" cm="1">
        <f t="array" ref="L127">((_xlfn.XLOOKUP(B127,'4. Material Balance Activities'!$C$35:$C$88,'4. Material Balance Activities'!$J$35:$J$88,NA,0,1)-_xlfn.XLOOKUP(B127,'4. Material Balance Activities'!$C$35:$C$88,'4. Material Balance Activities'!$P$35:$P$88,NA,0,1))*G127)*(1-F127)</f>
        <v>1.4221403225806453E-3</v>
      </c>
      <c r="M127" s="105" t="s">
        <v>214</v>
      </c>
      <c r="N127" s="83" t="s">
        <v>214</v>
      </c>
    </row>
    <row r="128" spans="1:14" x14ac:dyDescent="0.25">
      <c r="A128" s="79" t="s">
        <v>236</v>
      </c>
      <c r="B128" s="133" t="s">
        <v>251</v>
      </c>
      <c r="C128" s="137" t="s">
        <v>432</v>
      </c>
      <c r="D128" s="81" t="str">
        <f>IFERROR(IF(C128="No CAS","",INDEX('DEQ Pollutant List'!$C$7:$C$611,MATCH('5. Pollutant Emissions - MB'!C128,'DEQ Pollutant List'!$B$7:$B$611,0))),"")</f>
        <v>Propylene glycol monomethyl ether acetate</v>
      </c>
      <c r="E128" s="115"/>
      <c r="F128" s="138">
        <v>0</v>
      </c>
      <c r="G128" s="139">
        <v>0.01</v>
      </c>
      <c r="H128" s="104"/>
      <c r="I128" s="102" cm="1">
        <f t="array" ref="I128">((_xlfn.XLOOKUP(B128,'4. Material Balance Activities'!$C$35:$C$88,'4. Material Balance Activities'!$G$35:$G$88,NA,0,1)-_xlfn.XLOOKUP(B128,'4. Material Balance Activities'!$C$35:$C$88,'4. Material Balance Activities'!$M$35:$M$88,NA,0,1))*G128)*(1-F128)</f>
        <v>3.5269080000000002</v>
      </c>
      <c r="J128" s="105" t="s">
        <v>214</v>
      </c>
      <c r="K128" s="83" t="s">
        <v>214</v>
      </c>
      <c r="L128" s="102" cm="1">
        <f t="array" ref="L128">((_xlfn.XLOOKUP(B128,'4. Material Balance Activities'!$C$35:$C$88,'4. Material Balance Activities'!$J$35:$J$88,NA,0,1)-_xlfn.XLOOKUP(B128,'4. Material Balance Activities'!$C$35:$C$88,'4. Material Balance Activities'!$P$35:$P$88,NA,0,1))*G128)*(1-F128)</f>
        <v>1.4221403225806452E-2</v>
      </c>
      <c r="M128" s="105" t="s">
        <v>214</v>
      </c>
      <c r="N128" s="83" t="s">
        <v>214</v>
      </c>
    </row>
    <row r="129" spans="1:14" x14ac:dyDescent="0.25">
      <c r="A129" s="79" t="s">
        <v>236</v>
      </c>
      <c r="B129" s="133" t="s">
        <v>251</v>
      </c>
      <c r="C129" s="137" t="s">
        <v>179</v>
      </c>
      <c r="D129" s="81" t="str">
        <f>IFERROR(IF(C129="No CAS","",INDEX('DEQ Pollutant List'!$C$7:$C$611,MATCH('5. Pollutant Emissions - MB'!C129,'DEQ Pollutant List'!$B$7:$B$611,0))),"")</f>
        <v>Cobalt and compounds</v>
      </c>
      <c r="E129" s="115"/>
      <c r="F129" s="138">
        <f>1-(1-0.75)*(1-0.992)</f>
        <v>0.998</v>
      </c>
      <c r="G129" s="139">
        <v>1E-3</v>
      </c>
      <c r="H129" s="104" t="s">
        <v>421</v>
      </c>
      <c r="I129" s="102" cm="1">
        <f t="array" ref="I129">((_xlfn.XLOOKUP(B129,'4. Material Balance Activities'!$C$35:$C$88,'4. Material Balance Activities'!$G$35:$G$88,NA,0,1)-_xlfn.XLOOKUP(B129,'4. Material Balance Activities'!$C$35:$C$88,'4. Material Balance Activities'!$M$35:$M$88,NA,0,1))*G129)*(1-F129)</f>
        <v>7.0538160000000068E-4</v>
      </c>
      <c r="J129" s="105" t="s">
        <v>214</v>
      </c>
      <c r="K129" s="83" t="s">
        <v>214</v>
      </c>
      <c r="L129" s="102" cm="1">
        <f t="array" ref="L129">((_xlfn.XLOOKUP(B129,'4. Material Balance Activities'!$C$35:$C$88,'4. Material Balance Activities'!$J$35:$J$88,NA,0,1)-_xlfn.XLOOKUP(B129,'4. Material Balance Activities'!$C$35:$C$88,'4. Material Balance Activities'!$P$35:$P$88,NA,0,1))*G129)*(1-F129)</f>
        <v>2.8442806451612929E-6</v>
      </c>
      <c r="M129" s="105" t="s">
        <v>214</v>
      </c>
      <c r="N129" s="83" t="s">
        <v>214</v>
      </c>
    </row>
    <row r="130" spans="1:14" x14ac:dyDescent="0.25">
      <c r="A130" s="79" t="s">
        <v>236</v>
      </c>
      <c r="B130" s="133" t="s">
        <v>252</v>
      </c>
      <c r="C130" s="137" t="s">
        <v>438</v>
      </c>
      <c r="D130" s="81" t="s">
        <v>439</v>
      </c>
      <c r="E130" s="115"/>
      <c r="F130" s="138">
        <v>0</v>
      </c>
      <c r="G130" s="139">
        <v>0.01</v>
      </c>
      <c r="H130" s="104"/>
      <c r="I130" s="102" cm="1">
        <f t="array" ref="I130">((_xlfn.XLOOKUP(B130,'4. Material Balance Activities'!$C$35:$C$88,'4. Material Balance Activities'!$G$35:$G$88,NA,0,1)-_xlfn.XLOOKUP(B130,'4. Material Balance Activities'!$C$35:$C$88,'4. Material Balance Activities'!$M$35:$M$88,NA,0,1))*G130)*(1-F130)</f>
        <v>0.22671000000000002</v>
      </c>
      <c r="J130" s="105" t="s">
        <v>214</v>
      </c>
      <c r="K130" s="83" t="s">
        <v>214</v>
      </c>
      <c r="L130" s="102" cm="1">
        <f t="array" ref="L130">((_xlfn.XLOOKUP(B130,'4. Material Balance Activities'!$C$35:$C$88,'4. Material Balance Activities'!$J$35:$J$88,NA,0,1)-_xlfn.XLOOKUP(B130,'4. Material Balance Activities'!$C$35:$C$88,'4. Material Balance Activities'!$P$35:$P$88,NA,0,1))*G130)*(1-F130)</f>
        <v>9.1415322580645178E-4</v>
      </c>
      <c r="M130" s="105" t="s">
        <v>214</v>
      </c>
      <c r="N130" s="83" t="s">
        <v>214</v>
      </c>
    </row>
    <row r="131" spans="1:14" x14ac:dyDescent="0.25">
      <c r="A131" s="79" t="s">
        <v>236</v>
      </c>
      <c r="B131" s="133" t="s">
        <v>252</v>
      </c>
      <c r="C131" s="137" t="s">
        <v>432</v>
      </c>
      <c r="D131" s="81" t="str">
        <f>IFERROR(IF(C131="No CAS","",INDEX('DEQ Pollutant List'!$C$7:$C$611,MATCH('5. Pollutant Emissions - MB'!C131,'DEQ Pollutant List'!$B$7:$B$611,0))),"")</f>
        <v>Propylene glycol monomethyl ether acetate</v>
      </c>
      <c r="E131" s="115"/>
      <c r="F131" s="138">
        <v>0</v>
      </c>
      <c r="G131" s="139">
        <v>0.01</v>
      </c>
      <c r="H131" s="104"/>
      <c r="I131" s="102" cm="1">
        <f t="array" ref="I131">((_xlfn.XLOOKUP(B131,'4. Material Balance Activities'!$C$35:$C$88,'4. Material Balance Activities'!$G$35:$G$88,NA,0,1)-_xlfn.XLOOKUP(B131,'4. Material Balance Activities'!$C$35:$C$88,'4. Material Balance Activities'!$M$35:$M$88,NA,0,1))*G131)*(1-F131)</f>
        <v>0.22671000000000002</v>
      </c>
      <c r="J131" s="105" t="s">
        <v>214</v>
      </c>
      <c r="K131" s="83" t="s">
        <v>214</v>
      </c>
      <c r="L131" s="102" cm="1">
        <f t="array" ref="L131">((_xlfn.XLOOKUP(B131,'4. Material Balance Activities'!$C$35:$C$88,'4. Material Balance Activities'!$J$35:$J$88,NA,0,1)-_xlfn.XLOOKUP(B131,'4. Material Balance Activities'!$C$35:$C$88,'4. Material Balance Activities'!$P$35:$P$88,NA,0,1))*G131)*(1-F131)</f>
        <v>9.1415322580645178E-4</v>
      </c>
      <c r="M131" s="105" t="s">
        <v>214</v>
      </c>
      <c r="N131" s="83" t="s">
        <v>214</v>
      </c>
    </row>
    <row r="132" spans="1:14" x14ac:dyDescent="0.25">
      <c r="A132" s="79" t="s">
        <v>236</v>
      </c>
      <c r="B132" s="133" t="s">
        <v>253</v>
      </c>
      <c r="C132" s="137" t="s">
        <v>189</v>
      </c>
      <c r="D132" s="81" t="str">
        <f>IFERROR(IF(C132="No CAS","",INDEX('DEQ Pollutant List'!$C$7:$C$611,MATCH('5. Pollutant Emissions - MB'!C132,'DEQ Pollutant List'!$B$7:$B$611,0))),"")</f>
        <v>Toluene</v>
      </c>
      <c r="E132" s="115"/>
      <c r="F132" s="138">
        <v>0</v>
      </c>
      <c r="G132" s="139">
        <v>0.01</v>
      </c>
      <c r="H132" s="104"/>
      <c r="I132" s="102" cm="1">
        <f t="array" ref="I132">((_xlfn.XLOOKUP(B132,'4. Material Balance Activities'!$C$35:$C$88,'4. Material Balance Activities'!$G$35:$G$88,NA,0,1)-_xlfn.XLOOKUP(B132,'4. Material Balance Activities'!$C$35:$C$88,'4. Material Balance Activities'!$M$35:$M$88,NA,0,1))*G132)*(1-F132)</f>
        <v>4.1289600000000002</v>
      </c>
      <c r="J132" s="105" t="s">
        <v>214</v>
      </c>
      <c r="K132" s="83" t="s">
        <v>214</v>
      </c>
      <c r="L132" s="102" cm="1">
        <f t="array" ref="L132">((_xlfn.XLOOKUP(B132,'4. Material Balance Activities'!$C$35:$C$88,'4. Material Balance Activities'!$J$35:$J$88,NA,0,1)-_xlfn.XLOOKUP(B132,'4. Material Balance Activities'!$C$35:$C$88,'4. Material Balance Activities'!$P$35:$P$88,NA,0,1))*G132)*(1-F132)</f>
        <v>1.6649032258064519E-2</v>
      </c>
      <c r="M132" s="105" t="s">
        <v>214</v>
      </c>
      <c r="N132" s="83" t="s">
        <v>214</v>
      </c>
    </row>
    <row r="133" spans="1:14" x14ac:dyDescent="0.25">
      <c r="A133" s="79" t="s">
        <v>236</v>
      </c>
      <c r="B133" s="133" t="s">
        <v>253</v>
      </c>
      <c r="C133" s="137" t="s">
        <v>422</v>
      </c>
      <c r="D133" s="81" t="str">
        <f>IFERROR(IF(C133="No CAS","",INDEX('DEQ Pollutant List'!$C$7:$C$611,MATCH('5. Pollutant Emissions - MB'!C133,'DEQ Pollutant List'!$B$7:$B$611,0))),"")</f>
        <v>Methyl isobutyl ketone (MIBK, hexone)</v>
      </c>
      <c r="E133" s="115"/>
      <c r="F133" s="138">
        <v>0</v>
      </c>
      <c r="G133" s="139">
        <v>1E-3</v>
      </c>
      <c r="H133" s="104"/>
      <c r="I133" s="102" cm="1">
        <f t="array" ref="I133">((_xlfn.XLOOKUP(B133,'4. Material Balance Activities'!$C$35:$C$88,'4. Material Balance Activities'!$G$35:$G$88,NA,0,1)-_xlfn.XLOOKUP(B133,'4. Material Balance Activities'!$C$35:$C$88,'4. Material Balance Activities'!$M$35:$M$88,NA,0,1))*G133)*(1-F133)</f>
        <v>0.41289600000000004</v>
      </c>
      <c r="J133" s="105" t="s">
        <v>214</v>
      </c>
      <c r="K133" s="83" t="s">
        <v>214</v>
      </c>
      <c r="L133" s="102" cm="1">
        <f t="array" ref="L133">((_xlfn.XLOOKUP(B133,'4. Material Balance Activities'!$C$35:$C$88,'4. Material Balance Activities'!$J$35:$J$88,NA,0,1)-_xlfn.XLOOKUP(B133,'4. Material Balance Activities'!$C$35:$C$88,'4. Material Balance Activities'!$P$35:$P$88,NA,0,1))*G133)*(1-F133)</f>
        <v>1.6649032258064518E-3</v>
      </c>
      <c r="M133" s="105" t="s">
        <v>214</v>
      </c>
      <c r="N133" s="83" t="s">
        <v>214</v>
      </c>
    </row>
    <row r="134" spans="1:14" x14ac:dyDescent="0.25">
      <c r="A134" s="79" t="s">
        <v>236</v>
      </c>
      <c r="B134" s="133" t="s">
        <v>253</v>
      </c>
      <c r="C134" s="137" t="s">
        <v>424</v>
      </c>
      <c r="D134" s="81" t="str">
        <f>IFERROR(IF(C134="No CAS","",INDEX('DEQ Pollutant List'!$C$7:$C$611,MATCH('5. Pollutant Emissions - MB'!C134,'DEQ Pollutant List'!$B$7:$B$611,0))),"")</f>
        <v>Isopropyl alcohol</v>
      </c>
      <c r="E134" s="115"/>
      <c r="F134" s="138">
        <v>0</v>
      </c>
      <c r="G134" s="139">
        <v>0.08</v>
      </c>
      <c r="H134" s="104"/>
      <c r="I134" s="102" cm="1">
        <f t="array" ref="I134">((_xlfn.XLOOKUP(B134,'4. Material Balance Activities'!$C$35:$C$88,'4. Material Balance Activities'!$G$35:$G$88,NA,0,1)-_xlfn.XLOOKUP(B134,'4. Material Balance Activities'!$C$35:$C$88,'4. Material Balance Activities'!$M$35:$M$88,NA,0,1))*G134)*(1-F134)</f>
        <v>33.031680000000001</v>
      </c>
      <c r="J134" s="105" t="s">
        <v>214</v>
      </c>
      <c r="K134" s="83" t="s">
        <v>214</v>
      </c>
      <c r="L134" s="102" cm="1">
        <f t="array" ref="L134">((_xlfn.XLOOKUP(B134,'4. Material Balance Activities'!$C$35:$C$88,'4. Material Balance Activities'!$J$35:$J$88,NA,0,1)-_xlfn.XLOOKUP(B134,'4. Material Balance Activities'!$C$35:$C$88,'4. Material Balance Activities'!$P$35:$P$88,NA,0,1))*G134)*(1-F134)</f>
        <v>0.13319225806451615</v>
      </c>
      <c r="M134" s="105" t="s">
        <v>214</v>
      </c>
      <c r="N134" s="83" t="s">
        <v>214</v>
      </c>
    </row>
    <row r="135" spans="1:14" x14ac:dyDescent="0.25">
      <c r="A135" s="79" t="s">
        <v>236</v>
      </c>
      <c r="B135" s="133" t="s">
        <v>253</v>
      </c>
      <c r="C135" s="137" t="s">
        <v>420</v>
      </c>
      <c r="D135" s="81" t="str">
        <f>IFERROR(IF(C135="No CAS","",INDEX('DEQ Pollutant List'!$C$7:$C$611,MATCH('5. Pollutant Emissions - MB'!C135,'DEQ Pollutant List'!$B$7:$B$611,0))),"")</f>
        <v>Acetone</v>
      </c>
      <c r="E135" s="115"/>
      <c r="F135" s="138">
        <v>0</v>
      </c>
      <c r="G135" s="139">
        <v>0.5</v>
      </c>
      <c r="H135" s="104"/>
      <c r="I135" s="102" cm="1">
        <f t="array" ref="I135">((_xlfn.XLOOKUP(B135,'4. Material Balance Activities'!$C$35:$C$88,'4. Material Balance Activities'!$G$35:$G$88,NA,0,1)-_xlfn.XLOOKUP(B135,'4. Material Balance Activities'!$C$35:$C$88,'4. Material Balance Activities'!$M$35:$M$88,NA,0,1))*G135)*(1-F135)</f>
        <v>206.44800000000001</v>
      </c>
      <c r="J135" s="105" t="s">
        <v>214</v>
      </c>
      <c r="K135" s="83" t="s">
        <v>214</v>
      </c>
      <c r="L135" s="102" cm="1">
        <f t="array" ref="L135">((_xlfn.XLOOKUP(B135,'4. Material Balance Activities'!$C$35:$C$88,'4. Material Balance Activities'!$J$35:$J$88,NA,0,1)-_xlfn.XLOOKUP(B135,'4. Material Balance Activities'!$C$35:$C$88,'4. Material Balance Activities'!$P$35:$P$88,NA,0,1))*G135)*(1-F135)</f>
        <v>0.83245161290322589</v>
      </c>
      <c r="M135" s="105" t="s">
        <v>214</v>
      </c>
      <c r="N135" s="83" t="s">
        <v>214</v>
      </c>
    </row>
    <row r="136" spans="1:14" x14ac:dyDescent="0.25">
      <c r="A136" s="79" t="s">
        <v>236</v>
      </c>
      <c r="B136" s="133" t="s">
        <v>254</v>
      </c>
      <c r="C136" s="137" t="s">
        <v>424</v>
      </c>
      <c r="D136" s="81" t="str">
        <f>IFERROR(IF(C136="No CAS","",INDEX('DEQ Pollutant List'!$C$7:$C$611,MATCH('5. Pollutant Emissions - MB'!C136,'DEQ Pollutant List'!$B$7:$B$611,0))),"")</f>
        <v>Isopropyl alcohol</v>
      </c>
      <c r="E136" s="115"/>
      <c r="F136" s="138">
        <v>0</v>
      </c>
      <c r="G136" s="139">
        <v>7.0000000000000007E-2</v>
      </c>
      <c r="H136" s="104"/>
      <c r="I136" s="102" cm="1">
        <f t="array" ref="I136">((_xlfn.XLOOKUP(B136,'4. Material Balance Activities'!$C$35:$C$88,'4. Material Balance Activities'!$G$35:$G$88,NA,0,1)-_xlfn.XLOOKUP(B136,'4. Material Balance Activities'!$C$35:$C$88,'4. Material Balance Activities'!$M$35:$M$88,NA,0,1))*G136)*(1-F136)</f>
        <v>21.991200000000003</v>
      </c>
      <c r="J136" s="105" t="s">
        <v>214</v>
      </c>
      <c r="K136" s="83" t="s">
        <v>214</v>
      </c>
      <c r="L136" s="102" cm="1">
        <f t="array" ref="L136">((_xlfn.XLOOKUP(B136,'4. Material Balance Activities'!$C$35:$C$88,'4. Material Balance Activities'!$J$35:$J$88,NA,0,1)-_xlfn.XLOOKUP(B136,'4. Material Balance Activities'!$C$35:$C$88,'4. Material Balance Activities'!$P$35:$P$88,NA,0,1))*G136)*(1-F136)</f>
        <v>8.8674193548387112E-2</v>
      </c>
      <c r="M136" s="105" t="s">
        <v>214</v>
      </c>
      <c r="N136" s="83" t="s">
        <v>214</v>
      </c>
    </row>
    <row r="137" spans="1:14" x14ac:dyDescent="0.25">
      <c r="A137" s="79" t="s">
        <v>236</v>
      </c>
      <c r="B137" s="133" t="s">
        <v>254</v>
      </c>
      <c r="C137" s="137" t="s">
        <v>438</v>
      </c>
      <c r="D137" s="81" t="s">
        <v>439</v>
      </c>
      <c r="E137" s="115"/>
      <c r="F137" s="138">
        <v>0</v>
      </c>
      <c r="G137" s="139">
        <v>3.0000000000000001E-3</v>
      </c>
      <c r="H137" s="104"/>
      <c r="I137" s="102" cm="1">
        <f t="array" ref="I137">((_xlfn.XLOOKUP(B137,'4. Material Balance Activities'!$C$35:$C$88,'4. Material Balance Activities'!$G$35:$G$88,NA,0,1)-_xlfn.XLOOKUP(B137,'4. Material Balance Activities'!$C$35:$C$88,'4. Material Balance Activities'!$M$35:$M$88,NA,0,1))*G137)*(1-F137)</f>
        <v>0.9424800000000001</v>
      </c>
      <c r="J137" s="105" t="s">
        <v>214</v>
      </c>
      <c r="K137" s="83" t="s">
        <v>214</v>
      </c>
      <c r="L137" s="102" cm="1">
        <f t="array" ref="L137">((_xlfn.XLOOKUP(B137,'4. Material Balance Activities'!$C$35:$C$88,'4. Material Balance Activities'!$J$35:$J$88,NA,0,1)-_xlfn.XLOOKUP(B137,'4. Material Balance Activities'!$C$35:$C$88,'4. Material Balance Activities'!$P$35:$P$88,NA,0,1))*G137)*(1-F137)</f>
        <v>3.8003225806451614E-3</v>
      </c>
      <c r="M137" s="105" t="s">
        <v>214</v>
      </c>
      <c r="N137" s="83" t="s">
        <v>214</v>
      </c>
    </row>
    <row r="138" spans="1:14" x14ac:dyDescent="0.25">
      <c r="A138" s="79" t="s">
        <v>236</v>
      </c>
      <c r="B138" s="133" t="s">
        <v>254</v>
      </c>
      <c r="C138" s="137" t="s">
        <v>189</v>
      </c>
      <c r="D138" s="81" t="str">
        <f>IFERROR(IF(C138="No CAS","",INDEX('DEQ Pollutant List'!$C$7:$C$611,MATCH('5. Pollutant Emissions - MB'!C138,'DEQ Pollutant List'!$B$7:$B$611,0))),"")</f>
        <v>Toluene</v>
      </c>
      <c r="E138" s="115"/>
      <c r="F138" s="138">
        <v>0</v>
      </c>
      <c r="G138" s="139">
        <v>0.01</v>
      </c>
      <c r="H138" s="104"/>
      <c r="I138" s="102" cm="1">
        <f t="array" ref="I138">((_xlfn.XLOOKUP(B138,'4. Material Balance Activities'!$C$35:$C$88,'4. Material Balance Activities'!$G$35:$G$88,NA,0,1)-_xlfn.XLOOKUP(B138,'4. Material Balance Activities'!$C$35:$C$88,'4. Material Balance Activities'!$M$35:$M$88,NA,0,1))*G138)*(1-F138)</f>
        <v>3.1416000000000004</v>
      </c>
      <c r="J138" s="105" t="s">
        <v>214</v>
      </c>
      <c r="K138" s="83" t="s">
        <v>214</v>
      </c>
      <c r="L138" s="102" cm="1">
        <f t="array" ref="L138">((_xlfn.XLOOKUP(B138,'4. Material Balance Activities'!$C$35:$C$88,'4. Material Balance Activities'!$J$35:$J$88,NA,0,1)-_xlfn.XLOOKUP(B138,'4. Material Balance Activities'!$C$35:$C$88,'4. Material Balance Activities'!$P$35:$P$88,NA,0,1))*G138)*(1-F138)</f>
        <v>1.2667741935483872E-2</v>
      </c>
      <c r="M138" s="105" t="s">
        <v>214</v>
      </c>
      <c r="N138" s="83" t="s">
        <v>214</v>
      </c>
    </row>
    <row r="139" spans="1:14" x14ac:dyDescent="0.25">
      <c r="A139" s="79" t="s">
        <v>236</v>
      </c>
      <c r="B139" s="133" t="s">
        <v>254</v>
      </c>
      <c r="C139" s="137" t="s">
        <v>420</v>
      </c>
      <c r="D139" s="81" t="str">
        <f>IFERROR(IF(C139="No CAS","",INDEX('DEQ Pollutant List'!$C$7:$C$611,MATCH('5. Pollutant Emissions - MB'!C139,'DEQ Pollutant List'!$B$7:$B$611,0))),"")</f>
        <v>Acetone</v>
      </c>
      <c r="E139" s="115"/>
      <c r="F139" s="138">
        <v>0</v>
      </c>
      <c r="G139" s="139">
        <v>0.53</v>
      </c>
      <c r="H139" s="104"/>
      <c r="I139" s="102" cm="1">
        <f t="array" ref="I139">((_xlfn.XLOOKUP(B139,'4. Material Balance Activities'!$C$35:$C$88,'4. Material Balance Activities'!$G$35:$G$88,NA,0,1)-_xlfn.XLOOKUP(B139,'4. Material Balance Activities'!$C$35:$C$88,'4. Material Balance Activities'!$M$35:$M$88,NA,0,1))*G139)*(1-F139)</f>
        <v>166.50480000000002</v>
      </c>
      <c r="J139" s="105" t="s">
        <v>214</v>
      </c>
      <c r="K139" s="83" t="s">
        <v>214</v>
      </c>
      <c r="L139" s="102" cm="1">
        <f t="array" ref="L139">((_xlfn.XLOOKUP(B139,'4. Material Balance Activities'!$C$35:$C$88,'4. Material Balance Activities'!$J$35:$J$88,NA,0,1)-_xlfn.XLOOKUP(B139,'4. Material Balance Activities'!$C$35:$C$88,'4. Material Balance Activities'!$P$35:$P$88,NA,0,1))*G139)*(1-F139)</f>
        <v>0.67139032258064524</v>
      </c>
      <c r="M139" s="105" t="s">
        <v>214</v>
      </c>
      <c r="N139" s="83" t="s">
        <v>214</v>
      </c>
    </row>
    <row r="140" spans="1:14" x14ac:dyDescent="0.25">
      <c r="A140" s="79" t="s">
        <v>236</v>
      </c>
      <c r="B140" s="133" t="s">
        <v>255</v>
      </c>
      <c r="C140" s="137" t="s">
        <v>424</v>
      </c>
      <c r="D140" s="81" t="str">
        <f>IFERROR(IF(C140="No CAS","",INDEX('DEQ Pollutant List'!$C$7:$C$611,MATCH('5. Pollutant Emissions - MB'!C140,'DEQ Pollutant List'!$B$7:$B$611,0))),"")</f>
        <v>Isopropyl alcohol</v>
      </c>
      <c r="E140" s="115"/>
      <c r="F140" s="138">
        <v>0</v>
      </c>
      <c r="G140" s="139">
        <v>7.0000000000000007E-2</v>
      </c>
      <c r="H140" s="104"/>
      <c r="I140" s="102" cm="1">
        <f t="array" ref="I140">((_xlfn.XLOOKUP(B140,'4. Material Balance Activities'!$C$35:$C$88,'4. Material Balance Activities'!$G$35:$G$88,NA,0,1)-_xlfn.XLOOKUP(B140,'4. Material Balance Activities'!$C$35:$C$88,'4. Material Balance Activities'!$M$35:$M$88,NA,0,1))*G140)*(1-F140)</f>
        <v>196.86882600000004</v>
      </c>
      <c r="J140" s="105" t="s">
        <v>214</v>
      </c>
      <c r="K140" s="83" t="s">
        <v>214</v>
      </c>
      <c r="L140" s="102" cm="1">
        <f t="array" ref="L140">((_xlfn.XLOOKUP(B140,'4. Material Balance Activities'!$C$35:$C$88,'4. Material Balance Activities'!$J$35:$J$88,NA,0,1)-_xlfn.XLOOKUP(B140,'4. Material Balance Activities'!$C$35:$C$88,'4. Material Balance Activities'!$P$35:$P$88,NA,0,1))*G140)*(1-F140)</f>
        <v>0.79382591129032276</v>
      </c>
      <c r="M140" s="105" t="s">
        <v>214</v>
      </c>
      <c r="N140" s="83" t="s">
        <v>214</v>
      </c>
    </row>
    <row r="141" spans="1:14" x14ac:dyDescent="0.25">
      <c r="A141" s="79" t="s">
        <v>236</v>
      </c>
      <c r="B141" s="133" t="s">
        <v>255</v>
      </c>
      <c r="C141" s="137" t="s">
        <v>189</v>
      </c>
      <c r="D141" s="81" t="str">
        <f>IFERROR(IF(C141="No CAS","",INDEX('DEQ Pollutant List'!$C$7:$C$611,MATCH('5. Pollutant Emissions - MB'!C141,'DEQ Pollutant List'!$B$7:$B$611,0))),"")</f>
        <v>Toluene</v>
      </c>
      <c r="E141" s="115"/>
      <c r="F141" s="138">
        <v>0</v>
      </c>
      <c r="G141" s="139">
        <v>3.0000000000000001E-3</v>
      </c>
      <c r="H141" s="104"/>
      <c r="I141" s="102" cm="1">
        <f t="array" ref="I141">((_xlfn.XLOOKUP(B141,'4. Material Balance Activities'!$C$35:$C$88,'4. Material Balance Activities'!$G$35:$G$88,NA,0,1)-_xlfn.XLOOKUP(B141,'4. Material Balance Activities'!$C$35:$C$88,'4. Material Balance Activities'!$M$35:$M$88,NA,0,1))*G141)*(1-F141)</f>
        <v>8.4372354000000005</v>
      </c>
      <c r="J141" s="105" t="s">
        <v>214</v>
      </c>
      <c r="K141" s="83" t="s">
        <v>214</v>
      </c>
      <c r="L141" s="102" cm="1">
        <f t="array" ref="L141">((_xlfn.XLOOKUP(B141,'4. Material Balance Activities'!$C$35:$C$88,'4. Material Balance Activities'!$J$35:$J$88,NA,0,1)-_xlfn.XLOOKUP(B141,'4. Material Balance Activities'!$C$35:$C$88,'4. Material Balance Activities'!$P$35:$P$88,NA,0,1))*G141)*(1-F141)</f>
        <v>3.4021110483870971E-2</v>
      </c>
      <c r="M141" s="105" t="s">
        <v>214</v>
      </c>
      <c r="N141" s="83" t="s">
        <v>214</v>
      </c>
    </row>
    <row r="142" spans="1:14" x14ac:dyDescent="0.25">
      <c r="A142" s="79" t="s">
        <v>236</v>
      </c>
      <c r="B142" s="133" t="s">
        <v>255</v>
      </c>
      <c r="C142" s="137" t="s">
        <v>420</v>
      </c>
      <c r="D142" s="81" t="str">
        <f>IFERROR(IF(C142="No CAS","",INDEX('DEQ Pollutant List'!$C$7:$C$611,MATCH('5. Pollutant Emissions - MB'!C142,'DEQ Pollutant List'!$B$7:$B$611,0))),"")</f>
        <v>Acetone</v>
      </c>
      <c r="E142" s="115"/>
      <c r="F142" s="138">
        <v>0</v>
      </c>
      <c r="G142" s="139">
        <v>0.55000000000000004</v>
      </c>
      <c r="H142" s="104"/>
      <c r="I142" s="102" cm="1">
        <f t="array" ref="I142">((_xlfn.XLOOKUP(B142,'4. Material Balance Activities'!$C$35:$C$88,'4. Material Balance Activities'!$G$35:$G$88,NA,0,1)-_xlfn.XLOOKUP(B142,'4. Material Balance Activities'!$C$35:$C$88,'4. Material Balance Activities'!$M$35:$M$88,NA,0,1))*G142)*(1-F142)</f>
        <v>1546.8264900000004</v>
      </c>
      <c r="J142" s="105" t="s">
        <v>214</v>
      </c>
      <c r="K142" s="83" t="s">
        <v>214</v>
      </c>
      <c r="L142" s="102" cm="1">
        <f t="array" ref="L142">((_xlfn.XLOOKUP(B142,'4. Material Balance Activities'!$C$35:$C$88,'4. Material Balance Activities'!$J$35:$J$88,NA,0,1)-_xlfn.XLOOKUP(B142,'4. Material Balance Activities'!$C$35:$C$88,'4. Material Balance Activities'!$P$35:$P$88,NA,0,1))*G142)*(1-F142)</f>
        <v>6.2372035887096784</v>
      </c>
      <c r="M142" s="105" t="s">
        <v>214</v>
      </c>
      <c r="N142" s="83" t="s">
        <v>214</v>
      </c>
    </row>
    <row r="143" spans="1:14" x14ac:dyDescent="0.25">
      <c r="A143" s="79" t="s">
        <v>236</v>
      </c>
      <c r="B143" s="133" t="s">
        <v>256</v>
      </c>
      <c r="C143" s="137" t="s">
        <v>424</v>
      </c>
      <c r="D143" s="81" t="str">
        <f>IFERROR(IF(C143="No CAS","",INDEX('DEQ Pollutant List'!$C$7:$C$611,MATCH('5. Pollutant Emissions - MB'!C143,'DEQ Pollutant List'!$B$7:$B$611,0))),"")</f>
        <v>Isopropyl alcohol</v>
      </c>
      <c r="E143" s="115"/>
      <c r="F143" s="138">
        <v>0</v>
      </c>
      <c r="G143" s="139">
        <v>7.0000000000000007E-2</v>
      </c>
      <c r="H143" s="104"/>
      <c r="I143" s="102" cm="1">
        <f t="array" ref="I143">((_xlfn.XLOOKUP(B143,'4. Material Balance Activities'!$C$35:$C$88,'4. Material Balance Activities'!$G$35:$G$88,NA,0,1)-_xlfn.XLOOKUP(B143,'4. Material Balance Activities'!$C$35:$C$88,'4. Material Balance Activities'!$M$35:$M$88,NA,0,1))*G143)*(1-F143)</f>
        <v>88.740960000000015</v>
      </c>
      <c r="J143" s="105" t="s">
        <v>214</v>
      </c>
      <c r="K143" s="83" t="s">
        <v>214</v>
      </c>
      <c r="L143" s="102" cm="1">
        <f t="array" ref="L143">((_xlfn.XLOOKUP(B143,'4. Material Balance Activities'!$C$35:$C$88,'4. Material Balance Activities'!$J$35:$J$88,NA,0,1)-_xlfn.XLOOKUP(B143,'4. Material Balance Activities'!$C$35:$C$88,'4. Material Balance Activities'!$P$35:$P$88,NA,0,1))*G143)*(1-F143)</f>
        <v>0.35782645161290327</v>
      </c>
      <c r="M143" s="105" t="s">
        <v>214</v>
      </c>
      <c r="N143" s="83" t="s">
        <v>214</v>
      </c>
    </row>
    <row r="144" spans="1:14" x14ac:dyDescent="0.25">
      <c r="A144" s="79" t="s">
        <v>236</v>
      </c>
      <c r="B144" s="133" t="s">
        <v>256</v>
      </c>
      <c r="C144" s="137" t="s">
        <v>189</v>
      </c>
      <c r="D144" s="81" t="str">
        <f>IFERROR(IF(C144="No CAS","",INDEX('DEQ Pollutant List'!$C$7:$C$611,MATCH('5. Pollutant Emissions - MB'!C144,'DEQ Pollutant List'!$B$7:$B$611,0))),"")</f>
        <v>Toluene</v>
      </c>
      <c r="E144" s="115"/>
      <c r="F144" s="138">
        <v>0</v>
      </c>
      <c r="G144" s="139">
        <v>3.0000000000000001E-3</v>
      </c>
      <c r="H144" s="104"/>
      <c r="I144" s="102" cm="1">
        <f t="array" ref="I144">((_xlfn.XLOOKUP(B144,'4. Material Balance Activities'!$C$35:$C$88,'4. Material Balance Activities'!$G$35:$G$88,NA,0,1)-_xlfn.XLOOKUP(B144,'4. Material Balance Activities'!$C$35:$C$88,'4. Material Balance Activities'!$M$35:$M$88,NA,0,1))*G144)*(1-F144)</f>
        <v>3.8031840000000003</v>
      </c>
      <c r="J144" s="105" t="s">
        <v>214</v>
      </c>
      <c r="K144" s="83" t="s">
        <v>214</v>
      </c>
      <c r="L144" s="102" cm="1">
        <f t="array" ref="L144">((_xlfn.XLOOKUP(B144,'4. Material Balance Activities'!$C$35:$C$88,'4. Material Balance Activities'!$J$35:$J$88,NA,0,1)-_xlfn.XLOOKUP(B144,'4. Material Balance Activities'!$C$35:$C$88,'4. Material Balance Activities'!$P$35:$P$88,NA,0,1))*G144)*(1-F144)</f>
        <v>1.533541935483871E-2</v>
      </c>
      <c r="M144" s="105" t="s">
        <v>214</v>
      </c>
      <c r="N144" s="83" t="s">
        <v>214</v>
      </c>
    </row>
    <row r="145" spans="1:14" x14ac:dyDescent="0.25">
      <c r="A145" s="79" t="s">
        <v>236</v>
      </c>
      <c r="B145" s="133" t="s">
        <v>256</v>
      </c>
      <c r="C145" s="137" t="s">
        <v>432</v>
      </c>
      <c r="D145" s="81" t="str">
        <f>IFERROR(IF(C145="No CAS","",INDEX('DEQ Pollutant List'!$C$7:$C$611,MATCH('5. Pollutant Emissions - MB'!C145,'DEQ Pollutant List'!$B$7:$B$611,0))),"")</f>
        <v>Propylene glycol monomethyl ether acetate</v>
      </c>
      <c r="E145" s="115"/>
      <c r="F145" s="138">
        <v>0</v>
      </c>
      <c r="G145" s="139">
        <v>0.1</v>
      </c>
      <c r="H145" s="104"/>
      <c r="I145" s="102" cm="1">
        <f t="array" ref="I145">((_xlfn.XLOOKUP(B145,'4. Material Balance Activities'!$C$35:$C$88,'4. Material Balance Activities'!$G$35:$G$88,NA,0,1)-_xlfn.XLOOKUP(B145,'4. Material Balance Activities'!$C$35:$C$88,'4. Material Balance Activities'!$M$35:$M$88,NA,0,1))*G145)*(1-F145)</f>
        <v>126.77280000000002</v>
      </c>
      <c r="J145" s="105" t="s">
        <v>214</v>
      </c>
      <c r="K145" s="83" t="s">
        <v>214</v>
      </c>
      <c r="L145" s="102" cm="1">
        <f t="array" ref="L145">((_xlfn.XLOOKUP(B145,'4. Material Balance Activities'!$C$35:$C$88,'4. Material Balance Activities'!$J$35:$J$88,NA,0,1)-_xlfn.XLOOKUP(B145,'4. Material Balance Activities'!$C$35:$C$88,'4. Material Balance Activities'!$P$35:$P$88,NA,0,1))*G145)*(1-F145)</f>
        <v>0.51118064516129036</v>
      </c>
      <c r="M145" s="105" t="s">
        <v>214</v>
      </c>
      <c r="N145" s="83" t="s">
        <v>214</v>
      </c>
    </row>
    <row r="146" spans="1:14" x14ac:dyDescent="0.25">
      <c r="A146" s="79" t="s">
        <v>236</v>
      </c>
      <c r="B146" s="133" t="s">
        <v>256</v>
      </c>
      <c r="C146" s="137" t="s">
        <v>425</v>
      </c>
      <c r="D146" s="81" t="str">
        <f>IFERROR(IF(C146="No CAS","",INDEX('DEQ Pollutant List'!$C$7:$C$611,MATCH('5. Pollutant Emissions - MB'!C146,'DEQ Pollutant List'!$B$7:$B$611,0))),"")</f>
        <v>2-Butanone (methyl ethyl ketone)</v>
      </c>
      <c r="E146" s="115"/>
      <c r="F146" s="138">
        <v>0</v>
      </c>
      <c r="G146" s="139">
        <v>0.9</v>
      </c>
      <c r="H146" s="104"/>
      <c r="I146" s="102" cm="1">
        <f t="array" ref="I146">((_xlfn.XLOOKUP(B146,'4. Material Balance Activities'!$C$35:$C$88,'4. Material Balance Activities'!$G$35:$G$88,NA,0,1)-_xlfn.XLOOKUP(B146,'4. Material Balance Activities'!$C$35:$C$88,'4. Material Balance Activities'!$M$35:$M$88,NA,0,1))*G146)*(1-F146)</f>
        <v>1140.9552000000001</v>
      </c>
      <c r="J146" s="105" t="s">
        <v>214</v>
      </c>
      <c r="K146" s="83" t="s">
        <v>214</v>
      </c>
      <c r="L146" s="102" cm="1">
        <f t="array" ref="L146">((_xlfn.XLOOKUP(B146,'4. Material Balance Activities'!$C$35:$C$88,'4. Material Balance Activities'!$J$35:$J$88,NA,0,1)-_xlfn.XLOOKUP(B146,'4. Material Balance Activities'!$C$35:$C$88,'4. Material Balance Activities'!$P$35:$P$88,NA,0,1))*G146)*(1-F146)</f>
        <v>4.600625806451613</v>
      </c>
      <c r="M146" s="105" t="s">
        <v>214</v>
      </c>
      <c r="N146" s="83" t="s">
        <v>214</v>
      </c>
    </row>
    <row r="147" spans="1:14" x14ac:dyDescent="0.25">
      <c r="A147" s="79" t="s">
        <v>236</v>
      </c>
      <c r="B147" s="133" t="s">
        <v>256</v>
      </c>
      <c r="C147" s="137" t="s">
        <v>420</v>
      </c>
      <c r="D147" s="81" t="str">
        <f>IFERROR(IF(C147="No CAS","",INDEX('DEQ Pollutant List'!$C$7:$C$611,MATCH('5. Pollutant Emissions - MB'!C147,'DEQ Pollutant List'!$B$7:$B$611,0))),"")</f>
        <v>Acetone</v>
      </c>
      <c r="E147" s="115"/>
      <c r="F147" s="138">
        <v>0</v>
      </c>
      <c r="G147" s="139">
        <v>0.53</v>
      </c>
      <c r="H147" s="104"/>
      <c r="I147" s="102" cm="1">
        <f t="array" ref="I147">((_xlfn.XLOOKUP(B147,'4. Material Balance Activities'!$C$35:$C$88,'4. Material Balance Activities'!$G$35:$G$88,NA,0,1)-_xlfn.XLOOKUP(B147,'4. Material Balance Activities'!$C$35:$C$88,'4. Material Balance Activities'!$M$35:$M$88,NA,0,1))*G147)*(1-F147)</f>
        <v>671.89584000000002</v>
      </c>
      <c r="J147" s="105" t="s">
        <v>214</v>
      </c>
      <c r="K147" s="83" t="s">
        <v>214</v>
      </c>
      <c r="L147" s="102" cm="1">
        <f t="array" ref="L147">((_xlfn.XLOOKUP(B147,'4. Material Balance Activities'!$C$35:$C$88,'4. Material Balance Activities'!$J$35:$J$88,NA,0,1)-_xlfn.XLOOKUP(B147,'4. Material Balance Activities'!$C$35:$C$88,'4. Material Balance Activities'!$P$35:$P$88,NA,0,1))*G147)*(1-F147)</f>
        <v>2.7092574193548389</v>
      </c>
      <c r="M147" s="105" t="s">
        <v>214</v>
      </c>
      <c r="N147" s="83" t="s">
        <v>214</v>
      </c>
    </row>
    <row r="148" spans="1:14" x14ac:dyDescent="0.25">
      <c r="A148" s="79" t="s">
        <v>236</v>
      </c>
      <c r="B148" s="133" t="s">
        <v>257</v>
      </c>
      <c r="C148" s="137" t="s">
        <v>424</v>
      </c>
      <c r="D148" s="81" t="str">
        <f>IFERROR(IF(C148="No CAS","",INDEX('DEQ Pollutant List'!$C$7:$C$611,MATCH('5. Pollutant Emissions - MB'!C148,'DEQ Pollutant List'!$B$7:$B$611,0))),"")</f>
        <v>Isopropyl alcohol</v>
      </c>
      <c r="E148" s="115"/>
      <c r="F148" s="138">
        <v>0</v>
      </c>
      <c r="G148" s="139">
        <v>0.06</v>
      </c>
      <c r="H148" s="104"/>
      <c r="I148" s="102" cm="1">
        <f t="array" ref="I148">((_xlfn.XLOOKUP(B148,'4. Material Balance Activities'!$C$35:$C$88,'4. Material Balance Activities'!$G$35:$G$88,NA,0,1)-_xlfn.XLOOKUP(B148,'4. Material Balance Activities'!$C$35:$C$88,'4. Material Balance Activities'!$M$35:$M$88,NA,0,1))*G148)*(1-F148)</f>
        <v>17.850888000000001</v>
      </c>
      <c r="J148" s="105" t="s">
        <v>214</v>
      </c>
      <c r="K148" s="83" t="s">
        <v>214</v>
      </c>
      <c r="L148" s="102" cm="1">
        <f t="array" ref="L148">((_xlfn.XLOOKUP(B148,'4. Material Balance Activities'!$C$35:$C$88,'4. Material Balance Activities'!$J$35:$J$88,NA,0,1)-_xlfn.XLOOKUP(B148,'4. Material Balance Activities'!$C$35:$C$88,'4. Material Balance Activities'!$P$35:$P$88,NA,0,1))*G148)*(1-F148)</f>
        <v>7.1979387096774192E-2</v>
      </c>
      <c r="M148" s="105" t="s">
        <v>214</v>
      </c>
      <c r="N148" s="83" t="s">
        <v>214</v>
      </c>
    </row>
    <row r="149" spans="1:14" x14ac:dyDescent="0.25">
      <c r="A149" s="79" t="s">
        <v>236</v>
      </c>
      <c r="B149" s="133" t="s">
        <v>257</v>
      </c>
      <c r="C149" s="137" t="s">
        <v>189</v>
      </c>
      <c r="D149" s="81" t="str">
        <f>IFERROR(IF(C149="No CAS","",INDEX('DEQ Pollutant List'!$C$7:$C$611,MATCH('5. Pollutant Emissions - MB'!C149,'DEQ Pollutant List'!$B$7:$B$611,0))),"")</f>
        <v>Toluene</v>
      </c>
      <c r="E149" s="115"/>
      <c r="F149" s="138">
        <v>0</v>
      </c>
      <c r="G149" s="139">
        <v>3.0000000000000001E-3</v>
      </c>
      <c r="H149" s="104"/>
      <c r="I149" s="102" cm="1">
        <f t="array" ref="I149">((_xlfn.XLOOKUP(B149,'4. Material Balance Activities'!$C$35:$C$88,'4. Material Balance Activities'!$G$35:$G$88,NA,0,1)-_xlfn.XLOOKUP(B149,'4. Material Balance Activities'!$C$35:$C$88,'4. Material Balance Activities'!$M$35:$M$88,NA,0,1))*G149)*(1-F149)</f>
        <v>0.89254440000000013</v>
      </c>
      <c r="J149" s="105" t="s">
        <v>214</v>
      </c>
      <c r="K149" s="83" t="s">
        <v>214</v>
      </c>
      <c r="L149" s="102" cm="1">
        <f t="array" ref="L149">((_xlfn.XLOOKUP(B149,'4. Material Balance Activities'!$C$35:$C$88,'4. Material Balance Activities'!$J$35:$J$88,NA,0,1)-_xlfn.XLOOKUP(B149,'4. Material Balance Activities'!$C$35:$C$88,'4. Material Balance Activities'!$P$35:$P$88,NA,0,1))*G149)*(1-F149)</f>
        <v>3.5989693548387101E-3</v>
      </c>
      <c r="M149" s="105" t="s">
        <v>214</v>
      </c>
      <c r="N149" s="83" t="s">
        <v>214</v>
      </c>
    </row>
    <row r="150" spans="1:14" x14ac:dyDescent="0.25">
      <c r="A150" s="79" t="s">
        <v>236</v>
      </c>
      <c r="B150" s="133" t="s">
        <v>257</v>
      </c>
      <c r="C150" s="137" t="s">
        <v>420</v>
      </c>
      <c r="D150" s="81" t="str">
        <f>IFERROR(IF(C150="No CAS","",INDEX('DEQ Pollutant List'!$C$7:$C$611,MATCH('5. Pollutant Emissions - MB'!C150,'DEQ Pollutant List'!$B$7:$B$611,0))),"")</f>
        <v>Acetone</v>
      </c>
      <c r="E150" s="115"/>
      <c r="F150" s="138">
        <v>0</v>
      </c>
      <c r="G150" s="139">
        <v>0.56999999999999995</v>
      </c>
      <c r="H150" s="104"/>
      <c r="I150" s="102" cm="1">
        <f t="array" ref="I150">((_xlfn.XLOOKUP(B150,'4. Material Balance Activities'!$C$35:$C$88,'4. Material Balance Activities'!$G$35:$G$88,NA,0,1)-_xlfn.XLOOKUP(B150,'4. Material Balance Activities'!$C$35:$C$88,'4. Material Balance Activities'!$M$35:$M$88,NA,0,1))*G150)*(1-F150)</f>
        <v>169.58343600000001</v>
      </c>
      <c r="J150" s="105" t="s">
        <v>214</v>
      </c>
      <c r="K150" s="83" t="s">
        <v>214</v>
      </c>
      <c r="L150" s="102" cm="1">
        <f t="array" ref="L150">((_xlfn.XLOOKUP(B150,'4. Material Balance Activities'!$C$35:$C$88,'4. Material Balance Activities'!$J$35:$J$88,NA,0,1)-_xlfn.XLOOKUP(B150,'4. Material Balance Activities'!$C$35:$C$88,'4. Material Balance Activities'!$P$35:$P$88,NA,0,1))*G150)*(1-F150)</f>
        <v>0.68380417741935484</v>
      </c>
      <c r="M150" s="105" t="s">
        <v>214</v>
      </c>
      <c r="N150" s="83" t="s">
        <v>214</v>
      </c>
    </row>
    <row r="151" spans="1:14" x14ac:dyDescent="0.25">
      <c r="A151" s="79" t="s">
        <v>236</v>
      </c>
      <c r="B151" s="133" t="s">
        <v>258</v>
      </c>
      <c r="C151" s="137" t="s">
        <v>424</v>
      </c>
      <c r="D151" s="81" t="str">
        <f>IFERROR(IF(C151="No CAS","",INDEX('DEQ Pollutant List'!$C$7:$C$611,MATCH('5. Pollutant Emissions - MB'!C151,'DEQ Pollutant List'!$B$7:$B$611,0))),"")</f>
        <v>Isopropyl alcohol</v>
      </c>
      <c r="E151" s="115"/>
      <c r="F151" s="138">
        <v>0</v>
      </c>
      <c r="G151" s="139">
        <v>0.06</v>
      </c>
      <c r="H151" s="104"/>
      <c r="I151" s="102" cm="1">
        <f t="array" ref="I151">((_xlfn.XLOOKUP(B151,'4. Material Balance Activities'!$C$35:$C$88,'4. Material Balance Activities'!$G$35:$G$88,NA,0,1)-_xlfn.XLOOKUP(B151,'4. Material Balance Activities'!$C$35:$C$88,'4. Material Balance Activities'!$M$35:$M$88,NA,0,1))*G151)*(1-F151)</f>
        <v>30.693960000000001</v>
      </c>
      <c r="J151" s="105" t="s">
        <v>214</v>
      </c>
      <c r="K151" s="83" t="s">
        <v>214</v>
      </c>
      <c r="L151" s="102" cm="1">
        <f t="array" ref="L151">((_xlfn.XLOOKUP(B151,'4. Material Balance Activities'!$C$35:$C$88,'4. Material Balance Activities'!$J$35:$J$88,NA,0,1)-_xlfn.XLOOKUP(B151,'4. Material Balance Activities'!$C$35:$C$88,'4. Material Balance Activities'!$P$35:$P$88,NA,0,1))*G151)*(1-F151)</f>
        <v>0.12376596774193548</v>
      </c>
      <c r="M151" s="105" t="s">
        <v>214</v>
      </c>
      <c r="N151" s="83" t="s">
        <v>214</v>
      </c>
    </row>
    <row r="152" spans="1:14" x14ac:dyDescent="0.25">
      <c r="A152" s="79" t="s">
        <v>236</v>
      </c>
      <c r="B152" s="133" t="s">
        <v>258</v>
      </c>
      <c r="C152" s="137" t="s">
        <v>420</v>
      </c>
      <c r="D152" s="81" t="str">
        <f>IFERROR(IF(C152="No CAS","",INDEX('DEQ Pollutant List'!$C$7:$C$611,MATCH('5. Pollutant Emissions - MB'!C152,'DEQ Pollutant List'!$B$7:$B$611,0))),"")</f>
        <v>Acetone</v>
      </c>
      <c r="E152" s="115"/>
      <c r="F152" s="138">
        <v>0</v>
      </c>
      <c r="G152" s="139">
        <v>0.6</v>
      </c>
      <c r="H152" s="104"/>
      <c r="I152" s="102" cm="1">
        <f t="array" ref="I152">((_xlfn.XLOOKUP(B152,'4. Material Balance Activities'!$C$35:$C$88,'4. Material Balance Activities'!$G$35:$G$88,NA,0,1)-_xlfn.XLOOKUP(B152,'4. Material Balance Activities'!$C$35:$C$88,'4. Material Balance Activities'!$M$35:$M$88,NA,0,1))*G152)*(1-F152)</f>
        <v>306.93959999999998</v>
      </c>
      <c r="J152" s="105" t="s">
        <v>214</v>
      </c>
      <c r="K152" s="83" t="s">
        <v>214</v>
      </c>
      <c r="L152" s="102" cm="1">
        <f t="array" ref="L152">((_xlfn.XLOOKUP(B152,'4. Material Balance Activities'!$C$35:$C$88,'4. Material Balance Activities'!$J$35:$J$88,NA,0,1)-_xlfn.XLOOKUP(B152,'4. Material Balance Activities'!$C$35:$C$88,'4. Material Balance Activities'!$P$35:$P$88,NA,0,1))*G152)*(1-F152)</f>
        <v>1.2376596774193549</v>
      </c>
      <c r="M152" s="105" t="s">
        <v>214</v>
      </c>
      <c r="N152" s="83" t="s">
        <v>214</v>
      </c>
    </row>
    <row r="153" spans="1:14" x14ac:dyDescent="0.25">
      <c r="A153" s="79" t="s">
        <v>236</v>
      </c>
      <c r="B153" s="133" t="s">
        <v>259</v>
      </c>
      <c r="C153" s="137" t="s">
        <v>178</v>
      </c>
      <c r="D153" s="81" t="str">
        <f>IFERROR(IF(C153="No CAS","",INDEX('DEQ Pollutant List'!$C$7:$C$611,MATCH('5. Pollutant Emissions - MB'!C153,'DEQ Pollutant List'!$B$7:$B$611,0))),"")</f>
        <v>Chromium VI, chromate and dichromate particulate</v>
      </c>
      <c r="E153" s="115"/>
      <c r="F153" s="138">
        <f>1-(1-0.75)*(1-0.992)</f>
        <v>0.998</v>
      </c>
      <c r="G153" s="139">
        <v>3.0000000000000001E-3</v>
      </c>
      <c r="H153" s="104" t="s">
        <v>421</v>
      </c>
      <c r="I153" s="102" cm="1">
        <f t="array" ref="I153">((_xlfn.XLOOKUP(B153,'4. Material Balance Activities'!$C$35:$C$88,'4. Material Balance Activities'!$G$35:$G$88,NA,0,1)-_xlfn.XLOOKUP(B153,'4. Material Balance Activities'!$C$35:$C$88,'4. Material Balance Activities'!$M$35:$M$88,NA,0,1))*G153)*(1-F153)</f>
        <v>8.4419280000000065E-3</v>
      </c>
      <c r="J153" s="105" t="s">
        <v>214</v>
      </c>
      <c r="K153" s="83" t="s">
        <v>214</v>
      </c>
      <c r="L153" s="102" cm="1">
        <f t="array" ref="L153">((_xlfn.XLOOKUP(B153,'4. Material Balance Activities'!$C$35:$C$88,'4. Material Balance Activities'!$J$35:$J$88,NA,0,1)-_xlfn.XLOOKUP(B153,'4. Material Balance Activities'!$C$35:$C$88,'4. Material Balance Activities'!$P$35:$P$88,NA,0,1))*G153)*(1-F153)</f>
        <v>3.4040032258064539E-5</v>
      </c>
      <c r="M153" s="105" t="s">
        <v>214</v>
      </c>
      <c r="N153" s="83" t="s">
        <v>214</v>
      </c>
    </row>
    <row r="154" spans="1:14" x14ac:dyDescent="0.25">
      <c r="A154" s="79" t="s">
        <v>236</v>
      </c>
      <c r="B154" s="133" t="s">
        <v>259</v>
      </c>
      <c r="C154" s="137" t="s">
        <v>420</v>
      </c>
      <c r="D154" s="81" t="str">
        <f>IFERROR(IF(C154="No CAS","",INDEX('DEQ Pollutant List'!$C$7:$C$611,MATCH('5. Pollutant Emissions - MB'!C154,'DEQ Pollutant List'!$B$7:$B$611,0))),"")</f>
        <v>Acetone</v>
      </c>
      <c r="E154" s="115"/>
      <c r="F154" s="138">
        <v>0</v>
      </c>
      <c r="G154" s="139">
        <v>0.5</v>
      </c>
      <c r="H154" s="104"/>
      <c r="I154" s="102" cm="1">
        <f t="array" ref="I154">((_xlfn.XLOOKUP(B154,'4. Material Balance Activities'!$C$35:$C$88,'4. Material Balance Activities'!$G$35:$G$88,NA,0,1)-_xlfn.XLOOKUP(B154,'4. Material Balance Activities'!$C$35:$C$88,'4. Material Balance Activities'!$M$35:$M$88,NA,0,1))*G154)*(1-F154)</f>
        <v>703.49399999999991</v>
      </c>
      <c r="J154" s="105" t="s">
        <v>214</v>
      </c>
      <c r="K154" s="83" t="s">
        <v>214</v>
      </c>
      <c r="L154" s="102" cm="1">
        <f t="array" ref="L154">((_xlfn.XLOOKUP(B154,'4. Material Balance Activities'!$C$35:$C$88,'4. Material Balance Activities'!$J$35:$J$88,NA,0,1)-_xlfn.XLOOKUP(B154,'4. Material Balance Activities'!$C$35:$C$88,'4. Material Balance Activities'!$P$35:$P$88,NA,0,1))*G154)*(1-F154)</f>
        <v>2.8366693548387092</v>
      </c>
      <c r="M154" s="105" t="s">
        <v>214</v>
      </c>
      <c r="N154" s="83" t="s">
        <v>214</v>
      </c>
    </row>
    <row r="155" spans="1:14" x14ac:dyDescent="0.25">
      <c r="A155" s="79" t="s">
        <v>236</v>
      </c>
      <c r="B155" s="133" t="s">
        <v>259</v>
      </c>
      <c r="C155" s="137" t="s">
        <v>423</v>
      </c>
      <c r="D155" s="81" t="str">
        <f>IFERROR(IF(C155="No CAS","",INDEX('DEQ Pollutant List'!$C$7:$C$611,MATCH('5. Pollutant Emissions - MB'!C155,'DEQ Pollutant List'!$B$7:$B$611,0))),"")</f>
        <v>Propylene glycol monomethyl ether</v>
      </c>
      <c r="E155" s="115"/>
      <c r="F155" s="138">
        <v>0</v>
      </c>
      <c r="G155" s="139">
        <v>0.03</v>
      </c>
      <c r="H155" s="104"/>
      <c r="I155" s="102" cm="1">
        <f t="array" ref="I155">((_xlfn.XLOOKUP(B155,'4. Material Balance Activities'!$C$35:$C$88,'4. Material Balance Activities'!$G$35:$G$88,NA,0,1)-_xlfn.XLOOKUP(B155,'4. Material Balance Activities'!$C$35:$C$88,'4. Material Balance Activities'!$M$35:$M$88,NA,0,1))*G155)*(1-F155)</f>
        <v>42.209639999999993</v>
      </c>
      <c r="J155" s="105" t="s">
        <v>214</v>
      </c>
      <c r="K155" s="83" t="s">
        <v>214</v>
      </c>
      <c r="L155" s="102" cm="1">
        <f t="array" ref="L155">((_xlfn.XLOOKUP(B155,'4. Material Balance Activities'!$C$35:$C$88,'4. Material Balance Activities'!$J$35:$J$88,NA,0,1)-_xlfn.XLOOKUP(B155,'4. Material Balance Activities'!$C$35:$C$88,'4. Material Balance Activities'!$P$35:$P$88,NA,0,1))*G155)*(1-F155)</f>
        <v>0.17020016129032253</v>
      </c>
      <c r="M155" s="105" t="s">
        <v>214</v>
      </c>
      <c r="N155" s="83" t="s">
        <v>214</v>
      </c>
    </row>
    <row r="156" spans="1:14" x14ac:dyDescent="0.25">
      <c r="A156" s="79" t="s">
        <v>236</v>
      </c>
      <c r="B156" s="133" t="s">
        <v>259</v>
      </c>
      <c r="C156" s="137" t="s">
        <v>424</v>
      </c>
      <c r="D156" s="81" t="str">
        <f>IFERROR(IF(C156="No CAS","",INDEX('DEQ Pollutant List'!$C$7:$C$611,MATCH('5. Pollutant Emissions - MB'!C156,'DEQ Pollutant List'!$B$7:$B$611,0))),"")</f>
        <v>Isopropyl alcohol</v>
      </c>
      <c r="E156" s="115"/>
      <c r="F156" s="138">
        <v>0</v>
      </c>
      <c r="G156" s="139">
        <v>0.09</v>
      </c>
      <c r="H156" s="104"/>
      <c r="I156" s="102" cm="1">
        <f t="array" ref="I156">((_xlfn.XLOOKUP(B156,'4. Material Balance Activities'!$C$35:$C$88,'4. Material Balance Activities'!$G$35:$G$88,NA,0,1)-_xlfn.XLOOKUP(B156,'4. Material Balance Activities'!$C$35:$C$88,'4. Material Balance Activities'!$M$35:$M$88,NA,0,1))*G156)*(1-F156)</f>
        <v>126.62891999999998</v>
      </c>
      <c r="J156" s="105" t="s">
        <v>214</v>
      </c>
      <c r="K156" s="83" t="s">
        <v>214</v>
      </c>
      <c r="L156" s="102" cm="1">
        <f t="array" ref="L156">((_xlfn.XLOOKUP(B156,'4. Material Balance Activities'!$C$35:$C$88,'4. Material Balance Activities'!$J$35:$J$88,NA,0,1)-_xlfn.XLOOKUP(B156,'4. Material Balance Activities'!$C$35:$C$88,'4. Material Balance Activities'!$P$35:$P$88,NA,0,1))*G156)*(1-F156)</f>
        <v>0.51060048387096768</v>
      </c>
      <c r="M156" s="105" t="s">
        <v>214</v>
      </c>
      <c r="N156" s="83" t="s">
        <v>214</v>
      </c>
    </row>
    <row r="157" spans="1:14" x14ac:dyDescent="0.25">
      <c r="A157" s="79" t="s">
        <v>236</v>
      </c>
      <c r="B157" s="133" t="s">
        <v>260</v>
      </c>
      <c r="C157" s="137" t="s">
        <v>432</v>
      </c>
      <c r="D157" s="81" t="str">
        <f>IFERROR(IF(C157="No CAS","",INDEX('DEQ Pollutant List'!$C$7:$C$611,MATCH('5. Pollutant Emissions - MB'!C157,'DEQ Pollutant List'!$B$7:$B$611,0))),"")</f>
        <v>Propylene glycol monomethyl ether acetate</v>
      </c>
      <c r="E157" s="115"/>
      <c r="F157" s="138">
        <v>0</v>
      </c>
      <c r="G157" s="139">
        <v>0.02</v>
      </c>
      <c r="H157" s="104"/>
      <c r="I157" s="102" cm="1">
        <f t="array" ref="I157">((_xlfn.XLOOKUP(B157,'4. Material Balance Activities'!$C$35:$C$88,'4. Material Balance Activities'!$G$35:$G$88,NA,0,1)-_xlfn.XLOOKUP(B157,'4. Material Balance Activities'!$C$35:$C$88,'4. Material Balance Activities'!$M$35:$M$88,NA,0,1))*G157)*(1-F157)</f>
        <v>2.7601200000000001</v>
      </c>
      <c r="J157" s="105" t="s">
        <v>214</v>
      </c>
      <c r="K157" s="83" t="s">
        <v>214</v>
      </c>
      <c r="L157" s="102" cm="1">
        <f t="array" ref="L157">((_xlfn.XLOOKUP(B157,'4. Material Balance Activities'!$C$35:$C$88,'4. Material Balance Activities'!$J$35:$J$88,NA,0,1)-_xlfn.XLOOKUP(B157,'4. Material Balance Activities'!$C$35:$C$88,'4. Material Balance Activities'!$P$35:$P$88,NA,0,1))*G157)*(1-F157)</f>
        <v>1.1129516129032258E-2</v>
      </c>
      <c r="M157" s="105" t="s">
        <v>214</v>
      </c>
      <c r="N157" s="83" t="s">
        <v>214</v>
      </c>
    </row>
    <row r="158" spans="1:14" x14ac:dyDescent="0.25">
      <c r="A158" s="79" t="s">
        <v>236</v>
      </c>
      <c r="B158" s="133" t="s">
        <v>260</v>
      </c>
      <c r="C158" s="137" t="s">
        <v>189</v>
      </c>
      <c r="D158" s="81" t="str">
        <f>IFERROR(IF(C158="No CAS","",INDEX('DEQ Pollutant List'!$C$7:$C$611,MATCH('5. Pollutant Emissions - MB'!C158,'DEQ Pollutant List'!$B$7:$B$611,0))),"")</f>
        <v>Toluene</v>
      </c>
      <c r="E158" s="115"/>
      <c r="F158" s="138">
        <v>0</v>
      </c>
      <c r="G158" s="139">
        <v>3.0000000000000001E-3</v>
      </c>
      <c r="H158" s="104"/>
      <c r="I158" s="102" cm="1">
        <f t="array" ref="I158">((_xlfn.XLOOKUP(B158,'4. Material Balance Activities'!$C$35:$C$88,'4. Material Balance Activities'!$G$35:$G$88,NA,0,1)-_xlfn.XLOOKUP(B158,'4. Material Balance Activities'!$C$35:$C$88,'4. Material Balance Activities'!$M$35:$M$88,NA,0,1))*G158)*(1-F158)</f>
        <v>0.414018</v>
      </c>
      <c r="J158" s="105" t="s">
        <v>214</v>
      </c>
      <c r="K158" s="83" t="s">
        <v>214</v>
      </c>
      <c r="L158" s="102" cm="1">
        <f t="array" ref="L158">((_xlfn.XLOOKUP(B158,'4. Material Balance Activities'!$C$35:$C$88,'4. Material Balance Activities'!$J$35:$J$88,NA,0,1)-_xlfn.XLOOKUP(B158,'4. Material Balance Activities'!$C$35:$C$88,'4. Material Balance Activities'!$P$35:$P$88,NA,0,1))*G158)*(1-F158)</f>
        <v>1.6694274193548386E-3</v>
      </c>
      <c r="M158" s="105" t="s">
        <v>214</v>
      </c>
      <c r="N158" s="83" t="s">
        <v>214</v>
      </c>
    </row>
    <row r="159" spans="1:14" x14ac:dyDescent="0.25">
      <c r="A159" s="79" t="s">
        <v>236</v>
      </c>
      <c r="B159" s="133" t="s">
        <v>260</v>
      </c>
      <c r="C159" s="137" t="s">
        <v>424</v>
      </c>
      <c r="D159" s="81" t="str">
        <f>IFERROR(IF(C159="No CAS","",INDEX('DEQ Pollutant List'!$C$7:$C$611,MATCH('5. Pollutant Emissions - MB'!C159,'DEQ Pollutant List'!$B$7:$B$611,0))),"")</f>
        <v>Isopropyl alcohol</v>
      </c>
      <c r="E159" s="115"/>
      <c r="F159" s="138">
        <v>0</v>
      </c>
      <c r="G159" s="139">
        <v>7.0000000000000007E-2</v>
      </c>
      <c r="H159" s="104"/>
      <c r="I159" s="102" cm="1">
        <f t="array" ref="I159">((_xlfn.XLOOKUP(B159,'4. Material Balance Activities'!$C$35:$C$88,'4. Material Balance Activities'!$G$35:$G$88,NA,0,1)-_xlfn.XLOOKUP(B159,'4. Material Balance Activities'!$C$35:$C$88,'4. Material Balance Activities'!$M$35:$M$88,NA,0,1))*G159)*(1-F159)</f>
        <v>9.6604200000000002</v>
      </c>
      <c r="J159" s="105" t="s">
        <v>214</v>
      </c>
      <c r="K159" s="83" t="s">
        <v>214</v>
      </c>
      <c r="L159" s="102" cm="1">
        <f t="array" ref="L159">((_xlfn.XLOOKUP(B159,'4. Material Balance Activities'!$C$35:$C$88,'4. Material Balance Activities'!$J$35:$J$88,NA,0,1)-_xlfn.XLOOKUP(B159,'4. Material Balance Activities'!$C$35:$C$88,'4. Material Balance Activities'!$P$35:$P$88,NA,0,1))*G159)*(1-F159)</f>
        <v>3.8953306451612907E-2</v>
      </c>
      <c r="M159" s="105" t="s">
        <v>214</v>
      </c>
      <c r="N159" s="83" t="s">
        <v>214</v>
      </c>
    </row>
    <row r="160" spans="1:14" x14ac:dyDescent="0.25">
      <c r="A160" s="79" t="s">
        <v>236</v>
      </c>
      <c r="B160" s="133" t="s">
        <v>260</v>
      </c>
      <c r="C160" s="137" t="s">
        <v>420</v>
      </c>
      <c r="D160" s="81" t="str">
        <f>IFERROR(IF(C160="No CAS","",INDEX('DEQ Pollutant List'!$C$7:$C$611,MATCH('5. Pollutant Emissions - MB'!C160,'DEQ Pollutant List'!$B$7:$B$611,0))),"")</f>
        <v>Acetone</v>
      </c>
      <c r="E160" s="115"/>
      <c r="F160" s="138">
        <v>0</v>
      </c>
      <c r="G160" s="139">
        <v>0.51</v>
      </c>
      <c r="H160" s="104"/>
      <c r="I160" s="102" cm="1">
        <f t="array" ref="I160">((_xlfn.XLOOKUP(B160,'4. Material Balance Activities'!$C$35:$C$88,'4. Material Balance Activities'!$G$35:$G$88,NA,0,1)-_xlfn.XLOOKUP(B160,'4. Material Balance Activities'!$C$35:$C$88,'4. Material Balance Activities'!$M$35:$M$88,NA,0,1))*G160)*(1-F160)</f>
        <v>70.38306</v>
      </c>
      <c r="J160" s="105" t="s">
        <v>214</v>
      </c>
      <c r="K160" s="83" t="s">
        <v>214</v>
      </c>
      <c r="L160" s="102" cm="1">
        <f t="array" ref="L160">((_xlfn.XLOOKUP(B160,'4. Material Balance Activities'!$C$35:$C$88,'4. Material Balance Activities'!$J$35:$J$88,NA,0,1)-_xlfn.XLOOKUP(B160,'4. Material Balance Activities'!$C$35:$C$88,'4. Material Balance Activities'!$P$35:$P$88,NA,0,1))*G160)*(1-F160)</f>
        <v>0.28380266129032256</v>
      </c>
      <c r="M160" s="105" t="s">
        <v>214</v>
      </c>
      <c r="N160" s="83" t="s">
        <v>214</v>
      </c>
    </row>
    <row r="161" spans="1:14" x14ac:dyDescent="0.25">
      <c r="A161" s="79" t="s">
        <v>236</v>
      </c>
      <c r="B161" s="133" t="s">
        <v>261</v>
      </c>
      <c r="C161" s="137" t="s">
        <v>181</v>
      </c>
      <c r="D161" s="81" t="str">
        <f>IFERROR(IF(C161="No CAS","",INDEX('DEQ Pollutant List'!$C$7:$C$611,MATCH('5. Pollutant Emissions - MB'!C161,'DEQ Pollutant List'!$B$7:$B$611,0))),"")</f>
        <v>Ethyl benzene</v>
      </c>
      <c r="E161" s="115"/>
      <c r="F161" s="138">
        <v>0</v>
      </c>
      <c r="G161" s="139">
        <v>1E-3</v>
      </c>
      <c r="H161" s="104"/>
      <c r="I161" s="102" cm="1">
        <f t="array" ref="I161">((_xlfn.XLOOKUP(B161,'4. Material Balance Activities'!$C$35:$C$88,'4. Material Balance Activities'!$G$35:$G$88,NA,0,1)-_xlfn.XLOOKUP(B161,'4. Material Balance Activities'!$C$35:$C$88,'4. Material Balance Activities'!$M$35:$M$88,NA,0,1))*G161)*(1-F161)</f>
        <v>0.14500199999999999</v>
      </c>
      <c r="J161" s="105" t="s">
        <v>214</v>
      </c>
      <c r="K161" s="83" t="s">
        <v>214</v>
      </c>
      <c r="L161" s="102" cm="1">
        <f t="array" ref="L161">((_xlfn.XLOOKUP(B161,'4. Material Balance Activities'!$C$35:$C$88,'4. Material Balance Activities'!$J$35:$J$88,NA,0,1)-_xlfn.XLOOKUP(B161,'4. Material Balance Activities'!$C$35:$C$88,'4. Material Balance Activities'!$P$35:$P$88,NA,0,1))*G161)*(1-F161)</f>
        <v>5.8468548387096764E-4</v>
      </c>
      <c r="M161" s="105" t="s">
        <v>214</v>
      </c>
      <c r="N161" s="83" t="s">
        <v>214</v>
      </c>
    </row>
    <row r="162" spans="1:14" x14ac:dyDescent="0.25">
      <c r="A162" s="79" t="s">
        <v>236</v>
      </c>
      <c r="B162" s="133" t="s">
        <v>261</v>
      </c>
      <c r="C162" s="137" t="s">
        <v>438</v>
      </c>
      <c r="D162" s="81" t="s">
        <v>439</v>
      </c>
      <c r="E162" s="115"/>
      <c r="F162" s="138">
        <v>0</v>
      </c>
      <c r="G162" s="139">
        <v>0.01</v>
      </c>
      <c r="H162" s="104"/>
      <c r="I162" s="102" cm="1">
        <f t="array" ref="I162">((_xlfn.XLOOKUP(B162,'4. Material Balance Activities'!$C$35:$C$88,'4. Material Balance Activities'!$G$35:$G$88,NA,0,1)-_xlfn.XLOOKUP(B162,'4. Material Balance Activities'!$C$35:$C$88,'4. Material Balance Activities'!$M$35:$M$88,NA,0,1))*G162)*(1-F162)</f>
        <v>1.4500199999999999</v>
      </c>
      <c r="J162" s="105" t="s">
        <v>214</v>
      </c>
      <c r="K162" s="83" t="s">
        <v>214</v>
      </c>
      <c r="L162" s="102" cm="1">
        <f t="array" ref="L162">((_xlfn.XLOOKUP(B162,'4. Material Balance Activities'!$C$35:$C$88,'4. Material Balance Activities'!$J$35:$J$88,NA,0,1)-_xlfn.XLOOKUP(B162,'4. Material Balance Activities'!$C$35:$C$88,'4. Material Balance Activities'!$P$35:$P$88,NA,0,1))*G162)*(1-F162)</f>
        <v>5.8468548387096766E-3</v>
      </c>
      <c r="M162" s="105" t="s">
        <v>214</v>
      </c>
      <c r="N162" s="83" t="s">
        <v>214</v>
      </c>
    </row>
    <row r="163" spans="1:14" x14ac:dyDescent="0.25">
      <c r="A163" s="79" t="s">
        <v>236</v>
      </c>
      <c r="B163" s="133" t="s">
        <v>261</v>
      </c>
      <c r="C163" s="137" t="s">
        <v>183</v>
      </c>
      <c r="D163" s="81" t="str">
        <f>IFERROR(IF(C163="No CAS","",INDEX('DEQ Pollutant List'!$C$7:$C$611,MATCH('5. Pollutant Emissions - MB'!C163,'DEQ Pollutant List'!$B$7:$B$611,0))),"")</f>
        <v>Lead and compounds</v>
      </c>
      <c r="E163" s="115"/>
      <c r="F163" s="138">
        <f>1-(1-0.75)*(1-0.992)</f>
        <v>0.998</v>
      </c>
      <c r="G163" s="139">
        <v>3.9999999999999998E-7</v>
      </c>
      <c r="H163" s="104" t="s">
        <v>421</v>
      </c>
      <c r="I163" s="102" cm="1">
        <f t="array" ref="I163">((_xlfn.XLOOKUP(B163,'4. Material Balance Activities'!$C$35:$C$88,'4. Material Balance Activities'!$G$35:$G$88,NA,0,1)-_xlfn.XLOOKUP(B163,'4. Material Balance Activities'!$C$35:$C$88,'4. Material Balance Activities'!$M$35:$M$88,NA,0,1))*G163)*(1-F163)</f>
        <v>1.1600160000000008E-7</v>
      </c>
      <c r="J163" s="105" t="s">
        <v>214</v>
      </c>
      <c r="K163" s="83" t="s">
        <v>214</v>
      </c>
      <c r="L163" s="102" cm="1">
        <f t="array" ref="L163">((_xlfn.XLOOKUP(B163,'4. Material Balance Activities'!$C$35:$C$88,'4. Material Balance Activities'!$J$35:$J$88,NA,0,1)-_xlfn.XLOOKUP(B163,'4. Material Balance Activities'!$C$35:$C$88,'4. Material Balance Activities'!$P$35:$P$88,NA,0,1))*G163)*(1-F163)</f>
        <v>4.6774838709677454E-10</v>
      </c>
      <c r="M163" s="105" t="s">
        <v>214</v>
      </c>
      <c r="N163" s="83" t="s">
        <v>214</v>
      </c>
    </row>
    <row r="164" spans="1:14" x14ac:dyDescent="0.25">
      <c r="A164" s="79" t="s">
        <v>236</v>
      </c>
      <c r="B164" s="133" t="s">
        <v>261</v>
      </c>
      <c r="C164" s="137" t="s">
        <v>179</v>
      </c>
      <c r="D164" s="81" t="str">
        <f>IFERROR(IF(C164="No CAS","",INDEX('DEQ Pollutant List'!$C$7:$C$611,MATCH('5. Pollutant Emissions - MB'!C164,'DEQ Pollutant List'!$B$7:$B$611,0))),"")</f>
        <v>Cobalt and compounds</v>
      </c>
      <c r="E164" s="115"/>
      <c r="F164" s="138">
        <f>1-(1-0.75)*(1-0.992)</f>
        <v>0.998</v>
      </c>
      <c r="G164" s="139">
        <v>1E-3</v>
      </c>
      <c r="H164" s="104" t="s">
        <v>421</v>
      </c>
      <c r="I164" s="102" cm="1">
        <f t="array" ref="I164">((_xlfn.XLOOKUP(B164,'4. Material Balance Activities'!$C$35:$C$88,'4. Material Balance Activities'!$G$35:$G$88,NA,0,1)-_xlfn.XLOOKUP(B164,'4. Material Balance Activities'!$C$35:$C$88,'4. Material Balance Activities'!$M$35:$M$88,NA,0,1))*G164)*(1-F164)</f>
        <v>2.9000400000000023E-4</v>
      </c>
      <c r="J164" s="105" t="s">
        <v>214</v>
      </c>
      <c r="K164" s="83" t="s">
        <v>214</v>
      </c>
      <c r="L164" s="102" cm="1">
        <f t="array" ref="L164">((_xlfn.XLOOKUP(B164,'4. Material Balance Activities'!$C$35:$C$88,'4. Material Balance Activities'!$J$35:$J$88,NA,0,1)-_xlfn.XLOOKUP(B164,'4. Material Balance Activities'!$C$35:$C$88,'4. Material Balance Activities'!$P$35:$P$88,NA,0,1))*G164)*(1-F164)</f>
        <v>1.1693709677419363E-6</v>
      </c>
      <c r="M164" s="105" t="s">
        <v>214</v>
      </c>
      <c r="N164" s="83" t="s">
        <v>214</v>
      </c>
    </row>
    <row r="165" spans="1:14" x14ac:dyDescent="0.25">
      <c r="A165" s="79" t="s">
        <v>236</v>
      </c>
      <c r="B165" s="133" t="s">
        <v>262</v>
      </c>
      <c r="C165" s="137" t="s">
        <v>191</v>
      </c>
      <c r="D165" s="81" t="str">
        <f>IFERROR(IF(C165="No CAS","",INDEX('DEQ Pollutant List'!$C$7:$C$611,MATCH('5. Pollutant Emissions - MB'!C165,'DEQ Pollutant List'!$B$7:$B$611,0))),"")</f>
        <v>Xylene (mixture), including m-xylene, o-xylene, p-xylene</v>
      </c>
      <c r="E165" s="115"/>
      <c r="F165" s="138">
        <v>0</v>
      </c>
      <c r="G165" s="139">
        <v>1.2999999999999999E-2</v>
      </c>
      <c r="H165" s="104"/>
      <c r="I165" s="102" cm="1">
        <f t="array" ref="I165">((_xlfn.XLOOKUP(B165,'4. Material Balance Activities'!$C$35:$C$88,'4. Material Balance Activities'!$G$35:$G$88,NA,0,1)-_xlfn.XLOOKUP(B165,'4. Material Balance Activities'!$C$35:$C$88,'4. Material Balance Activities'!$M$35:$M$88,NA,0,1))*G165)*(1-F165)</f>
        <v>2.1949012800000003</v>
      </c>
      <c r="J165" s="105" t="s">
        <v>214</v>
      </c>
      <c r="K165" s="83" t="s">
        <v>214</v>
      </c>
      <c r="L165" s="102" cm="1">
        <f t="array" ref="L165">((_xlfn.XLOOKUP(B165,'4. Material Balance Activities'!$C$35:$C$88,'4. Material Balance Activities'!$J$35:$J$88,NA,0,1)-_xlfn.XLOOKUP(B165,'4. Material Balance Activities'!$C$35:$C$88,'4. Material Balance Activities'!$P$35:$P$88,NA,0,1))*G165)*(1-F165)</f>
        <v>8.8504083870967754E-3</v>
      </c>
      <c r="M165" s="105" t="s">
        <v>214</v>
      </c>
      <c r="N165" s="83" t="s">
        <v>214</v>
      </c>
    </row>
    <row r="166" spans="1:14" x14ac:dyDescent="0.25">
      <c r="A166" s="79" t="s">
        <v>236</v>
      </c>
      <c r="B166" s="133" t="s">
        <v>262</v>
      </c>
      <c r="C166" s="137" t="s">
        <v>181</v>
      </c>
      <c r="D166" s="81" t="str">
        <f>IFERROR(IF(C166="No CAS","",INDEX('DEQ Pollutant List'!$C$7:$C$611,MATCH('5. Pollutant Emissions - MB'!C166,'DEQ Pollutant List'!$B$7:$B$611,0))),"")</f>
        <v>Ethyl benzene</v>
      </c>
      <c r="E166" s="115"/>
      <c r="F166" s="138">
        <v>0</v>
      </c>
      <c r="G166" s="139">
        <v>3.3E-3</v>
      </c>
      <c r="H166" s="104"/>
      <c r="I166" s="102" cm="1">
        <f t="array" ref="I166">((_xlfn.XLOOKUP(B166,'4. Material Balance Activities'!$C$35:$C$88,'4. Material Balance Activities'!$G$35:$G$88,NA,0,1)-_xlfn.XLOOKUP(B166,'4. Material Balance Activities'!$C$35:$C$88,'4. Material Balance Activities'!$M$35:$M$88,NA,0,1))*G166)*(1-F166)</f>
        <v>0.55716724800000006</v>
      </c>
      <c r="J166" s="105" t="s">
        <v>214</v>
      </c>
      <c r="K166" s="83" t="s">
        <v>214</v>
      </c>
      <c r="L166" s="102" cm="1">
        <f t="array" ref="L166">((_xlfn.XLOOKUP(B166,'4. Material Balance Activities'!$C$35:$C$88,'4. Material Balance Activities'!$J$35:$J$88,NA,0,1)-_xlfn.XLOOKUP(B166,'4. Material Balance Activities'!$C$35:$C$88,'4. Material Balance Activities'!$P$35:$P$88,NA,0,1))*G166)*(1-F166)</f>
        <v>2.2466421290322585E-3</v>
      </c>
      <c r="M166" s="105" t="s">
        <v>214</v>
      </c>
      <c r="N166" s="83" t="s">
        <v>214</v>
      </c>
    </row>
    <row r="167" spans="1:14" x14ac:dyDescent="0.25">
      <c r="A167" s="79" t="s">
        <v>236</v>
      </c>
      <c r="B167" s="133" t="s">
        <v>262</v>
      </c>
      <c r="C167" s="137" t="s">
        <v>156</v>
      </c>
      <c r="D167" s="81" t="str">
        <f>IFERROR(IF(C167="No CAS","",INDEX('DEQ Pollutant List'!$C$7:$C$611,MATCH('5. Pollutant Emissions - MB'!C167,'DEQ Pollutant List'!$B$7:$B$611,0))),"")</f>
        <v>Formaldehyde</v>
      </c>
      <c r="E167" s="115"/>
      <c r="F167" s="138">
        <v>0</v>
      </c>
      <c r="G167" s="139">
        <v>1E-3</v>
      </c>
      <c r="H167" s="104"/>
      <c r="I167" s="102" cm="1">
        <f t="array" ref="I167">((_xlfn.XLOOKUP(B167,'4. Material Balance Activities'!$C$35:$C$88,'4. Material Balance Activities'!$G$35:$G$88,NA,0,1)-_xlfn.XLOOKUP(B167,'4. Material Balance Activities'!$C$35:$C$88,'4. Material Balance Activities'!$M$35:$M$88,NA,0,1))*G167)*(1-F167)</f>
        <v>0.16883856000000003</v>
      </c>
      <c r="J167" s="105" t="s">
        <v>214</v>
      </c>
      <c r="K167" s="83" t="s">
        <v>214</v>
      </c>
      <c r="L167" s="102" cm="1">
        <f t="array" ref="L167">((_xlfn.XLOOKUP(B167,'4. Material Balance Activities'!$C$35:$C$88,'4. Material Balance Activities'!$J$35:$J$88,NA,0,1)-_xlfn.XLOOKUP(B167,'4. Material Balance Activities'!$C$35:$C$88,'4. Material Balance Activities'!$P$35:$P$88,NA,0,1))*G167)*(1-F167)</f>
        <v>6.8080064516129045E-4</v>
      </c>
      <c r="M167" s="105" t="s">
        <v>214</v>
      </c>
      <c r="N167" s="83" t="s">
        <v>214</v>
      </c>
    </row>
    <row r="168" spans="1:14" x14ac:dyDescent="0.25">
      <c r="A168" s="79" t="s">
        <v>236</v>
      </c>
      <c r="B168" s="133" t="s">
        <v>262</v>
      </c>
      <c r="C168" s="137" t="s">
        <v>432</v>
      </c>
      <c r="D168" s="81" t="str">
        <f>IFERROR(IF(C168="No CAS","",INDEX('DEQ Pollutant List'!$C$7:$C$611,MATCH('5. Pollutant Emissions - MB'!C168,'DEQ Pollutant List'!$B$7:$B$611,0))),"")</f>
        <v>Propylene glycol monomethyl ether acetate</v>
      </c>
      <c r="E168" s="115"/>
      <c r="F168" s="138">
        <v>0</v>
      </c>
      <c r="G168" s="139">
        <v>1.11E-2</v>
      </c>
      <c r="H168" s="104"/>
      <c r="I168" s="102" cm="1">
        <f t="array" ref="I168">((_xlfn.XLOOKUP(B168,'4. Material Balance Activities'!$C$35:$C$88,'4. Material Balance Activities'!$G$35:$G$88,NA,0,1)-_xlfn.XLOOKUP(B168,'4. Material Balance Activities'!$C$35:$C$88,'4. Material Balance Activities'!$M$35:$M$88,NA,0,1))*G168)*(1-F168)</f>
        <v>1.8741080160000003</v>
      </c>
      <c r="J168" s="105" t="s">
        <v>214</v>
      </c>
      <c r="K168" s="83" t="s">
        <v>214</v>
      </c>
      <c r="L168" s="102" cm="1">
        <f t="array" ref="L168">((_xlfn.XLOOKUP(B168,'4. Material Balance Activities'!$C$35:$C$88,'4. Material Balance Activities'!$J$35:$J$88,NA,0,1)-_xlfn.XLOOKUP(B168,'4. Material Balance Activities'!$C$35:$C$88,'4. Material Balance Activities'!$P$35:$P$88,NA,0,1))*G168)*(1-F168)</f>
        <v>7.5568871612903248E-3</v>
      </c>
      <c r="M168" s="105" t="s">
        <v>214</v>
      </c>
      <c r="N168" s="83" t="s">
        <v>214</v>
      </c>
    </row>
    <row r="169" spans="1:14" x14ac:dyDescent="0.25">
      <c r="A169" s="79" t="s">
        <v>236</v>
      </c>
      <c r="B169" s="133" t="s">
        <v>262</v>
      </c>
      <c r="C169" s="137" t="s">
        <v>425</v>
      </c>
      <c r="D169" s="81" t="str">
        <f>IFERROR(IF(C169="No CAS","",INDEX('DEQ Pollutant List'!$C$7:$C$611,MATCH('5. Pollutant Emissions - MB'!C169,'DEQ Pollutant List'!$B$7:$B$611,0))),"")</f>
        <v>2-Butanone (methyl ethyl ketone)</v>
      </c>
      <c r="E169" s="115"/>
      <c r="F169" s="138">
        <v>0</v>
      </c>
      <c r="G169" s="139">
        <v>8.1000000000000003E-2</v>
      </c>
      <c r="H169" s="104"/>
      <c r="I169" s="102" cm="1">
        <f t="array" ref="I169">((_xlfn.XLOOKUP(B169,'4. Material Balance Activities'!$C$35:$C$88,'4. Material Balance Activities'!$G$35:$G$88,NA,0,1)-_xlfn.XLOOKUP(B169,'4. Material Balance Activities'!$C$35:$C$88,'4. Material Balance Activities'!$M$35:$M$88,NA,0,1))*G169)*(1-F169)</f>
        <v>13.675923360000002</v>
      </c>
      <c r="J169" s="105" t="s">
        <v>214</v>
      </c>
      <c r="K169" s="83" t="s">
        <v>214</v>
      </c>
      <c r="L169" s="102" cm="1">
        <f t="array" ref="L169">((_xlfn.XLOOKUP(B169,'4. Material Balance Activities'!$C$35:$C$88,'4. Material Balance Activities'!$J$35:$J$88,NA,0,1)-_xlfn.XLOOKUP(B169,'4. Material Balance Activities'!$C$35:$C$88,'4. Material Balance Activities'!$P$35:$P$88,NA,0,1))*G169)*(1-F169)</f>
        <v>5.5144852258064529E-2</v>
      </c>
      <c r="M169" s="105" t="s">
        <v>214</v>
      </c>
      <c r="N169" s="83" t="s">
        <v>214</v>
      </c>
    </row>
    <row r="170" spans="1:14" x14ac:dyDescent="0.25">
      <c r="A170" s="79" t="s">
        <v>236</v>
      </c>
      <c r="B170" s="133" t="s">
        <v>262</v>
      </c>
      <c r="C170" s="137" t="s">
        <v>420</v>
      </c>
      <c r="D170" s="81" t="str">
        <f>IFERROR(IF(C170="No CAS","",INDEX('DEQ Pollutant List'!$C$7:$C$611,MATCH('5. Pollutant Emissions - MB'!C170,'DEQ Pollutant List'!$B$7:$B$611,0))),"")</f>
        <v>Acetone</v>
      </c>
      <c r="E170" s="115"/>
      <c r="F170" s="138">
        <v>0</v>
      </c>
      <c r="G170" s="139">
        <v>1.0500000000000001E-2</v>
      </c>
      <c r="H170" s="104"/>
      <c r="I170" s="102" cm="1">
        <f t="array" ref="I170">((_xlfn.XLOOKUP(B170,'4. Material Balance Activities'!$C$35:$C$88,'4. Material Balance Activities'!$G$35:$G$88,NA,0,1)-_xlfn.XLOOKUP(B170,'4. Material Balance Activities'!$C$35:$C$88,'4. Material Balance Activities'!$M$35:$M$88,NA,0,1))*G170)*(1-F170)</f>
        <v>1.7728048800000005</v>
      </c>
      <c r="J170" s="105" t="s">
        <v>214</v>
      </c>
      <c r="K170" s="83" t="s">
        <v>214</v>
      </c>
      <c r="L170" s="102" cm="1">
        <f t="array" ref="L170">((_xlfn.XLOOKUP(B170,'4. Material Balance Activities'!$C$35:$C$88,'4. Material Balance Activities'!$J$35:$J$88,NA,0,1)-_xlfn.XLOOKUP(B170,'4. Material Balance Activities'!$C$35:$C$88,'4. Material Balance Activities'!$P$35:$P$88,NA,0,1))*G170)*(1-F170)</f>
        <v>7.1484067741935499E-3</v>
      </c>
      <c r="M170" s="105" t="s">
        <v>214</v>
      </c>
      <c r="N170" s="83" t="s">
        <v>214</v>
      </c>
    </row>
    <row r="171" spans="1:14" x14ac:dyDescent="0.25">
      <c r="A171" s="79" t="s">
        <v>236</v>
      </c>
      <c r="B171" s="133" t="s">
        <v>263</v>
      </c>
      <c r="C171" s="137" t="s">
        <v>191</v>
      </c>
      <c r="D171" s="81" t="str">
        <f>IFERROR(IF(C171="No CAS","",INDEX('DEQ Pollutant List'!$C$7:$C$611,MATCH('5. Pollutant Emissions - MB'!C171,'DEQ Pollutant List'!$B$7:$B$611,0))),"")</f>
        <v>Xylene (mixture), including m-xylene, o-xylene, p-xylene</v>
      </c>
      <c r="E171" s="115"/>
      <c r="F171" s="138">
        <v>0</v>
      </c>
      <c r="G171" s="139">
        <v>0.01</v>
      </c>
      <c r="H171" s="104"/>
      <c r="I171" s="102" cm="1">
        <f t="array" ref="I171">((_xlfn.XLOOKUP(B171,'4. Material Balance Activities'!$C$35:$C$88,'4. Material Balance Activities'!$G$35:$G$88,NA,0,1)-_xlfn.XLOOKUP(B171,'4. Material Balance Activities'!$C$35:$C$88,'4. Material Balance Activities'!$M$35:$M$88,NA,0,1))*G171)*(1-F171)</f>
        <v>1.76715</v>
      </c>
      <c r="J171" s="105" t="s">
        <v>214</v>
      </c>
      <c r="K171" s="83" t="s">
        <v>214</v>
      </c>
      <c r="L171" s="102" cm="1">
        <f t="array" ref="L171">((_xlfn.XLOOKUP(B171,'4. Material Balance Activities'!$C$35:$C$88,'4. Material Balance Activities'!$J$35:$J$88,NA,0,1)-_xlfn.XLOOKUP(B171,'4. Material Balance Activities'!$C$35:$C$88,'4. Material Balance Activities'!$P$35:$P$88,NA,0,1))*G171)*(1-F171)</f>
        <v>7.125604838709677E-3</v>
      </c>
      <c r="M171" s="105" t="s">
        <v>214</v>
      </c>
      <c r="N171" s="83" t="s">
        <v>214</v>
      </c>
    </row>
    <row r="172" spans="1:14" x14ac:dyDescent="0.25">
      <c r="A172" s="79" t="s">
        <v>236</v>
      </c>
      <c r="B172" s="133" t="s">
        <v>263</v>
      </c>
      <c r="C172" s="137" t="s">
        <v>181</v>
      </c>
      <c r="D172" s="81" t="str">
        <f>IFERROR(IF(C172="No CAS","",INDEX('DEQ Pollutant List'!$C$7:$C$611,MATCH('5. Pollutant Emissions - MB'!C172,'DEQ Pollutant List'!$B$7:$B$611,0))),"")</f>
        <v>Ethyl benzene</v>
      </c>
      <c r="E172" s="115"/>
      <c r="F172" s="138">
        <v>0</v>
      </c>
      <c r="G172" s="139">
        <v>1E-3</v>
      </c>
      <c r="H172" s="104"/>
      <c r="I172" s="102" cm="1">
        <f t="array" ref="I172">((_xlfn.XLOOKUP(B172,'4. Material Balance Activities'!$C$35:$C$88,'4. Material Balance Activities'!$G$35:$G$88,NA,0,1)-_xlfn.XLOOKUP(B172,'4. Material Balance Activities'!$C$35:$C$88,'4. Material Balance Activities'!$M$35:$M$88,NA,0,1))*G172)*(1-F172)</f>
        <v>0.17671500000000001</v>
      </c>
      <c r="J172" s="105" t="s">
        <v>214</v>
      </c>
      <c r="K172" s="83" t="s">
        <v>214</v>
      </c>
      <c r="L172" s="102" cm="1">
        <f t="array" ref="L172">((_xlfn.XLOOKUP(B172,'4. Material Balance Activities'!$C$35:$C$88,'4. Material Balance Activities'!$J$35:$J$88,NA,0,1)-_xlfn.XLOOKUP(B172,'4. Material Balance Activities'!$C$35:$C$88,'4. Material Balance Activities'!$P$35:$P$88,NA,0,1))*G172)*(1-F172)</f>
        <v>7.125604838709677E-4</v>
      </c>
      <c r="M172" s="105" t="s">
        <v>214</v>
      </c>
      <c r="N172" s="83" t="s">
        <v>214</v>
      </c>
    </row>
    <row r="173" spans="1:14" x14ac:dyDescent="0.25">
      <c r="A173" s="79" t="s">
        <v>236</v>
      </c>
      <c r="B173" s="133" t="s">
        <v>263</v>
      </c>
      <c r="C173" s="137" t="s">
        <v>189</v>
      </c>
      <c r="D173" s="81" t="str">
        <f>IFERROR(IF(C173="No CAS","",INDEX('DEQ Pollutant List'!$C$7:$C$611,MATCH('5. Pollutant Emissions - MB'!C173,'DEQ Pollutant List'!$B$7:$B$611,0))),"")</f>
        <v>Toluene</v>
      </c>
      <c r="E173" s="115"/>
      <c r="F173" s="138">
        <v>0</v>
      </c>
      <c r="G173" s="139">
        <v>0.01</v>
      </c>
      <c r="H173" s="104"/>
      <c r="I173" s="102" cm="1">
        <f t="array" ref="I173">((_xlfn.XLOOKUP(B173,'4. Material Balance Activities'!$C$35:$C$88,'4. Material Balance Activities'!$G$35:$G$88,NA,0,1)-_xlfn.XLOOKUP(B173,'4. Material Balance Activities'!$C$35:$C$88,'4. Material Balance Activities'!$M$35:$M$88,NA,0,1))*G173)*(1-F173)</f>
        <v>1.76715</v>
      </c>
      <c r="J173" s="105" t="s">
        <v>214</v>
      </c>
      <c r="K173" s="83" t="s">
        <v>214</v>
      </c>
      <c r="L173" s="102" cm="1">
        <f t="array" ref="L173">((_xlfn.XLOOKUP(B173,'4. Material Balance Activities'!$C$35:$C$88,'4. Material Balance Activities'!$J$35:$J$88,NA,0,1)-_xlfn.XLOOKUP(B173,'4. Material Balance Activities'!$C$35:$C$88,'4. Material Balance Activities'!$P$35:$P$88,NA,0,1))*G173)*(1-F173)</f>
        <v>7.125604838709677E-3</v>
      </c>
      <c r="M173" s="105" t="s">
        <v>214</v>
      </c>
      <c r="N173" s="83" t="s">
        <v>214</v>
      </c>
    </row>
    <row r="174" spans="1:14" x14ac:dyDescent="0.25">
      <c r="A174" s="79" t="s">
        <v>236</v>
      </c>
      <c r="B174" s="133" t="s">
        <v>263</v>
      </c>
      <c r="C174" s="137" t="s">
        <v>425</v>
      </c>
      <c r="D174" s="81" t="str">
        <f>IFERROR(IF(C174="No CAS","",INDEX('DEQ Pollutant List'!$C$7:$C$611,MATCH('5. Pollutant Emissions - MB'!C174,'DEQ Pollutant List'!$B$7:$B$611,0))),"")</f>
        <v>2-Butanone (methyl ethyl ketone)</v>
      </c>
      <c r="E174" s="115"/>
      <c r="F174" s="138">
        <v>0</v>
      </c>
      <c r="G174" s="139">
        <v>0.04</v>
      </c>
      <c r="H174" s="104"/>
      <c r="I174" s="102" cm="1">
        <f t="array" ref="I174">((_xlfn.XLOOKUP(B174,'4. Material Balance Activities'!$C$35:$C$88,'4. Material Balance Activities'!$G$35:$G$88,NA,0,1)-_xlfn.XLOOKUP(B174,'4. Material Balance Activities'!$C$35:$C$88,'4. Material Balance Activities'!$M$35:$M$88,NA,0,1))*G174)*(1-F174)</f>
        <v>7.0686</v>
      </c>
      <c r="J174" s="105" t="s">
        <v>214</v>
      </c>
      <c r="K174" s="83" t="s">
        <v>214</v>
      </c>
      <c r="L174" s="102" cm="1">
        <f t="array" ref="L174">((_xlfn.XLOOKUP(B174,'4. Material Balance Activities'!$C$35:$C$88,'4. Material Balance Activities'!$J$35:$J$88,NA,0,1)-_xlfn.XLOOKUP(B174,'4. Material Balance Activities'!$C$35:$C$88,'4. Material Balance Activities'!$P$35:$P$88,NA,0,1))*G174)*(1-F174)</f>
        <v>2.8502419354838708E-2</v>
      </c>
      <c r="M174" s="105" t="s">
        <v>214</v>
      </c>
      <c r="N174" s="83" t="s">
        <v>214</v>
      </c>
    </row>
    <row r="175" spans="1:14" x14ac:dyDescent="0.25">
      <c r="A175" s="79" t="s">
        <v>236</v>
      </c>
      <c r="B175" s="133" t="s">
        <v>263</v>
      </c>
      <c r="C175" s="137" t="s">
        <v>424</v>
      </c>
      <c r="D175" s="81" t="str">
        <f>IFERROR(IF(C175="No CAS","",INDEX('DEQ Pollutant List'!$C$7:$C$611,MATCH('5. Pollutant Emissions - MB'!C175,'DEQ Pollutant List'!$B$7:$B$611,0))),"")</f>
        <v>Isopropyl alcohol</v>
      </c>
      <c r="E175" s="115"/>
      <c r="F175" s="138">
        <v>0</v>
      </c>
      <c r="G175" s="139">
        <v>0.03</v>
      </c>
      <c r="H175" s="104"/>
      <c r="I175" s="102" cm="1">
        <f t="array" ref="I175">((_xlfn.XLOOKUP(B175,'4. Material Balance Activities'!$C$35:$C$88,'4. Material Balance Activities'!$G$35:$G$88,NA,0,1)-_xlfn.XLOOKUP(B175,'4. Material Balance Activities'!$C$35:$C$88,'4. Material Balance Activities'!$M$35:$M$88,NA,0,1))*G175)*(1-F175)</f>
        <v>5.30145</v>
      </c>
      <c r="J175" s="105" t="s">
        <v>214</v>
      </c>
      <c r="K175" s="83" t="s">
        <v>214</v>
      </c>
      <c r="L175" s="102" cm="1">
        <f t="array" ref="L175">((_xlfn.XLOOKUP(B175,'4. Material Balance Activities'!$C$35:$C$88,'4. Material Balance Activities'!$J$35:$J$88,NA,0,1)-_xlfn.XLOOKUP(B175,'4. Material Balance Activities'!$C$35:$C$88,'4. Material Balance Activities'!$P$35:$P$88,NA,0,1))*G175)*(1-F175)</f>
        <v>2.1376814516129029E-2</v>
      </c>
      <c r="M175" s="105" t="s">
        <v>214</v>
      </c>
      <c r="N175" s="83" t="s">
        <v>214</v>
      </c>
    </row>
    <row r="176" spans="1:14" x14ac:dyDescent="0.25">
      <c r="A176" s="79" t="s">
        <v>236</v>
      </c>
      <c r="B176" s="133" t="s">
        <v>263</v>
      </c>
      <c r="C176" s="137" t="s">
        <v>420</v>
      </c>
      <c r="D176" s="81" t="str">
        <f>IFERROR(IF(C176="No CAS","",INDEX('DEQ Pollutant List'!$C$7:$C$611,MATCH('5. Pollutant Emissions - MB'!C176,'DEQ Pollutant List'!$B$7:$B$611,0))),"")</f>
        <v>Acetone</v>
      </c>
      <c r="E176" s="115"/>
      <c r="F176" s="138">
        <v>0</v>
      </c>
      <c r="G176" s="139">
        <v>0.55000000000000004</v>
      </c>
      <c r="H176" s="104"/>
      <c r="I176" s="102" cm="1">
        <f t="array" ref="I176">((_xlfn.XLOOKUP(B176,'4. Material Balance Activities'!$C$35:$C$88,'4. Material Balance Activities'!$G$35:$G$88,NA,0,1)-_xlfn.XLOOKUP(B176,'4. Material Balance Activities'!$C$35:$C$88,'4. Material Balance Activities'!$M$35:$M$88,NA,0,1))*G176)*(1-F176)</f>
        <v>97.193250000000006</v>
      </c>
      <c r="J176" s="105" t="s">
        <v>214</v>
      </c>
      <c r="K176" s="83" t="s">
        <v>214</v>
      </c>
      <c r="L176" s="102" cm="1">
        <f t="array" ref="L176">((_xlfn.XLOOKUP(B176,'4. Material Balance Activities'!$C$35:$C$88,'4. Material Balance Activities'!$J$35:$J$88,NA,0,1)-_xlfn.XLOOKUP(B176,'4. Material Balance Activities'!$C$35:$C$88,'4. Material Balance Activities'!$P$35:$P$88,NA,0,1))*G176)*(1-F176)</f>
        <v>0.39190826612903229</v>
      </c>
      <c r="M176" s="105" t="s">
        <v>214</v>
      </c>
      <c r="N176" s="83" t="s">
        <v>214</v>
      </c>
    </row>
    <row r="177" spans="1:14" x14ac:dyDescent="0.25">
      <c r="A177" s="79" t="s">
        <v>236</v>
      </c>
      <c r="B177" s="133" t="s">
        <v>264</v>
      </c>
      <c r="C177" s="137" t="s">
        <v>181</v>
      </c>
      <c r="D177" s="81" t="str">
        <f>IFERROR(IF(C177="No CAS","",INDEX('DEQ Pollutant List'!$C$7:$C$611,MATCH('5. Pollutant Emissions - MB'!C177,'DEQ Pollutant List'!$B$7:$B$611,0))),"")</f>
        <v>Ethyl benzene</v>
      </c>
      <c r="E177" s="115"/>
      <c r="F177" s="138">
        <v>0</v>
      </c>
      <c r="G177" s="139">
        <v>1E-3</v>
      </c>
      <c r="H177" s="104"/>
      <c r="I177" s="102" cm="1">
        <f t="array" ref="I177">((_xlfn.XLOOKUP(B177,'4. Material Balance Activities'!$C$35:$C$88,'4. Material Balance Activities'!$G$35:$G$88,NA,0,1)-_xlfn.XLOOKUP(B177,'4. Material Balance Activities'!$C$35:$C$88,'4. Material Balance Activities'!$M$35:$M$88,NA,0,1))*G177)*(1-F177)</f>
        <v>3.29406</v>
      </c>
      <c r="J177" s="105" t="s">
        <v>214</v>
      </c>
      <c r="K177" s="83" t="s">
        <v>214</v>
      </c>
      <c r="L177" s="102" cm="1">
        <f t="array" ref="L177">((_xlfn.XLOOKUP(B177,'4. Material Balance Activities'!$C$35:$C$88,'4. Material Balance Activities'!$J$35:$J$88,NA,0,1)-_xlfn.XLOOKUP(B177,'4. Material Balance Activities'!$C$35:$C$88,'4. Material Balance Activities'!$P$35:$P$88,NA,0,1))*G177)*(1-F177)</f>
        <v>1.3282500000000001E-2</v>
      </c>
      <c r="M177" s="105" t="s">
        <v>214</v>
      </c>
      <c r="N177" s="83" t="s">
        <v>214</v>
      </c>
    </row>
    <row r="178" spans="1:14" x14ac:dyDescent="0.25">
      <c r="A178" s="79" t="s">
        <v>236</v>
      </c>
      <c r="B178" s="133" t="s">
        <v>264</v>
      </c>
      <c r="C178" s="137" t="s">
        <v>189</v>
      </c>
      <c r="D178" s="81" t="str">
        <f>IFERROR(IF(C178="No CAS","",INDEX('DEQ Pollutant List'!$C$7:$C$611,MATCH('5. Pollutant Emissions - MB'!C178,'DEQ Pollutant List'!$B$7:$B$611,0))),"")</f>
        <v>Toluene</v>
      </c>
      <c r="E178" s="115"/>
      <c r="F178" s="138">
        <v>0</v>
      </c>
      <c r="G178" s="139">
        <v>0.01</v>
      </c>
      <c r="H178" s="104"/>
      <c r="I178" s="102" cm="1">
        <f t="array" ref="I178">((_xlfn.XLOOKUP(B178,'4. Material Balance Activities'!$C$35:$C$88,'4. Material Balance Activities'!$G$35:$G$88,NA,0,1)-_xlfn.XLOOKUP(B178,'4. Material Balance Activities'!$C$35:$C$88,'4. Material Balance Activities'!$M$35:$M$88,NA,0,1))*G178)*(1-F178)</f>
        <v>32.940600000000003</v>
      </c>
      <c r="J178" s="105" t="s">
        <v>214</v>
      </c>
      <c r="K178" s="83" t="s">
        <v>214</v>
      </c>
      <c r="L178" s="102" cm="1">
        <f t="array" ref="L178">((_xlfn.XLOOKUP(B178,'4. Material Balance Activities'!$C$35:$C$88,'4. Material Balance Activities'!$J$35:$J$88,NA,0,1)-_xlfn.XLOOKUP(B178,'4. Material Balance Activities'!$C$35:$C$88,'4. Material Balance Activities'!$P$35:$P$88,NA,0,1))*G178)*(1-F178)</f>
        <v>0.132825</v>
      </c>
      <c r="M178" s="105" t="s">
        <v>214</v>
      </c>
      <c r="N178" s="83" t="s">
        <v>214</v>
      </c>
    </row>
    <row r="179" spans="1:14" x14ac:dyDescent="0.25">
      <c r="A179" s="79" t="s">
        <v>236</v>
      </c>
      <c r="B179" s="133" t="s">
        <v>264</v>
      </c>
      <c r="C179" s="137" t="s">
        <v>425</v>
      </c>
      <c r="D179" s="81" t="str">
        <f>IFERROR(IF(C179="No CAS","",INDEX('DEQ Pollutant List'!$C$7:$C$611,MATCH('5. Pollutant Emissions - MB'!C179,'DEQ Pollutant List'!$B$7:$B$611,0))),"")</f>
        <v>2-Butanone (methyl ethyl ketone)</v>
      </c>
      <c r="E179" s="115"/>
      <c r="F179" s="138">
        <v>0</v>
      </c>
      <c r="G179" s="139">
        <v>0.04</v>
      </c>
      <c r="H179" s="104"/>
      <c r="I179" s="102" cm="1">
        <f t="array" ref="I179">((_xlfn.XLOOKUP(B179,'4. Material Balance Activities'!$C$35:$C$88,'4. Material Balance Activities'!$G$35:$G$88,NA,0,1)-_xlfn.XLOOKUP(B179,'4. Material Balance Activities'!$C$35:$C$88,'4. Material Balance Activities'!$M$35:$M$88,NA,0,1))*G179)*(1-F179)</f>
        <v>131.76240000000001</v>
      </c>
      <c r="J179" s="105" t="s">
        <v>214</v>
      </c>
      <c r="K179" s="83" t="s">
        <v>214</v>
      </c>
      <c r="L179" s="102" cm="1">
        <f t="array" ref="L179">((_xlfn.XLOOKUP(B179,'4. Material Balance Activities'!$C$35:$C$88,'4. Material Balance Activities'!$J$35:$J$88,NA,0,1)-_xlfn.XLOOKUP(B179,'4. Material Balance Activities'!$C$35:$C$88,'4. Material Balance Activities'!$P$35:$P$88,NA,0,1))*G179)*(1-F179)</f>
        <v>0.53129999999999999</v>
      </c>
      <c r="M179" s="105" t="s">
        <v>214</v>
      </c>
      <c r="N179" s="83" t="s">
        <v>214</v>
      </c>
    </row>
    <row r="180" spans="1:14" x14ac:dyDescent="0.25">
      <c r="A180" s="79" t="s">
        <v>236</v>
      </c>
      <c r="B180" s="133" t="s">
        <v>264</v>
      </c>
      <c r="C180" s="137" t="s">
        <v>156</v>
      </c>
      <c r="D180" s="81" t="str">
        <f>IFERROR(IF(C180="No CAS","",INDEX('DEQ Pollutant List'!$C$7:$C$611,MATCH('5. Pollutant Emissions - MB'!C180,'DEQ Pollutant List'!$B$7:$B$611,0))),"")</f>
        <v>Formaldehyde</v>
      </c>
      <c r="E180" s="115"/>
      <c r="F180" s="138">
        <v>0</v>
      </c>
      <c r="G180" s="139">
        <v>1E-3</v>
      </c>
      <c r="H180" s="104"/>
      <c r="I180" s="102" cm="1">
        <f t="array" ref="I180">((_xlfn.XLOOKUP(B180,'4. Material Balance Activities'!$C$35:$C$88,'4. Material Balance Activities'!$G$35:$G$88,NA,0,1)-_xlfn.XLOOKUP(B180,'4. Material Balance Activities'!$C$35:$C$88,'4. Material Balance Activities'!$M$35:$M$88,NA,0,1))*G180)*(1-F180)</f>
        <v>3.29406</v>
      </c>
      <c r="J180" s="105" t="s">
        <v>214</v>
      </c>
      <c r="K180" s="83" t="s">
        <v>214</v>
      </c>
      <c r="L180" s="102" cm="1">
        <f t="array" ref="L180">((_xlfn.XLOOKUP(B180,'4. Material Balance Activities'!$C$35:$C$88,'4. Material Balance Activities'!$J$35:$J$88,NA,0,1)-_xlfn.XLOOKUP(B180,'4. Material Balance Activities'!$C$35:$C$88,'4. Material Balance Activities'!$P$35:$P$88,NA,0,1))*G180)*(1-F180)</f>
        <v>1.3282500000000001E-2</v>
      </c>
      <c r="M180" s="105" t="s">
        <v>214</v>
      </c>
      <c r="N180" s="83" t="s">
        <v>214</v>
      </c>
    </row>
    <row r="181" spans="1:14" x14ac:dyDescent="0.25">
      <c r="A181" s="79" t="s">
        <v>236</v>
      </c>
      <c r="B181" s="133" t="s">
        <v>264</v>
      </c>
      <c r="C181" s="137" t="s">
        <v>438</v>
      </c>
      <c r="D181" s="81" t="s">
        <v>439</v>
      </c>
      <c r="E181" s="115"/>
      <c r="F181" s="138">
        <v>0</v>
      </c>
      <c r="G181" s="139">
        <v>0.01</v>
      </c>
      <c r="H181" s="104"/>
      <c r="I181" s="102" cm="1">
        <f t="array" ref="I181">((_xlfn.XLOOKUP(B181,'4. Material Balance Activities'!$C$35:$C$88,'4. Material Balance Activities'!$G$35:$G$88,NA,0,1)-_xlfn.XLOOKUP(B181,'4. Material Balance Activities'!$C$35:$C$88,'4. Material Balance Activities'!$M$35:$M$88,NA,0,1))*G181)*(1-F181)</f>
        <v>32.940600000000003</v>
      </c>
      <c r="J181" s="105" t="s">
        <v>214</v>
      </c>
      <c r="K181" s="83" t="s">
        <v>214</v>
      </c>
      <c r="L181" s="102" cm="1">
        <f t="array" ref="L181">((_xlfn.XLOOKUP(B181,'4. Material Balance Activities'!$C$35:$C$88,'4. Material Balance Activities'!$J$35:$J$88,NA,0,1)-_xlfn.XLOOKUP(B181,'4. Material Balance Activities'!$C$35:$C$88,'4. Material Balance Activities'!$P$35:$P$88,NA,0,1))*G181)*(1-F181)</f>
        <v>0.132825</v>
      </c>
      <c r="M181" s="105" t="s">
        <v>214</v>
      </c>
      <c r="N181" s="83" t="s">
        <v>214</v>
      </c>
    </row>
    <row r="182" spans="1:14" x14ac:dyDescent="0.25">
      <c r="A182" s="79" t="s">
        <v>236</v>
      </c>
      <c r="B182" s="133" t="s">
        <v>264</v>
      </c>
      <c r="C182" s="137" t="s">
        <v>424</v>
      </c>
      <c r="D182" s="81" t="str">
        <f>IFERROR(IF(C182="No CAS","",INDEX('DEQ Pollutant List'!$C$7:$C$611,MATCH('5. Pollutant Emissions - MB'!C182,'DEQ Pollutant List'!$B$7:$B$611,0))),"")</f>
        <v>Isopropyl alcohol</v>
      </c>
      <c r="E182" s="115"/>
      <c r="F182" s="138">
        <v>0</v>
      </c>
      <c r="G182" s="139">
        <v>0.03</v>
      </c>
      <c r="H182" s="104"/>
      <c r="I182" s="102" cm="1">
        <f t="array" ref="I182">((_xlfn.XLOOKUP(B182,'4. Material Balance Activities'!$C$35:$C$88,'4. Material Balance Activities'!$G$35:$G$88,NA,0,1)-_xlfn.XLOOKUP(B182,'4. Material Balance Activities'!$C$35:$C$88,'4. Material Balance Activities'!$M$35:$M$88,NA,0,1))*G182)*(1-F182)</f>
        <v>98.821799999999996</v>
      </c>
      <c r="J182" s="105" t="s">
        <v>214</v>
      </c>
      <c r="K182" s="83" t="s">
        <v>214</v>
      </c>
      <c r="L182" s="102" cm="1">
        <f t="array" ref="L182">((_xlfn.XLOOKUP(B182,'4. Material Balance Activities'!$C$35:$C$88,'4. Material Balance Activities'!$J$35:$J$88,NA,0,1)-_xlfn.XLOOKUP(B182,'4. Material Balance Activities'!$C$35:$C$88,'4. Material Balance Activities'!$P$35:$P$88,NA,0,1))*G182)*(1-F182)</f>
        <v>0.39847500000000002</v>
      </c>
      <c r="M182" s="105" t="s">
        <v>214</v>
      </c>
      <c r="N182" s="83" t="s">
        <v>214</v>
      </c>
    </row>
    <row r="183" spans="1:14" x14ac:dyDescent="0.25">
      <c r="A183" s="79" t="s">
        <v>236</v>
      </c>
      <c r="B183" s="133" t="s">
        <v>264</v>
      </c>
      <c r="C183" s="137" t="s">
        <v>420</v>
      </c>
      <c r="D183" s="81" t="str">
        <f>IFERROR(IF(C183="No CAS","",INDEX('DEQ Pollutant List'!$C$7:$C$611,MATCH('5. Pollutant Emissions - MB'!C183,'DEQ Pollutant List'!$B$7:$B$611,0))),"")</f>
        <v>Acetone</v>
      </c>
      <c r="E183" s="115"/>
      <c r="F183" s="138">
        <v>0</v>
      </c>
      <c r="G183" s="139">
        <v>0.55000000000000004</v>
      </c>
      <c r="H183" s="104"/>
      <c r="I183" s="102" cm="1">
        <f t="array" ref="I183">((_xlfn.XLOOKUP(B183,'4. Material Balance Activities'!$C$35:$C$88,'4. Material Balance Activities'!$G$35:$G$88,NA,0,1)-_xlfn.XLOOKUP(B183,'4. Material Balance Activities'!$C$35:$C$88,'4. Material Balance Activities'!$M$35:$M$88,NA,0,1))*G183)*(1-F183)</f>
        <v>1811.7330000000002</v>
      </c>
      <c r="J183" s="105" t="s">
        <v>214</v>
      </c>
      <c r="K183" s="83" t="s">
        <v>214</v>
      </c>
      <c r="L183" s="102" cm="1">
        <f t="array" ref="L183">((_xlfn.XLOOKUP(B183,'4. Material Balance Activities'!$C$35:$C$88,'4. Material Balance Activities'!$J$35:$J$88,NA,0,1)-_xlfn.XLOOKUP(B183,'4. Material Balance Activities'!$C$35:$C$88,'4. Material Balance Activities'!$P$35:$P$88,NA,0,1))*G183)*(1-F183)</f>
        <v>7.3053750000000006</v>
      </c>
      <c r="M183" s="105" t="s">
        <v>214</v>
      </c>
      <c r="N183" s="83" t="s">
        <v>214</v>
      </c>
    </row>
    <row r="184" spans="1:14" x14ac:dyDescent="0.25">
      <c r="A184" s="79" t="s">
        <v>236</v>
      </c>
      <c r="B184" s="133" t="s">
        <v>265</v>
      </c>
      <c r="C184" s="137" t="s">
        <v>191</v>
      </c>
      <c r="D184" s="81" t="str">
        <f>IFERROR(IF(C184="No CAS","",INDEX('DEQ Pollutant List'!$C$7:$C$611,MATCH('5. Pollutant Emissions - MB'!C184,'DEQ Pollutant List'!$B$7:$B$611,0))),"")</f>
        <v>Xylene (mixture), including m-xylene, o-xylene, p-xylene</v>
      </c>
      <c r="E184" s="115"/>
      <c r="F184" s="138">
        <v>0</v>
      </c>
      <c r="G184" s="139">
        <v>0.01</v>
      </c>
      <c r="H184" s="104"/>
      <c r="I184" s="102" cm="1">
        <f t="array" ref="I184">((_xlfn.XLOOKUP(B184,'4. Material Balance Activities'!$C$35:$C$88,'4. Material Balance Activities'!$G$35:$G$88,NA,0,1)-_xlfn.XLOOKUP(B184,'4. Material Balance Activities'!$C$35:$C$88,'4. Material Balance Activities'!$M$35:$M$88,NA,0,1))*G184)*(1-F184)</f>
        <v>6.7983300000000009</v>
      </c>
      <c r="J184" s="105" t="s">
        <v>214</v>
      </c>
      <c r="K184" s="83" t="s">
        <v>214</v>
      </c>
      <c r="L184" s="102" cm="1">
        <f t="array" ref="L184">((_xlfn.XLOOKUP(B184,'4. Material Balance Activities'!$C$35:$C$88,'4. Material Balance Activities'!$J$35:$J$88,NA,0,1)-_xlfn.XLOOKUP(B184,'4. Material Balance Activities'!$C$35:$C$88,'4. Material Balance Activities'!$P$35:$P$88,NA,0,1))*G184)*(1-F184)</f>
        <v>2.7412620967741941E-2</v>
      </c>
      <c r="M184" s="105" t="s">
        <v>214</v>
      </c>
      <c r="N184" s="83" t="s">
        <v>214</v>
      </c>
    </row>
    <row r="185" spans="1:14" x14ac:dyDescent="0.25">
      <c r="A185" s="79" t="s">
        <v>236</v>
      </c>
      <c r="B185" s="133" t="s">
        <v>265</v>
      </c>
      <c r="C185" s="137" t="s">
        <v>181</v>
      </c>
      <c r="D185" s="81" t="str">
        <f>IFERROR(IF(C185="No CAS","",INDEX('DEQ Pollutant List'!$C$7:$C$611,MATCH('5. Pollutant Emissions - MB'!C185,'DEQ Pollutant List'!$B$7:$B$611,0))),"")</f>
        <v>Ethyl benzene</v>
      </c>
      <c r="E185" s="115"/>
      <c r="F185" s="138">
        <v>0</v>
      </c>
      <c r="G185" s="139">
        <v>3.0000000000000001E-3</v>
      </c>
      <c r="H185" s="104"/>
      <c r="I185" s="102" cm="1">
        <f t="array" ref="I185">((_xlfn.XLOOKUP(B185,'4. Material Balance Activities'!$C$35:$C$88,'4. Material Balance Activities'!$G$35:$G$88,NA,0,1)-_xlfn.XLOOKUP(B185,'4. Material Balance Activities'!$C$35:$C$88,'4. Material Balance Activities'!$M$35:$M$88,NA,0,1))*G185)*(1-F185)</f>
        <v>2.0394990000000002</v>
      </c>
      <c r="J185" s="105" t="s">
        <v>214</v>
      </c>
      <c r="K185" s="83" t="s">
        <v>214</v>
      </c>
      <c r="L185" s="102" cm="1">
        <f t="array" ref="L185">((_xlfn.XLOOKUP(B185,'4. Material Balance Activities'!$C$35:$C$88,'4. Material Balance Activities'!$J$35:$J$88,NA,0,1)-_xlfn.XLOOKUP(B185,'4. Material Balance Activities'!$C$35:$C$88,'4. Material Balance Activities'!$P$35:$P$88,NA,0,1))*G185)*(1-F185)</f>
        <v>8.2237862903225822E-3</v>
      </c>
      <c r="M185" s="105" t="s">
        <v>214</v>
      </c>
      <c r="N185" s="83" t="s">
        <v>214</v>
      </c>
    </row>
    <row r="186" spans="1:14" x14ac:dyDescent="0.25">
      <c r="A186" s="79" t="s">
        <v>236</v>
      </c>
      <c r="B186" s="133" t="s">
        <v>265</v>
      </c>
      <c r="C186" s="137" t="s">
        <v>189</v>
      </c>
      <c r="D186" s="81" t="str">
        <f>IFERROR(IF(C186="No CAS","",INDEX('DEQ Pollutant List'!$C$7:$C$611,MATCH('5. Pollutant Emissions - MB'!C186,'DEQ Pollutant List'!$B$7:$B$611,0))),"")</f>
        <v>Toluene</v>
      </c>
      <c r="E186" s="115"/>
      <c r="F186" s="138">
        <v>0</v>
      </c>
      <c r="G186" s="139">
        <v>0.02</v>
      </c>
      <c r="H186" s="104"/>
      <c r="I186" s="102" cm="1">
        <f t="array" ref="I186">((_xlfn.XLOOKUP(B186,'4. Material Balance Activities'!$C$35:$C$88,'4. Material Balance Activities'!$G$35:$G$88,NA,0,1)-_xlfn.XLOOKUP(B186,'4. Material Balance Activities'!$C$35:$C$88,'4. Material Balance Activities'!$M$35:$M$88,NA,0,1))*G186)*(1-F186)</f>
        <v>13.596660000000002</v>
      </c>
      <c r="J186" s="105" t="s">
        <v>214</v>
      </c>
      <c r="K186" s="83" t="s">
        <v>214</v>
      </c>
      <c r="L186" s="102" cm="1">
        <f t="array" ref="L186">((_xlfn.XLOOKUP(B186,'4. Material Balance Activities'!$C$35:$C$88,'4. Material Balance Activities'!$J$35:$J$88,NA,0,1)-_xlfn.XLOOKUP(B186,'4. Material Balance Activities'!$C$35:$C$88,'4. Material Balance Activities'!$P$35:$P$88,NA,0,1))*G186)*(1-F186)</f>
        <v>5.4825241935483882E-2</v>
      </c>
      <c r="M186" s="105" t="s">
        <v>214</v>
      </c>
      <c r="N186" s="83" t="s">
        <v>214</v>
      </c>
    </row>
    <row r="187" spans="1:14" x14ac:dyDescent="0.25">
      <c r="A187" s="79" t="s">
        <v>236</v>
      </c>
      <c r="B187" s="133" t="s">
        <v>265</v>
      </c>
      <c r="C187" s="137" t="s">
        <v>425</v>
      </c>
      <c r="D187" s="81" t="str">
        <f>IFERROR(IF(C187="No CAS","",INDEX('DEQ Pollutant List'!$C$7:$C$611,MATCH('5. Pollutant Emissions - MB'!C187,'DEQ Pollutant List'!$B$7:$B$611,0))),"")</f>
        <v>2-Butanone (methyl ethyl ketone)</v>
      </c>
      <c r="E187" s="115"/>
      <c r="F187" s="138">
        <v>0</v>
      </c>
      <c r="G187" s="139">
        <v>0.08</v>
      </c>
      <c r="H187" s="104"/>
      <c r="I187" s="102" cm="1">
        <f t="array" ref="I187">((_xlfn.XLOOKUP(B187,'4. Material Balance Activities'!$C$35:$C$88,'4. Material Balance Activities'!$G$35:$G$88,NA,0,1)-_xlfn.XLOOKUP(B187,'4. Material Balance Activities'!$C$35:$C$88,'4. Material Balance Activities'!$M$35:$M$88,NA,0,1))*G187)*(1-F187)</f>
        <v>54.386640000000007</v>
      </c>
      <c r="J187" s="105" t="s">
        <v>214</v>
      </c>
      <c r="K187" s="83" t="s">
        <v>214</v>
      </c>
      <c r="L187" s="102" cm="1">
        <f t="array" ref="L187">((_xlfn.XLOOKUP(B187,'4. Material Balance Activities'!$C$35:$C$88,'4. Material Balance Activities'!$J$35:$J$88,NA,0,1)-_xlfn.XLOOKUP(B187,'4. Material Balance Activities'!$C$35:$C$88,'4. Material Balance Activities'!$P$35:$P$88,NA,0,1))*G187)*(1-F187)</f>
        <v>0.21930096774193553</v>
      </c>
      <c r="M187" s="105" t="s">
        <v>214</v>
      </c>
      <c r="N187" s="83" t="s">
        <v>214</v>
      </c>
    </row>
    <row r="188" spans="1:14" x14ac:dyDescent="0.25">
      <c r="A188" s="79" t="s">
        <v>236</v>
      </c>
      <c r="B188" s="133" t="s">
        <v>265</v>
      </c>
      <c r="C188" s="137" t="s">
        <v>424</v>
      </c>
      <c r="D188" s="81" t="str">
        <f>IFERROR(IF(C188="No CAS","",INDEX('DEQ Pollutant List'!$C$7:$C$611,MATCH('5. Pollutant Emissions - MB'!C188,'DEQ Pollutant List'!$B$7:$B$611,0))),"")</f>
        <v>Isopropyl alcohol</v>
      </c>
      <c r="E188" s="115"/>
      <c r="F188" s="138">
        <v>0</v>
      </c>
      <c r="G188" s="139">
        <v>0.02</v>
      </c>
      <c r="H188" s="104"/>
      <c r="I188" s="102" cm="1">
        <f t="array" ref="I188">((_xlfn.XLOOKUP(B188,'4. Material Balance Activities'!$C$35:$C$88,'4. Material Balance Activities'!$G$35:$G$88,NA,0,1)-_xlfn.XLOOKUP(B188,'4. Material Balance Activities'!$C$35:$C$88,'4. Material Balance Activities'!$M$35:$M$88,NA,0,1))*G188)*(1-F188)</f>
        <v>13.596660000000002</v>
      </c>
      <c r="J188" s="105" t="s">
        <v>214</v>
      </c>
      <c r="K188" s="83" t="s">
        <v>214</v>
      </c>
      <c r="L188" s="102" cm="1">
        <f t="array" ref="L188">((_xlfn.XLOOKUP(B188,'4. Material Balance Activities'!$C$35:$C$88,'4. Material Balance Activities'!$J$35:$J$88,NA,0,1)-_xlfn.XLOOKUP(B188,'4. Material Balance Activities'!$C$35:$C$88,'4. Material Balance Activities'!$P$35:$P$88,NA,0,1))*G188)*(1-F188)</f>
        <v>5.4825241935483882E-2</v>
      </c>
      <c r="M188" s="105" t="s">
        <v>214</v>
      </c>
      <c r="N188" s="83" t="s">
        <v>214</v>
      </c>
    </row>
    <row r="189" spans="1:14" x14ac:dyDescent="0.25">
      <c r="A189" s="79" t="s">
        <v>236</v>
      </c>
      <c r="B189" s="133" t="s">
        <v>265</v>
      </c>
      <c r="C189" s="137" t="s">
        <v>156</v>
      </c>
      <c r="D189" s="81" t="str">
        <f>IFERROR(IF(C189="No CAS","",INDEX('DEQ Pollutant List'!$C$7:$C$611,MATCH('5. Pollutant Emissions - MB'!C189,'DEQ Pollutant List'!$B$7:$B$611,0))),"")</f>
        <v>Formaldehyde</v>
      </c>
      <c r="E189" s="115"/>
      <c r="F189" s="138">
        <v>0</v>
      </c>
      <c r="G189" s="139">
        <v>1E-3</v>
      </c>
      <c r="H189" s="104"/>
      <c r="I189" s="102" cm="1">
        <f t="array" ref="I189">((_xlfn.XLOOKUP(B189,'4. Material Balance Activities'!$C$35:$C$88,'4. Material Balance Activities'!$G$35:$G$88,NA,0,1)-_xlfn.XLOOKUP(B189,'4. Material Balance Activities'!$C$35:$C$88,'4. Material Balance Activities'!$M$35:$M$88,NA,0,1))*G189)*(1-F189)</f>
        <v>0.67983300000000013</v>
      </c>
      <c r="J189" s="105" t="s">
        <v>214</v>
      </c>
      <c r="K189" s="83" t="s">
        <v>214</v>
      </c>
      <c r="L189" s="102" cm="1">
        <f t="array" ref="L189">((_xlfn.XLOOKUP(B189,'4. Material Balance Activities'!$C$35:$C$88,'4. Material Balance Activities'!$J$35:$J$88,NA,0,1)-_xlfn.XLOOKUP(B189,'4. Material Balance Activities'!$C$35:$C$88,'4. Material Balance Activities'!$P$35:$P$88,NA,0,1))*G189)*(1-F189)</f>
        <v>2.7412620967741941E-3</v>
      </c>
      <c r="M189" s="105" t="s">
        <v>214</v>
      </c>
      <c r="N189" s="83" t="s">
        <v>214</v>
      </c>
    </row>
    <row r="190" spans="1:14" x14ac:dyDescent="0.25">
      <c r="A190" s="79" t="s">
        <v>236</v>
      </c>
      <c r="B190" s="133" t="s">
        <v>265</v>
      </c>
      <c r="C190" s="137" t="s">
        <v>420</v>
      </c>
      <c r="D190" s="81" t="str">
        <f>IFERROR(IF(C190="No CAS","",INDEX('DEQ Pollutant List'!$C$7:$C$611,MATCH('5. Pollutant Emissions - MB'!C190,'DEQ Pollutant List'!$B$7:$B$611,0))),"")</f>
        <v>Acetone</v>
      </c>
      <c r="E190" s="115"/>
      <c r="F190" s="138">
        <v>0</v>
      </c>
      <c r="G190" s="139">
        <v>0.34</v>
      </c>
      <c r="H190" s="104"/>
      <c r="I190" s="102" cm="1">
        <f t="array" ref="I190">((_xlfn.XLOOKUP(B190,'4. Material Balance Activities'!$C$35:$C$88,'4. Material Balance Activities'!$G$35:$G$88,NA,0,1)-_xlfn.XLOOKUP(B190,'4. Material Balance Activities'!$C$35:$C$88,'4. Material Balance Activities'!$M$35:$M$88,NA,0,1))*G190)*(1-F190)</f>
        <v>231.14322000000004</v>
      </c>
      <c r="J190" s="105" t="s">
        <v>214</v>
      </c>
      <c r="K190" s="83" t="s">
        <v>214</v>
      </c>
      <c r="L190" s="102" cm="1">
        <f t="array" ref="L190">((_xlfn.XLOOKUP(B190,'4. Material Balance Activities'!$C$35:$C$88,'4. Material Balance Activities'!$J$35:$J$88,NA,0,1)-_xlfn.XLOOKUP(B190,'4. Material Balance Activities'!$C$35:$C$88,'4. Material Balance Activities'!$P$35:$P$88,NA,0,1))*G190)*(1-F190)</f>
        <v>0.93202911290322599</v>
      </c>
      <c r="M190" s="105" t="s">
        <v>214</v>
      </c>
      <c r="N190" s="83" t="s">
        <v>214</v>
      </c>
    </row>
    <row r="191" spans="1:14" x14ac:dyDescent="0.25">
      <c r="A191" s="79" t="s">
        <v>236</v>
      </c>
      <c r="B191" s="133" t="s">
        <v>266</v>
      </c>
      <c r="C191" s="137" t="s">
        <v>191</v>
      </c>
      <c r="D191" s="81" t="str">
        <f>IFERROR(IF(C191="No CAS","",INDEX('DEQ Pollutant List'!$C$7:$C$611,MATCH('5. Pollutant Emissions - MB'!C191,'DEQ Pollutant List'!$B$7:$B$611,0))),"")</f>
        <v>Xylene (mixture), including m-xylene, o-xylene, p-xylene</v>
      </c>
      <c r="E191" s="115"/>
      <c r="F191" s="138">
        <v>0</v>
      </c>
      <c r="G191" s="139">
        <v>0.01</v>
      </c>
      <c r="H191" s="104"/>
      <c r="I191" s="102" cm="1">
        <f t="array" ref="I191">((_xlfn.XLOOKUP(B191,'4. Material Balance Activities'!$C$35:$C$88,'4. Material Balance Activities'!$G$35:$G$88,NA,0,1)-_xlfn.XLOOKUP(B191,'4. Material Balance Activities'!$C$35:$C$88,'4. Material Balance Activities'!$M$35:$M$88,NA,0,1))*G191)*(1-F191)</f>
        <v>0.11550000000000001</v>
      </c>
      <c r="J191" s="105" t="s">
        <v>214</v>
      </c>
      <c r="K191" s="83" t="s">
        <v>214</v>
      </c>
      <c r="L191" s="102" cm="1">
        <f t="array" ref="L191">((_xlfn.XLOOKUP(B191,'4. Material Balance Activities'!$C$35:$C$88,'4. Material Balance Activities'!$J$35:$J$88,NA,0,1)-_xlfn.XLOOKUP(B191,'4. Material Balance Activities'!$C$35:$C$88,'4. Material Balance Activities'!$P$35:$P$88,NA,0,1))*G191)*(1-F191)</f>
        <v>4.6572580645161296E-4</v>
      </c>
      <c r="M191" s="105" t="s">
        <v>214</v>
      </c>
      <c r="N191" s="83" t="s">
        <v>214</v>
      </c>
    </row>
    <row r="192" spans="1:14" x14ac:dyDescent="0.25">
      <c r="A192" s="79" t="s">
        <v>236</v>
      </c>
      <c r="B192" s="133" t="s">
        <v>266</v>
      </c>
      <c r="C192" s="137" t="s">
        <v>181</v>
      </c>
      <c r="D192" s="81" t="str">
        <f>IFERROR(IF(C192="No CAS","",INDEX('DEQ Pollutant List'!$C$7:$C$611,MATCH('5. Pollutant Emissions - MB'!C192,'DEQ Pollutant List'!$B$7:$B$611,0))),"")</f>
        <v>Ethyl benzene</v>
      </c>
      <c r="E192" s="115"/>
      <c r="F192" s="138">
        <v>0</v>
      </c>
      <c r="G192" s="139">
        <v>2E-3</v>
      </c>
      <c r="H192" s="104"/>
      <c r="I192" s="102" cm="1">
        <f t="array" ref="I192">((_xlfn.XLOOKUP(B192,'4. Material Balance Activities'!$C$35:$C$88,'4. Material Balance Activities'!$G$35:$G$88,NA,0,1)-_xlfn.XLOOKUP(B192,'4. Material Balance Activities'!$C$35:$C$88,'4. Material Balance Activities'!$M$35:$M$88,NA,0,1))*G192)*(1-F192)</f>
        <v>2.3100000000000002E-2</v>
      </c>
      <c r="J192" s="105" t="s">
        <v>214</v>
      </c>
      <c r="K192" s="83" t="s">
        <v>214</v>
      </c>
      <c r="L192" s="102" cm="1">
        <f t="array" ref="L192">((_xlfn.XLOOKUP(B192,'4. Material Balance Activities'!$C$35:$C$88,'4. Material Balance Activities'!$J$35:$J$88,NA,0,1)-_xlfn.XLOOKUP(B192,'4. Material Balance Activities'!$C$35:$C$88,'4. Material Balance Activities'!$P$35:$P$88,NA,0,1))*G192)*(1-F192)</f>
        <v>9.3145161290322586E-5</v>
      </c>
      <c r="M192" s="105" t="s">
        <v>214</v>
      </c>
      <c r="N192" s="83" t="s">
        <v>214</v>
      </c>
    </row>
    <row r="193" spans="1:14" x14ac:dyDescent="0.25">
      <c r="A193" s="79" t="s">
        <v>236</v>
      </c>
      <c r="B193" s="133" t="s">
        <v>266</v>
      </c>
      <c r="C193" s="137" t="s">
        <v>189</v>
      </c>
      <c r="D193" s="81" t="str">
        <f>IFERROR(IF(C193="No CAS","",INDEX('DEQ Pollutant List'!$C$7:$C$611,MATCH('5. Pollutant Emissions - MB'!C193,'DEQ Pollutant List'!$B$7:$B$611,0))),"")</f>
        <v>Toluene</v>
      </c>
      <c r="E193" s="115"/>
      <c r="F193" s="138">
        <v>0</v>
      </c>
      <c r="G193" s="139">
        <v>0.03</v>
      </c>
      <c r="H193" s="104"/>
      <c r="I193" s="102" cm="1">
        <f t="array" ref="I193">((_xlfn.XLOOKUP(B193,'4. Material Balance Activities'!$C$35:$C$88,'4. Material Balance Activities'!$G$35:$G$88,NA,0,1)-_xlfn.XLOOKUP(B193,'4. Material Balance Activities'!$C$35:$C$88,'4. Material Balance Activities'!$M$35:$M$88,NA,0,1))*G193)*(1-F193)</f>
        <v>0.34650000000000003</v>
      </c>
      <c r="J193" s="105" t="s">
        <v>214</v>
      </c>
      <c r="K193" s="83" t="s">
        <v>214</v>
      </c>
      <c r="L193" s="102" cm="1">
        <f t="array" ref="L193">((_xlfn.XLOOKUP(B193,'4. Material Balance Activities'!$C$35:$C$88,'4. Material Balance Activities'!$J$35:$J$88,NA,0,1)-_xlfn.XLOOKUP(B193,'4. Material Balance Activities'!$C$35:$C$88,'4. Material Balance Activities'!$P$35:$P$88,NA,0,1))*G193)*(1-F193)</f>
        <v>1.3971774193548387E-3</v>
      </c>
      <c r="M193" s="105" t="s">
        <v>214</v>
      </c>
      <c r="N193" s="83" t="s">
        <v>214</v>
      </c>
    </row>
    <row r="194" spans="1:14" x14ac:dyDescent="0.25">
      <c r="A194" s="79" t="s">
        <v>236</v>
      </c>
      <c r="B194" s="133" t="s">
        <v>266</v>
      </c>
      <c r="C194" s="137" t="s">
        <v>425</v>
      </c>
      <c r="D194" s="81" t="str">
        <f>IFERROR(IF(C194="No CAS","",INDEX('DEQ Pollutant List'!$C$7:$C$611,MATCH('5. Pollutant Emissions - MB'!C194,'DEQ Pollutant List'!$B$7:$B$611,0))),"")</f>
        <v>2-Butanone (methyl ethyl ketone)</v>
      </c>
      <c r="E194" s="115"/>
      <c r="F194" s="138">
        <v>0</v>
      </c>
      <c r="G194" s="139">
        <v>0.03</v>
      </c>
      <c r="H194" s="104"/>
      <c r="I194" s="102" cm="1">
        <f t="array" ref="I194">((_xlfn.XLOOKUP(B194,'4. Material Balance Activities'!$C$35:$C$88,'4. Material Balance Activities'!$G$35:$G$88,NA,0,1)-_xlfn.XLOOKUP(B194,'4. Material Balance Activities'!$C$35:$C$88,'4. Material Balance Activities'!$M$35:$M$88,NA,0,1))*G194)*(1-F194)</f>
        <v>0.34650000000000003</v>
      </c>
      <c r="J194" s="105" t="s">
        <v>214</v>
      </c>
      <c r="K194" s="83" t="s">
        <v>214</v>
      </c>
      <c r="L194" s="102" cm="1">
        <f t="array" ref="L194">((_xlfn.XLOOKUP(B194,'4. Material Balance Activities'!$C$35:$C$88,'4. Material Balance Activities'!$J$35:$J$88,NA,0,1)-_xlfn.XLOOKUP(B194,'4. Material Balance Activities'!$C$35:$C$88,'4. Material Balance Activities'!$P$35:$P$88,NA,0,1))*G194)*(1-F194)</f>
        <v>1.3971774193548387E-3</v>
      </c>
      <c r="M194" s="105" t="s">
        <v>214</v>
      </c>
      <c r="N194" s="83" t="s">
        <v>214</v>
      </c>
    </row>
    <row r="195" spans="1:14" x14ac:dyDescent="0.25">
      <c r="A195" s="79" t="s">
        <v>236</v>
      </c>
      <c r="B195" s="133" t="s">
        <v>266</v>
      </c>
      <c r="C195" s="137" t="s">
        <v>424</v>
      </c>
      <c r="D195" s="81" t="str">
        <f>IFERROR(IF(C195="No CAS","",INDEX('DEQ Pollutant List'!$C$7:$C$611,MATCH('5. Pollutant Emissions - MB'!C195,'DEQ Pollutant List'!$B$7:$B$611,0))),"")</f>
        <v>Isopropyl alcohol</v>
      </c>
      <c r="E195" s="115"/>
      <c r="F195" s="138">
        <v>0</v>
      </c>
      <c r="G195" s="139">
        <v>0.06</v>
      </c>
      <c r="H195" s="104"/>
      <c r="I195" s="102" cm="1">
        <f t="array" ref="I195">((_xlfn.XLOOKUP(B195,'4. Material Balance Activities'!$C$35:$C$88,'4. Material Balance Activities'!$G$35:$G$88,NA,0,1)-_xlfn.XLOOKUP(B195,'4. Material Balance Activities'!$C$35:$C$88,'4. Material Balance Activities'!$M$35:$M$88,NA,0,1))*G195)*(1-F195)</f>
        <v>0.69300000000000006</v>
      </c>
      <c r="J195" s="105" t="s">
        <v>214</v>
      </c>
      <c r="K195" s="83" t="s">
        <v>214</v>
      </c>
      <c r="L195" s="102" cm="1">
        <f t="array" ref="L195">((_xlfn.XLOOKUP(B195,'4. Material Balance Activities'!$C$35:$C$88,'4. Material Balance Activities'!$J$35:$J$88,NA,0,1)-_xlfn.XLOOKUP(B195,'4. Material Balance Activities'!$C$35:$C$88,'4. Material Balance Activities'!$P$35:$P$88,NA,0,1))*G195)*(1-F195)</f>
        <v>2.7943548387096774E-3</v>
      </c>
      <c r="M195" s="105" t="s">
        <v>214</v>
      </c>
      <c r="N195" s="83" t="s">
        <v>214</v>
      </c>
    </row>
    <row r="196" spans="1:14" x14ac:dyDescent="0.25">
      <c r="A196" s="79" t="s">
        <v>236</v>
      </c>
      <c r="B196" s="133" t="s">
        <v>266</v>
      </c>
      <c r="C196" s="137" t="s">
        <v>420</v>
      </c>
      <c r="D196" s="81" t="str">
        <f>IFERROR(IF(C196="No CAS","",INDEX('DEQ Pollutant List'!$C$7:$C$611,MATCH('5. Pollutant Emissions - MB'!C196,'DEQ Pollutant List'!$B$7:$B$611,0))),"")</f>
        <v>Acetone</v>
      </c>
      <c r="E196" s="115"/>
      <c r="F196" s="138">
        <v>0</v>
      </c>
      <c r="G196" s="139">
        <v>0.45</v>
      </c>
      <c r="H196" s="104"/>
      <c r="I196" s="102" cm="1">
        <f t="array" ref="I196">((_xlfn.XLOOKUP(B196,'4. Material Balance Activities'!$C$35:$C$88,'4. Material Balance Activities'!$G$35:$G$88,NA,0,1)-_xlfn.XLOOKUP(B196,'4. Material Balance Activities'!$C$35:$C$88,'4. Material Balance Activities'!$M$35:$M$88,NA,0,1))*G196)*(1-F196)</f>
        <v>5.1975000000000007</v>
      </c>
      <c r="J196" s="105" t="s">
        <v>214</v>
      </c>
      <c r="K196" s="83" t="s">
        <v>214</v>
      </c>
      <c r="L196" s="102" cm="1">
        <f t="array" ref="L196">((_xlfn.XLOOKUP(B196,'4. Material Balance Activities'!$C$35:$C$88,'4. Material Balance Activities'!$J$35:$J$88,NA,0,1)-_xlfn.XLOOKUP(B196,'4. Material Balance Activities'!$C$35:$C$88,'4. Material Balance Activities'!$P$35:$P$88,NA,0,1))*G196)*(1-F196)</f>
        <v>2.0957661290322584E-2</v>
      </c>
      <c r="M196" s="105" t="s">
        <v>214</v>
      </c>
      <c r="N196" s="83" t="s">
        <v>214</v>
      </c>
    </row>
    <row r="197" spans="1:14" x14ac:dyDescent="0.25">
      <c r="A197" s="79" t="s">
        <v>236</v>
      </c>
      <c r="B197" s="133" t="s">
        <v>267</v>
      </c>
      <c r="C197" s="137" t="s">
        <v>191</v>
      </c>
      <c r="D197" s="81" t="str">
        <f>IFERROR(IF(C197="No CAS","",INDEX('DEQ Pollutant List'!$C$7:$C$611,MATCH('5. Pollutant Emissions - MB'!C197,'DEQ Pollutant List'!$B$7:$B$611,0))),"")</f>
        <v>Xylene (mixture), including m-xylene, o-xylene, p-xylene</v>
      </c>
      <c r="E197" s="115"/>
      <c r="F197" s="138">
        <v>0</v>
      </c>
      <c r="G197" s="139">
        <v>0.02</v>
      </c>
      <c r="H197" s="104"/>
      <c r="I197" s="102" cm="1">
        <f t="array" ref="I197">((_xlfn.XLOOKUP(B197,'4. Material Balance Activities'!$C$35:$C$88,'4. Material Balance Activities'!$G$35:$G$88,NA,0,1)-_xlfn.XLOOKUP(B197,'4. Material Balance Activities'!$C$35:$C$88,'4. Material Balance Activities'!$M$35:$M$88,NA,0,1))*G197)*(1-F197)</f>
        <v>11.07414</v>
      </c>
      <c r="J197" s="105" t="s">
        <v>214</v>
      </c>
      <c r="K197" s="83" t="s">
        <v>214</v>
      </c>
      <c r="L197" s="102" cm="1">
        <f t="array" ref="L197">((_xlfn.XLOOKUP(B197,'4. Material Balance Activities'!$C$35:$C$88,'4. Material Balance Activities'!$J$35:$J$88,NA,0,1)-_xlfn.XLOOKUP(B197,'4. Material Balance Activities'!$C$35:$C$88,'4. Material Balance Activities'!$P$35:$P$88,NA,0,1))*G197)*(1-F197)</f>
        <v>4.4653790322580642E-2</v>
      </c>
      <c r="M197" s="105" t="s">
        <v>214</v>
      </c>
      <c r="N197" s="83" t="s">
        <v>214</v>
      </c>
    </row>
    <row r="198" spans="1:14" x14ac:dyDescent="0.25">
      <c r="A198" s="79" t="s">
        <v>236</v>
      </c>
      <c r="B198" s="133" t="s">
        <v>267</v>
      </c>
      <c r="C198" s="137" t="s">
        <v>181</v>
      </c>
      <c r="D198" s="81" t="str">
        <f>IFERROR(IF(C198="No CAS","",INDEX('DEQ Pollutant List'!$C$7:$C$611,MATCH('5. Pollutant Emissions - MB'!C198,'DEQ Pollutant List'!$B$7:$B$611,0))),"")</f>
        <v>Ethyl benzene</v>
      </c>
      <c r="E198" s="115"/>
      <c r="F198" s="138">
        <v>0</v>
      </c>
      <c r="G198" s="139">
        <v>3.0000000000000001E-3</v>
      </c>
      <c r="H198" s="104"/>
      <c r="I198" s="102" cm="1">
        <f t="array" ref="I198">((_xlfn.XLOOKUP(B198,'4. Material Balance Activities'!$C$35:$C$88,'4. Material Balance Activities'!$G$35:$G$88,NA,0,1)-_xlfn.XLOOKUP(B198,'4. Material Balance Activities'!$C$35:$C$88,'4. Material Balance Activities'!$M$35:$M$88,NA,0,1))*G198)*(1-F198)</f>
        <v>1.6611210000000001</v>
      </c>
      <c r="J198" s="105" t="s">
        <v>214</v>
      </c>
      <c r="K198" s="83" t="s">
        <v>214</v>
      </c>
      <c r="L198" s="102" cm="1">
        <f t="array" ref="L198">((_xlfn.XLOOKUP(B198,'4. Material Balance Activities'!$C$35:$C$88,'4. Material Balance Activities'!$J$35:$J$88,NA,0,1)-_xlfn.XLOOKUP(B198,'4. Material Balance Activities'!$C$35:$C$88,'4. Material Balance Activities'!$P$35:$P$88,NA,0,1))*G198)*(1-F198)</f>
        <v>6.6980685483870967E-3</v>
      </c>
      <c r="M198" s="105" t="s">
        <v>214</v>
      </c>
      <c r="N198" s="83" t="s">
        <v>214</v>
      </c>
    </row>
    <row r="199" spans="1:14" x14ac:dyDescent="0.25">
      <c r="A199" s="79" t="s">
        <v>236</v>
      </c>
      <c r="B199" s="133" t="s">
        <v>267</v>
      </c>
      <c r="C199" s="137" t="s">
        <v>189</v>
      </c>
      <c r="D199" s="81" t="str">
        <f>IFERROR(IF(C199="No CAS","",INDEX('DEQ Pollutant List'!$C$7:$C$611,MATCH('5. Pollutant Emissions - MB'!C199,'DEQ Pollutant List'!$B$7:$B$611,0))),"")</f>
        <v>Toluene</v>
      </c>
      <c r="E199" s="115"/>
      <c r="F199" s="138">
        <v>0</v>
      </c>
      <c r="G199" s="139">
        <v>0.03</v>
      </c>
      <c r="H199" s="104"/>
      <c r="I199" s="102" cm="1">
        <f t="array" ref="I199">((_xlfn.XLOOKUP(B199,'4. Material Balance Activities'!$C$35:$C$88,'4. Material Balance Activities'!$G$35:$G$88,NA,0,1)-_xlfn.XLOOKUP(B199,'4. Material Balance Activities'!$C$35:$C$88,'4. Material Balance Activities'!$M$35:$M$88,NA,0,1))*G199)*(1-F199)</f>
        <v>16.61121</v>
      </c>
      <c r="J199" s="105" t="s">
        <v>214</v>
      </c>
      <c r="K199" s="83" t="s">
        <v>214</v>
      </c>
      <c r="L199" s="102" cm="1">
        <f t="array" ref="L199">((_xlfn.XLOOKUP(B199,'4. Material Balance Activities'!$C$35:$C$88,'4. Material Balance Activities'!$J$35:$J$88,NA,0,1)-_xlfn.XLOOKUP(B199,'4. Material Balance Activities'!$C$35:$C$88,'4. Material Balance Activities'!$P$35:$P$88,NA,0,1))*G199)*(1-F199)</f>
        <v>6.6980685483870955E-2</v>
      </c>
      <c r="M199" s="105" t="s">
        <v>214</v>
      </c>
      <c r="N199" s="83" t="s">
        <v>214</v>
      </c>
    </row>
    <row r="200" spans="1:14" x14ac:dyDescent="0.25">
      <c r="A200" s="79" t="s">
        <v>236</v>
      </c>
      <c r="B200" s="133" t="s">
        <v>267</v>
      </c>
      <c r="C200" s="137" t="s">
        <v>425</v>
      </c>
      <c r="D200" s="81" t="str">
        <f>IFERROR(IF(C200="No CAS","",INDEX('DEQ Pollutant List'!$C$7:$C$611,MATCH('5. Pollutant Emissions - MB'!C200,'DEQ Pollutant List'!$B$7:$B$611,0))),"")</f>
        <v>2-Butanone (methyl ethyl ketone)</v>
      </c>
      <c r="E200" s="115"/>
      <c r="F200" s="138">
        <v>0</v>
      </c>
      <c r="G200" s="139">
        <v>0.11</v>
      </c>
      <c r="H200" s="104"/>
      <c r="I200" s="102" cm="1">
        <f t="array" ref="I200">((_xlfn.XLOOKUP(B200,'4. Material Balance Activities'!$C$35:$C$88,'4. Material Balance Activities'!$G$35:$G$88,NA,0,1)-_xlfn.XLOOKUP(B200,'4. Material Balance Activities'!$C$35:$C$88,'4. Material Balance Activities'!$M$35:$M$88,NA,0,1))*G200)*(1-F200)</f>
        <v>60.907769999999999</v>
      </c>
      <c r="J200" s="105" t="s">
        <v>214</v>
      </c>
      <c r="K200" s="83" t="s">
        <v>214</v>
      </c>
      <c r="L200" s="102" cm="1">
        <f t="array" ref="L200">((_xlfn.XLOOKUP(B200,'4. Material Balance Activities'!$C$35:$C$88,'4. Material Balance Activities'!$J$35:$J$88,NA,0,1)-_xlfn.XLOOKUP(B200,'4. Material Balance Activities'!$C$35:$C$88,'4. Material Balance Activities'!$P$35:$P$88,NA,0,1))*G200)*(1-F200)</f>
        <v>0.24559584677419352</v>
      </c>
      <c r="M200" s="105" t="s">
        <v>214</v>
      </c>
      <c r="N200" s="83" t="s">
        <v>214</v>
      </c>
    </row>
    <row r="201" spans="1:14" x14ac:dyDescent="0.25">
      <c r="A201" s="79" t="s">
        <v>236</v>
      </c>
      <c r="B201" s="133" t="s">
        <v>267</v>
      </c>
      <c r="C201" s="137" t="s">
        <v>156</v>
      </c>
      <c r="D201" s="81" t="str">
        <f>IFERROR(IF(C201="No CAS","",INDEX('DEQ Pollutant List'!$C$7:$C$611,MATCH('5. Pollutant Emissions - MB'!C201,'DEQ Pollutant List'!$B$7:$B$611,0))),"")</f>
        <v>Formaldehyde</v>
      </c>
      <c r="E201" s="115"/>
      <c r="F201" s="138">
        <v>0</v>
      </c>
      <c r="G201" s="139">
        <v>1E-3</v>
      </c>
      <c r="H201" s="104"/>
      <c r="I201" s="102" cm="1">
        <f t="array" ref="I201">((_xlfn.XLOOKUP(B201,'4. Material Balance Activities'!$C$35:$C$88,'4. Material Balance Activities'!$G$35:$G$88,NA,0,1)-_xlfn.XLOOKUP(B201,'4. Material Balance Activities'!$C$35:$C$88,'4. Material Balance Activities'!$M$35:$M$88,NA,0,1))*G201)*(1-F201)</f>
        <v>0.55370700000000006</v>
      </c>
      <c r="J201" s="105" t="s">
        <v>214</v>
      </c>
      <c r="K201" s="83" t="s">
        <v>214</v>
      </c>
      <c r="L201" s="102" cm="1">
        <f t="array" ref="L201">((_xlfn.XLOOKUP(B201,'4. Material Balance Activities'!$C$35:$C$88,'4. Material Balance Activities'!$J$35:$J$88,NA,0,1)-_xlfn.XLOOKUP(B201,'4. Material Balance Activities'!$C$35:$C$88,'4. Material Balance Activities'!$P$35:$P$88,NA,0,1))*G201)*(1-F201)</f>
        <v>2.2326895161290322E-3</v>
      </c>
      <c r="M201" s="105" t="s">
        <v>214</v>
      </c>
      <c r="N201" s="83" t="s">
        <v>214</v>
      </c>
    </row>
    <row r="202" spans="1:14" x14ac:dyDescent="0.25">
      <c r="A202" s="79" t="s">
        <v>236</v>
      </c>
      <c r="B202" s="133" t="s">
        <v>267</v>
      </c>
      <c r="C202" s="137" t="s">
        <v>424</v>
      </c>
      <c r="D202" s="81" t="str">
        <f>IFERROR(IF(C202="No CAS","",INDEX('DEQ Pollutant List'!$C$7:$C$611,MATCH('5. Pollutant Emissions - MB'!C202,'DEQ Pollutant List'!$B$7:$B$611,0))),"")</f>
        <v>Isopropyl alcohol</v>
      </c>
      <c r="E202" s="115"/>
      <c r="F202" s="138">
        <v>0</v>
      </c>
      <c r="G202" s="139">
        <v>0.01</v>
      </c>
      <c r="H202" s="104"/>
      <c r="I202" s="102" cm="1">
        <f t="array" ref="I202">((_xlfn.XLOOKUP(B202,'4. Material Balance Activities'!$C$35:$C$88,'4. Material Balance Activities'!$G$35:$G$88,NA,0,1)-_xlfn.XLOOKUP(B202,'4. Material Balance Activities'!$C$35:$C$88,'4. Material Balance Activities'!$M$35:$M$88,NA,0,1))*G202)*(1-F202)</f>
        <v>5.5370699999999999</v>
      </c>
      <c r="J202" s="105" t="s">
        <v>214</v>
      </c>
      <c r="K202" s="83" t="s">
        <v>214</v>
      </c>
      <c r="L202" s="102" cm="1">
        <f t="array" ref="L202">((_xlfn.XLOOKUP(B202,'4. Material Balance Activities'!$C$35:$C$88,'4. Material Balance Activities'!$J$35:$J$88,NA,0,1)-_xlfn.XLOOKUP(B202,'4. Material Balance Activities'!$C$35:$C$88,'4. Material Balance Activities'!$P$35:$P$88,NA,0,1))*G202)*(1-F202)</f>
        <v>2.2326895161290321E-2</v>
      </c>
      <c r="M202" s="105" t="s">
        <v>214</v>
      </c>
      <c r="N202" s="83" t="s">
        <v>214</v>
      </c>
    </row>
    <row r="203" spans="1:14" x14ac:dyDescent="0.25">
      <c r="A203" s="79" t="s">
        <v>236</v>
      </c>
      <c r="B203" s="133" t="s">
        <v>267</v>
      </c>
      <c r="C203" s="137" t="s">
        <v>420</v>
      </c>
      <c r="D203" s="81" t="str">
        <f>IFERROR(IF(C203="No CAS","",INDEX('DEQ Pollutant List'!$C$7:$C$611,MATCH('5. Pollutant Emissions - MB'!C203,'DEQ Pollutant List'!$B$7:$B$611,0))),"")</f>
        <v>Acetone</v>
      </c>
      <c r="E203" s="115"/>
      <c r="F203" s="138">
        <v>0</v>
      </c>
      <c r="G203" s="139">
        <v>0.21</v>
      </c>
      <c r="H203" s="104"/>
      <c r="I203" s="102" cm="1">
        <f t="array" ref="I203">((_xlfn.XLOOKUP(B203,'4. Material Balance Activities'!$C$35:$C$88,'4. Material Balance Activities'!$G$35:$G$88,NA,0,1)-_xlfn.XLOOKUP(B203,'4. Material Balance Activities'!$C$35:$C$88,'4. Material Balance Activities'!$M$35:$M$88,NA,0,1))*G203)*(1-F203)</f>
        <v>116.27847</v>
      </c>
      <c r="J203" s="105" t="s">
        <v>214</v>
      </c>
      <c r="K203" s="83" t="s">
        <v>214</v>
      </c>
      <c r="L203" s="102" cm="1">
        <f t="array" ref="L203">((_xlfn.XLOOKUP(B203,'4. Material Balance Activities'!$C$35:$C$88,'4. Material Balance Activities'!$J$35:$J$88,NA,0,1)-_xlfn.XLOOKUP(B203,'4. Material Balance Activities'!$C$35:$C$88,'4. Material Balance Activities'!$P$35:$P$88,NA,0,1))*G203)*(1-F203)</f>
        <v>0.46886479838709672</v>
      </c>
      <c r="M203" s="105" t="s">
        <v>214</v>
      </c>
      <c r="N203" s="83" t="s">
        <v>214</v>
      </c>
    </row>
    <row r="204" spans="1:14" x14ac:dyDescent="0.25">
      <c r="A204" s="79" t="s">
        <v>236</v>
      </c>
      <c r="B204" s="133" t="s">
        <v>268</v>
      </c>
      <c r="C204" s="137" t="s">
        <v>178</v>
      </c>
      <c r="D204" s="81" t="str">
        <f>IFERROR(IF(C204="No CAS","",INDEX('DEQ Pollutant List'!$C$7:$C$611,MATCH('5. Pollutant Emissions - MB'!C204,'DEQ Pollutant List'!$B$7:$B$611,0))),"")</f>
        <v>Chromium VI, chromate and dichromate particulate</v>
      </c>
      <c r="E204" s="115"/>
      <c r="F204" s="138">
        <f>1-(1-0.75)*(1-0.992)</f>
        <v>0.998</v>
      </c>
      <c r="G204" s="139">
        <v>2E-3</v>
      </c>
      <c r="H204" s="104" t="s">
        <v>421</v>
      </c>
      <c r="I204" s="102" cm="1">
        <f t="array" ref="I204">((_xlfn.XLOOKUP(B204,'4. Material Balance Activities'!$C$35:$C$88,'4. Material Balance Activities'!$G$35:$G$88,NA,0,1)-_xlfn.XLOOKUP(B204,'4. Material Balance Activities'!$C$35:$C$88,'4. Material Balance Activities'!$M$35:$M$88,NA,0,1))*G204)*(1-F204)</f>
        <v>1.3266000000000013E-4</v>
      </c>
      <c r="J204" s="105" t="s">
        <v>214</v>
      </c>
      <c r="K204" s="83" t="s">
        <v>214</v>
      </c>
      <c r="L204" s="102" cm="1">
        <f t="array" ref="L204">((_xlfn.XLOOKUP(B204,'4. Material Balance Activities'!$C$35:$C$88,'4. Material Balance Activities'!$J$35:$J$88,NA,0,1)-_xlfn.XLOOKUP(B204,'4. Material Balance Activities'!$C$35:$C$88,'4. Material Balance Activities'!$P$35:$P$88,NA,0,1))*G204)*(1-F204)</f>
        <v>5.3491935483871017E-7</v>
      </c>
      <c r="M204" s="105" t="s">
        <v>214</v>
      </c>
      <c r="N204" s="83" t="s">
        <v>214</v>
      </c>
    </row>
    <row r="205" spans="1:14" x14ac:dyDescent="0.25">
      <c r="A205" s="79" t="s">
        <v>236</v>
      </c>
      <c r="B205" s="133" t="s">
        <v>268</v>
      </c>
      <c r="C205" s="137" t="s">
        <v>420</v>
      </c>
      <c r="D205" s="81" t="str">
        <f>IFERROR(IF(C205="No CAS","",INDEX('DEQ Pollutant List'!$C$7:$C$611,MATCH('5. Pollutant Emissions - MB'!C205,'DEQ Pollutant List'!$B$7:$B$611,0))),"")</f>
        <v>Acetone</v>
      </c>
      <c r="E205" s="115"/>
      <c r="F205" s="138">
        <v>0</v>
      </c>
      <c r="G205" s="139">
        <v>0.78</v>
      </c>
      <c r="H205" s="104"/>
      <c r="I205" s="102" cm="1">
        <f t="array" ref="I205">((_xlfn.XLOOKUP(B205,'4. Material Balance Activities'!$C$35:$C$88,'4. Material Balance Activities'!$G$35:$G$88,NA,0,1)-_xlfn.XLOOKUP(B205,'4. Material Balance Activities'!$C$35:$C$88,'4. Material Balance Activities'!$M$35:$M$88,NA,0,1))*G205)*(1-F205)</f>
        <v>25.8687</v>
      </c>
      <c r="J205" s="105" t="s">
        <v>214</v>
      </c>
      <c r="K205" s="83" t="s">
        <v>214</v>
      </c>
      <c r="L205" s="102" cm="1">
        <f t="array" ref="L205">((_xlfn.XLOOKUP(B205,'4. Material Balance Activities'!$C$35:$C$88,'4. Material Balance Activities'!$J$35:$J$88,NA,0,1)-_xlfn.XLOOKUP(B205,'4. Material Balance Activities'!$C$35:$C$88,'4. Material Balance Activities'!$P$35:$P$88,NA,0,1))*G205)*(1-F205)</f>
        <v>0.10430927419354839</v>
      </c>
      <c r="M205" s="105" t="s">
        <v>214</v>
      </c>
      <c r="N205" s="83" t="s">
        <v>214</v>
      </c>
    </row>
    <row r="206" spans="1:14" x14ac:dyDescent="0.25">
      <c r="A206" s="79" t="s">
        <v>236</v>
      </c>
      <c r="B206" s="133" t="s">
        <v>268</v>
      </c>
      <c r="C206" s="137" t="s">
        <v>423</v>
      </c>
      <c r="D206" s="81" t="str">
        <f>IFERROR(IF(C206="No CAS","",INDEX('DEQ Pollutant List'!$C$7:$C$611,MATCH('5. Pollutant Emissions - MB'!C206,'DEQ Pollutant List'!$B$7:$B$611,0))),"")</f>
        <v>Propylene glycol monomethyl ether</v>
      </c>
      <c r="E206" s="115"/>
      <c r="F206" s="138">
        <v>0</v>
      </c>
      <c r="G206" s="139">
        <v>0.06</v>
      </c>
      <c r="H206" s="104"/>
      <c r="I206" s="102" cm="1">
        <f t="array" ref="I206">((_xlfn.XLOOKUP(B206,'4. Material Balance Activities'!$C$35:$C$88,'4. Material Balance Activities'!$G$35:$G$88,NA,0,1)-_xlfn.XLOOKUP(B206,'4. Material Balance Activities'!$C$35:$C$88,'4. Material Balance Activities'!$M$35:$M$88,NA,0,1))*G206)*(1-F206)</f>
        <v>1.9898999999999998</v>
      </c>
      <c r="J206" s="105" t="s">
        <v>214</v>
      </c>
      <c r="K206" s="83" t="s">
        <v>214</v>
      </c>
      <c r="L206" s="102" cm="1">
        <f t="array" ref="L206">((_xlfn.XLOOKUP(B206,'4. Material Balance Activities'!$C$35:$C$88,'4. Material Balance Activities'!$J$35:$J$88,NA,0,1)-_xlfn.XLOOKUP(B206,'4. Material Balance Activities'!$C$35:$C$88,'4. Material Balance Activities'!$P$35:$P$88,NA,0,1))*G206)*(1-F206)</f>
        <v>8.0237903225806456E-3</v>
      </c>
      <c r="M206" s="105" t="s">
        <v>214</v>
      </c>
      <c r="N206" s="83" t="s">
        <v>214</v>
      </c>
    </row>
    <row r="207" spans="1:14" x14ac:dyDescent="0.25">
      <c r="A207" s="79" t="s">
        <v>236</v>
      </c>
      <c r="B207" s="133" t="s">
        <v>268</v>
      </c>
      <c r="C207" s="137" t="s">
        <v>179</v>
      </c>
      <c r="D207" s="81" t="str">
        <f>IFERROR(IF(C207="No CAS","",INDEX('DEQ Pollutant List'!$C$7:$C$611,MATCH('5. Pollutant Emissions - MB'!C207,'DEQ Pollutant List'!$B$7:$B$611,0))),"")</f>
        <v>Cobalt and compounds</v>
      </c>
      <c r="E207" s="115"/>
      <c r="F207" s="138">
        <f>1-(1-0.75)*(1-0.992)</f>
        <v>0.998</v>
      </c>
      <c r="G207" s="139">
        <v>2E-3</v>
      </c>
      <c r="H207" s="104" t="s">
        <v>421</v>
      </c>
      <c r="I207" s="102" cm="1">
        <f t="array" ref="I207">((_xlfn.XLOOKUP(B207,'4. Material Balance Activities'!$C$35:$C$88,'4. Material Balance Activities'!$G$35:$G$88,NA,0,1)-_xlfn.XLOOKUP(B207,'4. Material Balance Activities'!$C$35:$C$88,'4. Material Balance Activities'!$M$35:$M$88,NA,0,1))*G207)*(1-F207)</f>
        <v>1.3266000000000013E-4</v>
      </c>
      <c r="J207" s="105" t="s">
        <v>214</v>
      </c>
      <c r="K207" s="83" t="s">
        <v>214</v>
      </c>
      <c r="L207" s="102" cm="1">
        <f t="array" ref="L207">((_xlfn.XLOOKUP(B207,'4. Material Balance Activities'!$C$35:$C$88,'4. Material Balance Activities'!$J$35:$J$88,NA,0,1)-_xlfn.XLOOKUP(B207,'4. Material Balance Activities'!$C$35:$C$88,'4. Material Balance Activities'!$P$35:$P$88,NA,0,1))*G207)*(1-F207)</f>
        <v>5.3491935483871017E-7</v>
      </c>
      <c r="M207" s="105" t="s">
        <v>214</v>
      </c>
      <c r="N207" s="83" t="s">
        <v>214</v>
      </c>
    </row>
    <row r="208" spans="1:14" x14ac:dyDescent="0.25">
      <c r="A208" s="79" t="s">
        <v>236</v>
      </c>
      <c r="B208" s="133" t="s">
        <v>269</v>
      </c>
      <c r="C208" s="137" t="s">
        <v>191</v>
      </c>
      <c r="D208" s="81" t="str">
        <f>IFERROR(IF(C208="No CAS","",INDEX('DEQ Pollutant List'!$C$7:$C$611,MATCH('5. Pollutant Emissions - MB'!C208,'DEQ Pollutant List'!$B$7:$B$611,0))),"")</f>
        <v>Xylene (mixture), including m-xylene, o-xylene, p-xylene</v>
      </c>
      <c r="E208" s="115"/>
      <c r="F208" s="138">
        <v>0</v>
      </c>
      <c r="G208" s="139">
        <v>0.01</v>
      </c>
      <c r="H208" s="104"/>
      <c r="I208" s="102" cm="1">
        <f t="array" ref="I208">((_xlfn.XLOOKUP(B208,'4. Material Balance Activities'!$C$35:$C$88,'4. Material Balance Activities'!$G$35:$G$88,NA,0,1)-_xlfn.XLOOKUP(B208,'4. Material Balance Activities'!$C$35:$C$88,'4. Material Balance Activities'!$M$35:$M$88,NA,0,1))*G208)*(1-F208)</f>
        <v>1.6452150000000001</v>
      </c>
      <c r="J208" s="105" t="s">
        <v>214</v>
      </c>
      <c r="K208" s="83" t="s">
        <v>214</v>
      </c>
      <c r="L208" s="102" cm="1">
        <f t="array" ref="L208">((_xlfn.XLOOKUP(B208,'4. Material Balance Activities'!$C$35:$C$88,'4. Material Balance Activities'!$J$35:$J$88,NA,0,1)-_xlfn.XLOOKUP(B208,'4. Material Balance Activities'!$C$35:$C$88,'4. Material Balance Activities'!$P$35:$P$88,NA,0,1))*G208)*(1-F208)</f>
        <v>6.6339314516129034E-3</v>
      </c>
      <c r="M208" s="105" t="s">
        <v>214</v>
      </c>
      <c r="N208" s="83" t="s">
        <v>214</v>
      </c>
    </row>
    <row r="209" spans="1:14" x14ac:dyDescent="0.25">
      <c r="A209" s="79" t="s">
        <v>236</v>
      </c>
      <c r="B209" s="133" t="s">
        <v>269</v>
      </c>
      <c r="C209" s="137" t="s">
        <v>181</v>
      </c>
      <c r="D209" s="81" t="str">
        <f>IFERROR(IF(C209="No CAS","",INDEX('DEQ Pollutant List'!$C$7:$C$611,MATCH('5. Pollutant Emissions - MB'!C209,'DEQ Pollutant List'!$B$7:$B$611,0))),"")</f>
        <v>Ethyl benzene</v>
      </c>
      <c r="E209" s="115"/>
      <c r="F209" s="138">
        <v>0</v>
      </c>
      <c r="G209" s="139">
        <v>3.0000000000000001E-3</v>
      </c>
      <c r="H209" s="104"/>
      <c r="I209" s="102" cm="1">
        <f t="array" ref="I209">((_xlfn.XLOOKUP(B209,'4. Material Balance Activities'!$C$35:$C$88,'4. Material Balance Activities'!$G$35:$G$88,NA,0,1)-_xlfn.XLOOKUP(B209,'4. Material Balance Activities'!$C$35:$C$88,'4. Material Balance Activities'!$M$35:$M$88,NA,0,1))*G209)*(1-F209)</f>
        <v>0.49356450000000002</v>
      </c>
      <c r="J209" s="105" t="s">
        <v>214</v>
      </c>
      <c r="K209" s="83" t="s">
        <v>214</v>
      </c>
      <c r="L209" s="102" cm="1">
        <f t="array" ref="L209">((_xlfn.XLOOKUP(B209,'4. Material Balance Activities'!$C$35:$C$88,'4. Material Balance Activities'!$J$35:$J$88,NA,0,1)-_xlfn.XLOOKUP(B209,'4. Material Balance Activities'!$C$35:$C$88,'4. Material Balance Activities'!$P$35:$P$88,NA,0,1))*G209)*(1-F209)</f>
        <v>1.9901794354838711E-3</v>
      </c>
      <c r="M209" s="105" t="s">
        <v>214</v>
      </c>
      <c r="N209" s="83" t="s">
        <v>214</v>
      </c>
    </row>
    <row r="210" spans="1:14" x14ac:dyDescent="0.25">
      <c r="A210" s="79" t="s">
        <v>236</v>
      </c>
      <c r="B210" s="133" t="s">
        <v>269</v>
      </c>
      <c r="C210" s="137" t="s">
        <v>189</v>
      </c>
      <c r="D210" s="81" t="str">
        <f>IFERROR(IF(C210="No CAS","",INDEX('DEQ Pollutant List'!$C$7:$C$611,MATCH('5. Pollutant Emissions - MB'!C210,'DEQ Pollutant List'!$B$7:$B$611,0))),"")</f>
        <v>Toluene</v>
      </c>
      <c r="E210" s="115"/>
      <c r="F210" s="138">
        <v>0</v>
      </c>
      <c r="G210" s="139">
        <v>0.03</v>
      </c>
      <c r="H210" s="104"/>
      <c r="I210" s="102" cm="1">
        <f t="array" ref="I210">((_xlfn.XLOOKUP(B210,'4. Material Balance Activities'!$C$35:$C$88,'4. Material Balance Activities'!$G$35:$G$88,NA,0,1)-_xlfn.XLOOKUP(B210,'4. Material Balance Activities'!$C$35:$C$88,'4. Material Balance Activities'!$M$35:$M$88,NA,0,1))*G210)*(1-F210)</f>
        <v>4.9356450000000001</v>
      </c>
      <c r="J210" s="105" t="s">
        <v>214</v>
      </c>
      <c r="K210" s="83" t="s">
        <v>214</v>
      </c>
      <c r="L210" s="102" cm="1">
        <f t="array" ref="L210">((_xlfn.XLOOKUP(B210,'4. Material Balance Activities'!$C$35:$C$88,'4. Material Balance Activities'!$J$35:$J$88,NA,0,1)-_xlfn.XLOOKUP(B210,'4. Material Balance Activities'!$C$35:$C$88,'4. Material Balance Activities'!$P$35:$P$88,NA,0,1))*G210)*(1-F210)</f>
        <v>1.9901794354838711E-2</v>
      </c>
      <c r="M210" s="105" t="s">
        <v>214</v>
      </c>
      <c r="N210" s="83" t="s">
        <v>214</v>
      </c>
    </row>
    <row r="211" spans="1:14" x14ac:dyDescent="0.25">
      <c r="A211" s="79" t="s">
        <v>236</v>
      </c>
      <c r="B211" s="133" t="s">
        <v>269</v>
      </c>
      <c r="C211" s="137" t="s">
        <v>422</v>
      </c>
      <c r="D211" s="81" t="str">
        <f>IFERROR(IF(C211="No CAS","",INDEX('DEQ Pollutant List'!$C$7:$C$611,MATCH('5. Pollutant Emissions - MB'!C211,'DEQ Pollutant List'!$B$7:$B$611,0))),"")</f>
        <v>Methyl isobutyl ketone (MIBK, hexone)</v>
      </c>
      <c r="E211" s="115"/>
      <c r="F211" s="138">
        <v>0</v>
      </c>
      <c r="G211" s="139">
        <v>1E-3</v>
      </c>
      <c r="H211" s="104"/>
      <c r="I211" s="102" cm="1">
        <f t="array" ref="I211">((_xlfn.XLOOKUP(B211,'4. Material Balance Activities'!$C$35:$C$88,'4. Material Balance Activities'!$G$35:$G$88,NA,0,1)-_xlfn.XLOOKUP(B211,'4. Material Balance Activities'!$C$35:$C$88,'4. Material Balance Activities'!$M$35:$M$88,NA,0,1))*G211)*(1-F211)</f>
        <v>0.16452150000000001</v>
      </c>
      <c r="J211" s="105" t="s">
        <v>214</v>
      </c>
      <c r="K211" s="83" t="s">
        <v>214</v>
      </c>
      <c r="L211" s="102" cm="1">
        <f t="array" ref="L211">((_xlfn.XLOOKUP(B211,'4. Material Balance Activities'!$C$35:$C$88,'4. Material Balance Activities'!$J$35:$J$88,NA,0,1)-_xlfn.XLOOKUP(B211,'4. Material Balance Activities'!$C$35:$C$88,'4. Material Balance Activities'!$P$35:$P$88,NA,0,1))*G211)*(1-F211)</f>
        <v>6.6339314516129029E-4</v>
      </c>
      <c r="M211" s="105" t="s">
        <v>214</v>
      </c>
      <c r="N211" s="83" t="s">
        <v>214</v>
      </c>
    </row>
    <row r="212" spans="1:14" x14ac:dyDescent="0.25">
      <c r="A212" s="79" t="s">
        <v>236</v>
      </c>
      <c r="B212" s="133" t="s">
        <v>269</v>
      </c>
      <c r="C212" s="137" t="s">
        <v>425</v>
      </c>
      <c r="D212" s="81" t="str">
        <f>IFERROR(IF(C212="No CAS","",INDEX('DEQ Pollutant List'!$C$7:$C$611,MATCH('5. Pollutant Emissions - MB'!C212,'DEQ Pollutant List'!$B$7:$B$611,0))),"")</f>
        <v>2-Butanone (methyl ethyl ketone)</v>
      </c>
      <c r="E212" s="115"/>
      <c r="F212" s="138">
        <v>0</v>
      </c>
      <c r="G212" s="139">
        <v>0.09</v>
      </c>
      <c r="H212" s="104"/>
      <c r="I212" s="102" cm="1">
        <f t="array" ref="I212">((_xlfn.XLOOKUP(B212,'4. Material Balance Activities'!$C$35:$C$88,'4. Material Balance Activities'!$G$35:$G$88,NA,0,1)-_xlfn.XLOOKUP(B212,'4. Material Balance Activities'!$C$35:$C$88,'4. Material Balance Activities'!$M$35:$M$88,NA,0,1))*G212)*(1-F212)</f>
        <v>14.806934999999999</v>
      </c>
      <c r="J212" s="105" t="s">
        <v>214</v>
      </c>
      <c r="K212" s="83" t="s">
        <v>214</v>
      </c>
      <c r="L212" s="102" cm="1">
        <f t="array" ref="L212">((_xlfn.XLOOKUP(B212,'4. Material Balance Activities'!$C$35:$C$88,'4. Material Balance Activities'!$J$35:$J$88,NA,0,1)-_xlfn.XLOOKUP(B212,'4. Material Balance Activities'!$C$35:$C$88,'4. Material Balance Activities'!$P$35:$P$88,NA,0,1))*G212)*(1-F212)</f>
        <v>5.9705383064516129E-2</v>
      </c>
      <c r="M212" s="105" t="s">
        <v>214</v>
      </c>
      <c r="N212" s="83" t="s">
        <v>214</v>
      </c>
    </row>
    <row r="213" spans="1:14" x14ac:dyDescent="0.25">
      <c r="A213" s="79" t="s">
        <v>236</v>
      </c>
      <c r="B213" s="133" t="s">
        <v>269</v>
      </c>
      <c r="C213" s="137" t="s">
        <v>424</v>
      </c>
      <c r="D213" s="81" t="str">
        <f>IFERROR(IF(C213="No CAS","",INDEX('DEQ Pollutant List'!$C$7:$C$611,MATCH('5. Pollutant Emissions - MB'!C213,'DEQ Pollutant List'!$B$7:$B$611,0))),"")</f>
        <v>Isopropyl alcohol</v>
      </c>
      <c r="E213" s="115"/>
      <c r="F213" s="138">
        <v>0</v>
      </c>
      <c r="G213" s="139">
        <v>0.02</v>
      </c>
      <c r="H213" s="104"/>
      <c r="I213" s="102" cm="1">
        <f t="array" ref="I213">((_xlfn.XLOOKUP(B213,'4. Material Balance Activities'!$C$35:$C$88,'4. Material Balance Activities'!$G$35:$G$88,NA,0,1)-_xlfn.XLOOKUP(B213,'4. Material Balance Activities'!$C$35:$C$88,'4. Material Balance Activities'!$M$35:$M$88,NA,0,1))*G213)*(1-F213)</f>
        <v>3.2904300000000002</v>
      </c>
      <c r="J213" s="105" t="s">
        <v>214</v>
      </c>
      <c r="K213" s="83" t="s">
        <v>214</v>
      </c>
      <c r="L213" s="102" cm="1">
        <f t="array" ref="L213">((_xlfn.XLOOKUP(B213,'4. Material Balance Activities'!$C$35:$C$88,'4. Material Balance Activities'!$J$35:$J$88,NA,0,1)-_xlfn.XLOOKUP(B213,'4. Material Balance Activities'!$C$35:$C$88,'4. Material Balance Activities'!$P$35:$P$88,NA,0,1))*G213)*(1-F213)</f>
        <v>1.3267862903225807E-2</v>
      </c>
      <c r="M213" s="105" t="s">
        <v>214</v>
      </c>
      <c r="N213" s="83" t="s">
        <v>214</v>
      </c>
    </row>
    <row r="214" spans="1:14" x14ac:dyDescent="0.25">
      <c r="A214" s="79" t="s">
        <v>236</v>
      </c>
      <c r="B214" s="133" t="s">
        <v>269</v>
      </c>
      <c r="C214" s="137" t="s">
        <v>420</v>
      </c>
      <c r="D214" s="81" t="str">
        <f>IFERROR(IF(C214="No CAS","",INDEX('DEQ Pollutant List'!$C$7:$C$611,MATCH('5. Pollutant Emissions - MB'!C214,'DEQ Pollutant List'!$B$7:$B$611,0))),"")</f>
        <v>Acetone</v>
      </c>
      <c r="E214" s="115"/>
      <c r="F214" s="138">
        <v>0</v>
      </c>
      <c r="G214" s="139">
        <v>0.28999999999999998</v>
      </c>
      <c r="H214" s="104"/>
      <c r="I214" s="102" cm="1">
        <f t="array" ref="I214">((_xlfn.XLOOKUP(B214,'4. Material Balance Activities'!$C$35:$C$88,'4. Material Balance Activities'!$G$35:$G$88,NA,0,1)-_xlfn.XLOOKUP(B214,'4. Material Balance Activities'!$C$35:$C$88,'4. Material Balance Activities'!$M$35:$M$88,NA,0,1))*G214)*(1-F214)</f>
        <v>47.711234999999995</v>
      </c>
      <c r="J214" s="105" t="s">
        <v>214</v>
      </c>
      <c r="K214" s="83" t="s">
        <v>214</v>
      </c>
      <c r="L214" s="102" cm="1">
        <f t="array" ref="L214">((_xlfn.XLOOKUP(B214,'4. Material Balance Activities'!$C$35:$C$88,'4. Material Balance Activities'!$J$35:$J$88,NA,0,1)-_xlfn.XLOOKUP(B214,'4. Material Balance Activities'!$C$35:$C$88,'4. Material Balance Activities'!$P$35:$P$88,NA,0,1))*G214)*(1-F214)</f>
        <v>0.19238401209677419</v>
      </c>
      <c r="M214" s="105" t="s">
        <v>214</v>
      </c>
      <c r="N214" s="83" t="s">
        <v>214</v>
      </c>
    </row>
    <row r="215" spans="1:14" x14ac:dyDescent="0.25">
      <c r="A215" s="79" t="s">
        <v>236</v>
      </c>
      <c r="B215" s="133" t="s">
        <v>270</v>
      </c>
      <c r="C215" s="137" t="s">
        <v>191</v>
      </c>
      <c r="D215" s="81" t="str">
        <f>IFERROR(IF(C215="No CAS","",INDEX('DEQ Pollutant List'!$C$7:$C$611,MATCH('5. Pollutant Emissions - MB'!C215,'DEQ Pollutant List'!$B$7:$B$611,0))),"")</f>
        <v>Xylene (mixture), including m-xylene, o-xylene, p-xylene</v>
      </c>
      <c r="E215" s="115"/>
      <c r="F215" s="138">
        <v>0</v>
      </c>
      <c r="G215" s="139">
        <v>0.02</v>
      </c>
      <c r="H215" s="104"/>
      <c r="I215" s="102" cm="1">
        <f t="array" ref="I215">((_xlfn.XLOOKUP(B215,'4. Material Balance Activities'!$C$35:$C$88,'4. Material Balance Activities'!$G$35:$G$88,NA,0,1)-_xlfn.XLOOKUP(B215,'4. Material Balance Activities'!$C$35:$C$88,'4. Material Balance Activities'!$M$35:$M$88,NA,0,1))*G215)*(1-F215)</f>
        <v>10.810799999999999</v>
      </c>
      <c r="J215" s="105" t="s">
        <v>214</v>
      </c>
      <c r="K215" s="83" t="s">
        <v>214</v>
      </c>
      <c r="L215" s="102" cm="1">
        <f t="array" ref="L215">((_xlfn.XLOOKUP(B215,'4. Material Balance Activities'!$C$35:$C$88,'4. Material Balance Activities'!$J$35:$J$88,NA,0,1)-_xlfn.XLOOKUP(B215,'4. Material Balance Activities'!$C$35:$C$88,'4. Material Balance Activities'!$P$35:$P$88,NA,0,1))*G215)*(1-F215)</f>
        <v>4.3591935483870962E-2</v>
      </c>
      <c r="M215" s="105" t="s">
        <v>214</v>
      </c>
      <c r="N215" s="83" t="s">
        <v>214</v>
      </c>
    </row>
    <row r="216" spans="1:14" x14ac:dyDescent="0.25">
      <c r="A216" s="79" t="s">
        <v>236</v>
      </c>
      <c r="B216" s="133" t="s">
        <v>270</v>
      </c>
      <c r="C216" s="137" t="s">
        <v>181</v>
      </c>
      <c r="D216" s="81" t="str">
        <f>IFERROR(IF(C216="No CAS","",INDEX('DEQ Pollutant List'!$C$7:$C$611,MATCH('5. Pollutant Emissions - MB'!C216,'DEQ Pollutant List'!$B$7:$B$611,0))),"")</f>
        <v>Ethyl benzene</v>
      </c>
      <c r="E216" s="115"/>
      <c r="F216" s="138">
        <v>0</v>
      </c>
      <c r="G216" s="139">
        <v>3.0000000000000001E-3</v>
      </c>
      <c r="H216" s="104"/>
      <c r="I216" s="102" cm="1">
        <f t="array" ref="I216">((_xlfn.XLOOKUP(B216,'4. Material Balance Activities'!$C$35:$C$88,'4. Material Balance Activities'!$G$35:$G$88,NA,0,1)-_xlfn.XLOOKUP(B216,'4. Material Balance Activities'!$C$35:$C$88,'4. Material Balance Activities'!$M$35:$M$88,NA,0,1))*G216)*(1-F216)</f>
        <v>1.6216199999999998</v>
      </c>
      <c r="J216" s="105" t="s">
        <v>214</v>
      </c>
      <c r="K216" s="83" t="s">
        <v>214</v>
      </c>
      <c r="L216" s="102" cm="1">
        <f t="array" ref="L216">((_xlfn.XLOOKUP(B216,'4. Material Balance Activities'!$C$35:$C$88,'4. Material Balance Activities'!$J$35:$J$88,NA,0,1)-_xlfn.XLOOKUP(B216,'4. Material Balance Activities'!$C$35:$C$88,'4. Material Balance Activities'!$P$35:$P$88,NA,0,1))*G216)*(1-F216)</f>
        <v>6.5387903225806445E-3</v>
      </c>
      <c r="M216" s="105" t="s">
        <v>214</v>
      </c>
      <c r="N216" s="83" t="s">
        <v>214</v>
      </c>
    </row>
    <row r="217" spans="1:14" x14ac:dyDescent="0.25">
      <c r="A217" s="79" t="s">
        <v>236</v>
      </c>
      <c r="B217" s="133" t="s">
        <v>270</v>
      </c>
      <c r="C217" s="137" t="s">
        <v>189</v>
      </c>
      <c r="D217" s="81" t="str">
        <f>IFERROR(IF(C217="No CAS","",INDEX('DEQ Pollutant List'!$C$7:$C$611,MATCH('5. Pollutant Emissions - MB'!C217,'DEQ Pollutant List'!$B$7:$B$611,0))),"")</f>
        <v>Toluene</v>
      </c>
      <c r="E217" s="115"/>
      <c r="F217" s="138">
        <v>0</v>
      </c>
      <c r="G217" s="139">
        <v>0.03</v>
      </c>
      <c r="H217" s="104"/>
      <c r="I217" s="102" cm="1">
        <f t="array" ref="I217">((_xlfn.XLOOKUP(B217,'4. Material Balance Activities'!$C$35:$C$88,'4. Material Balance Activities'!$G$35:$G$88,NA,0,1)-_xlfn.XLOOKUP(B217,'4. Material Balance Activities'!$C$35:$C$88,'4. Material Balance Activities'!$M$35:$M$88,NA,0,1))*G217)*(1-F217)</f>
        <v>16.216199999999997</v>
      </c>
      <c r="J217" s="105" t="s">
        <v>214</v>
      </c>
      <c r="K217" s="83" t="s">
        <v>214</v>
      </c>
      <c r="L217" s="102" cm="1">
        <f t="array" ref="L217">((_xlfn.XLOOKUP(B217,'4. Material Balance Activities'!$C$35:$C$88,'4. Material Balance Activities'!$J$35:$J$88,NA,0,1)-_xlfn.XLOOKUP(B217,'4. Material Balance Activities'!$C$35:$C$88,'4. Material Balance Activities'!$P$35:$P$88,NA,0,1))*G217)*(1-F217)</f>
        <v>6.538790322580644E-2</v>
      </c>
      <c r="M217" s="105" t="s">
        <v>214</v>
      </c>
      <c r="N217" s="83" t="s">
        <v>214</v>
      </c>
    </row>
    <row r="218" spans="1:14" x14ac:dyDescent="0.25">
      <c r="A218" s="79" t="s">
        <v>236</v>
      </c>
      <c r="B218" s="133" t="s">
        <v>270</v>
      </c>
      <c r="C218" s="137" t="s">
        <v>425</v>
      </c>
      <c r="D218" s="81" t="str">
        <f>IFERROR(IF(C218="No CAS","",INDEX('DEQ Pollutant List'!$C$7:$C$611,MATCH('5. Pollutant Emissions - MB'!C218,'DEQ Pollutant List'!$B$7:$B$611,0))),"")</f>
        <v>2-Butanone (methyl ethyl ketone)</v>
      </c>
      <c r="E218" s="115"/>
      <c r="F218" s="138">
        <v>0</v>
      </c>
      <c r="G218" s="139">
        <v>0.1</v>
      </c>
      <c r="H218" s="104"/>
      <c r="I218" s="102" cm="1">
        <f t="array" ref="I218">((_xlfn.XLOOKUP(B218,'4. Material Balance Activities'!$C$35:$C$88,'4. Material Balance Activities'!$G$35:$G$88,NA,0,1)-_xlfn.XLOOKUP(B218,'4. Material Balance Activities'!$C$35:$C$88,'4. Material Balance Activities'!$M$35:$M$88,NA,0,1))*G218)*(1-F218)</f>
        <v>54.054000000000002</v>
      </c>
      <c r="J218" s="105" t="s">
        <v>214</v>
      </c>
      <c r="K218" s="83" t="s">
        <v>214</v>
      </c>
      <c r="L218" s="102" cm="1">
        <f t="array" ref="L218">((_xlfn.XLOOKUP(B218,'4. Material Balance Activities'!$C$35:$C$88,'4. Material Balance Activities'!$J$35:$J$88,NA,0,1)-_xlfn.XLOOKUP(B218,'4. Material Balance Activities'!$C$35:$C$88,'4. Material Balance Activities'!$P$35:$P$88,NA,0,1))*G218)*(1-F218)</f>
        <v>0.21795967741935482</v>
      </c>
      <c r="M218" s="105" t="s">
        <v>214</v>
      </c>
      <c r="N218" s="83" t="s">
        <v>214</v>
      </c>
    </row>
    <row r="219" spans="1:14" x14ac:dyDescent="0.25">
      <c r="A219" s="79" t="s">
        <v>236</v>
      </c>
      <c r="B219" s="133" t="s">
        <v>270</v>
      </c>
      <c r="C219" s="137" t="s">
        <v>424</v>
      </c>
      <c r="D219" s="81" t="str">
        <f>IFERROR(IF(C219="No CAS","",INDEX('DEQ Pollutant List'!$C$7:$C$611,MATCH('5. Pollutant Emissions - MB'!C219,'DEQ Pollutant List'!$B$7:$B$611,0))),"")</f>
        <v>Isopropyl alcohol</v>
      </c>
      <c r="E219" s="115"/>
      <c r="F219" s="138">
        <v>0</v>
      </c>
      <c r="G219" s="139">
        <v>0.01</v>
      </c>
      <c r="H219" s="104"/>
      <c r="I219" s="102" cm="1">
        <f t="array" ref="I219">((_xlfn.XLOOKUP(B219,'4. Material Balance Activities'!$C$35:$C$88,'4. Material Balance Activities'!$G$35:$G$88,NA,0,1)-_xlfn.XLOOKUP(B219,'4. Material Balance Activities'!$C$35:$C$88,'4. Material Balance Activities'!$M$35:$M$88,NA,0,1))*G219)*(1-F219)</f>
        <v>5.4053999999999993</v>
      </c>
      <c r="J219" s="105" t="s">
        <v>214</v>
      </c>
      <c r="K219" s="83" t="s">
        <v>214</v>
      </c>
      <c r="L219" s="102" cm="1">
        <f t="array" ref="L219">((_xlfn.XLOOKUP(B219,'4. Material Balance Activities'!$C$35:$C$88,'4. Material Balance Activities'!$J$35:$J$88,NA,0,1)-_xlfn.XLOOKUP(B219,'4. Material Balance Activities'!$C$35:$C$88,'4. Material Balance Activities'!$P$35:$P$88,NA,0,1))*G219)*(1-F219)</f>
        <v>2.1795967741935481E-2</v>
      </c>
      <c r="M219" s="105" t="s">
        <v>214</v>
      </c>
      <c r="N219" s="83" t="s">
        <v>214</v>
      </c>
    </row>
    <row r="220" spans="1:14" x14ac:dyDescent="0.25">
      <c r="A220" s="79" t="s">
        <v>236</v>
      </c>
      <c r="B220" s="133" t="s">
        <v>270</v>
      </c>
      <c r="C220" s="137" t="s">
        <v>156</v>
      </c>
      <c r="D220" s="81" t="str">
        <f>IFERROR(IF(C220="No CAS","",INDEX('DEQ Pollutant List'!$C$7:$C$611,MATCH('5. Pollutant Emissions - MB'!C220,'DEQ Pollutant List'!$B$7:$B$611,0))),"")</f>
        <v>Formaldehyde</v>
      </c>
      <c r="E220" s="115"/>
      <c r="F220" s="138">
        <v>0</v>
      </c>
      <c r="G220" s="139">
        <v>1E-3</v>
      </c>
      <c r="H220" s="104"/>
      <c r="I220" s="102" cm="1">
        <f t="array" ref="I220">((_xlfn.XLOOKUP(B220,'4. Material Balance Activities'!$C$35:$C$88,'4. Material Balance Activities'!$G$35:$G$88,NA,0,1)-_xlfn.XLOOKUP(B220,'4. Material Balance Activities'!$C$35:$C$88,'4. Material Balance Activities'!$M$35:$M$88,NA,0,1))*G220)*(1-F220)</f>
        <v>0.54054000000000002</v>
      </c>
      <c r="J220" s="105" t="s">
        <v>214</v>
      </c>
      <c r="K220" s="83" t="s">
        <v>214</v>
      </c>
      <c r="L220" s="102" cm="1">
        <f t="array" ref="L220">((_xlfn.XLOOKUP(B220,'4. Material Balance Activities'!$C$35:$C$88,'4. Material Balance Activities'!$J$35:$J$88,NA,0,1)-_xlfn.XLOOKUP(B220,'4. Material Balance Activities'!$C$35:$C$88,'4. Material Balance Activities'!$P$35:$P$88,NA,0,1))*G220)*(1-F220)</f>
        <v>2.179596774193548E-3</v>
      </c>
      <c r="M220" s="105" t="s">
        <v>214</v>
      </c>
      <c r="N220" s="83" t="s">
        <v>214</v>
      </c>
    </row>
    <row r="221" spans="1:14" x14ac:dyDescent="0.25">
      <c r="A221" s="79" t="s">
        <v>236</v>
      </c>
      <c r="B221" s="133" t="s">
        <v>270</v>
      </c>
      <c r="C221" s="137" t="s">
        <v>420</v>
      </c>
      <c r="D221" s="81" t="str">
        <f>IFERROR(IF(C221="No CAS","",INDEX('DEQ Pollutant List'!$C$7:$C$611,MATCH('5. Pollutant Emissions - MB'!C221,'DEQ Pollutant List'!$B$7:$B$611,0))),"")</f>
        <v>Acetone</v>
      </c>
      <c r="E221" s="115"/>
      <c r="F221" s="138">
        <v>0</v>
      </c>
      <c r="G221" s="139">
        <v>0.27</v>
      </c>
      <c r="H221" s="104"/>
      <c r="I221" s="102" cm="1">
        <f t="array" ref="I221">((_xlfn.XLOOKUP(B221,'4. Material Balance Activities'!$C$35:$C$88,'4. Material Balance Activities'!$G$35:$G$88,NA,0,1)-_xlfn.XLOOKUP(B221,'4. Material Balance Activities'!$C$35:$C$88,'4. Material Balance Activities'!$M$35:$M$88,NA,0,1))*G221)*(1-F221)</f>
        <v>145.94579999999999</v>
      </c>
      <c r="J221" s="105" t="s">
        <v>214</v>
      </c>
      <c r="K221" s="83" t="s">
        <v>214</v>
      </c>
      <c r="L221" s="102" cm="1">
        <f t="array" ref="L221">((_xlfn.XLOOKUP(B221,'4. Material Balance Activities'!$C$35:$C$88,'4. Material Balance Activities'!$J$35:$J$88,NA,0,1)-_xlfn.XLOOKUP(B221,'4. Material Balance Activities'!$C$35:$C$88,'4. Material Balance Activities'!$P$35:$P$88,NA,0,1))*G221)*(1-F221)</f>
        <v>0.58849112903225798</v>
      </c>
      <c r="M221" s="105" t="s">
        <v>214</v>
      </c>
      <c r="N221" s="83" t="s">
        <v>214</v>
      </c>
    </row>
    <row r="222" spans="1:14" x14ac:dyDescent="0.25">
      <c r="A222" s="79" t="s">
        <v>236</v>
      </c>
      <c r="B222" s="133" t="s">
        <v>271</v>
      </c>
      <c r="C222" s="137" t="s">
        <v>191</v>
      </c>
      <c r="D222" s="81" t="str">
        <f>IFERROR(IF(C222="No CAS","",INDEX('DEQ Pollutant List'!$C$7:$C$611,MATCH('5. Pollutant Emissions - MB'!C222,'DEQ Pollutant List'!$B$7:$B$611,0))),"")</f>
        <v>Xylene (mixture), including m-xylene, o-xylene, p-xylene</v>
      </c>
      <c r="E222" s="115"/>
      <c r="F222" s="138">
        <v>0</v>
      </c>
      <c r="G222" s="139">
        <v>0.01</v>
      </c>
      <c r="H222" s="104"/>
      <c r="I222" s="102" cm="1">
        <f t="array" ref="I222">((_xlfn.XLOOKUP(B222,'4. Material Balance Activities'!$C$35:$C$88,'4. Material Balance Activities'!$G$35:$G$88,NA,0,1)-_xlfn.XLOOKUP(B222,'4. Material Balance Activities'!$C$35:$C$88,'4. Material Balance Activities'!$M$35:$M$88,NA,0,1))*G222)*(1-F222)</f>
        <v>3.4326600000000003</v>
      </c>
      <c r="J222" s="105" t="s">
        <v>214</v>
      </c>
      <c r="K222" s="83" t="s">
        <v>214</v>
      </c>
      <c r="L222" s="102" cm="1">
        <f t="array" ref="L222">((_xlfn.XLOOKUP(B222,'4. Material Balance Activities'!$C$35:$C$88,'4. Material Balance Activities'!$J$35:$J$88,NA,0,1)-_xlfn.XLOOKUP(B222,'4. Material Balance Activities'!$C$35:$C$88,'4. Material Balance Activities'!$P$35:$P$88,NA,0,1))*G222)*(1-F222)</f>
        <v>1.3841370967741937E-2</v>
      </c>
      <c r="M222" s="105" t="s">
        <v>214</v>
      </c>
      <c r="N222" s="83" t="s">
        <v>214</v>
      </c>
    </row>
    <row r="223" spans="1:14" x14ac:dyDescent="0.25">
      <c r="A223" s="79" t="s">
        <v>236</v>
      </c>
      <c r="B223" s="133" t="s">
        <v>271</v>
      </c>
      <c r="C223" s="137" t="s">
        <v>181</v>
      </c>
      <c r="D223" s="81" t="str">
        <f>IFERROR(IF(C223="No CAS","",INDEX('DEQ Pollutant List'!$C$7:$C$611,MATCH('5. Pollutant Emissions - MB'!C223,'DEQ Pollutant List'!$B$7:$B$611,0))),"")</f>
        <v>Ethyl benzene</v>
      </c>
      <c r="E223" s="115"/>
      <c r="F223" s="138">
        <v>0</v>
      </c>
      <c r="G223" s="139">
        <v>2E-3</v>
      </c>
      <c r="H223" s="104"/>
      <c r="I223" s="102" cm="1">
        <f t="array" ref="I223">((_xlfn.XLOOKUP(B223,'4. Material Balance Activities'!$C$35:$C$88,'4. Material Balance Activities'!$G$35:$G$88,NA,0,1)-_xlfn.XLOOKUP(B223,'4. Material Balance Activities'!$C$35:$C$88,'4. Material Balance Activities'!$M$35:$M$88,NA,0,1))*G223)*(1-F223)</f>
        <v>0.68653200000000003</v>
      </c>
      <c r="J223" s="105" t="s">
        <v>214</v>
      </c>
      <c r="K223" s="83" t="s">
        <v>214</v>
      </c>
      <c r="L223" s="102" cm="1">
        <f t="array" ref="L223">((_xlfn.XLOOKUP(B223,'4. Material Balance Activities'!$C$35:$C$88,'4. Material Balance Activities'!$J$35:$J$88,NA,0,1)-_xlfn.XLOOKUP(B223,'4. Material Balance Activities'!$C$35:$C$88,'4. Material Balance Activities'!$P$35:$P$88,NA,0,1))*G223)*(1-F223)</f>
        <v>2.7682741935483876E-3</v>
      </c>
      <c r="M223" s="105" t="s">
        <v>214</v>
      </c>
      <c r="N223" s="83" t="s">
        <v>214</v>
      </c>
    </row>
    <row r="224" spans="1:14" x14ac:dyDescent="0.25">
      <c r="A224" s="79" t="s">
        <v>236</v>
      </c>
      <c r="B224" s="133" t="s">
        <v>271</v>
      </c>
      <c r="C224" s="137" t="s">
        <v>189</v>
      </c>
      <c r="D224" s="81" t="str">
        <f>IFERROR(IF(C224="No CAS","",INDEX('DEQ Pollutant List'!$C$7:$C$611,MATCH('5. Pollutant Emissions - MB'!C224,'DEQ Pollutant List'!$B$7:$B$611,0))),"")</f>
        <v>Toluene</v>
      </c>
      <c r="E224" s="115"/>
      <c r="F224" s="138">
        <v>0</v>
      </c>
      <c r="G224" s="139">
        <v>0.02</v>
      </c>
      <c r="H224" s="104"/>
      <c r="I224" s="102" cm="1">
        <f t="array" ref="I224">((_xlfn.XLOOKUP(B224,'4. Material Balance Activities'!$C$35:$C$88,'4. Material Balance Activities'!$G$35:$G$88,NA,0,1)-_xlfn.XLOOKUP(B224,'4. Material Balance Activities'!$C$35:$C$88,'4. Material Balance Activities'!$M$35:$M$88,NA,0,1))*G224)*(1-F224)</f>
        <v>6.8653200000000005</v>
      </c>
      <c r="J224" s="105" t="s">
        <v>214</v>
      </c>
      <c r="K224" s="83" t="s">
        <v>214</v>
      </c>
      <c r="L224" s="102" cm="1">
        <f t="array" ref="L224">((_xlfn.XLOOKUP(B224,'4. Material Balance Activities'!$C$35:$C$88,'4. Material Balance Activities'!$J$35:$J$88,NA,0,1)-_xlfn.XLOOKUP(B224,'4. Material Balance Activities'!$C$35:$C$88,'4. Material Balance Activities'!$P$35:$P$88,NA,0,1))*G224)*(1-F224)</f>
        <v>2.7682741935483875E-2</v>
      </c>
      <c r="M224" s="105" t="s">
        <v>214</v>
      </c>
      <c r="N224" s="83" t="s">
        <v>214</v>
      </c>
    </row>
    <row r="225" spans="1:14" x14ac:dyDescent="0.25">
      <c r="A225" s="79" t="s">
        <v>236</v>
      </c>
      <c r="B225" s="133" t="s">
        <v>271</v>
      </c>
      <c r="C225" s="137" t="s">
        <v>422</v>
      </c>
      <c r="D225" s="81" t="str">
        <f>IFERROR(IF(C225="No CAS","",INDEX('DEQ Pollutant List'!$C$7:$C$611,MATCH('5. Pollutant Emissions - MB'!C225,'DEQ Pollutant List'!$B$7:$B$611,0))),"")</f>
        <v>Methyl isobutyl ketone (MIBK, hexone)</v>
      </c>
      <c r="E225" s="115"/>
      <c r="F225" s="138">
        <v>0</v>
      </c>
      <c r="G225" s="139">
        <v>1E-3</v>
      </c>
      <c r="H225" s="104"/>
      <c r="I225" s="102" cm="1">
        <f t="array" ref="I225">((_xlfn.XLOOKUP(B225,'4. Material Balance Activities'!$C$35:$C$88,'4. Material Balance Activities'!$G$35:$G$88,NA,0,1)-_xlfn.XLOOKUP(B225,'4. Material Balance Activities'!$C$35:$C$88,'4. Material Balance Activities'!$M$35:$M$88,NA,0,1))*G225)*(1-F225)</f>
        <v>0.34326600000000002</v>
      </c>
      <c r="J225" s="105" t="s">
        <v>214</v>
      </c>
      <c r="K225" s="83" t="s">
        <v>214</v>
      </c>
      <c r="L225" s="102" cm="1">
        <f t="array" ref="L225">((_xlfn.XLOOKUP(B225,'4. Material Balance Activities'!$C$35:$C$88,'4. Material Balance Activities'!$J$35:$J$88,NA,0,1)-_xlfn.XLOOKUP(B225,'4. Material Balance Activities'!$C$35:$C$88,'4. Material Balance Activities'!$P$35:$P$88,NA,0,1))*G225)*(1-F225)</f>
        <v>1.3841370967741938E-3</v>
      </c>
      <c r="M225" s="105" t="s">
        <v>214</v>
      </c>
      <c r="N225" s="83" t="s">
        <v>214</v>
      </c>
    </row>
    <row r="226" spans="1:14" x14ac:dyDescent="0.25">
      <c r="A226" s="79" t="s">
        <v>236</v>
      </c>
      <c r="B226" s="133" t="s">
        <v>271</v>
      </c>
      <c r="C226" s="137" t="s">
        <v>425</v>
      </c>
      <c r="D226" s="81" t="str">
        <f>IFERROR(IF(C226="No CAS","",INDEX('DEQ Pollutant List'!$C$7:$C$611,MATCH('5. Pollutant Emissions - MB'!C226,'DEQ Pollutant List'!$B$7:$B$611,0))),"")</f>
        <v>2-Butanone (methyl ethyl ketone)</v>
      </c>
      <c r="E226" s="115"/>
      <c r="F226" s="138">
        <v>0</v>
      </c>
      <c r="G226" s="139">
        <v>7.0000000000000007E-2</v>
      </c>
      <c r="H226" s="104"/>
      <c r="I226" s="102" cm="1">
        <f t="array" ref="I226">((_xlfn.XLOOKUP(B226,'4. Material Balance Activities'!$C$35:$C$88,'4. Material Balance Activities'!$G$35:$G$88,NA,0,1)-_xlfn.XLOOKUP(B226,'4. Material Balance Activities'!$C$35:$C$88,'4. Material Balance Activities'!$M$35:$M$88,NA,0,1))*G226)*(1-F226)</f>
        <v>24.028620000000004</v>
      </c>
      <c r="J226" s="105" t="s">
        <v>214</v>
      </c>
      <c r="K226" s="83" t="s">
        <v>214</v>
      </c>
      <c r="L226" s="102" cm="1">
        <f t="array" ref="L226">((_xlfn.XLOOKUP(B226,'4. Material Balance Activities'!$C$35:$C$88,'4. Material Balance Activities'!$J$35:$J$88,NA,0,1)-_xlfn.XLOOKUP(B226,'4. Material Balance Activities'!$C$35:$C$88,'4. Material Balance Activities'!$P$35:$P$88,NA,0,1))*G226)*(1-F226)</f>
        <v>9.6889596774193565E-2</v>
      </c>
      <c r="M226" s="105" t="s">
        <v>214</v>
      </c>
      <c r="N226" s="83" t="s">
        <v>214</v>
      </c>
    </row>
    <row r="227" spans="1:14" x14ac:dyDescent="0.25">
      <c r="A227" s="79" t="s">
        <v>236</v>
      </c>
      <c r="B227" s="133" t="s">
        <v>271</v>
      </c>
      <c r="C227" s="137" t="s">
        <v>424</v>
      </c>
      <c r="D227" s="81" t="str">
        <f>IFERROR(IF(C227="No CAS","",INDEX('DEQ Pollutant List'!$C$7:$C$611,MATCH('5. Pollutant Emissions - MB'!C227,'DEQ Pollutant List'!$B$7:$B$611,0))),"")</f>
        <v>Isopropyl alcohol</v>
      </c>
      <c r="E227" s="115"/>
      <c r="F227" s="138">
        <v>0</v>
      </c>
      <c r="G227" s="139">
        <v>0.02</v>
      </c>
      <c r="H227" s="104"/>
      <c r="I227" s="102" cm="1">
        <f t="array" ref="I227">((_xlfn.XLOOKUP(B227,'4. Material Balance Activities'!$C$35:$C$88,'4. Material Balance Activities'!$G$35:$G$88,NA,0,1)-_xlfn.XLOOKUP(B227,'4. Material Balance Activities'!$C$35:$C$88,'4. Material Balance Activities'!$M$35:$M$88,NA,0,1))*G227)*(1-F227)</f>
        <v>6.8653200000000005</v>
      </c>
      <c r="J227" s="105" t="s">
        <v>214</v>
      </c>
      <c r="K227" s="83" t="s">
        <v>214</v>
      </c>
      <c r="L227" s="102" cm="1">
        <f t="array" ref="L227">((_xlfn.XLOOKUP(B227,'4. Material Balance Activities'!$C$35:$C$88,'4. Material Balance Activities'!$J$35:$J$88,NA,0,1)-_xlfn.XLOOKUP(B227,'4. Material Balance Activities'!$C$35:$C$88,'4. Material Balance Activities'!$P$35:$P$88,NA,0,1))*G227)*(1-F227)</f>
        <v>2.7682741935483875E-2</v>
      </c>
      <c r="M227" s="105" t="s">
        <v>214</v>
      </c>
      <c r="N227" s="83" t="s">
        <v>214</v>
      </c>
    </row>
    <row r="228" spans="1:14" x14ac:dyDescent="0.25">
      <c r="A228" s="79" t="s">
        <v>236</v>
      </c>
      <c r="B228" s="133" t="s">
        <v>271</v>
      </c>
      <c r="C228" s="137" t="s">
        <v>156</v>
      </c>
      <c r="D228" s="81" t="str">
        <f>IFERROR(IF(C228="No CAS","",INDEX('DEQ Pollutant List'!$C$7:$C$611,MATCH('5. Pollutant Emissions - MB'!C228,'DEQ Pollutant List'!$B$7:$B$611,0))),"")</f>
        <v>Formaldehyde</v>
      </c>
      <c r="E228" s="115"/>
      <c r="F228" s="138">
        <v>0</v>
      </c>
      <c r="G228" s="139">
        <v>1E-3</v>
      </c>
      <c r="H228" s="104"/>
      <c r="I228" s="102" cm="1">
        <f t="array" ref="I228">((_xlfn.XLOOKUP(B228,'4. Material Balance Activities'!$C$35:$C$88,'4. Material Balance Activities'!$G$35:$G$88,NA,0,1)-_xlfn.XLOOKUP(B228,'4. Material Balance Activities'!$C$35:$C$88,'4. Material Balance Activities'!$M$35:$M$88,NA,0,1))*G228)*(1-F228)</f>
        <v>0.34326600000000002</v>
      </c>
      <c r="J228" s="105" t="s">
        <v>214</v>
      </c>
      <c r="K228" s="83" t="s">
        <v>214</v>
      </c>
      <c r="L228" s="102" cm="1">
        <f t="array" ref="L228">((_xlfn.XLOOKUP(B228,'4. Material Balance Activities'!$C$35:$C$88,'4. Material Balance Activities'!$J$35:$J$88,NA,0,1)-_xlfn.XLOOKUP(B228,'4. Material Balance Activities'!$C$35:$C$88,'4. Material Balance Activities'!$P$35:$P$88,NA,0,1))*G228)*(1-F228)</f>
        <v>1.3841370967741938E-3</v>
      </c>
      <c r="M228" s="105" t="s">
        <v>214</v>
      </c>
      <c r="N228" s="83" t="s">
        <v>214</v>
      </c>
    </row>
    <row r="229" spans="1:14" x14ac:dyDescent="0.25">
      <c r="A229" s="79" t="s">
        <v>236</v>
      </c>
      <c r="B229" s="133" t="s">
        <v>271</v>
      </c>
      <c r="C229" s="137" t="s">
        <v>420</v>
      </c>
      <c r="D229" s="81" t="str">
        <f>IFERROR(IF(C229="No CAS","",INDEX('DEQ Pollutant List'!$C$7:$C$611,MATCH('5. Pollutant Emissions - MB'!C229,'DEQ Pollutant List'!$B$7:$B$611,0))),"")</f>
        <v>Acetone</v>
      </c>
      <c r="E229" s="115"/>
      <c r="F229" s="138">
        <v>0</v>
      </c>
      <c r="G229" s="139">
        <v>0.41</v>
      </c>
      <c r="H229" s="104"/>
      <c r="I229" s="102" cm="1">
        <f t="array" ref="I229">((_xlfn.XLOOKUP(B229,'4. Material Balance Activities'!$C$35:$C$88,'4. Material Balance Activities'!$G$35:$G$88,NA,0,1)-_xlfn.XLOOKUP(B229,'4. Material Balance Activities'!$C$35:$C$88,'4. Material Balance Activities'!$M$35:$M$88,NA,0,1))*G229)*(1-F229)</f>
        <v>140.73905999999999</v>
      </c>
      <c r="J229" s="105" t="s">
        <v>214</v>
      </c>
      <c r="K229" s="83" t="s">
        <v>214</v>
      </c>
      <c r="L229" s="102" cm="1">
        <f t="array" ref="L229">((_xlfn.XLOOKUP(B229,'4. Material Balance Activities'!$C$35:$C$88,'4. Material Balance Activities'!$J$35:$J$88,NA,0,1)-_xlfn.XLOOKUP(B229,'4. Material Balance Activities'!$C$35:$C$88,'4. Material Balance Activities'!$P$35:$P$88,NA,0,1))*G229)*(1-F229)</f>
        <v>0.56749620967741943</v>
      </c>
      <c r="M229" s="105" t="s">
        <v>214</v>
      </c>
      <c r="N229" s="83" t="s">
        <v>214</v>
      </c>
    </row>
    <row r="230" spans="1:14" x14ac:dyDescent="0.25">
      <c r="A230" s="79" t="s">
        <v>236</v>
      </c>
      <c r="B230" s="133" t="s">
        <v>272</v>
      </c>
      <c r="C230" s="137" t="s">
        <v>156</v>
      </c>
      <c r="D230" s="81" t="str">
        <f>IFERROR(IF(C230="No CAS","",INDEX('DEQ Pollutant List'!$C$7:$C$611,MATCH('5. Pollutant Emissions - MB'!C230,'DEQ Pollutant List'!$B$7:$B$611,0))),"")</f>
        <v>Formaldehyde</v>
      </c>
      <c r="E230" s="115"/>
      <c r="F230" s="138">
        <v>0</v>
      </c>
      <c r="G230" s="139">
        <v>1E-3</v>
      </c>
      <c r="H230" s="104"/>
      <c r="I230" s="102" cm="1">
        <f t="array" ref="I230">((_xlfn.XLOOKUP(B230,'4. Material Balance Activities'!$C$35:$C$88,'4. Material Balance Activities'!$G$35:$G$88,NA,0,1)-_xlfn.XLOOKUP(B230,'4. Material Balance Activities'!$C$35:$C$88,'4. Material Balance Activities'!$M$35:$M$88,NA,0,1))*G230)*(1-F230)</f>
        <v>0.69435300000000011</v>
      </c>
      <c r="J230" s="105" t="s">
        <v>214</v>
      </c>
      <c r="K230" s="83" t="s">
        <v>214</v>
      </c>
      <c r="L230" s="102" cm="1">
        <f t="array" ref="L230">((_xlfn.XLOOKUP(B230,'4. Material Balance Activities'!$C$35:$C$88,'4. Material Balance Activities'!$J$35:$J$88,NA,0,1)-_xlfn.XLOOKUP(B230,'4. Material Balance Activities'!$C$35:$C$88,'4. Material Balance Activities'!$P$35:$P$88,NA,0,1))*G230)*(1-F230)</f>
        <v>2.7998104838709683E-3</v>
      </c>
      <c r="M230" s="105" t="s">
        <v>214</v>
      </c>
      <c r="N230" s="83" t="s">
        <v>214</v>
      </c>
    </row>
    <row r="231" spans="1:14" x14ac:dyDescent="0.25">
      <c r="A231" s="79" t="s">
        <v>236</v>
      </c>
      <c r="B231" s="133" t="s">
        <v>272</v>
      </c>
      <c r="C231" s="137" t="s">
        <v>191</v>
      </c>
      <c r="D231" s="81" t="str">
        <f>IFERROR(IF(C231="No CAS","",INDEX('DEQ Pollutant List'!$C$7:$C$611,MATCH('5. Pollutant Emissions - MB'!C231,'DEQ Pollutant List'!$B$7:$B$611,0))),"")</f>
        <v>Xylene (mixture), including m-xylene, o-xylene, p-xylene</v>
      </c>
      <c r="E231" s="115"/>
      <c r="F231" s="138">
        <v>0</v>
      </c>
      <c r="G231" s="139">
        <v>0.02</v>
      </c>
      <c r="H231" s="104"/>
      <c r="I231" s="102" cm="1">
        <f t="array" ref="I231">((_xlfn.XLOOKUP(B231,'4. Material Balance Activities'!$C$35:$C$88,'4. Material Balance Activities'!$G$35:$G$88,NA,0,1)-_xlfn.XLOOKUP(B231,'4. Material Balance Activities'!$C$35:$C$88,'4. Material Balance Activities'!$M$35:$M$88,NA,0,1))*G231)*(1-F231)</f>
        <v>13.887060000000002</v>
      </c>
      <c r="J231" s="105" t="s">
        <v>214</v>
      </c>
      <c r="K231" s="83" t="s">
        <v>214</v>
      </c>
      <c r="L231" s="102" cm="1">
        <f t="array" ref="L231">((_xlfn.XLOOKUP(B231,'4. Material Balance Activities'!$C$35:$C$88,'4. Material Balance Activities'!$J$35:$J$88,NA,0,1)-_xlfn.XLOOKUP(B231,'4. Material Balance Activities'!$C$35:$C$88,'4. Material Balance Activities'!$P$35:$P$88,NA,0,1))*G231)*(1-F231)</f>
        <v>5.5996209677419362E-2</v>
      </c>
      <c r="M231" s="105" t="s">
        <v>214</v>
      </c>
      <c r="N231" s="83" t="s">
        <v>214</v>
      </c>
    </row>
    <row r="232" spans="1:14" x14ac:dyDescent="0.25">
      <c r="A232" s="79" t="s">
        <v>236</v>
      </c>
      <c r="B232" s="133" t="s">
        <v>272</v>
      </c>
      <c r="C232" s="137" t="s">
        <v>181</v>
      </c>
      <c r="D232" s="81" t="str">
        <f>IFERROR(IF(C232="No CAS","",INDEX('DEQ Pollutant List'!$C$7:$C$611,MATCH('5. Pollutant Emissions - MB'!C232,'DEQ Pollutant List'!$B$7:$B$611,0))),"")</f>
        <v>Ethyl benzene</v>
      </c>
      <c r="E232" s="115"/>
      <c r="F232" s="138">
        <v>0</v>
      </c>
      <c r="G232" s="139">
        <v>3.0000000000000001E-3</v>
      </c>
      <c r="H232" s="104"/>
      <c r="I232" s="102" cm="1">
        <f t="array" ref="I232">((_xlfn.XLOOKUP(B232,'4. Material Balance Activities'!$C$35:$C$88,'4. Material Balance Activities'!$G$35:$G$88,NA,0,1)-_xlfn.XLOOKUP(B232,'4. Material Balance Activities'!$C$35:$C$88,'4. Material Balance Activities'!$M$35:$M$88,NA,0,1))*G232)*(1-F232)</f>
        <v>2.0830590000000004</v>
      </c>
      <c r="J232" s="105" t="s">
        <v>214</v>
      </c>
      <c r="K232" s="83" t="s">
        <v>214</v>
      </c>
      <c r="L232" s="102" cm="1">
        <f t="array" ref="L232">((_xlfn.XLOOKUP(B232,'4. Material Balance Activities'!$C$35:$C$88,'4. Material Balance Activities'!$J$35:$J$88,NA,0,1)-_xlfn.XLOOKUP(B232,'4. Material Balance Activities'!$C$35:$C$88,'4. Material Balance Activities'!$P$35:$P$88,NA,0,1))*G232)*(1-F232)</f>
        <v>8.3994314516129039E-3</v>
      </c>
      <c r="M232" s="105" t="s">
        <v>214</v>
      </c>
      <c r="N232" s="83" t="s">
        <v>214</v>
      </c>
    </row>
    <row r="233" spans="1:14" x14ac:dyDescent="0.25">
      <c r="A233" s="79" t="s">
        <v>236</v>
      </c>
      <c r="B233" s="133" t="s">
        <v>272</v>
      </c>
      <c r="C233" s="137" t="s">
        <v>189</v>
      </c>
      <c r="D233" s="81" t="str">
        <f>IFERROR(IF(C233="No CAS","",INDEX('DEQ Pollutant List'!$C$7:$C$611,MATCH('5. Pollutant Emissions - MB'!C233,'DEQ Pollutant List'!$B$7:$B$611,0))),"")</f>
        <v>Toluene</v>
      </c>
      <c r="E233" s="115"/>
      <c r="F233" s="138">
        <v>0</v>
      </c>
      <c r="G233" s="139">
        <v>0.03</v>
      </c>
      <c r="H233" s="104"/>
      <c r="I233" s="102" cm="1">
        <f t="array" ref="I233">((_xlfn.XLOOKUP(B233,'4. Material Balance Activities'!$C$35:$C$88,'4. Material Balance Activities'!$G$35:$G$88,NA,0,1)-_xlfn.XLOOKUP(B233,'4. Material Balance Activities'!$C$35:$C$88,'4. Material Balance Activities'!$M$35:$M$88,NA,0,1))*G233)*(1-F233)</f>
        <v>20.830590000000001</v>
      </c>
      <c r="J233" s="105" t="s">
        <v>214</v>
      </c>
      <c r="K233" s="83" t="s">
        <v>214</v>
      </c>
      <c r="L233" s="102" cm="1">
        <f t="array" ref="L233">((_xlfn.XLOOKUP(B233,'4. Material Balance Activities'!$C$35:$C$88,'4. Material Balance Activities'!$J$35:$J$88,NA,0,1)-_xlfn.XLOOKUP(B233,'4. Material Balance Activities'!$C$35:$C$88,'4. Material Balance Activities'!$P$35:$P$88,NA,0,1))*G233)*(1-F233)</f>
        <v>8.3994314516129043E-2</v>
      </c>
      <c r="M233" s="105" t="s">
        <v>214</v>
      </c>
      <c r="N233" s="83" t="s">
        <v>214</v>
      </c>
    </row>
    <row r="234" spans="1:14" x14ac:dyDescent="0.25">
      <c r="A234" s="79" t="s">
        <v>236</v>
      </c>
      <c r="B234" s="133" t="s">
        <v>272</v>
      </c>
      <c r="C234" s="137" t="s">
        <v>425</v>
      </c>
      <c r="D234" s="81" t="str">
        <f>IFERROR(IF(C234="No CAS","",INDEX('DEQ Pollutant List'!$C$7:$C$611,MATCH('5. Pollutant Emissions - MB'!C234,'DEQ Pollutant List'!$B$7:$B$611,0))),"")</f>
        <v>2-Butanone (methyl ethyl ketone)</v>
      </c>
      <c r="E234" s="115"/>
      <c r="F234" s="138">
        <v>0</v>
      </c>
      <c r="G234" s="139">
        <v>0.11</v>
      </c>
      <c r="H234" s="104"/>
      <c r="I234" s="102" cm="1">
        <f t="array" ref="I234">((_xlfn.XLOOKUP(B234,'4. Material Balance Activities'!$C$35:$C$88,'4. Material Balance Activities'!$G$35:$G$88,NA,0,1)-_xlfn.XLOOKUP(B234,'4. Material Balance Activities'!$C$35:$C$88,'4. Material Balance Activities'!$M$35:$M$88,NA,0,1))*G234)*(1-F234)</f>
        <v>76.378830000000008</v>
      </c>
      <c r="J234" s="105" t="s">
        <v>214</v>
      </c>
      <c r="K234" s="83" t="s">
        <v>214</v>
      </c>
      <c r="L234" s="102" cm="1">
        <f t="array" ref="L234">((_xlfn.XLOOKUP(B234,'4. Material Balance Activities'!$C$35:$C$88,'4. Material Balance Activities'!$J$35:$J$88,NA,0,1)-_xlfn.XLOOKUP(B234,'4. Material Balance Activities'!$C$35:$C$88,'4. Material Balance Activities'!$P$35:$P$88,NA,0,1))*G234)*(1-F234)</f>
        <v>0.30797915322580649</v>
      </c>
      <c r="M234" s="105" t="s">
        <v>214</v>
      </c>
      <c r="N234" s="83" t="s">
        <v>214</v>
      </c>
    </row>
    <row r="235" spans="1:14" x14ac:dyDescent="0.25">
      <c r="A235" s="79" t="s">
        <v>236</v>
      </c>
      <c r="B235" s="133" t="s">
        <v>272</v>
      </c>
      <c r="C235" s="137" t="s">
        <v>424</v>
      </c>
      <c r="D235" s="81" t="str">
        <f>IFERROR(IF(C235="No CAS","",INDEX('DEQ Pollutant List'!$C$7:$C$611,MATCH('5. Pollutant Emissions - MB'!C235,'DEQ Pollutant List'!$B$7:$B$611,0))),"")</f>
        <v>Isopropyl alcohol</v>
      </c>
      <c r="E235" s="115"/>
      <c r="F235" s="138">
        <v>0</v>
      </c>
      <c r="G235" s="139">
        <v>0.01</v>
      </c>
      <c r="H235" s="104"/>
      <c r="I235" s="102" cm="1">
        <f t="array" ref="I235">((_xlfn.XLOOKUP(B235,'4. Material Balance Activities'!$C$35:$C$88,'4. Material Balance Activities'!$G$35:$G$88,NA,0,1)-_xlfn.XLOOKUP(B235,'4. Material Balance Activities'!$C$35:$C$88,'4. Material Balance Activities'!$M$35:$M$88,NA,0,1))*G235)*(1-F235)</f>
        <v>6.9435300000000009</v>
      </c>
      <c r="J235" s="105" t="s">
        <v>214</v>
      </c>
      <c r="K235" s="83" t="s">
        <v>214</v>
      </c>
      <c r="L235" s="102" cm="1">
        <f t="array" ref="L235">((_xlfn.XLOOKUP(B235,'4. Material Balance Activities'!$C$35:$C$88,'4. Material Balance Activities'!$J$35:$J$88,NA,0,1)-_xlfn.XLOOKUP(B235,'4. Material Balance Activities'!$C$35:$C$88,'4. Material Balance Activities'!$P$35:$P$88,NA,0,1))*G235)*(1-F235)</f>
        <v>2.7998104838709681E-2</v>
      </c>
      <c r="M235" s="105" t="s">
        <v>214</v>
      </c>
      <c r="N235" s="83" t="s">
        <v>214</v>
      </c>
    </row>
    <row r="236" spans="1:14" x14ac:dyDescent="0.25">
      <c r="A236" s="79" t="s">
        <v>236</v>
      </c>
      <c r="B236" s="133" t="s">
        <v>272</v>
      </c>
      <c r="C236" s="137" t="s">
        <v>420</v>
      </c>
      <c r="D236" s="81" t="str">
        <f>IFERROR(IF(C236="No CAS","",INDEX('DEQ Pollutant List'!$C$7:$C$611,MATCH('5. Pollutant Emissions - MB'!C236,'DEQ Pollutant List'!$B$7:$B$611,0))),"")</f>
        <v>Acetone</v>
      </c>
      <c r="E236" s="115"/>
      <c r="F236" s="138">
        <v>0</v>
      </c>
      <c r="G236" s="139">
        <v>0.23</v>
      </c>
      <c r="H236" s="104"/>
      <c r="I236" s="102" cm="1">
        <f t="array" ref="I236">((_xlfn.XLOOKUP(B236,'4. Material Balance Activities'!$C$35:$C$88,'4. Material Balance Activities'!$G$35:$G$88,NA,0,1)-_xlfn.XLOOKUP(B236,'4. Material Balance Activities'!$C$35:$C$88,'4. Material Balance Activities'!$M$35:$M$88,NA,0,1))*G236)*(1-F236)</f>
        <v>159.70119000000003</v>
      </c>
      <c r="J236" s="105" t="s">
        <v>214</v>
      </c>
      <c r="K236" s="83" t="s">
        <v>214</v>
      </c>
      <c r="L236" s="102" cm="1">
        <f t="array" ref="L236">((_xlfn.XLOOKUP(B236,'4. Material Balance Activities'!$C$35:$C$88,'4. Material Balance Activities'!$J$35:$J$88,NA,0,1)-_xlfn.XLOOKUP(B236,'4. Material Balance Activities'!$C$35:$C$88,'4. Material Balance Activities'!$P$35:$P$88,NA,0,1))*G236)*(1-F236)</f>
        <v>0.64395641129032266</v>
      </c>
      <c r="M236" s="105" t="s">
        <v>214</v>
      </c>
      <c r="N236" s="83" t="s">
        <v>214</v>
      </c>
    </row>
    <row r="237" spans="1:14" x14ac:dyDescent="0.25">
      <c r="A237" s="79" t="s">
        <v>236</v>
      </c>
      <c r="B237" s="133" t="s">
        <v>273</v>
      </c>
      <c r="C237" s="137" t="s">
        <v>432</v>
      </c>
      <c r="D237" s="81" t="str">
        <f>IFERROR(IF(C237="No CAS","",INDEX('DEQ Pollutant List'!$C$7:$C$611,MATCH('5. Pollutant Emissions - MB'!C237,'DEQ Pollutant List'!$B$7:$B$611,0))),"")</f>
        <v>Propylene glycol monomethyl ether acetate</v>
      </c>
      <c r="E237" s="115"/>
      <c r="F237" s="138">
        <v>0</v>
      </c>
      <c r="G237" s="139">
        <v>0.28999999999999998</v>
      </c>
      <c r="H237" s="104"/>
      <c r="I237" s="102" cm="1">
        <f t="array" ref="I237">((_xlfn.XLOOKUP(B237,'4. Material Balance Activities'!$C$35:$C$88,'4. Material Balance Activities'!$G$35:$G$88,NA,0,1)-_xlfn.XLOOKUP(B237,'4. Material Balance Activities'!$C$35:$C$88,'4. Material Balance Activities'!$M$35:$M$88,NA,0,1))*G237)*(1-F237)</f>
        <v>1.806816</v>
      </c>
      <c r="J237" s="105" t="s">
        <v>214</v>
      </c>
      <c r="K237" s="83" t="s">
        <v>214</v>
      </c>
      <c r="L237" s="102" cm="1">
        <f t="array" ref="L237">((_xlfn.XLOOKUP(B237,'4. Material Balance Activities'!$C$35:$C$88,'4. Material Balance Activities'!$J$35:$J$88,NA,0,1)-_xlfn.XLOOKUP(B237,'4. Material Balance Activities'!$C$35:$C$88,'4. Material Balance Activities'!$P$35:$P$88,NA,0,1))*G237)*(1-F237)</f>
        <v>7.2855483870967741E-3</v>
      </c>
      <c r="M237" s="105" t="s">
        <v>214</v>
      </c>
      <c r="N237" s="83" t="s">
        <v>214</v>
      </c>
    </row>
    <row r="238" spans="1:14" x14ac:dyDescent="0.25">
      <c r="A238" s="79" t="s">
        <v>236</v>
      </c>
      <c r="B238" s="133" t="s">
        <v>275</v>
      </c>
      <c r="C238" s="137" t="s">
        <v>432</v>
      </c>
      <c r="D238" s="81" t="str">
        <f>IFERROR(IF(C238="No CAS","",INDEX('DEQ Pollutant List'!$C$7:$C$611,MATCH('5. Pollutant Emissions - MB'!C238,'DEQ Pollutant List'!$B$7:$B$611,0))),"")</f>
        <v>Propylene glycol monomethyl ether acetate</v>
      </c>
      <c r="E238" s="115"/>
      <c r="F238" s="138">
        <v>0</v>
      </c>
      <c r="G238" s="139">
        <v>0.32</v>
      </c>
      <c r="H238" s="104"/>
      <c r="I238" s="102" cm="1">
        <f t="array" ref="I238">((_xlfn.XLOOKUP(B238,'4. Material Balance Activities'!$C$35:$C$88,'4. Material Balance Activities'!$G$35:$G$88,NA,0,1)-_xlfn.XLOOKUP(B238,'4. Material Balance Activities'!$C$35:$C$88,'4. Material Balance Activities'!$M$35:$M$88,NA,0,1))*G238)*(1-F238)</f>
        <v>1.9198080000000002</v>
      </c>
      <c r="J238" s="105" t="s">
        <v>214</v>
      </c>
      <c r="K238" s="83" t="s">
        <v>214</v>
      </c>
      <c r="L238" s="102" cm="1">
        <f t="array" ref="L238">((_xlfn.XLOOKUP(B238,'4. Material Balance Activities'!$C$35:$C$88,'4. Material Balance Activities'!$J$35:$J$88,NA,0,1)-_xlfn.XLOOKUP(B238,'4. Material Balance Activities'!$C$35:$C$88,'4. Material Balance Activities'!$P$35:$P$88,NA,0,1))*G238)*(1-F238)</f>
        <v>7.7411612903225818E-3</v>
      </c>
      <c r="M238" s="105" t="s">
        <v>214</v>
      </c>
      <c r="N238" s="83" t="s">
        <v>214</v>
      </c>
    </row>
    <row r="239" spans="1:14" x14ac:dyDescent="0.25">
      <c r="A239" s="79" t="s">
        <v>236</v>
      </c>
      <c r="B239" s="133" t="s">
        <v>275</v>
      </c>
      <c r="C239" s="137" t="s">
        <v>180</v>
      </c>
      <c r="D239" s="81" t="str">
        <f>IFERROR(IF(C239="No CAS","",INDEX('DEQ Pollutant List'!$C$7:$C$611,MATCH('5. Pollutant Emissions - MB'!C239,'DEQ Pollutant List'!$B$7:$B$611,0))),"")</f>
        <v>Copper and compounds</v>
      </c>
      <c r="E239" s="115"/>
      <c r="F239" s="138">
        <f>1-(1-0.75)*(1-0.992)</f>
        <v>0.998</v>
      </c>
      <c r="G239" s="139">
        <v>0.03</v>
      </c>
      <c r="H239" s="104" t="s">
        <v>421</v>
      </c>
      <c r="I239" s="102" cm="1">
        <f t="array" ref="I239">((_xlfn.XLOOKUP(B239,'4. Material Balance Activities'!$C$35:$C$88,'4. Material Balance Activities'!$G$35:$G$88,NA,0,1)-_xlfn.XLOOKUP(B239,'4. Material Balance Activities'!$C$35:$C$88,'4. Material Balance Activities'!$M$35:$M$88,NA,0,1))*G239)*(1-F239)</f>
        <v>3.5996400000000032E-4</v>
      </c>
      <c r="J239" s="105" t="s">
        <v>214</v>
      </c>
      <c r="K239" s="83" t="s">
        <v>214</v>
      </c>
      <c r="L239" s="102" cm="1">
        <f t="array" ref="L239">((_xlfn.XLOOKUP(B239,'4. Material Balance Activities'!$C$35:$C$88,'4. Material Balance Activities'!$J$35:$J$88,NA,0,1)-_xlfn.XLOOKUP(B239,'4. Material Balance Activities'!$C$35:$C$88,'4. Material Balance Activities'!$P$35:$P$88,NA,0,1))*G239)*(1-F239)</f>
        <v>1.4514677419354852E-6</v>
      </c>
      <c r="M239" s="105" t="s">
        <v>214</v>
      </c>
      <c r="N239" s="83" t="s">
        <v>214</v>
      </c>
    </row>
    <row r="240" spans="1:14" x14ac:dyDescent="0.25">
      <c r="A240" s="79" t="s">
        <v>236</v>
      </c>
      <c r="B240" s="133" t="s">
        <v>276</v>
      </c>
      <c r="C240" s="137" t="s">
        <v>438</v>
      </c>
      <c r="D240" s="81" t="str">
        <f>IFERROR(IF(C240="No CAS","",INDEX('DEQ Pollutant List'!$C$7:$C$611,MATCH('5. Pollutant Emissions - MB'!C240,'DEQ Pollutant List'!$B$7:$B$611,0))),"")</f>
        <v>m-Xylene</v>
      </c>
      <c r="E240" s="115"/>
      <c r="F240" s="138">
        <v>0</v>
      </c>
      <c r="G240" s="139">
        <v>0.01</v>
      </c>
      <c r="H240" s="104"/>
      <c r="I240" s="102" cm="1">
        <f t="array" ref="I240">((_xlfn.XLOOKUP(B240,'4. Material Balance Activities'!$C$35:$C$88,'4. Material Balance Activities'!$G$35:$G$88,NA,0,1)-_xlfn.XLOOKUP(B240,'4. Material Balance Activities'!$C$35:$C$88,'4. Material Balance Activities'!$M$35:$M$88,NA,0,1))*G240)*(1-F240)</f>
        <v>0.31646999999999997</v>
      </c>
      <c r="J240" s="105" t="s">
        <v>214</v>
      </c>
      <c r="K240" s="83" t="s">
        <v>214</v>
      </c>
      <c r="L240" s="102" cm="1">
        <f t="array" ref="L240">((_xlfn.XLOOKUP(B240,'4. Material Balance Activities'!$C$35:$C$88,'4. Material Balance Activities'!$J$35:$J$88,NA,0,1)-_xlfn.XLOOKUP(B240,'4. Material Balance Activities'!$C$35:$C$88,'4. Material Balance Activities'!$P$35:$P$88,NA,0,1))*G240)*(1-F240)</f>
        <v>1.2760887096774194E-3</v>
      </c>
      <c r="M240" s="105" t="s">
        <v>214</v>
      </c>
      <c r="N240" s="83" t="s">
        <v>214</v>
      </c>
    </row>
    <row r="241" spans="1:14" x14ac:dyDescent="0.25">
      <c r="A241" s="79" t="s">
        <v>236</v>
      </c>
      <c r="B241" s="133" t="s">
        <v>276</v>
      </c>
      <c r="C241" s="137" t="s">
        <v>432</v>
      </c>
      <c r="D241" s="81" t="str">
        <f>IFERROR(IF(C241="No CAS","",INDEX('DEQ Pollutant List'!$C$7:$C$611,MATCH('5. Pollutant Emissions - MB'!C241,'DEQ Pollutant List'!$B$7:$B$611,0))),"")</f>
        <v>Propylene glycol monomethyl ether acetate</v>
      </c>
      <c r="E241" s="115"/>
      <c r="F241" s="138">
        <v>0</v>
      </c>
      <c r="G241" s="139">
        <v>0.14000000000000001</v>
      </c>
      <c r="H241" s="104"/>
      <c r="I241" s="102" cm="1">
        <f t="array" ref="I241">((_xlfn.XLOOKUP(B241,'4. Material Balance Activities'!$C$35:$C$88,'4. Material Balance Activities'!$G$35:$G$88,NA,0,1)-_xlfn.XLOOKUP(B241,'4. Material Balance Activities'!$C$35:$C$88,'4. Material Balance Activities'!$M$35:$M$88,NA,0,1))*G241)*(1-F241)</f>
        <v>4.43058</v>
      </c>
      <c r="J241" s="105" t="s">
        <v>214</v>
      </c>
      <c r="K241" s="83" t="s">
        <v>214</v>
      </c>
      <c r="L241" s="102" cm="1">
        <f t="array" ref="L241">((_xlfn.XLOOKUP(B241,'4. Material Balance Activities'!$C$35:$C$88,'4. Material Balance Activities'!$J$35:$J$88,NA,0,1)-_xlfn.XLOOKUP(B241,'4. Material Balance Activities'!$C$35:$C$88,'4. Material Balance Activities'!$P$35:$P$88,NA,0,1))*G241)*(1-F241)</f>
        <v>1.7865241935483871E-2</v>
      </c>
      <c r="M241" s="105" t="s">
        <v>214</v>
      </c>
      <c r="N241" s="83" t="s">
        <v>214</v>
      </c>
    </row>
    <row r="242" spans="1:14" x14ac:dyDescent="0.25">
      <c r="A242" s="79" t="s">
        <v>236</v>
      </c>
      <c r="B242" s="133" t="s">
        <v>277</v>
      </c>
      <c r="C242" s="137" t="s">
        <v>432</v>
      </c>
      <c r="D242" s="81" t="str">
        <f>IFERROR(IF(C242="No CAS","",INDEX('DEQ Pollutant List'!$C$7:$C$611,MATCH('5. Pollutant Emissions - MB'!C242,'DEQ Pollutant List'!$B$7:$B$611,0))),"")</f>
        <v>Propylene glycol monomethyl ether acetate</v>
      </c>
      <c r="E242" s="115"/>
      <c r="F242" s="138">
        <v>0</v>
      </c>
      <c r="G242" s="139">
        <v>0.28000000000000003</v>
      </c>
      <c r="H242" s="104"/>
      <c r="I242" s="102" cm="1">
        <f t="array" ref="I242">((_xlfn.XLOOKUP(B242,'4. Material Balance Activities'!$C$35:$C$88,'4. Material Balance Activities'!$G$35:$G$88,NA,0,1)-_xlfn.XLOOKUP(B242,'4. Material Balance Activities'!$C$35:$C$88,'4. Material Balance Activities'!$M$35:$M$88,NA,0,1))*G242)*(1-F242)</f>
        <v>7.7255640000000012</v>
      </c>
      <c r="J242" s="105" t="s">
        <v>214</v>
      </c>
      <c r="K242" s="83" t="s">
        <v>214</v>
      </c>
      <c r="L242" s="102" cm="1">
        <f t="array" ref="L242">((_xlfn.XLOOKUP(B242,'4. Material Balance Activities'!$C$35:$C$88,'4. Material Balance Activities'!$J$35:$J$88,NA,0,1)-_xlfn.XLOOKUP(B242,'4. Material Balance Activities'!$C$35:$C$88,'4. Material Balance Activities'!$P$35:$P$88,NA,0,1))*G242)*(1-F242)</f>
        <v>3.1151467741935487E-2</v>
      </c>
      <c r="M242" s="105" t="s">
        <v>214</v>
      </c>
      <c r="N242" s="83" t="s">
        <v>214</v>
      </c>
    </row>
    <row r="243" spans="1:14" x14ac:dyDescent="0.25">
      <c r="A243" s="79" t="s">
        <v>236</v>
      </c>
      <c r="B243" s="133" t="s">
        <v>277</v>
      </c>
      <c r="C243" s="137" t="s">
        <v>183</v>
      </c>
      <c r="D243" s="81" t="str">
        <f>IFERROR(IF(C243="No CAS","",INDEX('DEQ Pollutant List'!$C$7:$C$611,MATCH('5. Pollutant Emissions - MB'!C243,'DEQ Pollutant List'!$B$7:$B$611,0))),"")</f>
        <v>Lead and compounds</v>
      </c>
      <c r="E243" s="115"/>
      <c r="F243" s="138">
        <f>1-(1-0.75)*(1-0.992)</f>
        <v>0.998</v>
      </c>
      <c r="G243" s="139">
        <v>4.0000000000000001E-8</v>
      </c>
      <c r="H243" s="104" t="s">
        <v>421</v>
      </c>
      <c r="I243" s="102" cm="1">
        <f t="array" ref="I243">((_xlfn.XLOOKUP(B243,'4. Material Balance Activities'!$C$35:$C$88,'4. Material Balance Activities'!$G$35:$G$88,NA,0,1)-_xlfn.XLOOKUP(B243,'4. Material Balance Activities'!$C$35:$C$88,'4. Material Balance Activities'!$M$35:$M$88,NA,0,1))*G243)*(1-F243)</f>
        <v>2.2073040000000021E-9</v>
      </c>
      <c r="J243" s="105" t="s">
        <v>214</v>
      </c>
      <c r="K243" s="83" t="s">
        <v>214</v>
      </c>
      <c r="L243" s="102" cm="1">
        <f t="array" ref="L243">((_xlfn.XLOOKUP(B243,'4. Material Balance Activities'!$C$35:$C$88,'4. Material Balance Activities'!$J$35:$J$88,NA,0,1)-_xlfn.XLOOKUP(B243,'4. Material Balance Activities'!$C$35:$C$88,'4. Material Balance Activities'!$P$35:$P$88,NA,0,1))*G243)*(1-F243)</f>
        <v>8.9004193548387168E-12</v>
      </c>
      <c r="M243" s="105" t="s">
        <v>214</v>
      </c>
      <c r="N243" s="83" t="s">
        <v>214</v>
      </c>
    </row>
    <row r="244" spans="1:14" x14ac:dyDescent="0.25">
      <c r="A244" s="79" t="s">
        <v>236</v>
      </c>
      <c r="B244" s="133" t="s">
        <v>278</v>
      </c>
      <c r="C244" s="137" t="s">
        <v>432</v>
      </c>
      <c r="D244" s="81" t="str">
        <f>IFERROR(IF(C244="No CAS","",INDEX('DEQ Pollutant List'!$C$7:$C$611,MATCH('5. Pollutant Emissions - MB'!C244,'DEQ Pollutant List'!$B$7:$B$611,0))),"")</f>
        <v>Propylene glycol monomethyl ether acetate</v>
      </c>
      <c r="E244" s="115"/>
      <c r="F244" s="138">
        <v>0</v>
      </c>
      <c r="G244" s="139">
        <v>0.13</v>
      </c>
      <c r="H244" s="104"/>
      <c r="I244" s="102" cm="1">
        <f t="array" ref="I244">((_xlfn.XLOOKUP(B244,'4. Material Balance Activities'!$C$35:$C$88,'4. Material Balance Activities'!$G$35:$G$88,NA,0,1)-_xlfn.XLOOKUP(B244,'4. Material Balance Activities'!$C$35:$C$88,'4. Material Balance Activities'!$M$35:$M$88,NA,0,1))*G244)*(1-F244)</f>
        <v>6.3359010000000007</v>
      </c>
      <c r="J244" s="105" t="s">
        <v>214</v>
      </c>
      <c r="K244" s="83" t="s">
        <v>214</v>
      </c>
      <c r="L244" s="102" cm="1">
        <f t="array" ref="L244">((_xlfn.XLOOKUP(B244,'4. Material Balance Activities'!$C$35:$C$88,'4. Material Balance Activities'!$J$35:$J$88,NA,0,1)-_xlfn.XLOOKUP(B244,'4. Material Balance Activities'!$C$35:$C$88,'4. Material Balance Activities'!$P$35:$P$88,NA,0,1))*G244)*(1-F244)</f>
        <v>2.5547987903225808E-2</v>
      </c>
      <c r="M244" s="105" t="s">
        <v>214</v>
      </c>
      <c r="N244" s="83" t="s">
        <v>214</v>
      </c>
    </row>
    <row r="245" spans="1:14" x14ac:dyDescent="0.25">
      <c r="A245" s="79" t="s">
        <v>236</v>
      </c>
      <c r="B245" s="133" t="s">
        <v>278</v>
      </c>
      <c r="C245" s="137" t="s">
        <v>185</v>
      </c>
      <c r="D245" s="81" t="str">
        <f>IFERROR(IF(C245="No CAS","",INDEX('DEQ Pollutant List'!$C$7:$C$611,MATCH('5. Pollutant Emissions - MB'!C245,'DEQ Pollutant List'!$B$7:$B$611,0))),"")</f>
        <v>Mercury and compounds</v>
      </c>
      <c r="E245" s="115"/>
      <c r="F245" s="138">
        <f>1-(1-0.75)*(1-0.992)</f>
        <v>0.998</v>
      </c>
      <c r="G245" s="139">
        <v>1.0000000000000001E-9</v>
      </c>
      <c r="H245" s="104" t="s">
        <v>421</v>
      </c>
      <c r="I245" s="102" cm="1">
        <f t="array" ref="I245">((_xlfn.XLOOKUP(B245,'4. Material Balance Activities'!$C$35:$C$88,'4. Material Balance Activities'!$G$35:$G$88,NA,0,1)-_xlfn.XLOOKUP(B245,'4. Material Balance Activities'!$C$35:$C$88,'4. Material Balance Activities'!$M$35:$M$88,NA,0,1))*G245)*(1-F245)</f>
        <v>9.7475400000000093E-11</v>
      </c>
      <c r="J245" s="105" t="s">
        <v>214</v>
      </c>
      <c r="K245" s="83" t="s">
        <v>214</v>
      </c>
      <c r="L245" s="102" cm="1">
        <f t="array" ref="L245">((_xlfn.XLOOKUP(B245,'4. Material Balance Activities'!$C$35:$C$88,'4. Material Balance Activities'!$J$35:$J$88,NA,0,1)-_xlfn.XLOOKUP(B245,'4. Material Balance Activities'!$C$35:$C$88,'4. Material Balance Activities'!$P$35:$P$88,NA,0,1))*G245)*(1-F245)</f>
        <v>3.9304596774193585E-13</v>
      </c>
      <c r="M245" s="105" t="s">
        <v>214</v>
      </c>
      <c r="N245" s="83" t="s">
        <v>214</v>
      </c>
    </row>
    <row r="246" spans="1:14" x14ac:dyDescent="0.25">
      <c r="A246" s="79" t="s">
        <v>236</v>
      </c>
      <c r="B246" s="133" t="s">
        <v>278</v>
      </c>
      <c r="C246" s="137" t="s">
        <v>183</v>
      </c>
      <c r="D246" s="81" t="str">
        <f>IFERROR(IF(C246="No CAS","",INDEX('DEQ Pollutant List'!$C$7:$C$611,MATCH('5. Pollutant Emissions - MB'!C246,'DEQ Pollutant List'!$B$7:$B$611,0))),"")</f>
        <v>Lead and compounds</v>
      </c>
      <c r="E246" s="115"/>
      <c r="F246" s="138">
        <f>1-(1-0.75)*(1-0.992)</f>
        <v>0.998</v>
      </c>
      <c r="G246" s="139">
        <v>1E-8</v>
      </c>
      <c r="H246" s="104" t="s">
        <v>421</v>
      </c>
      <c r="I246" s="102" cm="1">
        <f t="array" ref="I246">((_xlfn.XLOOKUP(B246,'4. Material Balance Activities'!$C$35:$C$88,'4. Material Balance Activities'!$G$35:$G$88,NA,0,1)-_xlfn.XLOOKUP(B246,'4. Material Balance Activities'!$C$35:$C$88,'4. Material Balance Activities'!$M$35:$M$88,NA,0,1))*G246)*(1-F246)</f>
        <v>9.7475400000000104E-10</v>
      </c>
      <c r="J246" s="105" t="s">
        <v>214</v>
      </c>
      <c r="K246" s="83" t="s">
        <v>214</v>
      </c>
      <c r="L246" s="102" cm="1">
        <f t="array" ref="L246">((_xlfn.XLOOKUP(B246,'4. Material Balance Activities'!$C$35:$C$88,'4. Material Balance Activities'!$J$35:$J$88,NA,0,1)-_xlfn.XLOOKUP(B246,'4. Material Balance Activities'!$C$35:$C$88,'4. Material Balance Activities'!$P$35:$P$88,NA,0,1))*G246)*(1-F246)</f>
        <v>3.9304596774193587E-12</v>
      </c>
      <c r="M246" s="105" t="s">
        <v>214</v>
      </c>
      <c r="N246" s="83" t="s">
        <v>214</v>
      </c>
    </row>
    <row r="247" spans="1:14" x14ac:dyDescent="0.25">
      <c r="A247" s="79" t="s">
        <v>236</v>
      </c>
      <c r="B247" s="133" t="s">
        <v>279</v>
      </c>
      <c r="C247" s="137" t="s">
        <v>432</v>
      </c>
      <c r="D247" s="81" t="str">
        <f>IFERROR(IF(C247="No CAS","",INDEX('DEQ Pollutant List'!$C$7:$C$611,MATCH('5. Pollutant Emissions - MB'!C247,'DEQ Pollutant List'!$B$7:$B$611,0))),"")</f>
        <v>Propylene glycol monomethyl ether acetate</v>
      </c>
      <c r="E247" s="115"/>
      <c r="F247" s="138">
        <v>0</v>
      </c>
      <c r="G247" s="139">
        <v>0.12</v>
      </c>
      <c r="H247" s="104"/>
      <c r="I247" s="102" cm="1">
        <f t="array" ref="I247">((_xlfn.XLOOKUP(B247,'4. Material Balance Activities'!$C$35:$C$88,'4. Material Balance Activities'!$G$35:$G$88,NA,0,1)-_xlfn.XLOOKUP(B247,'4. Material Balance Activities'!$C$35:$C$88,'4. Material Balance Activities'!$M$35:$M$88,NA,0,1))*G247)*(1-F247)</f>
        <v>0.35521200000000003</v>
      </c>
      <c r="J247" s="105" t="s">
        <v>214</v>
      </c>
      <c r="K247" s="83" t="s">
        <v>214</v>
      </c>
      <c r="L247" s="102" cm="1">
        <f t="array" ref="L247">((_xlfn.XLOOKUP(B247,'4. Material Balance Activities'!$C$35:$C$88,'4. Material Balance Activities'!$J$35:$J$88,NA,0,1)-_xlfn.XLOOKUP(B247,'4. Material Balance Activities'!$C$35:$C$88,'4. Material Balance Activities'!$P$35:$P$88,NA,0,1))*G247)*(1-F247)</f>
        <v>1.4323064516129033E-3</v>
      </c>
      <c r="M247" s="105" t="s">
        <v>214</v>
      </c>
      <c r="N247" s="83" t="s">
        <v>214</v>
      </c>
    </row>
    <row r="248" spans="1:14" x14ac:dyDescent="0.25">
      <c r="A248" s="79" t="s">
        <v>236</v>
      </c>
      <c r="B248" s="133" t="s">
        <v>279</v>
      </c>
      <c r="C248" s="137" t="s">
        <v>185</v>
      </c>
      <c r="D248" s="81" t="str">
        <f>IFERROR(IF(C248="No CAS","",INDEX('DEQ Pollutant List'!$C$7:$C$611,MATCH('5. Pollutant Emissions - MB'!C248,'DEQ Pollutant List'!$B$7:$B$611,0))),"")</f>
        <v>Mercury and compounds</v>
      </c>
      <c r="E248" s="115"/>
      <c r="F248" s="138">
        <f>1-(1-0.75)*(1-0.992)</f>
        <v>0.998</v>
      </c>
      <c r="G248" s="139">
        <v>3.9999999999999998E-6</v>
      </c>
      <c r="H248" s="104" t="s">
        <v>421</v>
      </c>
      <c r="I248" s="102" cm="1">
        <f t="array" ref="I248">((_xlfn.XLOOKUP(B248,'4. Material Balance Activities'!$C$35:$C$88,'4. Material Balance Activities'!$G$35:$G$88,NA,0,1)-_xlfn.XLOOKUP(B248,'4. Material Balance Activities'!$C$35:$C$88,'4. Material Balance Activities'!$M$35:$M$88,NA,0,1))*G248)*(1-F248)</f>
        <v>2.3680800000000021E-8</v>
      </c>
      <c r="J248" s="105" t="s">
        <v>214</v>
      </c>
      <c r="K248" s="83" t="s">
        <v>214</v>
      </c>
      <c r="L248" s="102" cm="1">
        <f t="array" ref="L248">((_xlfn.XLOOKUP(B248,'4. Material Balance Activities'!$C$35:$C$88,'4. Material Balance Activities'!$J$35:$J$88,NA,0,1)-_xlfn.XLOOKUP(B248,'4. Material Balance Activities'!$C$35:$C$88,'4. Material Balance Activities'!$P$35:$P$88,NA,0,1))*G248)*(1-F248)</f>
        <v>9.5487096774193634E-11</v>
      </c>
      <c r="M248" s="105" t="s">
        <v>214</v>
      </c>
      <c r="N248" s="83" t="s">
        <v>214</v>
      </c>
    </row>
    <row r="249" spans="1:14" x14ac:dyDescent="0.25">
      <c r="A249" s="79" t="s">
        <v>236</v>
      </c>
      <c r="B249" s="133" t="s">
        <v>279</v>
      </c>
      <c r="C249" s="137" t="s">
        <v>183</v>
      </c>
      <c r="D249" s="81" t="str">
        <f>IFERROR(IF(C249="No CAS","",INDEX('DEQ Pollutant List'!$C$7:$C$611,MATCH('5. Pollutant Emissions - MB'!C249,'DEQ Pollutant List'!$B$7:$B$611,0))),"")</f>
        <v>Lead and compounds</v>
      </c>
      <c r="E249" s="115"/>
      <c r="F249" s="138">
        <f>1-(1-0.75)*(1-0.992)</f>
        <v>0.998</v>
      </c>
      <c r="G249" s="139">
        <v>3.9999999999999998E-6</v>
      </c>
      <c r="H249" s="104" t="s">
        <v>421</v>
      </c>
      <c r="I249" s="102" cm="1">
        <f t="array" ref="I249">((_xlfn.XLOOKUP(B249,'4. Material Balance Activities'!$C$35:$C$88,'4. Material Balance Activities'!$G$35:$G$88,NA,0,1)-_xlfn.XLOOKUP(B249,'4. Material Balance Activities'!$C$35:$C$88,'4. Material Balance Activities'!$M$35:$M$88,NA,0,1))*G249)*(1-F249)</f>
        <v>2.3680800000000021E-8</v>
      </c>
      <c r="J249" s="105" t="s">
        <v>214</v>
      </c>
      <c r="K249" s="83" t="s">
        <v>214</v>
      </c>
      <c r="L249" s="102" cm="1">
        <f t="array" ref="L249">((_xlfn.XLOOKUP(B249,'4. Material Balance Activities'!$C$35:$C$88,'4. Material Balance Activities'!$J$35:$J$88,NA,0,1)-_xlfn.XLOOKUP(B249,'4. Material Balance Activities'!$C$35:$C$88,'4. Material Balance Activities'!$P$35:$P$88,NA,0,1))*G249)*(1-F249)</f>
        <v>9.5487096774193634E-11</v>
      </c>
      <c r="M249" s="105" t="s">
        <v>214</v>
      </c>
      <c r="N249" s="83" t="s">
        <v>214</v>
      </c>
    </row>
    <row r="250" spans="1:14" x14ac:dyDescent="0.25">
      <c r="A250" s="79" t="s">
        <v>236</v>
      </c>
      <c r="B250" s="133" t="s">
        <v>279</v>
      </c>
      <c r="C250" s="137" t="s">
        <v>435</v>
      </c>
      <c r="D250" s="81" t="str">
        <f>IFERROR(IF(C250="No CAS","",INDEX('DEQ Pollutant List'!$C$7:$C$611,MATCH('5. Pollutant Emissions - MB'!C250,'DEQ Pollutant List'!$B$7:$B$611,0))),"")</f>
        <v>Hexachlorobenzene</v>
      </c>
      <c r="E250" s="115"/>
      <c r="F250" s="138">
        <v>0</v>
      </c>
      <c r="G250" s="139">
        <v>8.9999999999999996E-7</v>
      </c>
      <c r="H250" s="104"/>
      <c r="I250" s="102" cm="1">
        <f t="array" ref="I250">((_xlfn.XLOOKUP(B250,'4. Material Balance Activities'!$C$35:$C$88,'4. Material Balance Activities'!$G$35:$G$88,NA,0,1)-_xlfn.XLOOKUP(B250,'4. Material Balance Activities'!$C$35:$C$88,'4. Material Balance Activities'!$M$35:$M$88,NA,0,1))*G250)*(1-F250)</f>
        <v>2.6640900000000002E-6</v>
      </c>
      <c r="J250" s="105" t="s">
        <v>214</v>
      </c>
      <c r="K250" s="83" t="s">
        <v>214</v>
      </c>
      <c r="L250" s="102" cm="1">
        <f t="array" ref="L250">((_xlfn.XLOOKUP(B250,'4. Material Balance Activities'!$C$35:$C$88,'4. Material Balance Activities'!$J$35:$J$88,NA,0,1)-_xlfn.XLOOKUP(B250,'4. Material Balance Activities'!$C$35:$C$88,'4. Material Balance Activities'!$P$35:$P$88,NA,0,1))*G250)*(1-F250)</f>
        <v>1.0742298387096774E-8</v>
      </c>
      <c r="M250" s="105" t="s">
        <v>214</v>
      </c>
      <c r="N250" s="83" t="s">
        <v>214</v>
      </c>
    </row>
    <row r="251" spans="1:14" x14ac:dyDescent="0.25">
      <c r="A251" s="79" t="s">
        <v>236</v>
      </c>
      <c r="B251" s="133" t="s">
        <v>280</v>
      </c>
      <c r="C251" s="137" t="s">
        <v>432</v>
      </c>
      <c r="D251" s="81" t="str">
        <f>IFERROR(IF(C251="No CAS","",INDEX('DEQ Pollutant List'!$C$7:$C$611,MATCH('5. Pollutant Emissions - MB'!C251,'DEQ Pollutant List'!$B$7:$B$611,0))),"")</f>
        <v>Propylene glycol monomethyl ether acetate</v>
      </c>
      <c r="E251" s="115"/>
      <c r="F251" s="138">
        <v>0</v>
      </c>
      <c r="G251" s="139">
        <v>0.21</v>
      </c>
      <c r="H251" s="104"/>
      <c r="I251" s="102" cm="1">
        <f t="array" ref="I251">((_xlfn.XLOOKUP(B251,'4. Material Balance Activities'!$C$35:$C$88,'4. Material Balance Activities'!$G$35:$G$88,NA,0,1)-_xlfn.XLOOKUP(B251,'4. Material Balance Activities'!$C$35:$C$88,'4. Material Balance Activities'!$M$35:$M$88,NA,0,1))*G251)*(1-F251)</f>
        <v>2.5925129999999998</v>
      </c>
      <c r="J251" s="105" t="s">
        <v>214</v>
      </c>
      <c r="K251" s="83" t="s">
        <v>214</v>
      </c>
      <c r="L251" s="102" cm="1">
        <f t="array" ref="L251">((_xlfn.XLOOKUP(B251,'4. Material Balance Activities'!$C$35:$C$88,'4. Material Balance Activities'!$J$35:$J$88,NA,0,1)-_xlfn.XLOOKUP(B251,'4. Material Balance Activities'!$C$35:$C$88,'4. Material Balance Activities'!$P$35:$P$88,NA,0,1))*G251)*(1-F251)</f>
        <v>1.0453681451612903E-2</v>
      </c>
      <c r="M251" s="105" t="s">
        <v>214</v>
      </c>
      <c r="N251" s="83" t="s">
        <v>214</v>
      </c>
    </row>
    <row r="252" spans="1:14" x14ac:dyDescent="0.25">
      <c r="A252" s="79" t="s">
        <v>236</v>
      </c>
      <c r="B252" s="133" t="s">
        <v>280</v>
      </c>
      <c r="C252" s="137" t="s">
        <v>185</v>
      </c>
      <c r="D252" s="81" t="str">
        <f>IFERROR(IF(C252="No CAS","",INDEX('DEQ Pollutant List'!$C$7:$C$611,MATCH('5. Pollutant Emissions - MB'!C252,'DEQ Pollutant List'!$B$7:$B$611,0))),"")</f>
        <v>Mercury and compounds</v>
      </c>
      <c r="E252" s="115"/>
      <c r="F252" s="138">
        <f>1-(1-0.75)*(1-0.992)</f>
        <v>0.998</v>
      </c>
      <c r="G252" s="139">
        <v>4.9999999999999998E-8</v>
      </c>
      <c r="H252" s="104" t="s">
        <v>421</v>
      </c>
      <c r="I252" s="102" cm="1">
        <f t="array" ref="I252">((_xlfn.XLOOKUP(B252,'4. Material Balance Activities'!$C$35:$C$88,'4. Material Balance Activities'!$G$35:$G$88,NA,0,1)-_xlfn.XLOOKUP(B252,'4. Material Balance Activities'!$C$35:$C$88,'4. Material Balance Activities'!$M$35:$M$88,NA,0,1))*G252)*(1-F252)</f>
        <v>1.2345300000000011E-9</v>
      </c>
      <c r="J252" s="105" t="s">
        <v>214</v>
      </c>
      <c r="K252" s="83" t="s">
        <v>214</v>
      </c>
      <c r="L252" s="102" cm="1">
        <f t="array" ref="L252">((_xlfn.XLOOKUP(B252,'4. Material Balance Activities'!$C$35:$C$88,'4. Material Balance Activities'!$J$35:$J$88,NA,0,1)-_xlfn.XLOOKUP(B252,'4. Material Balance Activities'!$C$35:$C$88,'4. Material Balance Activities'!$P$35:$P$88,NA,0,1))*G252)*(1-F252)</f>
        <v>4.9779435483871009E-12</v>
      </c>
      <c r="M252" s="105" t="s">
        <v>214</v>
      </c>
      <c r="N252" s="83" t="s">
        <v>214</v>
      </c>
    </row>
    <row r="253" spans="1:14" x14ac:dyDescent="0.25">
      <c r="A253" s="79" t="s">
        <v>236</v>
      </c>
      <c r="B253" s="133" t="s">
        <v>280</v>
      </c>
      <c r="C253" s="137" t="s">
        <v>183</v>
      </c>
      <c r="D253" s="81" t="str">
        <f>IFERROR(IF(C253="No CAS","",INDEX('DEQ Pollutant List'!$C$7:$C$611,MATCH('5. Pollutant Emissions - MB'!C253,'DEQ Pollutant List'!$B$7:$B$611,0))),"")</f>
        <v>Lead and compounds</v>
      </c>
      <c r="E253" s="115"/>
      <c r="F253" s="138">
        <f>1-(1-0.75)*(1-0.992)</f>
        <v>0.998</v>
      </c>
      <c r="G253" s="139">
        <v>5.0000000000000004E-6</v>
      </c>
      <c r="H253" s="104" t="s">
        <v>421</v>
      </c>
      <c r="I253" s="102" cm="1">
        <f t="array" ref="I253">((_xlfn.XLOOKUP(B253,'4. Material Balance Activities'!$C$35:$C$88,'4. Material Balance Activities'!$G$35:$G$88,NA,0,1)-_xlfn.XLOOKUP(B253,'4. Material Balance Activities'!$C$35:$C$88,'4. Material Balance Activities'!$M$35:$M$88,NA,0,1))*G253)*(1-F253)</f>
        <v>1.2345300000000012E-7</v>
      </c>
      <c r="J253" s="105" t="s">
        <v>214</v>
      </c>
      <c r="K253" s="83" t="s">
        <v>214</v>
      </c>
      <c r="L253" s="102" cm="1">
        <f t="array" ref="L253">((_xlfn.XLOOKUP(B253,'4. Material Balance Activities'!$C$35:$C$88,'4. Material Balance Activities'!$J$35:$J$88,NA,0,1)-_xlfn.XLOOKUP(B253,'4. Material Balance Activities'!$C$35:$C$88,'4. Material Balance Activities'!$P$35:$P$88,NA,0,1))*G253)*(1-F253)</f>
        <v>4.9779435483871018E-10</v>
      </c>
      <c r="M253" s="105" t="s">
        <v>214</v>
      </c>
      <c r="N253" s="83" t="s">
        <v>214</v>
      </c>
    </row>
    <row r="254" spans="1:14" x14ac:dyDescent="0.25">
      <c r="A254" s="79" t="s">
        <v>236</v>
      </c>
      <c r="B254" s="133" t="s">
        <v>281</v>
      </c>
      <c r="C254" s="137" t="s">
        <v>191</v>
      </c>
      <c r="D254" s="81" t="str">
        <f>IFERROR(IF(C254="No CAS","",INDEX('DEQ Pollutant List'!$C$7:$C$611,MATCH('5. Pollutant Emissions - MB'!C254,'DEQ Pollutant List'!$B$7:$B$611,0))),"")</f>
        <v>Xylene (mixture), including m-xylene, o-xylene, p-xylene</v>
      </c>
      <c r="E254" s="115"/>
      <c r="F254" s="138">
        <v>0</v>
      </c>
      <c r="G254" s="139">
        <v>0.03</v>
      </c>
      <c r="H254" s="104"/>
      <c r="I254" s="102" cm="1">
        <f t="array" ref="I254">((_xlfn.XLOOKUP(B254,'4. Material Balance Activities'!$C$35:$C$88,'4. Material Balance Activities'!$G$35:$G$88,NA,0,1)-_xlfn.XLOOKUP(B254,'4. Material Balance Activities'!$C$35:$C$88,'4. Material Balance Activities'!$M$35:$M$88,NA,0,1))*G254)*(1-F254)</f>
        <v>0.42768000000000006</v>
      </c>
      <c r="J254" s="105" t="s">
        <v>214</v>
      </c>
      <c r="K254" s="83" t="s">
        <v>214</v>
      </c>
      <c r="L254" s="102" cm="1">
        <f t="array" ref="L254">((_xlfn.XLOOKUP(B254,'4. Material Balance Activities'!$C$35:$C$88,'4. Material Balance Activities'!$J$35:$J$88,NA,0,1)-_xlfn.XLOOKUP(B254,'4. Material Balance Activities'!$C$35:$C$88,'4. Material Balance Activities'!$P$35:$P$88,NA,0,1))*G254)*(1-F254)</f>
        <v>1.7245161290322581E-3</v>
      </c>
      <c r="M254" s="105" t="s">
        <v>214</v>
      </c>
      <c r="N254" s="83" t="s">
        <v>214</v>
      </c>
    </row>
    <row r="255" spans="1:14" x14ac:dyDescent="0.25">
      <c r="A255" s="79" t="s">
        <v>236</v>
      </c>
      <c r="B255" s="133" t="s">
        <v>281</v>
      </c>
      <c r="C255" s="137" t="s">
        <v>181</v>
      </c>
      <c r="D255" s="81" t="str">
        <f>IFERROR(IF(C255="No CAS","",INDEX('DEQ Pollutant List'!$C$7:$C$611,MATCH('5. Pollutant Emissions - MB'!C255,'DEQ Pollutant List'!$B$7:$B$611,0))),"")</f>
        <v>Ethyl benzene</v>
      </c>
      <c r="E255" s="115"/>
      <c r="F255" s="138">
        <v>0</v>
      </c>
      <c r="G255" s="139">
        <v>5.0000000000000001E-3</v>
      </c>
      <c r="H255" s="104"/>
      <c r="I255" s="102" cm="1">
        <f t="array" ref="I255">((_xlfn.XLOOKUP(B255,'4. Material Balance Activities'!$C$35:$C$88,'4. Material Balance Activities'!$G$35:$G$88,NA,0,1)-_xlfn.XLOOKUP(B255,'4. Material Balance Activities'!$C$35:$C$88,'4. Material Balance Activities'!$M$35:$M$88,NA,0,1))*G255)*(1-F255)</f>
        <v>7.128000000000001E-2</v>
      </c>
      <c r="J255" s="105" t="s">
        <v>214</v>
      </c>
      <c r="K255" s="83" t="s">
        <v>214</v>
      </c>
      <c r="L255" s="102" cm="1">
        <f t="array" ref="L255">((_xlfn.XLOOKUP(B255,'4. Material Balance Activities'!$C$35:$C$88,'4. Material Balance Activities'!$J$35:$J$88,NA,0,1)-_xlfn.XLOOKUP(B255,'4. Material Balance Activities'!$C$35:$C$88,'4. Material Balance Activities'!$P$35:$P$88,NA,0,1))*G255)*(1-F255)</f>
        <v>2.8741935483870971E-4</v>
      </c>
      <c r="M255" s="105" t="s">
        <v>214</v>
      </c>
      <c r="N255" s="83" t="s">
        <v>214</v>
      </c>
    </row>
    <row r="256" spans="1:14" x14ac:dyDescent="0.25">
      <c r="A256" s="79" t="s">
        <v>236</v>
      </c>
      <c r="B256" s="133" t="s">
        <v>281</v>
      </c>
      <c r="C256" s="137" t="s">
        <v>189</v>
      </c>
      <c r="D256" s="81" t="str">
        <f>IFERROR(IF(C256="No CAS","",INDEX('DEQ Pollutant List'!$C$7:$C$611,MATCH('5. Pollutant Emissions - MB'!C256,'DEQ Pollutant List'!$B$7:$B$611,0))),"")</f>
        <v>Toluene</v>
      </c>
      <c r="E256" s="115"/>
      <c r="F256" s="138">
        <v>0</v>
      </c>
      <c r="G256" s="139">
        <v>0.04</v>
      </c>
      <c r="H256" s="104"/>
      <c r="I256" s="102" cm="1">
        <f t="array" ref="I256">((_xlfn.XLOOKUP(B256,'4. Material Balance Activities'!$C$35:$C$88,'4. Material Balance Activities'!$G$35:$G$88,NA,0,1)-_xlfn.XLOOKUP(B256,'4. Material Balance Activities'!$C$35:$C$88,'4. Material Balance Activities'!$M$35:$M$88,NA,0,1))*G256)*(1-F256)</f>
        <v>0.57024000000000008</v>
      </c>
      <c r="J256" s="105" t="s">
        <v>214</v>
      </c>
      <c r="K256" s="83" t="s">
        <v>214</v>
      </c>
      <c r="L256" s="102" cm="1">
        <f t="array" ref="L256">((_xlfn.XLOOKUP(B256,'4. Material Balance Activities'!$C$35:$C$88,'4. Material Balance Activities'!$J$35:$J$88,NA,0,1)-_xlfn.XLOOKUP(B256,'4. Material Balance Activities'!$C$35:$C$88,'4. Material Balance Activities'!$P$35:$P$88,NA,0,1))*G256)*(1-F256)</f>
        <v>2.2993548387096776E-3</v>
      </c>
      <c r="M256" s="105" t="s">
        <v>214</v>
      </c>
      <c r="N256" s="83" t="s">
        <v>214</v>
      </c>
    </row>
    <row r="257" spans="1:14" x14ac:dyDescent="0.25">
      <c r="A257" s="79" t="s">
        <v>236</v>
      </c>
      <c r="B257" s="133" t="s">
        <v>281</v>
      </c>
      <c r="C257" s="137" t="s">
        <v>425</v>
      </c>
      <c r="D257" s="81" t="str">
        <f>IFERROR(IF(C257="No CAS","",INDEX('DEQ Pollutant List'!$C$7:$C$611,MATCH('5. Pollutant Emissions - MB'!C257,'DEQ Pollutant List'!$B$7:$B$611,0))),"")</f>
        <v>2-Butanone (methyl ethyl ketone)</v>
      </c>
      <c r="E257" s="115"/>
      <c r="F257" s="138">
        <v>0</v>
      </c>
      <c r="G257" s="139">
        <v>0.15</v>
      </c>
      <c r="H257" s="104"/>
      <c r="I257" s="102" cm="1">
        <f t="array" ref="I257">((_xlfn.XLOOKUP(B257,'4. Material Balance Activities'!$C$35:$C$88,'4. Material Balance Activities'!$G$35:$G$88,NA,0,1)-_xlfn.XLOOKUP(B257,'4. Material Balance Activities'!$C$35:$C$88,'4. Material Balance Activities'!$M$35:$M$88,NA,0,1))*G257)*(1-F257)</f>
        <v>2.1384000000000003</v>
      </c>
      <c r="J257" s="105" t="s">
        <v>214</v>
      </c>
      <c r="K257" s="83" t="s">
        <v>214</v>
      </c>
      <c r="L257" s="102" cm="1">
        <f t="array" ref="L257">((_xlfn.XLOOKUP(B257,'4. Material Balance Activities'!$C$35:$C$88,'4. Material Balance Activities'!$J$35:$J$88,NA,0,1)-_xlfn.XLOOKUP(B257,'4. Material Balance Activities'!$C$35:$C$88,'4. Material Balance Activities'!$P$35:$P$88,NA,0,1))*G257)*(1-F257)</f>
        <v>8.6225806451612902E-3</v>
      </c>
      <c r="M257" s="105" t="s">
        <v>214</v>
      </c>
      <c r="N257" s="83" t="s">
        <v>214</v>
      </c>
    </row>
    <row r="258" spans="1:14" x14ac:dyDescent="0.25">
      <c r="A258" s="79" t="s">
        <v>236</v>
      </c>
      <c r="B258" s="133" t="s">
        <v>281</v>
      </c>
      <c r="C258" s="137" t="s">
        <v>185</v>
      </c>
      <c r="D258" s="81" t="str">
        <f>IFERROR(IF(C258="No CAS","",INDEX('DEQ Pollutant List'!$C$7:$C$611,MATCH('5. Pollutant Emissions - MB'!C258,'DEQ Pollutant List'!$B$7:$B$611,0))),"")</f>
        <v>Mercury and compounds</v>
      </c>
      <c r="E258" s="115"/>
      <c r="F258" s="138">
        <f>1-(1-0.75)*(1-0.992)</f>
        <v>0.998</v>
      </c>
      <c r="G258" s="139">
        <v>5.9999999999999995E-8</v>
      </c>
      <c r="H258" s="104" t="s">
        <v>421</v>
      </c>
      <c r="I258" s="102" cm="1">
        <f t="array" ref="I258">((_xlfn.XLOOKUP(B258,'4. Material Balance Activities'!$C$35:$C$88,'4. Material Balance Activities'!$G$35:$G$88,NA,0,1)-_xlfn.XLOOKUP(B258,'4. Material Balance Activities'!$C$35:$C$88,'4. Material Balance Activities'!$M$35:$M$88,NA,0,1))*G258)*(1-F258)</f>
        <v>1.7107200000000017E-9</v>
      </c>
      <c r="J258" s="105" t="s">
        <v>214</v>
      </c>
      <c r="K258" s="83" t="s">
        <v>214</v>
      </c>
      <c r="L258" s="102" cm="1">
        <f t="array" ref="L258">((_xlfn.XLOOKUP(B258,'4. Material Balance Activities'!$C$35:$C$88,'4. Material Balance Activities'!$J$35:$J$88,NA,0,1)-_xlfn.XLOOKUP(B258,'4. Material Balance Activities'!$C$35:$C$88,'4. Material Balance Activities'!$P$35:$P$88,NA,0,1))*G258)*(1-F258)</f>
        <v>6.8980645161290388E-12</v>
      </c>
      <c r="M258" s="105" t="s">
        <v>214</v>
      </c>
      <c r="N258" s="83" t="s">
        <v>214</v>
      </c>
    </row>
    <row r="259" spans="1:14" x14ac:dyDescent="0.25">
      <c r="A259" s="79" t="s">
        <v>236</v>
      </c>
      <c r="B259" s="133" t="s">
        <v>281</v>
      </c>
      <c r="C259" s="137" t="s">
        <v>183</v>
      </c>
      <c r="D259" s="81" t="str">
        <f>IFERROR(IF(C259="No CAS","",INDEX('DEQ Pollutant List'!$C$7:$C$611,MATCH('5. Pollutant Emissions - MB'!C259,'DEQ Pollutant List'!$B$7:$B$611,0))),"")</f>
        <v>Lead and compounds</v>
      </c>
      <c r="E259" s="115"/>
      <c r="F259" s="138">
        <f>1-(1-0.75)*(1-0.992)</f>
        <v>0.998</v>
      </c>
      <c r="G259" s="139">
        <v>1.9999999999999999E-7</v>
      </c>
      <c r="H259" s="104" t="s">
        <v>421</v>
      </c>
      <c r="I259" s="102" cm="1">
        <f t="array" ref="I259">((_xlfn.XLOOKUP(B259,'4. Material Balance Activities'!$C$35:$C$88,'4. Material Balance Activities'!$G$35:$G$88,NA,0,1)-_xlfn.XLOOKUP(B259,'4. Material Balance Activities'!$C$35:$C$88,'4. Material Balance Activities'!$M$35:$M$88,NA,0,1))*G259)*(1-F259)</f>
        <v>5.7024000000000055E-9</v>
      </c>
      <c r="J259" s="105" t="s">
        <v>214</v>
      </c>
      <c r="K259" s="83" t="s">
        <v>214</v>
      </c>
      <c r="L259" s="102" cm="1">
        <f t="array" ref="L259">((_xlfn.XLOOKUP(B259,'4. Material Balance Activities'!$C$35:$C$88,'4. Material Balance Activities'!$J$35:$J$88,NA,0,1)-_xlfn.XLOOKUP(B259,'4. Material Balance Activities'!$C$35:$C$88,'4. Material Balance Activities'!$P$35:$P$88,NA,0,1))*G259)*(1-F259)</f>
        <v>2.2993548387096796E-11</v>
      </c>
      <c r="M259" s="105" t="s">
        <v>214</v>
      </c>
      <c r="N259" s="83" t="s">
        <v>214</v>
      </c>
    </row>
    <row r="260" spans="1:14" x14ac:dyDescent="0.25">
      <c r="A260" s="79" t="s">
        <v>236</v>
      </c>
      <c r="B260" s="133" t="s">
        <v>282</v>
      </c>
      <c r="C260" s="137" t="s">
        <v>178</v>
      </c>
      <c r="D260" s="81" t="str">
        <f>IFERROR(IF(C260="No CAS","",INDEX('DEQ Pollutant List'!$C$7:$C$611,MATCH('5. Pollutant Emissions - MB'!C260,'DEQ Pollutant List'!$B$7:$B$611,0))),"")</f>
        <v>Chromium VI, chromate and dichromate particulate</v>
      </c>
      <c r="E260" s="115"/>
      <c r="F260" s="138">
        <f>1-(1-0.75)*(1-0.992)</f>
        <v>0.998</v>
      </c>
      <c r="G260" s="139">
        <v>7.0000000000000001E-3</v>
      </c>
      <c r="H260" s="104" t="s">
        <v>421</v>
      </c>
      <c r="I260" s="102" cm="1">
        <f t="array" ref="I260">((_xlfn.XLOOKUP(B260,'4. Material Balance Activities'!$C$35:$C$88,'4. Material Balance Activities'!$G$35:$G$88,NA,0,1)-_xlfn.XLOOKUP(B260,'4. Material Balance Activities'!$C$35:$C$88,'4. Material Balance Activities'!$M$35:$M$88,NA,0,1))*G260)*(1-F260)</f>
        <v>1.6484160000000014E-4</v>
      </c>
      <c r="J260" s="105" t="s">
        <v>214</v>
      </c>
      <c r="K260" s="83" t="s">
        <v>214</v>
      </c>
      <c r="L260" s="102" cm="1">
        <f t="array" ref="L260">((_xlfn.XLOOKUP(B260,'4. Material Balance Activities'!$C$35:$C$88,'4. Material Balance Activities'!$J$35:$J$88,NA,0,1)-_xlfn.XLOOKUP(B260,'4. Material Balance Activities'!$C$35:$C$88,'4. Material Balance Activities'!$P$35:$P$88,NA,0,1))*G260)*(1-F260)</f>
        <v>6.6468387096774256E-7</v>
      </c>
      <c r="M260" s="105" t="s">
        <v>214</v>
      </c>
      <c r="N260" s="83" t="s">
        <v>214</v>
      </c>
    </row>
    <row r="261" spans="1:14" x14ac:dyDescent="0.25">
      <c r="A261" s="79" t="s">
        <v>236</v>
      </c>
      <c r="B261" s="133" t="s">
        <v>282</v>
      </c>
      <c r="C261" s="137" t="s">
        <v>423</v>
      </c>
      <c r="D261" s="81" t="str">
        <f>IFERROR(IF(C261="No CAS","",INDEX('DEQ Pollutant List'!$C$7:$C$611,MATCH('5. Pollutant Emissions - MB'!C261,'DEQ Pollutant List'!$B$7:$B$611,0))),"")</f>
        <v>Propylene glycol monomethyl ether</v>
      </c>
      <c r="E261" s="115"/>
      <c r="F261" s="138">
        <v>0</v>
      </c>
      <c r="G261" s="139">
        <v>0.64</v>
      </c>
      <c r="H261" s="104"/>
      <c r="I261" s="102" cm="1">
        <f t="array" ref="I261">((_xlfn.XLOOKUP(B261,'4. Material Balance Activities'!$C$35:$C$88,'4. Material Balance Activities'!$G$35:$G$88,NA,0,1)-_xlfn.XLOOKUP(B261,'4. Material Balance Activities'!$C$35:$C$88,'4. Material Balance Activities'!$M$35:$M$88,NA,0,1))*G261)*(1-F261)</f>
        <v>7.5356160000000001</v>
      </c>
      <c r="J261" s="105" t="s">
        <v>214</v>
      </c>
      <c r="K261" s="83" t="s">
        <v>214</v>
      </c>
      <c r="L261" s="102" cm="1">
        <f t="array" ref="L261">((_xlfn.XLOOKUP(B261,'4. Material Balance Activities'!$C$35:$C$88,'4. Material Balance Activities'!$J$35:$J$88,NA,0,1)-_xlfn.XLOOKUP(B261,'4. Material Balance Activities'!$C$35:$C$88,'4. Material Balance Activities'!$P$35:$P$88,NA,0,1))*G261)*(1-F261)</f>
        <v>3.0385548387096773E-2</v>
      </c>
      <c r="M261" s="105" t="s">
        <v>214</v>
      </c>
      <c r="N261" s="83" t="s">
        <v>214</v>
      </c>
    </row>
    <row r="262" spans="1:14" x14ac:dyDescent="0.25">
      <c r="A262" s="79" t="s">
        <v>236</v>
      </c>
      <c r="B262" s="133" t="s">
        <v>283</v>
      </c>
      <c r="C262" s="137" t="s">
        <v>178</v>
      </c>
      <c r="D262" s="81" t="str">
        <f>IFERROR(IF(C262="No CAS","",INDEX('DEQ Pollutant List'!$C$7:$C$611,MATCH('5. Pollutant Emissions - MB'!C262,'DEQ Pollutant List'!$B$7:$B$611,0))),"")</f>
        <v>Chromium VI, chromate and dichromate particulate</v>
      </c>
      <c r="E262" s="115"/>
      <c r="F262" s="138">
        <f>1-(1-0.75)*(1-0.992)</f>
        <v>0.998</v>
      </c>
      <c r="G262" s="139">
        <v>6.0000000000000001E-3</v>
      </c>
      <c r="H262" s="104" t="s">
        <v>421</v>
      </c>
      <c r="I262" s="102" cm="1">
        <f t="array" ref="I262">((_xlfn.XLOOKUP(B262,'4. Material Balance Activities'!$C$35:$C$88,'4. Material Balance Activities'!$G$35:$G$88,NA,0,1)-_xlfn.XLOOKUP(B262,'4. Material Balance Activities'!$C$35:$C$88,'4. Material Balance Activities'!$M$35:$M$88,NA,0,1))*G262)*(1-F262)</f>
        <v>3.5640000000000038E-5</v>
      </c>
      <c r="J262" s="105" t="s">
        <v>214</v>
      </c>
      <c r="K262" s="83" t="s">
        <v>214</v>
      </c>
      <c r="L262" s="102" cm="1">
        <f t="array" ref="L262">((_xlfn.XLOOKUP(B262,'4. Material Balance Activities'!$C$35:$C$88,'4. Material Balance Activities'!$J$35:$J$88,NA,0,1)-_xlfn.XLOOKUP(B262,'4. Material Balance Activities'!$C$35:$C$88,'4. Material Balance Activities'!$P$35:$P$88,NA,0,1))*G262)*(1-F262)</f>
        <v>1.4370967741935497E-7</v>
      </c>
      <c r="M262" s="105" t="s">
        <v>214</v>
      </c>
      <c r="N262" s="83" t="s">
        <v>214</v>
      </c>
    </row>
    <row r="263" spans="1:14" x14ac:dyDescent="0.25">
      <c r="A263" s="79" t="s">
        <v>236</v>
      </c>
      <c r="B263" s="133" t="s">
        <v>283</v>
      </c>
      <c r="C263" s="137" t="s">
        <v>423</v>
      </c>
      <c r="D263" s="81" t="str">
        <f>IFERROR(IF(C263="No CAS","",INDEX('DEQ Pollutant List'!$C$7:$C$611,MATCH('5. Pollutant Emissions - MB'!C263,'DEQ Pollutant List'!$B$7:$B$611,0))),"")</f>
        <v>Propylene glycol monomethyl ether</v>
      </c>
      <c r="E263" s="115"/>
      <c r="F263" s="138">
        <v>0</v>
      </c>
      <c r="G263" s="139">
        <v>0.21</v>
      </c>
      <c r="H263" s="104"/>
      <c r="I263" s="102" cm="1">
        <f t="array" ref="I263">((_xlfn.XLOOKUP(B263,'4. Material Balance Activities'!$C$35:$C$88,'4. Material Balance Activities'!$G$35:$G$88,NA,0,1)-_xlfn.XLOOKUP(B263,'4. Material Balance Activities'!$C$35:$C$88,'4. Material Balance Activities'!$M$35:$M$88,NA,0,1))*G263)*(1-F263)</f>
        <v>0.62370000000000003</v>
      </c>
      <c r="J263" s="105" t="s">
        <v>214</v>
      </c>
      <c r="K263" s="83" t="s">
        <v>214</v>
      </c>
      <c r="L263" s="102" cm="1">
        <f t="array" ref="L263">((_xlfn.XLOOKUP(B263,'4. Material Balance Activities'!$C$35:$C$88,'4. Material Balance Activities'!$J$35:$J$88,NA,0,1)-_xlfn.XLOOKUP(B263,'4. Material Balance Activities'!$C$35:$C$88,'4. Material Balance Activities'!$P$35:$P$88,NA,0,1))*G263)*(1-F263)</f>
        <v>2.5149193548387096E-3</v>
      </c>
      <c r="M263" s="105" t="s">
        <v>214</v>
      </c>
      <c r="N263" s="83" t="s">
        <v>214</v>
      </c>
    </row>
    <row r="264" spans="1:14" x14ac:dyDescent="0.25">
      <c r="A264" s="79" t="s">
        <v>236</v>
      </c>
      <c r="B264" s="133" t="s">
        <v>284</v>
      </c>
      <c r="C264" s="137" t="s">
        <v>179</v>
      </c>
      <c r="D264" s="81" t="str">
        <f>IFERROR(IF(C264="No CAS","",INDEX('DEQ Pollutant List'!$C$7:$C$611,MATCH('5. Pollutant Emissions - MB'!C264,'DEQ Pollutant List'!$B$7:$B$611,0))),"")</f>
        <v>Cobalt and compounds</v>
      </c>
      <c r="E264" s="115"/>
      <c r="F264" s="138">
        <f>1-(1-0.75)*(1-0.992)</f>
        <v>0.998</v>
      </c>
      <c r="G264" s="139">
        <v>0.01</v>
      </c>
      <c r="H264" s="104" t="s">
        <v>421</v>
      </c>
      <c r="I264" s="102" cm="1">
        <f t="array" ref="I264">((_xlfn.XLOOKUP(B264,'4. Material Balance Activities'!$C$35:$C$88,'4. Material Balance Activities'!$G$35:$G$88,NA,0,1)-_xlfn.XLOOKUP(B264,'4. Material Balance Activities'!$C$35:$C$88,'4. Material Balance Activities'!$M$35:$M$88,NA,0,1))*G264)*(1-F264)</f>
        <v>5.8080000000000061E-5</v>
      </c>
      <c r="J264" s="105" t="s">
        <v>214</v>
      </c>
      <c r="K264" s="83" t="s">
        <v>214</v>
      </c>
      <c r="L264" s="102" cm="1">
        <f t="array" ref="L264">((_xlfn.XLOOKUP(B264,'4. Material Balance Activities'!$C$35:$C$88,'4. Material Balance Activities'!$J$35:$J$88,NA,0,1)-_xlfn.XLOOKUP(B264,'4. Material Balance Activities'!$C$35:$C$88,'4. Material Balance Activities'!$P$35:$P$88,NA,0,1))*G264)*(1-F264)</f>
        <v>2.3419354838709704E-7</v>
      </c>
      <c r="M264" s="105" t="s">
        <v>214</v>
      </c>
      <c r="N264" s="83" t="s">
        <v>214</v>
      </c>
    </row>
    <row r="265" spans="1:14" x14ac:dyDescent="0.25">
      <c r="A265" s="79" t="s">
        <v>236</v>
      </c>
      <c r="B265" s="133" t="s">
        <v>285</v>
      </c>
      <c r="C265" s="137" t="s">
        <v>178</v>
      </c>
      <c r="D265" s="81" t="str">
        <f>IFERROR(IF(C265="No CAS","",INDEX('DEQ Pollutant List'!$C$7:$C$611,MATCH('5. Pollutant Emissions - MB'!C265,'DEQ Pollutant List'!$B$7:$B$611,0))),"")</f>
        <v>Chromium VI, chromate and dichromate particulate</v>
      </c>
      <c r="E265" s="115"/>
      <c r="F265" s="138">
        <f>1-(1-0.75)*(1-0.992)</f>
        <v>0.998</v>
      </c>
      <c r="G265" s="139">
        <v>8.9999999999999993E-3</v>
      </c>
      <c r="H265" s="104" t="s">
        <v>421</v>
      </c>
      <c r="I265" s="102" cm="1">
        <f t="array" ref="I265">((_xlfn.XLOOKUP(B265,'4. Material Balance Activities'!$C$35:$C$88,'4. Material Balance Activities'!$G$35:$G$88,NA,0,1)-_xlfn.XLOOKUP(B265,'4. Material Balance Activities'!$C$35:$C$88,'4. Material Balance Activities'!$M$35:$M$88,NA,0,1))*G265)*(1-F265)</f>
        <v>4.9599000000000045E-5</v>
      </c>
      <c r="J265" s="105" t="s">
        <v>214</v>
      </c>
      <c r="K265" s="83" t="s">
        <v>214</v>
      </c>
      <c r="L265" s="102" cm="1">
        <f t="array" ref="L265">((_xlfn.XLOOKUP(B265,'4. Material Balance Activities'!$C$35:$C$88,'4. Material Balance Activities'!$J$35:$J$88,NA,0,1)-_xlfn.XLOOKUP(B265,'4. Material Balance Activities'!$C$35:$C$88,'4. Material Balance Activities'!$P$35:$P$88,NA,0,1))*G265)*(1-F265)</f>
        <v>1.9999596774193567E-7</v>
      </c>
      <c r="M265" s="105" t="s">
        <v>214</v>
      </c>
      <c r="N265" s="83" t="s">
        <v>214</v>
      </c>
    </row>
    <row r="266" spans="1:14" x14ac:dyDescent="0.25">
      <c r="A266" s="79" t="s">
        <v>236</v>
      </c>
      <c r="B266" s="133" t="s">
        <v>286</v>
      </c>
      <c r="C266" s="137" t="s">
        <v>425</v>
      </c>
      <c r="D266" s="81" t="str">
        <f>IFERROR(IF(C266="No CAS","",INDEX('DEQ Pollutant List'!$C$7:$C$611,MATCH('5. Pollutant Emissions - MB'!C266,'DEQ Pollutant List'!$B$7:$B$611,0))),"")</f>
        <v>2-Butanone (methyl ethyl ketone)</v>
      </c>
      <c r="E266" s="115"/>
      <c r="F266" s="138">
        <v>0</v>
      </c>
      <c r="G266" s="139">
        <v>0.12</v>
      </c>
      <c r="H266" s="104"/>
      <c r="I266" s="102" cm="1">
        <f t="array" ref="I266">((_xlfn.XLOOKUP(B266,'4. Material Balance Activities'!$C$35:$C$88,'4. Material Balance Activities'!$G$35:$G$88,NA,0,1)-_xlfn.XLOOKUP(B266,'4. Material Balance Activities'!$C$35:$C$88,'4. Material Balance Activities'!$M$35:$M$88,NA,0,1))*G266)*(1-F266)</f>
        <v>2900.9340359999997</v>
      </c>
      <c r="J266" s="105" t="s">
        <v>214</v>
      </c>
      <c r="K266" s="83" t="s">
        <v>214</v>
      </c>
      <c r="L266" s="102" cm="1">
        <f t="array" ref="L266">((_xlfn.XLOOKUP(B266,'4. Material Balance Activities'!$C$35:$C$88,'4. Material Balance Activities'!$J$35:$J$88,NA,0,1)-_xlfn.XLOOKUP(B266,'4. Material Balance Activities'!$C$35:$C$88,'4. Material Balance Activities'!$P$35:$P$88,NA,0,1))*G266)*(1-F266)</f>
        <v>11.697314661290321</v>
      </c>
      <c r="M266" s="105" t="s">
        <v>214</v>
      </c>
      <c r="N266" s="83" t="s">
        <v>214</v>
      </c>
    </row>
    <row r="267" spans="1:14" x14ac:dyDescent="0.25">
      <c r="A267" s="79" t="s">
        <v>236</v>
      </c>
      <c r="B267" s="133" t="s">
        <v>286</v>
      </c>
      <c r="C267" s="137" t="s">
        <v>185</v>
      </c>
      <c r="D267" s="81" t="str">
        <f>IFERROR(IF(C267="No CAS","",INDEX('DEQ Pollutant List'!$C$7:$C$611,MATCH('5. Pollutant Emissions - MB'!C267,'DEQ Pollutant List'!$B$7:$B$611,0))),"")</f>
        <v>Mercury and compounds</v>
      </c>
      <c r="E267" s="115"/>
      <c r="F267" s="138">
        <f>1-(1-0.75)*(1-0.992)</f>
        <v>0.998</v>
      </c>
      <c r="G267" s="139">
        <v>2.0000000000000001E-9</v>
      </c>
      <c r="H267" s="104" t="s">
        <v>421</v>
      </c>
      <c r="I267" s="102" cm="1">
        <f t="array" ref="I267">((_xlfn.XLOOKUP(B267,'4. Material Balance Activities'!$C$35:$C$88,'4. Material Balance Activities'!$G$35:$G$88,NA,0,1)-_xlfn.XLOOKUP(B267,'4. Material Balance Activities'!$C$35:$C$88,'4. Material Balance Activities'!$M$35:$M$88,NA,0,1))*G267)*(1-F267)</f>
        <v>9.6697801200000086E-8</v>
      </c>
      <c r="J267" s="105" t="s">
        <v>214</v>
      </c>
      <c r="K267" s="83" t="s">
        <v>214</v>
      </c>
      <c r="L267" s="102" cm="1">
        <f t="array" ref="L267">((_xlfn.XLOOKUP(B267,'4. Material Balance Activities'!$C$35:$C$88,'4. Material Balance Activities'!$J$35:$J$88,NA,0,1)-_xlfn.XLOOKUP(B267,'4. Material Balance Activities'!$C$35:$C$88,'4. Material Balance Activities'!$P$35:$P$88,NA,0,1))*G267)*(1-F267)</f>
        <v>3.8991048870967772E-10</v>
      </c>
      <c r="M267" s="105" t="s">
        <v>214</v>
      </c>
      <c r="N267" s="83" t="s">
        <v>214</v>
      </c>
    </row>
    <row r="268" spans="1:14" x14ac:dyDescent="0.25">
      <c r="A268" s="79" t="s">
        <v>236</v>
      </c>
      <c r="B268" s="133" t="s">
        <v>286</v>
      </c>
      <c r="C268" s="137" t="s">
        <v>438</v>
      </c>
      <c r="D268" s="81" t="str">
        <f>IFERROR(IF(C268="No CAS","",INDEX('DEQ Pollutant List'!$C$7:$C$611,MATCH('5. Pollutant Emissions - MB'!C268,'DEQ Pollutant List'!$B$7:$B$611,0))),"")</f>
        <v>m-Xylene</v>
      </c>
      <c r="E268" s="115"/>
      <c r="F268" s="138">
        <v>0</v>
      </c>
      <c r="G268" s="139">
        <v>0.01</v>
      </c>
      <c r="H268" s="104"/>
      <c r="I268" s="102" cm="1">
        <f t="array" ref="I268">((_xlfn.XLOOKUP(B268,'4. Material Balance Activities'!$C$35:$C$88,'4. Material Balance Activities'!$G$35:$G$88,NA,0,1)-_xlfn.XLOOKUP(B268,'4. Material Balance Activities'!$C$35:$C$88,'4. Material Balance Activities'!$M$35:$M$88,NA,0,1))*G268)*(1-F268)</f>
        <v>241.74450299999998</v>
      </c>
      <c r="J268" s="105" t="s">
        <v>214</v>
      </c>
      <c r="K268" s="83" t="s">
        <v>214</v>
      </c>
      <c r="L268" s="102" cm="1">
        <f t="array" ref="L268">((_xlfn.XLOOKUP(B268,'4. Material Balance Activities'!$C$35:$C$88,'4. Material Balance Activities'!$J$35:$J$88,NA,0,1)-_xlfn.XLOOKUP(B268,'4. Material Balance Activities'!$C$35:$C$88,'4. Material Balance Activities'!$P$35:$P$88,NA,0,1))*G268)*(1-F268)</f>
        <v>0.97477622177419354</v>
      </c>
      <c r="M268" s="105" t="s">
        <v>214</v>
      </c>
      <c r="N268" s="83" t="s">
        <v>214</v>
      </c>
    </row>
    <row r="269" spans="1:14" x14ac:dyDescent="0.25">
      <c r="A269" s="79" t="s">
        <v>236</v>
      </c>
      <c r="B269" s="133" t="s">
        <v>286</v>
      </c>
      <c r="C269" s="137" t="s">
        <v>156</v>
      </c>
      <c r="D269" s="81" t="str">
        <f>IFERROR(IF(C269="No CAS","",INDEX('DEQ Pollutant List'!$C$7:$C$611,MATCH('5. Pollutant Emissions - MB'!C269,'DEQ Pollutant List'!$B$7:$B$611,0))),"")</f>
        <v>Formaldehyde</v>
      </c>
      <c r="E269" s="115"/>
      <c r="F269" s="138">
        <v>0</v>
      </c>
      <c r="G269" s="139">
        <v>1E-3</v>
      </c>
      <c r="H269" s="104"/>
      <c r="I269" s="102" cm="1">
        <f t="array" ref="I269">((_xlfn.XLOOKUP(B269,'4. Material Balance Activities'!$C$35:$C$88,'4. Material Balance Activities'!$G$35:$G$88,NA,0,1)-_xlfn.XLOOKUP(B269,'4. Material Balance Activities'!$C$35:$C$88,'4. Material Balance Activities'!$M$35:$M$88,NA,0,1))*G269)*(1-F269)</f>
        <v>24.174450299999997</v>
      </c>
      <c r="J269" s="105" t="s">
        <v>214</v>
      </c>
      <c r="K269" s="83" t="s">
        <v>214</v>
      </c>
      <c r="L269" s="102" cm="1">
        <f t="array" ref="L269">((_xlfn.XLOOKUP(B269,'4. Material Balance Activities'!$C$35:$C$88,'4. Material Balance Activities'!$J$35:$J$88,NA,0,1)-_xlfn.XLOOKUP(B269,'4. Material Balance Activities'!$C$35:$C$88,'4. Material Balance Activities'!$P$35:$P$88,NA,0,1))*G269)*(1-F269)</f>
        <v>9.7477622177419357E-2</v>
      </c>
      <c r="M269" s="105" t="s">
        <v>214</v>
      </c>
      <c r="N269" s="83" t="s">
        <v>214</v>
      </c>
    </row>
    <row r="270" spans="1:14" x14ac:dyDescent="0.25">
      <c r="A270" s="79" t="s">
        <v>236</v>
      </c>
      <c r="B270" s="133" t="s">
        <v>286</v>
      </c>
      <c r="C270" s="137" t="s">
        <v>431</v>
      </c>
      <c r="D270" s="81" t="str">
        <f>IFERROR(IF(C270="No CAS","",INDEX('DEQ Pollutant List'!$C$7:$C$611,MATCH('5. Pollutant Emissions - MB'!C270,'DEQ Pollutant List'!$B$7:$B$611,0))),"")</f>
        <v>1,2,4-Trimethylbenzene</v>
      </c>
      <c r="E270" s="115"/>
      <c r="F270" s="138">
        <v>0</v>
      </c>
      <c r="G270" s="139">
        <v>3.0000000000000001E-3</v>
      </c>
      <c r="H270" s="104"/>
      <c r="I270" s="102" cm="1">
        <f t="array" ref="I270">((_xlfn.XLOOKUP(B270,'4. Material Balance Activities'!$C$35:$C$88,'4. Material Balance Activities'!$G$35:$G$88,NA,0,1)-_xlfn.XLOOKUP(B270,'4. Material Balance Activities'!$C$35:$C$88,'4. Material Balance Activities'!$M$35:$M$88,NA,0,1))*G270)*(1-F270)</f>
        <v>72.523350899999997</v>
      </c>
      <c r="J270" s="105" t="s">
        <v>214</v>
      </c>
      <c r="K270" s="83" t="s">
        <v>214</v>
      </c>
      <c r="L270" s="102" cm="1">
        <f t="array" ref="L270">((_xlfn.XLOOKUP(B270,'4. Material Balance Activities'!$C$35:$C$88,'4. Material Balance Activities'!$J$35:$J$88,NA,0,1)-_xlfn.XLOOKUP(B270,'4. Material Balance Activities'!$C$35:$C$88,'4. Material Balance Activities'!$P$35:$P$88,NA,0,1))*G270)*(1-F270)</f>
        <v>0.29243286653225803</v>
      </c>
      <c r="M270" s="105" t="s">
        <v>214</v>
      </c>
      <c r="N270" s="83" t="s">
        <v>214</v>
      </c>
    </row>
    <row r="271" spans="1:14" x14ac:dyDescent="0.25">
      <c r="A271" s="79" t="s">
        <v>236</v>
      </c>
      <c r="B271" s="133" t="s">
        <v>286</v>
      </c>
      <c r="C271" s="137" t="s">
        <v>183</v>
      </c>
      <c r="D271" s="81" t="str">
        <f>IFERROR(IF(C271="No CAS","",INDEX('DEQ Pollutant List'!$C$7:$C$611,MATCH('5. Pollutant Emissions - MB'!C271,'DEQ Pollutant List'!$B$7:$B$611,0))),"")</f>
        <v>Lead and compounds</v>
      </c>
      <c r="E271" s="115"/>
      <c r="F271" s="138">
        <f>1-(1-0.75)*(1-0.992)</f>
        <v>0.998</v>
      </c>
      <c r="G271" s="139">
        <v>5.0000000000000001E-9</v>
      </c>
      <c r="H271" s="104" t="s">
        <v>421</v>
      </c>
      <c r="I271" s="102" cm="1">
        <f t="array" ref="I271">((_xlfn.XLOOKUP(B271,'4. Material Balance Activities'!$C$35:$C$88,'4. Material Balance Activities'!$G$35:$G$88,NA,0,1)-_xlfn.XLOOKUP(B271,'4. Material Balance Activities'!$C$35:$C$88,'4. Material Balance Activities'!$M$35:$M$88,NA,0,1))*G271)*(1-F271)</f>
        <v>2.4174450300000018E-7</v>
      </c>
      <c r="J271" s="105" t="s">
        <v>214</v>
      </c>
      <c r="K271" s="83" t="s">
        <v>214</v>
      </c>
      <c r="L271" s="102" cm="1">
        <f t="array" ref="L271">((_xlfn.XLOOKUP(B271,'4. Material Balance Activities'!$C$35:$C$88,'4. Material Balance Activities'!$J$35:$J$88,NA,0,1)-_xlfn.XLOOKUP(B271,'4. Material Balance Activities'!$C$35:$C$88,'4. Material Balance Activities'!$P$35:$P$88,NA,0,1))*G271)*(1-F271)</f>
        <v>9.7477622177419419E-10</v>
      </c>
      <c r="M271" s="105" t="s">
        <v>214</v>
      </c>
      <c r="N271" s="83" t="s">
        <v>214</v>
      </c>
    </row>
    <row r="272" spans="1:14" x14ac:dyDescent="0.25">
      <c r="A272" s="79" t="s">
        <v>236</v>
      </c>
      <c r="B272" s="133" t="s">
        <v>287</v>
      </c>
      <c r="C272" s="137" t="s">
        <v>438</v>
      </c>
      <c r="D272" s="81" t="str">
        <f>IFERROR(IF(C272="No CAS","",INDEX('DEQ Pollutant List'!$C$7:$C$611,MATCH('5. Pollutant Emissions - MB'!C272,'DEQ Pollutant List'!$B$7:$B$611,0))),"")</f>
        <v>m-Xylene</v>
      </c>
      <c r="E272" s="115"/>
      <c r="F272" s="138">
        <v>0</v>
      </c>
      <c r="G272" s="139">
        <v>0.01</v>
      </c>
      <c r="H272" s="104"/>
      <c r="I272" s="102" cm="1">
        <f t="array" ref="I272">((_xlfn.XLOOKUP(B272,'4. Material Balance Activities'!$C$35:$C$88,'4. Material Balance Activities'!$G$35:$G$88,NA,0,1)-_xlfn.XLOOKUP(B272,'4. Material Balance Activities'!$C$35:$C$88,'4. Material Balance Activities'!$M$35:$M$88,NA,0,1))*G272)*(1-F272)</f>
        <v>92.474249999999998</v>
      </c>
      <c r="J272" s="105" t="s">
        <v>214</v>
      </c>
      <c r="K272" s="83" t="s">
        <v>214</v>
      </c>
      <c r="L272" s="102" cm="1">
        <f t="array" ref="L272">((_xlfn.XLOOKUP(B272,'4. Material Balance Activities'!$C$35:$C$88,'4. Material Balance Activities'!$J$35:$J$88,NA,0,1)-_xlfn.XLOOKUP(B272,'4. Material Balance Activities'!$C$35:$C$88,'4. Material Balance Activities'!$P$35:$P$88,NA,0,1))*G272)*(1-F272)</f>
        <v>0.3728800403225806</v>
      </c>
      <c r="M272" s="105" t="s">
        <v>214</v>
      </c>
      <c r="N272" s="83" t="s">
        <v>214</v>
      </c>
    </row>
    <row r="273" spans="1:14" x14ac:dyDescent="0.25">
      <c r="A273" s="79" t="s">
        <v>236</v>
      </c>
      <c r="B273" s="133" t="s">
        <v>287</v>
      </c>
      <c r="C273" s="137" t="s">
        <v>156</v>
      </c>
      <c r="D273" s="81" t="str">
        <f>IFERROR(IF(C273="No CAS","",INDEX('DEQ Pollutant List'!$C$7:$C$611,MATCH('5. Pollutant Emissions - MB'!C273,'DEQ Pollutant List'!$B$7:$B$611,0))),"")</f>
        <v>Formaldehyde</v>
      </c>
      <c r="E273" s="115"/>
      <c r="F273" s="138">
        <v>0</v>
      </c>
      <c r="G273" s="139">
        <v>1E-3</v>
      </c>
      <c r="H273" s="104"/>
      <c r="I273" s="102" cm="1">
        <f t="array" ref="I273">((_xlfn.XLOOKUP(B273,'4. Material Balance Activities'!$C$35:$C$88,'4. Material Balance Activities'!$G$35:$G$88,NA,0,1)-_xlfn.XLOOKUP(B273,'4. Material Balance Activities'!$C$35:$C$88,'4. Material Balance Activities'!$M$35:$M$88,NA,0,1))*G273)*(1-F273)</f>
        <v>9.2474249999999998</v>
      </c>
      <c r="J273" s="105" t="s">
        <v>214</v>
      </c>
      <c r="K273" s="83" t="s">
        <v>214</v>
      </c>
      <c r="L273" s="102" cm="1">
        <f t="array" ref="L273">((_xlfn.XLOOKUP(B273,'4. Material Balance Activities'!$C$35:$C$88,'4. Material Balance Activities'!$J$35:$J$88,NA,0,1)-_xlfn.XLOOKUP(B273,'4. Material Balance Activities'!$C$35:$C$88,'4. Material Balance Activities'!$P$35:$P$88,NA,0,1))*G273)*(1-F273)</f>
        <v>3.7288004032258057E-2</v>
      </c>
      <c r="M273" s="105" t="s">
        <v>214</v>
      </c>
      <c r="N273" s="83" t="s">
        <v>214</v>
      </c>
    </row>
    <row r="274" spans="1:14" x14ac:dyDescent="0.25">
      <c r="A274" s="79" t="s">
        <v>236</v>
      </c>
      <c r="B274" s="133" t="s">
        <v>287</v>
      </c>
      <c r="C274" s="137" t="s">
        <v>431</v>
      </c>
      <c r="D274" s="81" t="str">
        <f>IFERROR(IF(C274="No CAS","",INDEX('DEQ Pollutant List'!$C$7:$C$611,MATCH('5. Pollutant Emissions - MB'!C274,'DEQ Pollutant List'!$B$7:$B$611,0))),"")</f>
        <v>1,2,4-Trimethylbenzene</v>
      </c>
      <c r="E274" s="115"/>
      <c r="F274" s="138">
        <v>0</v>
      </c>
      <c r="G274" s="139">
        <v>3.0000000000000001E-3</v>
      </c>
      <c r="H274" s="104"/>
      <c r="I274" s="102" cm="1">
        <f t="array" ref="I274">((_xlfn.XLOOKUP(B274,'4. Material Balance Activities'!$C$35:$C$88,'4. Material Balance Activities'!$G$35:$G$88,NA,0,1)-_xlfn.XLOOKUP(B274,'4. Material Balance Activities'!$C$35:$C$88,'4. Material Balance Activities'!$M$35:$M$88,NA,0,1))*G274)*(1-F274)</f>
        <v>27.742274999999999</v>
      </c>
      <c r="J274" s="105" t="s">
        <v>214</v>
      </c>
      <c r="K274" s="83" t="s">
        <v>214</v>
      </c>
      <c r="L274" s="102" cm="1">
        <f t="array" ref="L274">((_xlfn.XLOOKUP(B274,'4. Material Balance Activities'!$C$35:$C$88,'4. Material Balance Activities'!$J$35:$J$88,NA,0,1)-_xlfn.XLOOKUP(B274,'4. Material Balance Activities'!$C$35:$C$88,'4. Material Balance Activities'!$P$35:$P$88,NA,0,1))*G274)*(1-F274)</f>
        <v>0.11186401209677417</v>
      </c>
      <c r="M274" s="105" t="s">
        <v>214</v>
      </c>
      <c r="N274" s="83" t="s">
        <v>214</v>
      </c>
    </row>
    <row r="275" spans="1:14" x14ac:dyDescent="0.25">
      <c r="A275" s="79" t="s">
        <v>236</v>
      </c>
      <c r="B275" s="133" t="s">
        <v>287</v>
      </c>
      <c r="C275" s="137" t="s">
        <v>429</v>
      </c>
      <c r="D275" s="81" t="str">
        <f>IFERROR(IF(C275="No CAS","",INDEX('DEQ Pollutant List'!$C$7:$C$611,MATCH('5. Pollutant Emissions - MB'!C275,'DEQ Pollutant List'!$B$7:$B$611,0))),"")</f>
        <v>Ethylene glycol monobutyl ether</v>
      </c>
      <c r="E275" s="115"/>
      <c r="F275" s="138">
        <v>0</v>
      </c>
      <c r="G275" s="139">
        <v>0.02</v>
      </c>
      <c r="H275" s="104"/>
      <c r="I275" s="102" cm="1">
        <f t="array" ref="I275">((_xlfn.XLOOKUP(B275,'4. Material Balance Activities'!$C$35:$C$88,'4. Material Balance Activities'!$G$35:$G$88,NA,0,1)-_xlfn.XLOOKUP(B275,'4. Material Balance Activities'!$C$35:$C$88,'4. Material Balance Activities'!$M$35:$M$88,NA,0,1))*G275)*(1-F275)</f>
        <v>184.9485</v>
      </c>
      <c r="J275" s="105" t="s">
        <v>214</v>
      </c>
      <c r="K275" s="83" t="s">
        <v>214</v>
      </c>
      <c r="L275" s="102" cm="1">
        <f t="array" ref="L275">((_xlfn.XLOOKUP(B275,'4. Material Balance Activities'!$C$35:$C$88,'4. Material Balance Activities'!$J$35:$J$88,NA,0,1)-_xlfn.XLOOKUP(B275,'4. Material Balance Activities'!$C$35:$C$88,'4. Material Balance Activities'!$P$35:$P$88,NA,0,1))*G275)*(1-F275)</f>
        <v>0.74576008064516119</v>
      </c>
      <c r="M275" s="105" t="s">
        <v>214</v>
      </c>
      <c r="N275" s="83" t="s">
        <v>214</v>
      </c>
    </row>
    <row r="276" spans="1:14" x14ac:dyDescent="0.25">
      <c r="A276" s="79" t="s">
        <v>236</v>
      </c>
      <c r="B276" s="133" t="s">
        <v>287</v>
      </c>
      <c r="C276" s="137" t="s">
        <v>425</v>
      </c>
      <c r="D276" s="81" t="str">
        <f>IFERROR(IF(C276="No CAS","",INDEX('DEQ Pollutant List'!$C$7:$C$611,MATCH('5. Pollutant Emissions - MB'!C276,'DEQ Pollutant List'!$B$7:$B$611,0))),"")</f>
        <v>2-Butanone (methyl ethyl ketone)</v>
      </c>
      <c r="E276" s="115"/>
      <c r="F276" s="138">
        <v>0</v>
      </c>
      <c r="G276" s="139">
        <v>0.12</v>
      </c>
      <c r="H276" s="104"/>
      <c r="I276" s="102" cm="1">
        <f t="array" ref="I276">((_xlfn.XLOOKUP(B276,'4. Material Balance Activities'!$C$35:$C$88,'4. Material Balance Activities'!$G$35:$G$88,NA,0,1)-_xlfn.XLOOKUP(B276,'4. Material Balance Activities'!$C$35:$C$88,'4. Material Balance Activities'!$M$35:$M$88,NA,0,1))*G276)*(1-F276)</f>
        <v>1109.6909999999998</v>
      </c>
      <c r="J276" s="105" t="s">
        <v>214</v>
      </c>
      <c r="K276" s="83" t="s">
        <v>214</v>
      </c>
      <c r="L276" s="102" cm="1">
        <f t="array" ref="L276">((_xlfn.XLOOKUP(B276,'4. Material Balance Activities'!$C$35:$C$88,'4. Material Balance Activities'!$J$35:$J$88,NA,0,1)-_xlfn.XLOOKUP(B276,'4. Material Balance Activities'!$C$35:$C$88,'4. Material Balance Activities'!$P$35:$P$88,NA,0,1))*G276)*(1-F276)</f>
        <v>4.4745604838709667</v>
      </c>
      <c r="M276" s="105" t="s">
        <v>214</v>
      </c>
      <c r="N276" s="83" t="s">
        <v>214</v>
      </c>
    </row>
    <row r="277" spans="1:14" x14ac:dyDescent="0.25">
      <c r="A277" s="79" t="s">
        <v>236</v>
      </c>
      <c r="B277" s="133" t="s">
        <v>288</v>
      </c>
      <c r="C277" s="137" t="s">
        <v>438</v>
      </c>
      <c r="D277" s="81" t="str">
        <f>IFERROR(IF(C277="No CAS","",INDEX('DEQ Pollutant List'!$C$7:$C$611,MATCH('5. Pollutant Emissions - MB'!C277,'DEQ Pollutant List'!$B$7:$B$611,0))),"")</f>
        <v>m-Xylene</v>
      </c>
      <c r="E277" s="115"/>
      <c r="F277" s="138">
        <v>0</v>
      </c>
      <c r="G277" s="139">
        <v>0.01</v>
      </c>
      <c r="H277" s="104"/>
      <c r="I277" s="102" cm="1">
        <f t="array" ref="I277">((_xlfn.XLOOKUP(B277,'4. Material Balance Activities'!$C$35:$C$88,'4. Material Balance Activities'!$G$35:$G$88,NA,0,1)-_xlfn.XLOOKUP(B277,'4. Material Balance Activities'!$C$35:$C$88,'4. Material Balance Activities'!$M$35:$M$88,NA,0,1))*G277)*(1-F277)</f>
        <v>7.356096</v>
      </c>
      <c r="J277" s="105" t="s">
        <v>214</v>
      </c>
      <c r="K277" s="83" t="s">
        <v>214</v>
      </c>
      <c r="L277" s="102" cm="1">
        <f t="array" ref="L277">((_xlfn.XLOOKUP(B277,'4. Material Balance Activities'!$C$35:$C$88,'4. Material Balance Activities'!$J$35:$J$88,NA,0,1)-_xlfn.XLOOKUP(B277,'4. Material Balance Activities'!$C$35:$C$88,'4. Material Balance Activities'!$P$35:$P$88,NA,0,1))*G277)*(1-F277)</f>
        <v>2.9661677419354836E-2</v>
      </c>
      <c r="M277" s="105" t="s">
        <v>214</v>
      </c>
      <c r="N277" s="83" t="s">
        <v>214</v>
      </c>
    </row>
    <row r="278" spans="1:14" x14ac:dyDescent="0.25">
      <c r="A278" s="79" t="s">
        <v>236</v>
      </c>
      <c r="B278" s="133" t="s">
        <v>288</v>
      </c>
      <c r="C278" s="137" t="s">
        <v>156</v>
      </c>
      <c r="D278" s="81" t="str">
        <f>IFERROR(IF(C278="No CAS","",INDEX('DEQ Pollutant List'!$C$7:$C$611,MATCH('5. Pollutant Emissions - MB'!C278,'DEQ Pollutant List'!$B$7:$B$611,0))),"")</f>
        <v>Formaldehyde</v>
      </c>
      <c r="E278" s="115"/>
      <c r="F278" s="138">
        <v>0</v>
      </c>
      <c r="G278" s="139">
        <v>1E-3</v>
      </c>
      <c r="H278" s="104"/>
      <c r="I278" s="102" cm="1">
        <f t="array" ref="I278">((_xlfn.XLOOKUP(B278,'4. Material Balance Activities'!$C$35:$C$88,'4. Material Balance Activities'!$G$35:$G$88,NA,0,1)-_xlfn.XLOOKUP(B278,'4. Material Balance Activities'!$C$35:$C$88,'4. Material Balance Activities'!$M$35:$M$88,NA,0,1))*G278)*(1-F278)</f>
        <v>0.73560959999999997</v>
      </c>
      <c r="J278" s="105" t="s">
        <v>214</v>
      </c>
      <c r="K278" s="83" t="s">
        <v>214</v>
      </c>
      <c r="L278" s="102" cm="1">
        <f t="array" ref="L278">((_xlfn.XLOOKUP(B278,'4. Material Balance Activities'!$C$35:$C$88,'4. Material Balance Activities'!$J$35:$J$88,NA,0,1)-_xlfn.XLOOKUP(B278,'4. Material Balance Activities'!$C$35:$C$88,'4. Material Balance Activities'!$P$35:$P$88,NA,0,1))*G278)*(1-F278)</f>
        <v>2.966167741935484E-3</v>
      </c>
      <c r="M278" s="105" t="s">
        <v>214</v>
      </c>
      <c r="N278" s="83" t="s">
        <v>214</v>
      </c>
    </row>
    <row r="279" spans="1:14" x14ac:dyDescent="0.25">
      <c r="A279" s="79" t="s">
        <v>236</v>
      </c>
      <c r="B279" s="133" t="s">
        <v>288</v>
      </c>
      <c r="C279" s="137" t="s">
        <v>431</v>
      </c>
      <c r="D279" s="81" t="str">
        <f>IFERROR(IF(C279="No CAS","",INDEX('DEQ Pollutant List'!$C$7:$C$611,MATCH('5. Pollutant Emissions - MB'!C279,'DEQ Pollutant List'!$B$7:$B$611,0))),"")</f>
        <v>1,2,4-Trimethylbenzene</v>
      </c>
      <c r="E279" s="115"/>
      <c r="F279" s="138">
        <v>0</v>
      </c>
      <c r="G279" s="139">
        <v>3.0000000000000001E-3</v>
      </c>
      <c r="H279" s="104"/>
      <c r="I279" s="102" cm="1">
        <f t="array" ref="I279">((_xlfn.XLOOKUP(B279,'4. Material Balance Activities'!$C$35:$C$88,'4. Material Balance Activities'!$G$35:$G$88,NA,0,1)-_xlfn.XLOOKUP(B279,'4. Material Balance Activities'!$C$35:$C$88,'4. Material Balance Activities'!$M$35:$M$88,NA,0,1))*G279)*(1-F279)</f>
        <v>2.2068288000000003</v>
      </c>
      <c r="J279" s="105" t="s">
        <v>214</v>
      </c>
      <c r="K279" s="83" t="s">
        <v>214</v>
      </c>
      <c r="L279" s="102" cm="1">
        <f t="array" ref="L279">((_xlfn.XLOOKUP(B279,'4. Material Balance Activities'!$C$35:$C$88,'4. Material Balance Activities'!$J$35:$J$88,NA,0,1)-_xlfn.XLOOKUP(B279,'4. Material Balance Activities'!$C$35:$C$88,'4. Material Balance Activities'!$P$35:$P$88,NA,0,1))*G279)*(1-F279)</f>
        <v>8.898503225806452E-3</v>
      </c>
      <c r="M279" s="105" t="s">
        <v>214</v>
      </c>
      <c r="N279" s="83" t="s">
        <v>214</v>
      </c>
    </row>
    <row r="280" spans="1:14" x14ac:dyDescent="0.25">
      <c r="A280" s="79" t="s">
        <v>236</v>
      </c>
      <c r="B280" s="133" t="s">
        <v>288</v>
      </c>
      <c r="C280" s="137" t="s">
        <v>432</v>
      </c>
      <c r="D280" s="81" t="str">
        <f>IFERROR(IF(C280="No CAS","",INDEX('DEQ Pollutant List'!$C$7:$C$611,MATCH('5. Pollutant Emissions - MB'!C280,'DEQ Pollutant List'!$B$7:$B$611,0))),"")</f>
        <v>Propylene glycol monomethyl ether acetate</v>
      </c>
      <c r="E280" s="115"/>
      <c r="F280" s="138">
        <v>0</v>
      </c>
      <c r="G280" s="139">
        <v>0.03</v>
      </c>
      <c r="H280" s="104"/>
      <c r="I280" s="102" cm="1">
        <f t="array" ref="I280">((_xlfn.XLOOKUP(B280,'4. Material Balance Activities'!$C$35:$C$88,'4. Material Balance Activities'!$G$35:$G$88,NA,0,1)-_xlfn.XLOOKUP(B280,'4. Material Balance Activities'!$C$35:$C$88,'4. Material Balance Activities'!$M$35:$M$88,NA,0,1))*G280)*(1-F280)</f>
        <v>22.068287999999999</v>
      </c>
      <c r="J280" s="105" t="s">
        <v>214</v>
      </c>
      <c r="K280" s="83" t="s">
        <v>214</v>
      </c>
      <c r="L280" s="102" cm="1">
        <f t="array" ref="L280">((_xlfn.XLOOKUP(B280,'4. Material Balance Activities'!$C$35:$C$88,'4. Material Balance Activities'!$J$35:$J$88,NA,0,1)-_xlfn.XLOOKUP(B280,'4. Material Balance Activities'!$C$35:$C$88,'4. Material Balance Activities'!$P$35:$P$88,NA,0,1))*G280)*(1-F280)</f>
        <v>8.8985032258064506E-2</v>
      </c>
      <c r="M280" s="105" t="s">
        <v>214</v>
      </c>
      <c r="N280" s="83" t="s">
        <v>214</v>
      </c>
    </row>
    <row r="281" spans="1:14" x14ac:dyDescent="0.25">
      <c r="A281" s="79" t="s">
        <v>236</v>
      </c>
      <c r="B281" s="133" t="s">
        <v>288</v>
      </c>
      <c r="C281" s="137" t="s">
        <v>433</v>
      </c>
      <c r="D281" s="81" t="str">
        <f>IFERROR(IF(C281="No CAS","",INDEX('DEQ Pollutant List'!$C$7:$C$611,MATCH('5. Pollutant Emissions - MB'!C281,'DEQ Pollutant List'!$B$7:$B$611,0))),"")</f>
        <v>t-Butyl acetate</v>
      </c>
      <c r="E281" s="115"/>
      <c r="F281" s="138">
        <v>0</v>
      </c>
      <c r="G281" s="139">
        <v>0.15</v>
      </c>
      <c r="H281" s="104"/>
      <c r="I281" s="102" cm="1">
        <f t="array" ref="I281">((_xlfn.XLOOKUP(B281,'4. Material Balance Activities'!$C$35:$C$88,'4. Material Balance Activities'!$G$35:$G$88,NA,0,1)-_xlfn.XLOOKUP(B281,'4. Material Balance Activities'!$C$35:$C$88,'4. Material Balance Activities'!$M$35:$M$88,NA,0,1))*G281)*(1-F281)</f>
        <v>110.34143999999999</v>
      </c>
      <c r="J281" s="105" t="s">
        <v>214</v>
      </c>
      <c r="K281" s="83" t="s">
        <v>214</v>
      </c>
      <c r="L281" s="102" cm="1">
        <f t="array" ref="L281">((_xlfn.XLOOKUP(B281,'4. Material Balance Activities'!$C$35:$C$88,'4. Material Balance Activities'!$J$35:$J$88,NA,0,1)-_xlfn.XLOOKUP(B281,'4. Material Balance Activities'!$C$35:$C$88,'4. Material Balance Activities'!$P$35:$P$88,NA,0,1))*G281)*(1-F281)</f>
        <v>0.44492516129032256</v>
      </c>
      <c r="M281" s="105" t="s">
        <v>214</v>
      </c>
      <c r="N281" s="83" t="s">
        <v>214</v>
      </c>
    </row>
    <row r="282" spans="1:14" x14ac:dyDescent="0.25">
      <c r="A282" s="79" t="s">
        <v>236</v>
      </c>
      <c r="B282" s="133" t="s">
        <v>288</v>
      </c>
      <c r="C282" s="137" t="s">
        <v>181</v>
      </c>
      <c r="D282" s="81" t="str">
        <f>IFERROR(IF(C282="No CAS","",INDEX('DEQ Pollutant List'!$C$7:$C$611,MATCH('5. Pollutant Emissions - MB'!C282,'DEQ Pollutant List'!$B$7:$B$611,0))),"")</f>
        <v>Ethyl benzene</v>
      </c>
      <c r="E282" s="115"/>
      <c r="F282" s="138">
        <v>0</v>
      </c>
      <c r="G282" s="139">
        <v>3.0000000000000001E-3</v>
      </c>
      <c r="H282" s="104"/>
      <c r="I282" s="102" cm="1">
        <f t="array" ref="I282">((_xlfn.XLOOKUP(B282,'4. Material Balance Activities'!$C$35:$C$88,'4. Material Balance Activities'!$G$35:$G$88,NA,0,1)-_xlfn.XLOOKUP(B282,'4. Material Balance Activities'!$C$35:$C$88,'4. Material Balance Activities'!$M$35:$M$88,NA,0,1))*G282)*(1-F282)</f>
        <v>2.2068288000000003</v>
      </c>
      <c r="J282" s="105" t="s">
        <v>214</v>
      </c>
      <c r="K282" s="83" t="s">
        <v>214</v>
      </c>
      <c r="L282" s="102" cm="1">
        <f t="array" ref="L282">((_xlfn.XLOOKUP(B282,'4. Material Balance Activities'!$C$35:$C$88,'4. Material Balance Activities'!$J$35:$J$88,NA,0,1)-_xlfn.XLOOKUP(B282,'4. Material Balance Activities'!$C$35:$C$88,'4. Material Balance Activities'!$P$35:$P$88,NA,0,1))*G282)*(1-F282)</f>
        <v>8.898503225806452E-3</v>
      </c>
      <c r="M282" s="105" t="s">
        <v>214</v>
      </c>
      <c r="N282" s="83" t="s">
        <v>214</v>
      </c>
    </row>
    <row r="283" spans="1:14" x14ac:dyDescent="0.25">
      <c r="A283" s="79" t="s">
        <v>236</v>
      </c>
      <c r="B283" s="133" t="s">
        <v>288</v>
      </c>
      <c r="C283" s="137" t="s">
        <v>185</v>
      </c>
      <c r="D283" s="81" t="str">
        <f>IFERROR(IF(C283="No CAS","",INDEX('DEQ Pollutant List'!$C$7:$C$611,MATCH('5. Pollutant Emissions - MB'!C283,'DEQ Pollutant List'!$B$7:$B$611,0))),"")</f>
        <v>Mercury and compounds</v>
      </c>
      <c r="E283" s="115"/>
      <c r="F283" s="138">
        <f>1-(1-0.75)*(1-0.992)</f>
        <v>0.998</v>
      </c>
      <c r="G283" s="139">
        <v>2.0000000000000001E-9</v>
      </c>
      <c r="H283" s="104" t="s">
        <v>421</v>
      </c>
      <c r="I283" s="102" cm="1">
        <f t="array" ref="I283">((_xlfn.XLOOKUP(B283,'4. Material Balance Activities'!$C$35:$C$88,'4. Material Balance Activities'!$G$35:$G$88,NA,0,1)-_xlfn.XLOOKUP(B283,'4. Material Balance Activities'!$C$35:$C$88,'4. Material Balance Activities'!$M$35:$M$88,NA,0,1))*G283)*(1-F283)</f>
        <v>2.9424384000000028E-9</v>
      </c>
      <c r="J283" s="105" t="s">
        <v>214</v>
      </c>
      <c r="K283" s="83" t="s">
        <v>214</v>
      </c>
      <c r="L283" s="102" cm="1">
        <f t="array" ref="L283">((_xlfn.XLOOKUP(B283,'4. Material Balance Activities'!$C$35:$C$88,'4. Material Balance Activities'!$J$35:$J$88,NA,0,1)-_xlfn.XLOOKUP(B283,'4. Material Balance Activities'!$C$35:$C$88,'4. Material Balance Activities'!$P$35:$P$88,NA,0,1))*G283)*(1-F283)</f>
        <v>1.1864670967741945E-11</v>
      </c>
      <c r="M283" s="105" t="s">
        <v>214</v>
      </c>
      <c r="N283" s="83" t="s">
        <v>214</v>
      </c>
    </row>
    <row r="284" spans="1:14" x14ac:dyDescent="0.25">
      <c r="A284" s="79" t="s">
        <v>236</v>
      </c>
      <c r="B284" s="133" t="s">
        <v>288</v>
      </c>
      <c r="C284" s="137" t="s">
        <v>183</v>
      </c>
      <c r="D284" s="81" t="str">
        <f>IFERROR(IF(C284="No CAS","",INDEX('DEQ Pollutant List'!$C$7:$C$611,MATCH('5. Pollutant Emissions - MB'!C284,'DEQ Pollutant List'!$B$7:$B$611,0))),"")</f>
        <v>Lead and compounds</v>
      </c>
      <c r="E284" s="115"/>
      <c r="F284" s="138">
        <f>1-(1-0.75)*(1-0.992)</f>
        <v>0.998</v>
      </c>
      <c r="G284" s="139">
        <v>6E-9</v>
      </c>
      <c r="H284" s="104" t="s">
        <v>421</v>
      </c>
      <c r="I284" s="102" cm="1">
        <f t="array" ref="I284">((_xlfn.XLOOKUP(B284,'4. Material Balance Activities'!$C$35:$C$88,'4. Material Balance Activities'!$G$35:$G$88,NA,0,1)-_xlfn.XLOOKUP(B284,'4. Material Balance Activities'!$C$35:$C$88,'4. Material Balance Activities'!$M$35:$M$88,NA,0,1))*G284)*(1-F284)</f>
        <v>8.8273152000000081E-9</v>
      </c>
      <c r="J284" s="105" t="s">
        <v>214</v>
      </c>
      <c r="K284" s="83" t="s">
        <v>214</v>
      </c>
      <c r="L284" s="102" cm="1">
        <f t="array" ref="L284">((_xlfn.XLOOKUP(B284,'4. Material Balance Activities'!$C$35:$C$88,'4. Material Balance Activities'!$J$35:$J$88,NA,0,1)-_xlfn.XLOOKUP(B284,'4. Material Balance Activities'!$C$35:$C$88,'4. Material Balance Activities'!$P$35:$P$88,NA,0,1))*G284)*(1-F284)</f>
        <v>3.5594012903225839E-11</v>
      </c>
      <c r="M284" s="105" t="s">
        <v>214</v>
      </c>
      <c r="N284" s="83" t="s">
        <v>214</v>
      </c>
    </row>
    <row r="285" spans="1:14" x14ac:dyDescent="0.25">
      <c r="A285" s="79" t="s">
        <v>236</v>
      </c>
      <c r="B285" s="133" t="s">
        <v>289</v>
      </c>
      <c r="C285" s="137" t="s">
        <v>189</v>
      </c>
      <c r="D285" s="81" t="str">
        <f>IFERROR(IF(C285="No CAS","",INDEX('DEQ Pollutant List'!$C$7:$C$611,MATCH('5. Pollutant Emissions - MB'!C285,'DEQ Pollutant List'!$B$7:$B$611,0))),"")</f>
        <v>Toluene</v>
      </c>
      <c r="E285" s="115"/>
      <c r="F285" s="138">
        <v>0</v>
      </c>
      <c r="G285" s="139">
        <v>0.38</v>
      </c>
      <c r="H285" s="104"/>
      <c r="I285" s="102" cm="1">
        <f t="array" ref="I285">((_xlfn.XLOOKUP(B285,'4. Material Balance Activities'!$C$35:$C$88,'4. Material Balance Activities'!$G$35:$G$88,NA,0,1)-_xlfn.XLOOKUP(B285,'4. Material Balance Activities'!$C$35:$C$88,'4. Material Balance Activities'!$M$35:$M$88,NA,0,1))*G285)*(1-F285)</f>
        <v>1874.0403000000001</v>
      </c>
      <c r="J285" s="105" t="s">
        <v>214</v>
      </c>
      <c r="K285" s="83" t="s">
        <v>214</v>
      </c>
      <c r="L285" s="102" cm="1">
        <f t="array" ref="L285">((_xlfn.XLOOKUP(B285,'4. Material Balance Activities'!$C$35:$C$88,'4. Material Balance Activities'!$J$35:$J$88,NA,0,1)-_xlfn.XLOOKUP(B285,'4. Material Balance Activities'!$C$35:$C$88,'4. Material Balance Activities'!$P$35:$P$88,NA,0,1))*G285)*(1-F285)</f>
        <v>7.556614112903226</v>
      </c>
      <c r="M285" s="105" t="s">
        <v>214</v>
      </c>
      <c r="N285" s="83" t="s">
        <v>214</v>
      </c>
    </row>
    <row r="286" spans="1:14" x14ac:dyDescent="0.25">
      <c r="A286" s="79" t="s">
        <v>236</v>
      </c>
      <c r="B286" s="133" t="s">
        <v>289</v>
      </c>
      <c r="C286" s="137" t="s">
        <v>424</v>
      </c>
      <c r="D286" s="81" t="str">
        <f>IFERROR(IF(C286="No CAS","",INDEX('DEQ Pollutant List'!$C$7:$C$611,MATCH('5. Pollutant Emissions - MB'!C286,'DEQ Pollutant List'!$B$7:$B$611,0))),"")</f>
        <v>Isopropyl alcohol</v>
      </c>
      <c r="E286" s="115"/>
      <c r="F286" s="138">
        <v>0</v>
      </c>
      <c r="G286" s="139">
        <v>0.02</v>
      </c>
      <c r="H286" s="104"/>
      <c r="I286" s="102" cm="1">
        <f t="array" ref="I286">((_xlfn.XLOOKUP(B286,'4. Material Balance Activities'!$C$35:$C$88,'4. Material Balance Activities'!$G$35:$G$88,NA,0,1)-_xlfn.XLOOKUP(B286,'4. Material Balance Activities'!$C$35:$C$88,'4. Material Balance Activities'!$M$35:$M$88,NA,0,1))*G286)*(1-F286)</f>
        <v>98.633700000000005</v>
      </c>
      <c r="J286" s="105" t="s">
        <v>214</v>
      </c>
      <c r="K286" s="83" t="s">
        <v>214</v>
      </c>
      <c r="L286" s="102" cm="1">
        <f t="array" ref="L286">((_xlfn.XLOOKUP(B286,'4. Material Balance Activities'!$C$35:$C$88,'4. Material Balance Activities'!$J$35:$J$88,NA,0,1)-_xlfn.XLOOKUP(B286,'4. Material Balance Activities'!$C$35:$C$88,'4. Material Balance Activities'!$P$35:$P$88,NA,0,1))*G286)*(1-F286)</f>
        <v>0.39771653225806453</v>
      </c>
      <c r="M286" s="105" t="s">
        <v>214</v>
      </c>
      <c r="N286" s="83" t="s">
        <v>214</v>
      </c>
    </row>
    <row r="287" spans="1:14" x14ac:dyDescent="0.25">
      <c r="A287" s="79" t="s">
        <v>236</v>
      </c>
      <c r="B287" s="133" t="s">
        <v>289</v>
      </c>
      <c r="C287" s="137" t="s">
        <v>434</v>
      </c>
      <c r="D287" s="81" t="str">
        <f>IFERROR(IF(C287="No CAS","",INDEX('DEQ Pollutant List'!$C$7:$C$611,MATCH('5. Pollutant Emissions - MB'!C287,'DEQ Pollutant List'!$B$7:$B$611,0))),"")</f>
        <v>Sulfuric acid</v>
      </c>
      <c r="E287" s="115"/>
      <c r="F287" s="138">
        <v>0</v>
      </c>
      <c r="G287" s="139">
        <v>0.02</v>
      </c>
      <c r="H287" s="104"/>
      <c r="I287" s="102" cm="1">
        <f t="array" ref="I287">((_xlfn.XLOOKUP(B287,'4. Material Balance Activities'!$C$35:$C$88,'4. Material Balance Activities'!$G$35:$G$88,NA,0,1)-_xlfn.XLOOKUP(B287,'4. Material Balance Activities'!$C$35:$C$88,'4. Material Balance Activities'!$M$35:$M$88,NA,0,1))*G287)*(1-F287)</f>
        <v>98.633700000000005</v>
      </c>
      <c r="J287" s="105" t="s">
        <v>214</v>
      </c>
      <c r="K287" s="83" t="s">
        <v>214</v>
      </c>
      <c r="L287" s="102" cm="1">
        <f t="array" ref="L287">((_xlfn.XLOOKUP(B287,'4. Material Balance Activities'!$C$35:$C$88,'4. Material Balance Activities'!$J$35:$J$88,NA,0,1)-_xlfn.XLOOKUP(B287,'4. Material Balance Activities'!$C$35:$C$88,'4. Material Balance Activities'!$P$35:$P$88,NA,0,1))*G287)*(1-F287)</f>
        <v>0.39771653225806453</v>
      </c>
      <c r="M287" s="105" t="s">
        <v>214</v>
      </c>
      <c r="N287" s="83" t="s">
        <v>214</v>
      </c>
    </row>
    <row r="288" spans="1:14" x14ac:dyDescent="0.25">
      <c r="A288" s="79" t="s">
        <v>236</v>
      </c>
      <c r="B288" s="133" t="s">
        <v>229</v>
      </c>
      <c r="C288" s="137" t="s">
        <v>425</v>
      </c>
      <c r="D288" s="81" t="str">
        <f>IFERROR(IF(C288="No CAS","",INDEX('DEQ Pollutant List'!$C$7:$C$611,MATCH('5. Pollutant Emissions - MB'!C288,'DEQ Pollutant List'!$B$7:$B$611,0))),"")</f>
        <v>2-Butanone (methyl ethyl ketone)</v>
      </c>
      <c r="E288" s="115"/>
      <c r="F288" s="138">
        <v>0</v>
      </c>
      <c r="G288" s="139">
        <v>1</v>
      </c>
      <c r="H288" s="104"/>
      <c r="I288" s="102" cm="1">
        <f t="array" ref="I288">((_xlfn.XLOOKUP(B288,'4. Material Balance Activities'!$C$35:$C$88,'4. Material Balance Activities'!$G$35:$G$88,NA,0,1)-_xlfn.XLOOKUP(B288,'4. Material Balance Activities'!$C$35:$C$88,'4. Material Balance Activities'!$M$35:$M$88,NA,0,1))*G288)*(1-F288)</f>
        <v>15.4308</v>
      </c>
      <c r="J288" s="105" t="s">
        <v>214</v>
      </c>
      <c r="K288" s="83" t="s">
        <v>214</v>
      </c>
      <c r="L288" s="102" cm="1">
        <f t="array" ref="L288">((_xlfn.XLOOKUP(B288,'4. Material Balance Activities'!$C$35:$C$88,'4. Material Balance Activities'!$J$35:$J$88,NA,0,1)-_xlfn.XLOOKUP(B288,'4. Material Balance Activities'!$C$35:$C$88,'4. Material Balance Activities'!$P$35:$P$88,NA,0,1))*G288)*(1-F288)</f>
        <v>6.222096774193548E-2</v>
      </c>
      <c r="M288" s="105" t="s">
        <v>214</v>
      </c>
      <c r="N288" s="83" t="s">
        <v>214</v>
      </c>
    </row>
    <row r="289" spans="1:14" x14ac:dyDescent="0.25">
      <c r="A289" s="79" t="s">
        <v>236</v>
      </c>
      <c r="B289" s="133" t="s">
        <v>231</v>
      </c>
      <c r="C289" s="137" t="s">
        <v>420</v>
      </c>
      <c r="D289" s="81" t="str">
        <f>IFERROR(IF(C289="No CAS","",INDEX('DEQ Pollutant List'!$C$7:$C$611,MATCH('5. Pollutant Emissions - MB'!C289,'DEQ Pollutant List'!$B$7:$B$611,0))),"")</f>
        <v>Acetone</v>
      </c>
      <c r="E289" s="115"/>
      <c r="F289" s="138">
        <v>0</v>
      </c>
      <c r="G289" s="139">
        <v>1</v>
      </c>
      <c r="H289" s="104"/>
      <c r="I289" s="102" cm="1">
        <f t="array" ref="I289">((_xlfn.XLOOKUP(B289,'4. Material Balance Activities'!$C$35:$C$88,'4. Material Balance Activities'!$G$35:$G$88,NA,0,1)-_xlfn.XLOOKUP(B289,'4. Material Balance Activities'!$C$35:$C$88,'4. Material Balance Activities'!$M$35:$M$88,NA,0,1))*G289)*(1-F289)</f>
        <v>293.58450000000005</v>
      </c>
      <c r="J289" s="105" t="s">
        <v>214</v>
      </c>
      <c r="K289" s="83" t="s">
        <v>214</v>
      </c>
      <c r="L289" s="102" cm="1">
        <f t="array" ref="L289">((_xlfn.XLOOKUP(B289,'4. Material Balance Activities'!$C$35:$C$88,'4. Material Balance Activities'!$J$35:$J$88,NA,0,1)-_xlfn.XLOOKUP(B289,'4. Material Balance Activities'!$C$35:$C$88,'4. Material Balance Activities'!$P$35:$P$88,NA,0,1))*G289)*(1-F289)</f>
        <v>1.1838084677419356</v>
      </c>
      <c r="M289" s="105" t="s">
        <v>214</v>
      </c>
      <c r="N289" s="83" t="s">
        <v>214</v>
      </c>
    </row>
    <row r="290" spans="1:14" x14ac:dyDescent="0.25">
      <c r="A290" s="79" t="s">
        <v>236</v>
      </c>
      <c r="B290" s="133" t="s">
        <v>232</v>
      </c>
      <c r="C290" s="137" t="s">
        <v>420</v>
      </c>
      <c r="D290" s="81" t="str">
        <f>IFERROR(IF(C290="No CAS","",INDEX('DEQ Pollutant List'!$C$7:$C$611,MATCH('5. Pollutant Emissions - MB'!C290,'DEQ Pollutant List'!$B$7:$B$611,0))),"")</f>
        <v>Acetone</v>
      </c>
      <c r="E290" s="115"/>
      <c r="F290" s="138">
        <v>0</v>
      </c>
      <c r="G290" s="139">
        <v>1</v>
      </c>
      <c r="H290" s="104"/>
      <c r="I290" s="102" cm="1">
        <f t="array" ref="I290">((_xlfn.XLOOKUP(B290,'4. Material Balance Activities'!$C$35:$C$88,'4. Material Balance Activities'!$G$35:$G$88,NA,0,1)-_xlfn.XLOOKUP(B290,'4. Material Balance Activities'!$C$35:$C$88,'4. Material Balance Activities'!$M$35:$M$88,NA,0,1))*G290)*(1-F290)</f>
        <v>5516.7789599999996</v>
      </c>
      <c r="J290" s="105" t="s">
        <v>214</v>
      </c>
      <c r="K290" s="83" t="s">
        <v>214</v>
      </c>
      <c r="L290" s="102" cm="1">
        <f t="array" ref="L290">((_xlfn.XLOOKUP(B290,'4. Material Balance Activities'!$C$35:$C$88,'4. Material Balance Activities'!$J$35:$J$88,NA,0,1)-_xlfn.XLOOKUP(B290,'4. Material Balance Activities'!$C$35:$C$88,'4. Material Balance Activities'!$P$35:$P$88,NA,0,1))*G290)*(1-F290)</f>
        <v>22.245076451612903</v>
      </c>
      <c r="M290" s="105" t="s">
        <v>214</v>
      </c>
      <c r="N290" s="83" t="s">
        <v>214</v>
      </c>
    </row>
    <row r="291" spans="1:14" x14ac:dyDescent="0.25">
      <c r="A291" s="79" t="s">
        <v>236</v>
      </c>
      <c r="B291" s="133" t="s">
        <v>233</v>
      </c>
      <c r="C291" s="137" t="s">
        <v>424</v>
      </c>
      <c r="D291" s="81" t="str">
        <f>IFERROR(IF(C291="No CAS","",INDEX('DEQ Pollutant List'!$C$7:$C$611,MATCH('5. Pollutant Emissions - MB'!C291,'DEQ Pollutant List'!$B$7:$B$611,0))),"")</f>
        <v>Isopropyl alcohol</v>
      </c>
      <c r="E291" s="115"/>
      <c r="F291" s="138">
        <v>0</v>
      </c>
      <c r="G291" s="139">
        <v>0.15</v>
      </c>
      <c r="H291" s="104"/>
      <c r="I291" s="102" cm="1">
        <f t="array" ref="I291">((_xlfn.XLOOKUP(B291,'4. Material Balance Activities'!$C$35:$C$88,'4. Material Balance Activities'!$G$35:$G$88,NA,0,1)-_xlfn.XLOOKUP(B291,'4. Material Balance Activities'!$C$35:$C$88,'4. Material Balance Activities'!$M$35:$M$88,NA,0,1))*G291)*(1-F291)</f>
        <v>1.0157399999999999</v>
      </c>
      <c r="J291" s="105" t="s">
        <v>214</v>
      </c>
      <c r="K291" s="83" t="s">
        <v>214</v>
      </c>
      <c r="L291" s="102" cm="1">
        <f t="array" ref="L291">((_xlfn.XLOOKUP(B291,'4. Material Balance Activities'!$C$35:$C$88,'4. Material Balance Activities'!$J$35:$J$88,NA,0,1)-_xlfn.XLOOKUP(B291,'4. Material Balance Activities'!$C$35:$C$88,'4. Material Balance Activities'!$P$35:$P$88,NA,0,1))*G291)*(1-F291)</f>
        <v>4.0957258064516118E-3</v>
      </c>
      <c r="M291" s="105" t="s">
        <v>214</v>
      </c>
      <c r="N291" s="83" t="s">
        <v>214</v>
      </c>
    </row>
    <row r="292" spans="1:14" x14ac:dyDescent="0.25">
      <c r="A292" s="79" t="s">
        <v>236</v>
      </c>
      <c r="B292" s="133" t="s">
        <v>233</v>
      </c>
      <c r="C292" s="137" t="s">
        <v>420</v>
      </c>
      <c r="D292" s="81" t="str">
        <f>IFERROR(IF(C292="No CAS","",INDEX('DEQ Pollutant List'!$C$7:$C$611,MATCH('5. Pollutant Emissions - MB'!C292,'DEQ Pollutant List'!$B$7:$B$611,0))),"")</f>
        <v>Acetone</v>
      </c>
      <c r="E292" s="115"/>
      <c r="F292" s="138">
        <v>0</v>
      </c>
      <c r="G292" s="139">
        <v>0.14000000000000001</v>
      </c>
      <c r="H292" s="104"/>
      <c r="I292" s="102" cm="1">
        <f t="array" ref="I292">((_xlfn.XLOOKUP(B292,'4. Material Balance Activities'!$C$35:$C$88,'4. Material Balance Activities'!$G$35:$G$88,NA,0,1)-_xlfn.XLOOKUP(B292,'4. Material Balance Activities'!$C$35:$C$88,'4. Material Balance Activities'!$M$35:$M$88,NA,0,1))*G292)*(1-F292)</f>
        <v>0.94802399999999998</v>
      </c>
      <c r="J292" s="105" t="s">
        <v>214</v>
      </c>
      <c r="K292" s="83" t="s">
        <v>214</v>
      </c>
      <c r="L292" s="102" cm="1">
        <f t="array" ref="L292">((_xlfn.XLOOKUP(B292,'4. Material Balance Activities'!$C$35:$C$88,'4. Material Balance Activities'!$J$35:$J$88,NA,0,1)-_xlfn.XLOOKUP(B292,'4. Material Balance Activities'!$C$35:$C$88,'4. Material Balance Activities'!$P$35:$P$88,NA,0,1))*G292)*(1-F292)</f>
        <v>3.8226774193548386E-3</v>
      </c>
      <c r="M292" s="105" t="s">
        <v>214</v>
      </c>
      <c r="N292" s="83" t="s">
        <v>214</v>
      </c>
    </row>
    <row r="293" spans="1:14" x14ac:dyDescent="0.25">
      <c r="A293" s="79" t="s">
        <v>236</v>
      </c>
      <c r="B293" s="133" t="s">
        <v>290</v>
      </c>
      <c r="C293" s="137" t="s">
        <v>191</v>
      </c>
      <c r="D293" s="81" t="str">
        <f>IFERROR(IF(C293="No CAS","",INDEX('DEQ Pollutant List'!$C$7:$C$611,MATCH('5. Pollutant Emissions - MB'!C293,'DEQ Pollutant List'!$B$7:$B$611,0))),"")</f>
        <v>Xylene (mixture), including m-xylene, o-xylene, p-xylene</v>
      </c>
      <c r="E293" s="115"/>
      <c r="F293" s="138" t="s">
        <v>426</v>
      </c>
      <c r="G293" s="203" t="s">
        <v>426</v>
      </c>
      <c r="H293" s="104" t="s">
        <v>445</v>
      </c>
      <c r="I293" s="102" t="s">
        <v>214</v>
      </c>
      <c r="J293" s="105">
        <v>16799.892846214319</v>
      </c>
      <c r="K293" s="83">
        <v>16799.892846214319</v>
      </c>
      <c r="L293" s="102" t="s">
        <v>214</v>
      </c>
      <c r="M293" s="105">
        <f t="shared" ref="M293:N299" si="3">J293/365</f>
        <v>46.027103688258407</v>
      </c>
      <c r="N293" s="83">
        <f t="shared" si="3"/>
        <v>46.027103688258407</v>
      </c>
    </row>
    <row r="294" spans="1:14" x14ac:dyDescent="0.25">
      <c r="A294" s="79" t="s">
        <v>236</v>
      </c>
      <c r="B294" s="133" t="s">
        <v>290</v>
      </c>
      <c r="C294" s="137" t="s">
        <v>181</v>
      </c>
      <c r="D294" s="81" t="str">
        <f>IFERROR(IF(C294="No CAS","",INDEX('DEQ Pollutant List'!$C$7:$C$611,MATCH('5. Pollutant Emissions - MB'!C294,'DEQ Pollutant List'!$B$7:$B$611,0))),"")</f>
        <v>Ethyl benzene</v>
      </c>
      <c r="E294" s="115"/>
      <c r="F294" s="138" t="s">
        <v>426</v>
      </c>
      <c r="G294" s="203" t="s">
        <v>426</v>
      </c>
      <c r="H294" s="104" t="s">
        <v>445</v>
      </c>
      <c r="I294" s="102" t="s">
        <v>214</v>
      </c>
      <c r="J294" s="105">
        <v>2058.4808640000001</v>
      </c>
      <c r="K294" s="83">
        <v>2058.4808640000001</v>
      </c>
      <c r="L294" s="102" t="s">
        <v>214</v>
      </c>
      <c r="M294" s="105">
        <f t="shared" si="3"/>
        <v>5.6396736000000001</v>
      </c>
      <c r="N294" s="83">
        <f t="shared" si="3"/>
        <v>5.6396736000000001</v>
      </c>
    </row>
    <row r="295" spans="1:14" x14ac:dyDescent="0.25">
      <c r="A295" s="79" t="s">
        <v>236</v>
      </c>
      <c r="B295" s="133" t="s">
        <v>290</v>
      </c>
      <c r="C295" s="137" t="s">
        <v>189</v>
      </c>
      <c r="D295" s="81" t="str">
        <f>IFERROR(IF(C295="No CAS","",INDEX('DEQ Pollutant List'!$C$7:$C$611,MATCH('5. Pollutant Emissions - MB'!C295,'DEQ Pollutant List'!$B$7:$B$611,0))),"")</f>
        <v>Toluene</v>
      </c>
      <c r="E295" s="115"/>
      <c r="F295" s="138" t="s">
        <v>426</v>
      </c>
      <c r="G295" s="203" t="s">
        <v>426</v>
      </c>
      <c r="H295" s="104" t="s">
        <v>445</v>
      </c>
      <c r="I295" s="102" t="s">
        <v>214</v>
      </c>
      <c r="J295" s="105">
        <v>21354.91776</v>
      </c>
      <c r="K295" s="83">
        <v>21354.91776</v>
      </c>
      <c r="L295" s="102" t="s">
        <v>214</v>
      </c>
      <c r="M295" s="105">
        <f t="shared" si="3"/>
        <v>58.506624000000002</v>
      </c>
      <c r="N295" s="83">
        <f t="shared" si="3"/>
        <v>58.506624000000002</v>
      </c>
    </row>
    <row r="296" spans="1:14" x14ac:dyDescent="0.25">
      <c r="A296" s="79" t="s">
        <v>236</v>
      </c>
      <c r="B296" s="133" t="s">
        <v>290</v>
      </c>
      <c r="C296" s="137" t="s">
        <v>422</v>
      </c>
      <c r="D296" s="81" t="str">
        <f>IFERROR(IF(C296="No CAS","",INDEX('DEQ Pollutant List'!$C$7:$C$611,MATCH('5. Pollutant Emissions - MB'!C296,'DEQ Pollutant List'!$B$7:$B$611,0))),"")</f>
        <v>Methyl isobutyl ketone (MIBK, hexone)</v>
      </c>
      <c r="E296" s="115"/>
      <c r="F296" s="138" t="s">
        <v>426</v>
      </c>
      <c r="G296" s="203" t="s">
        <v>426</v>
      </c>
      <c r="H296" s="104" t="s">
        <v>445</v>
      </c>
      <c r="I296" s="102" t="s">
        <v>214</v>
      </c>
      <c r="J296" s="105">
        <v>497.18400328149039</v>
      </c>
      <c r="K296" s="83">
        <v>497.18400328149039</v>
      </c>
      <c r="L296" s="102" t="s">
        <v>214</v>
      </c>
      <c r="M296" s="105">
        <f t="shared" si="3"/>
        <v>1.3621479541958641</v>
      </c>
      <c r="N296" s="83">
        <f t="shared" si="3"/>
        <v>1.3621479541958641</v>
      </c>
    </row>
    <row r="297" spans="1:14" x14ac:dyDescent="0.25">
      <c r="A297" s="79" t="s">
        <v>236</v>
      </c>
      <c r="B297" s="133" t="s">
        <v>290</v>
      </c>
      <c r="C297" s="137" t="s">
        <v>187</v>
      </c>
      <c r="D297" s="81" t="str">
        <f>IFERROR(IF(C297="No CAS","",INDEX('DEQ Pollutant List'!$C$7:$C$611,MATCH('5. Pollutant Emissions - MB'!C297,'DEQ Pollutant List'!$B$7:$B$611,0))),"")</f>
        <v>Naphthalene</v>
      </c>
      <c r="E297" s="115"/>
      <c r="F297" s="138" t="s">
        <v>426</v>
      </c>
      <c r="G297" s="203" t="s">
        <v>426</v>
      </c>
      <c r="H297" s="104" t="s">
        <v>445</v>
      </c>
      <c r="I297" s="102" t="s">
        <v>214</v>
      </c>
      <c r="J297" s="105">
        <v>0.58184140983763466</v>
      </c>
      <c r="K297" s="83">
        <v>0.58184140983763466</v>
      </c>
      <c r="L297" s="102" t="s">
        <v>214</v>
      </c>
      <c r="M297" s="105">
        <f t="shared" si="3"/>
        <v>1.594086054349684E-3</v>
      </c>
      <c r="N297" s="83">
        <f t="shared" si="3"/>
        <v>1.594086054349684E-3</v>
      </c>
    </row>
    <row r="298" spans="1:14" x14ac:dyDescent="0.25">
      <c r="A298" s="79" t="s">
        <v>236</v>
      </c>
      <c r="B298" s="133" t="s">
        <v>290</v>
      </c>
      <c r="C298" s="137" t="s">
        <v>428</v>
      </c>
      <c r="D298" s="81" t="str">
        <f>IFERROR(IF(C298="No CAS","",INDEX('DEQ Pollutant List'!$C$7:$C$611,MATCH('5. Pollutant Emissions - MB'!C298,'DEQ Pollutant List'!$B$7:$B$611,0))),"")</f>
        <v>Isopropylbenzene (cumene)</v>
      </c>
      <c r="E298" s="115"/>
      <c r="F298" s="138" t="s">
        <v>426</v>
      </c>
      <c r="G298" s="203" t="s">
        <v>426</v>
      </c>
      <c r="H298" s="104" t="s">
        <v>445</v>
      </c>
      <c r="I298" s="102" t="s">
        <v>214</v>
      </c>
      <c r="J298" s="105">
        <v>628.74899999999991</v>
      </c>
      <c r="K298" s="83">
        <v>628.74899999999991</v>
      </c>
      <c r="L298" s="102" t="s">
        <v>214</v>
      </c>
      <c r="M298" s="105">
        <f t="shared" si="3"/>
        <v>1.7225999999999997</v>
      </c>
      <c r="N298" s="83">
        <f t="shared" si="3"/>
        <v>1.7225999999999997</v>
      </c>
    </row>
    <row r="299" spans="1:14" x14ac:dyDescent="0.25">
      <c r="A299" s="79" t="s">
        <v>236</v>
      </c>
      <c r="B299" s="133" t="s">
        <v>290</v>
      </c>
      <c r="C299" s="137" t="s">
        <v>156</v>
      </c>
      <c r="D299" s="81" t="str">
        <f>IFERROR(IF(C299="No CAS","",INDEX('DEQ Pollutant List'!$C$7:$C$611,MATCH('5. Pollutant Emissions - MB'!C299,'DEQ Pollutant List'!$B$7:$B$611,0))),"")</f>
        <v>Formaldehyde</v>
      </c>
      <c r="E299" s="115"/>
      <c r="F299" s="138" t="s">
        <v>426</v>
      </c>
      <c r="G299" s="203" t="s">
        <v>426</v>
      </c>
      <c r="H299" s="104" t="s">
        <v>445</v>
      </c>
      <c r="I299" s="102" t="s">
        <v>214</v>
      </c>
      <c r="J299" s="105">
        <v>686.16</v>
      </c>
      <c r="K299" s="83">
        <v>686.16</v>
      </c>
      <c r="L299" s="102" t="s">
        <v>214</v>
      </c>
      <c r="M299" s="105">
        <f t="shared" si="3"/>
        <v>1.8798904109589041</v>
      </c>
      <c r="N299" s="83">
        <f t="shared" si="3"/>
        <v>1.8798904109589041</v>
      </c>
    </row>
    <row r="300" spans="1:14" x14ac:dyDescent="0.25">
      <c r="A300" s="79" t="s">
        <v>236</v>
      </c>
      <c r="B300" s="133" t="s">
        <v>290</v>
      </c>
      <c r="C300" s="137" t="s">
        <v>429</v>
      </c>
      <c r="D300" s="81" t="str">
        <f>IFERROR(IF(C300="No CAS","",INDEX('DEQ Pollutant List'!$C$7:$C$611,MATCH('5. Pollutant Emissions - MB'!C300,'DEQ Pollutant List'!$B$7:$B$611,0))),"")</f>
        <v>Ethylene glycol monobutyl ether</v>
      </c>
      <c r="E300" s="115"/>
      <c r="F300" s="138" t="s">
        <v>426</v>
      </c>
      <c r="G300" s="203" t="s">
        <v>426</v>
      </c>
      <c r="H300" s="104" t="s">
        <v>445</v>
      </c>
      <c r="I300" s="102" t="s">
        <v>214</v>
      </c>
      <c r="J300" s="105">
        <v>13550.335920000001</v>
      </c>
      <c r="K300" s="83">
        <v>13550.335920000001</v>
      </c>
      <c r="L300" s="102" t="s">
        <v>214</v>
      </c>
      <c r="M300" s="105">
        <f t="shared" ref="M300:M317" si="4">J300/365</f>
        <v>37.124208000000003</v>
      </c>
      <c r="N300" s="83">
        <f t="shared" ref="N300:N317" si="5">K300/365</f>
        <v>37.124208000000003</v>
      </c>
    </row>
    <row r="301" spans="1:14" x14ac:dyDescent="0.25">
      <c r="A301" s="79" t="s">
        <v>236</v>
      </c>
      <c r="B301" s="133" t="s">
        <v>290</v>
      </c>
      <c r="C301" s="137" t="s">
        <v>430</v>
      </c>
      <c r="D301" s="81" t="str">
        <f>IFERROR(IF(C301="No CAS","",INDEX('DEQ Pollutant List'!$C$7:$C$611,MATCH('5. Pollutant Emissions - MB'!C301,'DEQ Pollutant List'!$B$7:$B$611,0))),"")</f>
        <v>n-Butyl alcohol</v>
      </c>
      <c r="E301" s="115"/>
      <c r="F301" s="138" t="s">
        <v>426</v>
      </c>
      <c r="G301" s="203" t="s">
        <v>426</v>
      </c>
      <c r="H301" s="104" t="s">
        <v>445</v>
      </c>
      <c r="I301" s="102" t="s">
        <v>214</v>
      </c>
      <c r="J301" s="105">
        <v>0</v>
      </c>
      <c r="K301" s="83">
        <v>0</v>
      </c>
      <c r="L301" s="102" t="s">
        <v>214</v>
      </c>
      <c r="M301" s="105">
        <f t="shared" si="4"/>
        <v>0</v>
      </c>
      <c r="N301" s="83">
        <f t="shared" si="5"/>
        <v>0</v>
      </c>
    </row>
    <row r="302" spans="1:14" x14ac:dyDescent="0.25">
      <c r="A302" s="79" t="s">
        <v>236</v>
      </c>
      <c r="B302" s="133" t="s">
        <v>290</v>
      </c>
      <c r="C302" s="137" t="s">
        <v>431</v>
      </c>
      <c r="D302" s="81" t="str">
        <f>IFERROR(IF(C302="No CAS","",INDEX('DEQ Pollutant List'!$C$7:$C$611,MATCH('5. Pollutant Emissions - MB'!C302,'DEQ Pollutant List'!$B$7:$B$611,0))),"")</f>
        <v>1,2,4-Trimethylbenzene</v>
      </c>
      <c r="E302" s="115"/>
      <c r="F302" s="138" t="s">
        <v>426</v>
      </c>
      <c r="G302" s="203" t="s">
        <v>426</v>
      </c>
      <c r="H302" s="104" t="s">
        <v>445</v>
      </c>
      <c r="I302" s="102" t="s">
        <v>214</v>
      </c>
      <c r="J302" s="105">
        <v>4518.1719285120007</v>
      </c>
      <c r="K302" s="83">
        <v>4518.1719285120007</v>
      </c>
      <c r="L302" s="102" t="s">
        <v>214</v>
      </c>
      <c r="M302" s="105">
        <f t="shared" si="4"/>
        <v>12.378553228800001</v>
      </c>
      <c r="N302" s="83">
        <f t="shared" si="5"/>
        <v>12.378553228800001</v>
      </c>
    </row>
    <row r="303" spans="1:14" x14ac:dyDescent="0.25">
      <c r="A303" s="79" t="s">
        <v>236</v>
      </c>
      <c r="B303" s="133" t="s">
        <v>290</v>
      </c>
      <c r="C303" s="137" t="s">
        <v>432</v>
      </c>
      <c r="D303" s="81" t="str">
        <f>IFERROR(IF(C303="No CAS","",INDEX('DEQ Pollutant List'!$C$7:$C$611,MATCH('5. Pollutant Emissions - MB'!C303,'DEQ Pollutant List'!$B$7:$B$611,0))),"")</f>
        <v>Propylene glycol monomethyl ether acetate</v>
      </c>
      <c r="E303" s="115"/>
      <c r="F303" s="138" t="s">
        <v>426</v>
      </c>
      <c r="G303" s="203" t="s">
        <v>426</v>
      </c>
      <c r="H303" s="104" t="s">
        <v>445</v>
      </c>
      <c r="I303" s="102" t="s">
        <v>214</v>
      </c>
      <c r="J303" s="105">
        <v>134800.72596901073</v>
      </c>
      <c r="K303" s="83">
        <v>134800.72596901073</v>
      </c>
      <c r="L303" s="102" t="s">
        <v>214</v>
      </c>
      <c r="M303" s="105">
        <f t="shared" si="4"/>
        <v>369.31705744934447</v>
      </c>
      <c r="N303" s="83">
        <f t="shared" si="5"/>
        <v>369.31705744934447</v>
      </c>
    </row>
    <row r="304" spans="1:14" x14ac:dyDescent="0.25">
      <c r="A304" s="79" t="s">
        <v>236</v>
      </c>
      <c r="B304" s="133" t="s">
        <v>290</v>
      </c>
      <c r="C304" s="137" t="s">
        <v>178</v>
      </c>
      <c r="D304" s="81" t="str">
        <f>IFERROR(IF(C304="No CAS","",INDEX('DEQ Pollutant List'!$C$7:$C$611,MATCH('5. Pollutant Emissions - MB'!C304,'DEQ Pollutant List'!$B$7:$B$611,0))),"")</f>
        <v>Chromium VI, chromate and dichromate particulate</v>
      </c>
      <c r="E304" s="115"/>
      <c r="F304" s="138" t="s">
        <v>426</v>
      </c>
      <c r="G304" s="203" t="s">
        <v>426</v>
      </c>
      <c r="H304" s="104" t="s">
        <v>445</v>
      </c>
      <c r="I304" s="102" t="s">
        <v>214</v>
      </c>
      <c r="J304" s="105">
        <v>150.14932348033386</v>
      </c>
      <c r="K304" s="83">
        <v>150.14932348033386</v>
      </c>
      <c r="L304" s="102" t="s">
        <v>214</v>
      </c>
      <c r="M304" s="105">
        <f t="shared" si="4"/>
        <v>0.41136800953516128</v>
      </c>
      <c r="N304" s="83">
        <f t="shared" si="5"/>
        <v>0.41136800953516128</v>
      </c>
    </row>
    <row r="305" spans="1:14" x14ac:dyDescent="0.25">
      <c r="A305" s="79" t="s">
        <v>236</v>
      </c>
      <c r="B305" s="133" t="s">
        <v>290</v>
      </c>
      <c r="C305" s="137" t="s">
        <v>425</v>
      </c>
      <c r="D305" s="81" t="str">
        <f>IFERROR(IF(C305="No CAS","",INDEX('DEQ Pollutant List'!$C$7:$C$611,MATCH('5. Pollutant Emissions - MB'!C305,'DEQ Pollutant List'!$B$7:$B$611,0))),"")</f>
        <v>2-Butanone (methyl ethyl ketone)</v>
      </c>
      <c r="E305" s="115"/>
      <c r="F305" s="138" t="s">
        <v>426</v>
      </c>
      <c r="G305" s="203" t="s">
        <v>426</v>
      </c>
      <c r="H305" s="104" t="s">
        <v>445</v>
      </c>
      <c r="I305" s="102" t="s">
        <v>214</v>
      </c>
      <c r="J305" s="105">
        <v>400210.43497521797</v>
      </c>
      <c r="K305" s="83">
        <v>400210.43497521797</v>
      </c>
      <c r="L305" s="102" t="s">
        <v>214</v>
      </c>
      <c r="M305" s="105">
        <f t="shared" si="4"/>
        <v>1096.4669451375835</v>
      </c>
      <c r="N305" s="83">
        <f t="shared" si="5"/>
        <v>1096.4669451375835</v>
      </c>
    </row>
    <row r="306" spans="1:14" x14ac:dyDescent="0.25">
      <c r="A306" s="79" t="s">
        <v>236</v>
      </c>
      <c r="B306" s="133" t="s">
        <v>290</v>
      </c>
      <c r="C306" s="137" t="s">
        <v>433</v>
      </c>
      <c r="D306" s="81" t="str">
        <f>IFERROR(IF(C306="No CAS","",INDEX('DEQ Pollutant List'!$C$7:$C$611,MATCH('5. Pollutant Emissions - MB'!C306,'DEQ Pollutant List'!$B$7:$B$611,0))),"")</f>
        <v>t-Butyl acetate</v>
      </c>
      <c r="E306" s="115"/>
      <c r="F306" s="138" t="s">
        <v>426</v>
      </c>
      <c r="G306" s="203" t="s">
        <v>426</v>
      </c>
      <c r="H306" s="104" t="s">
        <v>445</v>
      </c>
      <c r="I306" s="102" t="s">
        <v>214</v>
      </c>
      <c r="J306" s="105">
        <v>102924.0432</v>
      </c>
      <c r="K306" s="83">
        <v>102924.0432</v>
      </c>
      <c r="L306" s="102" t="s">
        <v>214</v>
      </c>
      <c r="M306" s="105">
        <f t="shared" si="4"/>
        <v>281.98367999999999</v>
      </c>
      <c r="N306" s="83">
        <f t="shared" si="5"/>
        <v>281.98367999999999</v>
      </c>
    </row>
    <row r="307" spans="1:14" x14ac:dyDescent="0.25">
      <c r="A307" s="79" t="s">
        <v>236</v>
      </c>
      <c r="B307" s="133" t="s">
        <v>290</v>
      </c>
      <c r="C307" s="137" t="s">
        <v>185</v>
      </c>
      <c r="D307" s="81" t="str">
        <f>IFERROR(IF(C307="No CAS","",INDEX('DEQ Pollutant List'!$C$7:$C$611,MATCH('5. Pollutant Emissions - MB'!C307,'DEQ Pollutant List'!$B$7:$B$611,0))),"")</f>
        <v>Mercury and compounds</v>
      </c>
      <c r="E307" s="115"/>
      <c r="F307" s="138" t="s">
        <v>426</v>
      </c>
      <c r="G307" s="203" t="s">
        <v>426</v>
      </c>
      <c r="H307" s="104" t="s">
        <v>445</v>
      </c>
      <c r="I307" s="102" t="s">
        <v>214</v>
      </c>
      <c r="J307" s="105">
        <v>3.3255294607866534E-3</v>
      </c>
      <c r="K307" s="83">
        <v>3.3255294607866534E-3</v>
      </c>
      <c r="L307" s="102" t="s">
        <v>214</v>
      </c>
      <c r="M307" s="105">
        <f t="shared" si="4"/>
        <v>9.1110396185935702E-6</v>
      </c>
      <c r="N307" s="83">
        <f t="shared" si="5"/>
        <v>9.1110396185935702E-6</v>
      </c>
    </row>
    <row r="308" spans="1:14" x14ac:dyDescent="0.25">
      <c r="A308" s="79" t="s">
        <v>236</v>
      </c>
      <c r="B308" s="133" t="s">
        <v>290</v>
      </c>
      <c r="C308" s="137" t="s">
        <v>183</v>
      </c>
      <c r="D308" s="81" t="str">
        <f>IFERROR(IF(C308="No CAS","",INDEX('DEQ Pollutant List'!$C$7:$C$611,MATCH('5. Pollutant Emissions - MB'!C308,'DEQ Pollutant List'!$B$7:$B$611,0))),"")</f>
        <v>Lead and compounds</v>
      </c>
      <c r="E308" s="115"/>
      <c r="F308" s="138" t="s">
        <v>426</v>
      </c>
      <c r="G308" s="203" t="s">
        <v>426</v>
      </c>
      <c r="H308" s="104" t="s">
        <v>445</v>
      </c>
      <c r="I308" s="102" t="s">
        <v>214</v>
      </c>
      <c r="J308" s="105">
        <v>5.7788952586412456E-3</v>
      </c>
      <c r="K308" s="83">
        <v>5.7788952586412456E-3</v>
      </c>
      <c r="L308" s="102" t="s">
        <v>214</v>
      </c>
      <c r="M308" s="105">
        <f t="shared" si="4"/>
        <v>1.5832589749702043E-5</v>
      </c>
      <c r="N308" s="83">
        <f t="shared" si="5"/>
        <v>1.5832589749702043E-5</v>
      </c>
    </row>
    <row r="309" spans="1:14" x14ac:dyDescent="0.25">
      <c r="A309" s="79" t="s">
        <v>236</v>
      </c>
      <c r="B309" s="133" t="s">
        <v>290</v>
      </c>
      <c r="C309" s="137" t="s">
        <v>424</v>
      </c>
      <c r="D309" s="81" t="str">
        <f>IFERROR(IF(C309="No CAS","",INDEX('DEQ Pollutant List'!$C$7:$C$611,MATCH('5. Pollutant Emissions - MB'!C309,'DEQ Pollutant List'!$B$7:$B$611,0))),"")</f>
        <v>Isopropyl alcohol</v>
      </c>
      <c r="E309" s="115"/>
      <c r="F309" s="138" t="s">
        <v>426</v>
      </c>
      <c r="G309" s="203" t="s">
        <v>426</v>
      </c>
      <c r="H309" s="104" t="s">
        <v>445</v>
      </c>
      <c r="I309" s="102" t="s">
        <v>214</v>
      </c>
      <c r="J309" s="105">
        <v>39671.005216202357</v>
      </c>
      <c r="K309" s="83">
        <v>39671.005216202357</v>
      </c>
      <c r="L309" s="102" t="s">
        <v>214</v>
      </c>
      <c r="M309" s="105">
        <f t="shared" si="4"/>
        <v>108.68768552384208</v>
      </c>
      <c r="N309" s="83">
        <f t="shared" si="5"/>
        <v>108.68768552384208</v>
      </c>
    </row>
    <row r="310" spans="1:14" x14ac:dyDescent="0.25">
      <c r="A310" s="79" t="s">
        <v>236</v>
      </c>
      <c r="B310" s="133" t="s">
        <v>290</v>
      </c>
      <c r="C310" s="137" t="s">
        <v>420</v>
      </c>
      <c r="D310" s="81" t="str">
        <f>IFERROR(IF(C310="No CAS","",INDEX('DEQ Pollutant List'!$C$7:$C$611,MATCH('5. Pollutant Emissions - MB'!C310,'DEQ Pollutant List'!$B$7:$B$611,0))),"")</f>
        <v>Acetone</v>
      </c>
      <c r="E310" s="115"/>
      <c r="F310" s="138" t="s">
        <v>426</v>
      </c>
      <c r="G310" s="203" t="s">
        <v>426</v>
      </c>
      <c r="H310" s="104" t="s">
        <v>445</v>
      </c>
      <c r="I310" s="102" t="s">
        <v>214</v>
      </c>
      <c r="J310" s="105">
        <v>338759.27003247314</v>
      </c>
      <c r="K310" s="83">
        <v>338759.27003247314</v>
      </c>
      <c r="L310" s="102" t="s">
        <v>214</v>
      </c>
      <c r="M310" s="105">
        <f t="shared" si="4"/>
        <v>928.10758913006339</v>
      </c>
      <c r="N310" s="83">
        <f t="shared" si="5"/>
        <v>928.10758913006339</v>
      </c>
    </row>
    <row r="311" spans="1:14" x14ac:dyDescent="0.25">
      <c r="A311" s="79" t="s">
        <v>236</v>
      </c>
      <c r="B311" s="133" t="s">
        <v>290</v>
      </c>
      <c r="C311" s="137" t="s">
        <v>423</v>
      </c>
      <c r="D311" s="81" t="str">
        <f>IFERROR(IF(C311="No CAS","",INDEX('DEQ Pollutant List'!$C$7:$C$611,MATCH('5. Pollutant Emissions - MB'!C311,'DEQ Pollutant List'!$B$7:$B$611,0))),"")</f>
        <v>Propylene glycol monomethyl ether</v>
      </c>
      <c r="E311" s="115"/>
      <c r="F311" s="138" t="s">
        <v>426</v>
      </c>
      <c r="G311" s="203" t="s">
        <v>426</v>
      </c>
      <c r="H311" s="104" t="s">
        <v>445</v>
      </c>
      <c r="I311" s="102" t="s">
        <v>214</v>
      </c>
      <c r="J311" s="105">
        <v>264559.40058164479</v>
      </c>
      <c r="K311" s="83">
        <v>264559.40058164479</v>
      </c>
      <c r="L311" s="102" t="s">
        <v>214</v>
      </c>
      <c r="M311" s="105">
        <f t="shared" si="4"/>
        <v>724.82027556615014</v>
      </c>
      <c r="N311" s="83">
        <f t="shared" si="5"/>
        <v>724.82027556615014</v>
      </c>
    </row>
    <row r="312" spans="1:14" x14ac:dyDescent="0.25">
      <c r="A312" s="79" t="s">
        <v>236</v>
      </c>
      <c r="B312" s="133" t="s">
        <v>290</v>
      </c>
      <c r="C312" s="137" t="s">
        <v>179</v>
      </c>
      <c r="D312" s="81" t="str">
        <f>IFERROR(IF(C312="No CAS","",INDEX('DEQ Pollutant List'!$C$7:$C$611,MATCH('5. Pollutant Emissions - MB'!C312,'DEQ Pollutant List'!$B$7:$B$611,0))),"")</f>
        <v>Cobalt and compounds</v>
      </c>
      <c r="E312" s="115"/>
      <c r="F312" s="138" t="s">
        <v>426</v>
      </c>
      <c r="G312" s="203" t="s">
        <v>426</v>
      </c>
      <c r="H312" s="104" t="s">
        <v>445</v>
      </c>
      <c r="I312" s="102" t="s">
        <v>214</v>
      </c>
      <c r="J312" s="105">
        <v>212.06274822407647</v>
      </c>
      <c r="K312" s="83">
        <v>212.06274822407647</v>
      </c>
      <c r="L312" s="102" t="s">
        <v>214</v>
      </c>
      <c r="M312" s="105">
        <f t="shared" si="4"/>
        <v>0.58099383075089439</v>
      </c>
      <c r="N312" s="83">
        <f t="shared" si="5"/>
        <v>0.58099383075089439</v>
      </c>
    </row>
    <row r="313" spans="1:14" x14ac:dyDescent="0.25">
      <c r="A313" s="79" t="s">
        <v>236</v>
      </c>
      <c r="B313" s="133" t="s">
        <v>290</v>
      </c>
      <c r="C313" s="137" t="s">
        <v>434</v>
      </c>
      <c r="D313" s="81" t="str">
        <f>IFERROR(IF(C313="No CAS","",INDEX('DEQ Pollutant List'!$C$7:$C$611,MATCH('5. Pollutant Emissions - MB'!C313,'DEQ Pollutant List'!$B$7:$B$611,0))),"")</f>
        <v>Sulfuric acid</v>
      </c>
      <c r="E313" s="115"/>
      <c r="F313" s="138" t="s">
        <v>426</v>
      </c>
      <c r="G313" s="203" t="s">
        <v>426</v>
      </c>
      <c r="H313" s="104" t="s">
        <v>445</v>
      </c>
      <c r="I313" s="102" t="s">
        <v>214</v>
      </c>
      <c r="J313" s="105">
        <v>1123.9430400000001</v>
      </c>
      <c r="K313" s="83">
        <v>1123.9430400000001</v>
      </c>
      <c r="L313" s="102" t="s">
        <v>214</v>
      </c>
      <c r="M313" s="105">
        <f t="shared" si="4"/>
        <v>3.0792960000000003</v>
      </c>
      <c r="N313" s="83">
        <f t="shared" si="5"/>
        <v>3.0792960000000003</v>
      </c>
    </row>
    <row r="314" spans="1:14" x14ac:dyDescent="0.25">
      <c r="A314" s="79" t="s">
        <v>236</v>
      </c>
      <c r="B314" s="133" t="s">
        <v>290</v>
      </c>
      <c r="C314" s="137" t="s">
        <v>435</v>
      </c>
      <c r="D314" s="81" t="str">
        <f>IFERROR(IF(C314="No CAS","",INDEX('DEQ Pollutant List'!$C$7:$C$611,MATCH('5. Pollutant Emissions - MB'!C314,'DEQ Pollutant List'!$B$7:$B$611,0))),"")</f>
        <v>Hexachlorobenzene</v>
      </c>
      <c r="E314" s="115"/>
      <c r="F314" s="138" t="s">
        <v>426</v>
      </c>
      <c r="G314" s="203" t="s">
        <v>426</v>
      </c>
      <c r="H314" s="104" t="s">
        <v>445</v>
      </c>
      <c r="I314" s="102" t="s">
        <v>214</v>
      </c>
      <c r="J314" s="105">
        <v>0.37412206433849821</v>
      </c>
      <c r="K314" s="83">
        <v>0.37412206433849821</v>
      </c>
      <c r="L314" s="102" t="s">
        <v>214</v>
      </c>
      <c r="M314" s="105">
        <f t="shared" si="4"/>
        <v>1.0249919570917759E-3</v>
      </c>
      <c r="N314" s="83">
        <f t="shared" si="5"/>
        <v>1.0249919570917759E-3</v>
      </c>
    </row>
    <row r="315" spans="1:14" x14ac:dyDescent="0.25">
      <c r="A315" s="79" t="s">
        <v>236</v>
      </c>
      <c r="B315" s="133" t="s">
        <v>290</v>
      </c>
      <c r="C315" s="137" t="s">
        <v>180</v>
      </c>
      <c r="D315" s="81" t="str">
        <f>IFERROR(IF(C315="No CAS","",INDEX('DEQ Pollutant List'!$C$7:$C$611,MATCH('5. Pollutant Emissions - MB'!C315,'DEQ Pollutant List'!$B$7:$B$611,0))),"")</f>
        <v>Copper and compounds</v>
      </c>
      <c r="E315" s="115"/>
      <c r="F315" s="138" t="s">
        <v>426</v>
      </c>
      <c r="G315" s="203" t="s">
        <v>426</v>
      </c>
      <c r="H315" s="104" t="s">
        <v>445</v>
      </c>
      <c r="I315" s="102" t="s">
        <v>214</v>
      </c>
      <c r="J315" s="105">
        <v>25.275136119189529</v>
      </c>
      <c r="K315" s="83">
        <v>25.275136119189529</v>
      </c>
      <c r="L315" s="102" t="s">
        <v>214</v>
      </c>
      <c r="M315" s="105">
        <f t="shared" si="4"/>
        <v>6.9246948271752137E-2</v>
      </c>
      <c r="N315" s="83">
        <f t="shared" si="5"/>
        <v>6.9246948271752137E-2</v>
      </c>
    </row>
    <row r="316" spans="1:14" x14ac:dyDescent="0.25">
      <c r="A316" s="79" t="s">
        <v>236</v>
      </c>
      <c r="B316" s="133" t="s">
        <v>290</v>
      </c>
      <c r="C316" s="137" t="s">
        <v>184</v>
      </c>
      <c r="D316" s="81" t="str">
        <f>IFERROR(IF(C316="No CAS","",INDEX('DEQ Pollutant List'!$C$7:$C$611,MATCH('5. Pollutant Emissions - MB'!C316,'DEQ Pollutant List'!$B$7:$B$611,0))),"")</f>
        <v>Manganese and compounds</v>
      </c>
      <c r="E316" s="115"/>
      <c r="F316" s="138" t="s">
        <v>426</v>
      </c>
      <c r="G316" s="203" t="s">
        <v>426</v>
      </c>
      <c r="H316" s="104" t="s">
        <v>445</v>
      </c>
      <c r="I316" s="102" t="s">
        <v>214</v>
      </c>
      <c r="J316" s="105">
        <v>0</v>
      </c>
      <c r="K316" s="83">
        <v>0</v>
      </c>
      <c r="L316" s="102" t="s">
        <v>214</v>
      </c>
      <c r="M316" s="105">
        <f t="shared" si="4"/>
        <v>0</v>
      </c>
      <c r="N316" s="83">
        <f t="shared" si="5"/>
        <v>0</v>
      </c>
    </row>
    <row r="317" spans="1:14" x14ac:dyDescent="0.25">
      <c r="A317" s="79" t="s">
        <v>236</v>
      </c>
      <c r="B317" s="133" t="s">
        <v>290</v>
      </c>
      <c r="C317" s="137" t="s">
        <v>436</v>
      </c>
      <c r="D317" s="81" t="str">
        <f>IFERROR(IF(C317="No CAS","",INDEX('DEQ Pollutant List'!$C$7:$C$611,MATCH('5. Pollutant Emissions - MB'!C317,'DEQ Pollutant List'!$B$7:$B$611,0))),"")</f>
        <v>1,2,3-Trimethylbenzene</v>
      </c>
      <c r="E317" s="115"/>
      <c r="F317" s="138" t="s">
        <v>426</v>
      </c>
      <c r="G317" s="203" t="s">
        <v>426</v>
      </c>
      <c r="H317" s="104" t="s">
        <v>445</v>
      </c>
      <c r="I317" s="102" t="s">
        <v>214</v>
      </c>
      <c r="J317" s="105">
        <v>0</v>
      </c>
      <c r="K317" s="83">
        <v>0</v>
      </c>
      <c r="L317" s="102" t="s">
        <v>214</v>
      </c>
      <c r="M317" s="105">
        <f t="shared" si="4"/>
        <v>0</v>
      </c>
      <c r="N317" s="83">
        <f t="shared" si="5"/>
        <v>0</v>
      </c>
    </row>
    <row r="318" spans="1:14" x14ac:dyDescent="0.25">
      <c r="A318" s="79" t="s">
        <v>236</v>
      </c>
      <c r="B318" s="133" t="s">
        <v>290</v>
      </c>
      <c r="C318" s="137" t="s">
        <v>437</v>
      </c>
      <c r="D318" s="81" t="str">
        <f>IFERROR(IF(C318="No CAS","",INDEX('DEQ Pollutant List'!$C$7:$C$611,MATCH('5. Pollutant Emissions - MB'!C318,'DEQ Pollutant List'!$B$7:$B$611,0))),"")</f>
        <v>1,3,5-Trimethylbenzene</v>
      </c>
      <c r="E318" s="115"/>
      <c r="F318" s="138" t="s">
        <v>426</v>
      </c>
      <c r="G318" s="203" t="s">
        <v>426</v>
      </c>
      <c r="H318" s="104" t="s">
        <v>446</v>
      </c>
      <c r="I318" s="102" t="s">
        <v>214</v>
      </c>
      <c r="J318" s="105">
        <v>2515</v>
      </c>
      <c r="K318" s="83">
        <v>2515</v>
      </c>
      <c r="L318" s="102" t="s">
        <v>214</v>
      </c>
      <c r="M318" s="105">
        <f t="shared" ref="M318" si="6">J318/365</f>
        <v>6.8904109589041092</v>
      </c>
      <c r="N318" s="83">
        <f t="shared" ref="N318" si="7">K318/365</f>
        <v>6.8904109589041092</v>
      </c>
    </row>
    <row r="319" spans="1:14" x14ac:dyDescent="0.25">
      <c r="A319" s="79" t="s">
        <v>291</v>
      </c>
      <c r="B319" s="133" t="s">
        <v>293</v>
      </c>
      <c r="C319" s="137" t="s">
        <v>191</v>
      </c>
      <c r="D319" s="81" t="str">
        <f>IFERROR(IF(C319="No CAS","",INDEX('DEQ Pollutant List'!$C$7:$C$611,MATCH('5. Pollutant Emissions - MB'!C319,'DEQ Pollutant List'!$B$7:$B$611,0))),"")</f>
        <v>Xylene (mixture), including m-xylene, o-xylene, p-xylene</v>
      </c>
      <c r="E319" s="115"/>
      <c r="F319" s="138">
        <v>0</v>
      </c>
      <c r="G319" s="199">
        <v>0.02</v>
      </c>
      <c r="H319" s="104"/>
      <c r="I319" s="102" cm="1">
        <f t="array" ref="I319">((_xlfn.XLOOKUP(B319,'4. Material Balance Activities'!$C$90:$C$138,'4. Material Balance Activities'!$G$90:$G$138,NA,0,1)-_xlfn.XLOOKUP(B319,'4. Material Balance Activities'!$C$90:$C$138,'4. Material Balance Activities'!$M$90:$M$138,NA,0,1))*G319)*(1-F319)</f>
        <v>11.802648000000001</v>
      </c>
      <c r="J319" s="105" t="s">
        <v>214</v>
      </c>
      <c r="K319" s="83" t="s">
        <v>214</v>
      </c>
      <c r="L319" s="102" cm="1">
        <f t="array" ref="L319">((_xlfn.XLOOKUP(B319,'4. Material Balance Activities'!$C$90:$C$138,'4. Material Balance Activities'!$J$90:$J$138,NA,0,1)-_xlfn.XLOOKUP(B319,'4. Material Balance Activities'!$C$90:$C$138,'4. Material Balance Activities'!$P$90:$P$138,NA,0,1))*G319)*(1-F319)</f>
        <v>4.7591322580645169E-2</v>
      </c>
      <c r="M319" s="105" t="s">
        <v>214</v>
      </c>
      <c r="N319" s="83" t="s">
        <v>214</v>
      </c>
    </row>
    <row r="320" spans="1:14" x14ac:dyDescent="0.25">
      <c r="A320" s="79" t="s">
        <v>291</v>
      </c>
      <c r="B320" s="133" t="s">
        <v>293</v>
      </c>
      <c r="C320" s="137" t="s">
        <v>181</v>
      </c>
      <c r="D320" s="81" t="str">
        <f>IFERROR(IF(C320="No CAS","",INDEX('DEQ Pollutant List'!$C$7:$C$611,MATCH('5. Pollutant Emissions - MB'!C320,'DEQ Pollutant List'!$B$7:$B$611,0))),"")</f>
        <v>Ethyl benzene</v>
      </c>
      <c r="E320" s="115"/>
      <c r="F320" s="138">
        <v>0</v>
      </c>
      <c r="G320" s="199">
        <v>3.0000000000000001E-3</v>
      </c>
      <c r="H320" s="104"/>
      <c r="I320" s="102" cm="1">
        <f t="array" ref="I320">((_xlfn.XLOOKUP(B320,'4. Material Balance Activities'!$C$90:$C$138,'4. Material Balance Activities'!$G$90:$G$138,NA,0,1)-_xlfn.XLOOKUP(B320,'4. Material Balance Activities'!$C$90:$C$138,'4. Material Balance Activities'!$M$90:$M$138,NA,0,1))*G320)*(1-F320)</f>
        <v>1.7703972000000003</v>
      </c>
      <c r="J320" s="105" t="s">
        <v>214</v>
      </c>
      <c r="K320" s="83" t="s">
        <v>214</v>
      </c>
      <c r="L320" s="102" cm="1">
        <f t="array" ref="L320">((_xlfn.XLOOKUP(B320,'4. Material Balance Activities'!$C$90:$C$138,'4. Material Balance Activities'!$J$90:$J$138,NA,0,1)-_xlfn.XLOOKUP(B320,'4. Material Balance Activities'!$C$90:$C$138,'4. Material Balance Activities'!$P$90:$P$138,NA,0,1))*G320)*(1-F320)</f>
        <v>7.1386983870967754E-3</v>
      </c>
      <c r="M320" s="105" t="s">
        <v>214</v>
      </c>
      <c r="N320" s="83" t="s">
        <v>214</v>
      </c>
    </row>
    <row r="321" spans="1:14" x14ac:dyDescent="0.25">
      <c r="A321" s="79" t="s">
        <v>291</v>
      </c>
      <c r="B321" s="133" t="s">
        <v>293</v>
      </c>
      <c r="C321" s="137" t="s">
        <v>428</v>
      </c>
      <c r="D321" s="81" t="str">
        <f>IFERROR(IF(C321="No CAS","",INDEX('DEQ Pollutant List'!$C$7:$C$611,MATCH('5. Pollutant Emissions - MB'!C321,'DEQ Pollutant List'!$B$7:$B$611,0))),"")</f>
        <v>Isopropylbenzene (cumene)</v>
      </c>
      <c r="E321" s="115"/>
      <c r="F321" s="138">
        <v>0</v>
      </c>
      <c r="G321" s="199">
        <v>1E-3</v>
      </c>
      <c r="H321" s="104"/>
      <c r="I321" s="102" cm="1">
        <f t="array" ref="I321">((_xlfn.XLOOKUP(B321,'4. Material Balance Activities'!$C$90:$C$138,'4. Material Balance Activities'!$G$90:$G$138,NA,0,1)-_xlfn.XLOOKUP(B321,'4. Material Balance Activities'!$C$90:$C$138,'4. Material Balance Activities'!$M$90:$M$138,NA,0,1))*G321)*(1-F321)</f>
        <v>0.59013240000000011</v>
      </c>
      <c r="J321" s="105" t="s">
        <v>214</v>
      </c>
      <c r="K321" s="83" t="s">
        <v>214</v>
      </c>
      <c r="L321" s="102" cm="1">
        <f t="array" ref="L321">((_xlfn.XLOOKUP(B321,'4. Material Balance Activities'!$C$90:$C$138,'4. Material Balance Activities'!$J$90:$J$138,NA,0,1)-_xlfn.XLOOKUP(B321,'4. Material Balance Activities'!$C$90:$C$138,'4. Material Balance Activities'!$P$90:$P$138,NA,0,1))*G321)*(1-F321)</f>
        <v>2.3795661290322585E-3</v>
      </c>
      <c r="M321" s="105" t="s">
        <v>214</v>
      </c>
      <c r="N321" s="83" t="s">
        <v>214</v>
      </c>
    </row>
    <row r="322" spans="1:14" x14ac:dyDescent="0.25">
      <c r="A322" s="79" t="s">
        <v>291</v>
      </c>
      <c r="B322" s="133" t="s">
        <v>293</v>
      </c>
      <c r="C322" s="137" t="s">
        <v>430</v>
      </c>
      <c r="D322" s="81" t="str">
        <f>IFERROR(IF(C322="No CAS","",INDEX('DEQ Pollutant List'!$C$7:$C$611,MATCH('5. Pollutant Emissions - MB'!C322,'DEQ Pollutant List'!$B$7:$B$611,0))),"")</f>
        <v>n-Butyl alcohol</v>
      </c>
      <c r="E322" s="115"/>
      <c r="F322" s="138">
        <v>0</v>
      </c>
      <c r="G322" s="199">
        <v>0.06</v>
      </c>
      <c r="H322" s="104"/>
      <c r="I322" s="102" cm="1">
        <f t="array" ref="I322">((_xlfn.XLOOKUP(B322,'4. Material Balance Activities'!$C$90:$C$138,'4. Material Balance Activities'!$G$90:$G$138,NA,0,1)-_xlfn.XLOOKUP(B322,'4. Material Balance Activities'!$C$90:$C$138,'4. Material Balance Activities'!$M$90:$M$138,NA,0,1))*G322)*(1-F322)</f>
        <v>35.407944000000001</v>
      </c>
      <c r="J322" s="105" t="s">
        <v>214</v>
      </c>
      <c r="K322" s="83" t="s">
        <v>214</v>
      </c>
      <c r="L322" s="102" cm="1">
        <f t="array" ref="L322">((_xlfn.XLOOKUP(B322,'4. Material Balance Activities'!$C$90:$C$138,'4. Material Balance Activities'!$J$90:$J$138,NA,0,1)-_xlfn.XLOOKUP(B322,'4. Material Balance Activities'!$C$90:$C$138,'4. Material Balance Activities'!$P$90:$P$138,NA,0,1))*G322)*(1-F322)</f>
        <v>0.14277396774193549</v>
      </c>
      <c r="M322" s="105" t="s">
        <v>214</v>
      </c>
      <c r="N322" s="83" t="s">
        <v>214</v>
      </c>
    </row>
    <row r="323" spans="1:14" x14ac:dyDescent="0.25">
      <c r="A323" s="79" t="s">
        <v>291</v>
      </c>
      <c r="B323" s="133" t="s">
        <v>293</v>
      </c>
      <c r="C323" s="137" t="s">
        <v>436</v>
      </c>
      <c r="D323" s="81" t="str">
        <f>IFERROR(IF(C323="No CAS","",INDEX('DEQ Pollutant List'!$C$7:$C$611,MATCH('5. Pollutant Emissions - MB'!C323,'DEQ Pollutant List'!$B$7:$B$611,0))),"")</f>
        <v>1,2,3-Trimethylbenzene</v>
      </c>
      <c r="E323" s="115"/>
      <c r="F323" s="138">
        <v>0</v>
      </c>
      <c r="G323" s="199">
        <v>0.01</v>
      </c>
      <c r="H323" s="104"/>
      <c r="I323" s="102" cm="1">
        <f t="array" ref="I323">((_xlfn.XLOOKUP(B323,'4. Material Balance Activities'!$C$90:$C$138,'4. Material Balance Activities'!$G$90:$G$138,NA,0,1)-_xlfn.XLOOKUP(B323,'4. Material Balance Activities'!$C$90:$C$138,'4. Material Balance Activities'!$M$90:$M$138,NA,0,1))*G323)*(1-F323)</f>
        <v>5.9013240000000007</v>
      </c>
      <c r="J323" s="105" t="s">
        <v>214</v>
      </c>
      <c r="K323" s="83" t="s">
        <v>214</v>
      </c>
      <c r="L323" s="102" cm="1">
        <f t="array" ref="L323">((_xlfn.XLOOKUP(B323,'4. Material Balance Activities'!$C$90:$C$138,'4. Material Balance Activities'!$J$90:$J$138,NA,0,1)-_xlfn.XLOOKUP(B323,'4. Material Balance Activities'!$C$90:$C$138,'4. Material Balance Activities'!$P$90:$P$138,NA,0,1))*G323)*(1-F323)</f>
        <v>2.3795661290322585E-2</v>
      </c>
      <c r="M323" s="105" t="s">
        <v>214</v>
      </c>
      <c r="N323" s="83" t="s">
        <v>214</v>
      </c>
    </row>
    <row r="324" spans="1:14" x14ac:dyDescent="0.25">
      <c r="A324" s="79" t="s">
        <v>291</v>
      </c>
      <c r="B324" s="133" t="s">
        <v>295</v>
      </c>
      <c r="C324" s="137" t="s">
        <v>191</v>
      </c>
      <c r="D324" s="81" t="str">
        <f>IFERROR(IF(C324="No CAS","",INDEX('DEQ Pollutant List'!$C$7:$C$611,MATCH('5. Pollutant Emissions - MB'!C324,'DEQ Pollutant List'!$B$7:$B$611,0))),"")</f>
        <v>Xylene (mixture), including m-xylene, o-xylene, p-xylene</v>
      </c>
      <c r="E324" s="115"/>
      <c r="F324" s="138">
        <v>0</v>
      </c>
      <c r="G324" s="139">
        <v>0.02</v>
      </c>
      <c r="H324" s="104"/>
      <c r="I324" s="102" cm="1">
        <f t="array" ref="I324">((_xlfn.XLOOKUP(B324,'4. Material Balance Activities'!$C$90:$C$138,'4. Material Balance Activities'!$G$90:$G$138,NA,0,1)-_xlfn.XLOOKUP(B324,'4. Material Balance Activities'!$C$90:$C$138,'4. Material Balance Activities'!$M$90:$M$138,NA,0,1))*G324)*(1-F324)</f>
        <v>13.693680000000002</v>
      </c>
      <c r="J324" s="105" t="s">
        <v>214</v>
      </c>
      <c r="K324" s="83" t="s">
        <v>214</v>
      </c>
      <c r="L324" s="102" cm="1">
        <f t="array" ref="L324">((_xlfn.XLOOKUP(B324,'4. Material Balance Activities'!$C$90:$C$138,'4. Material Balance Activities'!$J$90:$J$138,NA,0,1)-_xlfn.XLOOKUP(B324,'4. Material Balance Activities'!$C$90:$C$138,'4. Material Balance Activities'!$P$90:$P$138,NA,0,1))*G324)*(1-F324)</f>
        <v>5.5216451612903235E-2</v>
      </c>
      <c r="M324" s="105" t="s">
        <v>214</v>
      </c>
      <c r="N324" s="83" t="s">
        <v>214</v>
      </c>
    </row>
    <row r="325" spans="1:14" x14ac:dyDescent="0.25">
      <c r="A325" s="79" t="s">
        <v>291</v>
      </c>
      <c r="B325" s="133" t="s">
        <v>295</v>
      </c>
      <c r="C325" s="137" t="s">
        <v>181</v>
      </c>
      <c r="D325" s="81" t="str">
        <f>IFERROR(IF(C325="No CAS","",INDEX('DEQ Pollutant List'!$C$7:$C$611,MATCH('5. Pollutant Emissions - MB'!C325,'DEQ Pollutant List'!$B$7:$B$611,0))),"")</f>
        <v>Ethyl benzene</v>
      </c>
      <c r="E325" s="115"/>
      <c r="F325" s="138">
        <v>0</v>
      </c>
      <c r="G325" s="139">
        <v>3.0000000000000001E-3</v>
      </c>
      <c r="H325" s="104"/>
      <c r="I325" s="102" cm="1">
        <f t="array" ref="I325">((_xlfn.XLOOKUP(B325,'4. Material Balance Activities'!$C$90:$C$138,'4. Material Balance Activities'!$G$90:$G$138,NA,0,1)-_xlfn.XLOOKUP(B325,'4. Material Balance Activities'!$C$90:$C$138,'4. Material Balance Activities'!$M$90:$M$138,NA,0,1))*G325)*(1-F325)</f>
        <v>2.0540520000000004</v>
      </c>
      <c r="J325" s="105" t="s">
        <v>214</v>
      </c>
      <c r="K325" s="83" t="s">
        <v>214</v>
      </c>
      <c r="L325" s="102" cm="1">
        <f t="array" ref="L325">((_xlfn.XLOOKUP(B325,'4. Material Balance Activities'!$C$90:$C$138,'4. Material Balance Activities'!$J$90:$J$138,NA,0,1)-_xlfn.XLOOKUP(B325,'4. Material Balance Activities'!$C$90:$C$138,'4. Material Balance Activities'!$P$90:$P$138,NA,0,1))*G325)*(1-F325)</f>
        <v>8.2824677419354852E-3</v>
      </c>
      <c r="M325" s="105" t="s">
        <v>214</v>
      </c>
      <c r="N325" s="83" t="s">
        <v>214</v>
      </c>
    </row>
    <row r="326" spans="1:14" x14ac:dyDescent="0.25">
      <c r="A326" s="79" t="s">
        <v>291</v>
      </c>
      <c r="B326" s="133" t="s">
        <v>295</v>
      </c>
      <c r="C326" s="137" t="s">
        <v>428</v>
      </c>
      <c r="D326" s="81" t="str">
        <f>IFERROR(IF(C326="No CAS","",INDEX('DEQ Pollutant List'!$C$7:$C$611,MATCH('5. Pollutant Emissions - MB'!C326,'DEQ Pollutant List'!$B$7:$B$611,0))),"")</f>
        <v>Isopropylbenzene (cumene)</v>
      </c>
      <c r="E326" s="115"/>
      <c r="F326" s="138">
        <v>0</v>
      </c>
      <c r="G326" s="139">
        <v>1E-3</v>
      </c>
      <c r="H326" s="104"/>
      <c r="I326" s="102" cm="1">
        <f t="array" ref="I326">((_xlfn.XLOOKUP(B326,'4. Material Balance Activities'!$C$90:$C$138,'4. Material Balance Activities'!$G$90:$G$138,NA,0,1)-_xlfn.XLOOKUP(B326,'4. Material Balance Activities'!$C$90:$C$138,'4. Material Balance Activities'!$M$90:$M$138,NA,0,1))*G326)*(1-F326)</f>
        <v>0.68468400000000007</v>
      </c>
      <c r="J326" s="105" t="s">
        <v>214</v>
      </c>
      <c r="K326" s="83" t="s">
        <v>214</v>
      </c>
      <c r="L326" s="102" cm="1">
        <f t="array" ref="L326">((_xlfn.XLOOKUP(B326,'4. Material Balance Activities'!$C$90:$C$138,'4. Material Balance Activities'!$J$90:$J$138,NA,0,1)-_xlfn.XLOOKUP(B326,'4. Material Balance Activities'!$C$90:$C$138,'4. Material Balance Activities'!$P$90:$P$138,NA,0,1))*G326)*(1-F326)</f>
        <v>2.7608225806451617E-3</v>
      </c>
      <c r="M326" s="105" t="s">
        <v>214</v>
      </c>
      <c r="N326" s="83" t="s">
        <v>214</v>
      </c>
    </row>
    <row r="327" spans="1:14" x14ac:dyDescent="0.25">
      <c r="A327" s="79" t="s">
        <v>291</v>
      </c>
      <c r="B327" s="133" t="s">
        <v>295</v>
      </c>
      <c r="C327" s="137" t="s">
        <v>430</v>
      </c>
      <c r="D327" s="81" t="str">
        <f>IFERROR(IF(C327="No CAS","",INDEX('DEQ Pollutant List'!$C$7:$C$611,MATCH('5. Pollutant Emissions - MB'!C327,'DEQ Pollutant List'!$B$7:$B$611,0))),"")</f>
        <v>n-Butyl alcohol</v>
      </c>
      <c r="E327" s="115"/>
      <c r="F327" s="138">
        <v>0</v>
      </c>
      <c r="G327" s="139">
        <v>0.06</v>
      </c>
      <c r="H327" s="104"/>
      <c r="I327" s="102" cm="1">
        <f t="array" ref="I327">((_xlfn.XLOOKUP(B327,'4. Material Balance Activities'!$C$90:$C$138,'4. Material Balance Activities'!$G$90:$G$138,NA,0,1)-_xlfn.XLOOKUP(B327,'4. Material Balance Activities'!$C$90:$C$138,'4. Material Balance Activities'!$M$90:$M$138,NA,0,1))*G327)*(1-F327)</f>
        <v>41.081040000000002</v>
      </c>
      <c r="J327" s="105" t="s">
        <v>214</v>
      </c>
      <c r="K327" s="83" t="s">
        <v>214</v>
      </c>
      <c r="L327" s="102" cm="1">
        <f t="array" ref="L327">((_xlfn.XLOOKUP(B327,'4. Material Balance Activities'!$C$90:$C$138,'4. Material Balance Activities'!$J$90:$J$138,NA,0,1)-_xlfn.XLOOKUP(B327,'4. Material Balance Activities'!$C$90:$C$138,'4. Material Balance Activities'!$P$90:$P$138,NA,0,1))*G327)*(1-F327)</f>
        <v>0.16564935483870971</v>
      </c>
      <c r="M327" s="105" t="s">
        <v>214</v>
      </c>
      <c r="N327" s="83" t="s">
        <v>214</v>
      </c>
    </row>
    <row r="328" spans="1:14" x14ac:dyDescent="0.25">
      <c r="A328" s="79" t="s">
        <v>291</v>
      </c>
      <c r="B328" s="133" t="s">
        <v>295</v>
      </c>
      <c r="C328" s="137" t="s">
        <v>436</v>
      </c>
      <c r="D328" s="81" t="str">
        <f>IFERROR(IF(C328="No CAS","",INDEX('DEQ Pollutant List'!$C$7:$C$611,MATCH('5. Pollutant Emissions - MB'!C328,'DEQ Pollutant List'!$B$7:$B$611,0))),"")</f>
        <v>1,2,3-Trimethylbenzene</v>
      </c>
      <c r="E328" s="115"/>
      <c r="F328" s="138">
        <v>0</v>
      </c>
      <c r="G328" s="139">
        <v>0.01</v>
      </c>
      <c r="H328" s="104"/>
      <c r="I328" s="102" cm="1">
        <f t="array" ref="I328">((_xlfn.XLOOKUP(B328,'4. Material Balance Activities'!$C$90:$C$138,'4. Material Balance Activities'!$G$90:$G$138,NA,0,1)-_xlfn.XLOOKUP(B328,'4. Material Balance Activities'!$C$90:$C$138,'4. Material Balance Activities'!$M$90:$M$138,NA,0,1))*G328)*(1-F328)</f>
        <v>6.8468400000000011</v>
      </c>
      <c r="J328" s="105" t="s">
        <v>214</v>
      </c>
      <c r="K328" s="83" t="s">
        <v>214</v>
      </c>
      <c r="L328" s="102" cm="1">
        <f t="array" ref="L328">((_xlfn.XLOOKUP(B328,'4. Material Balance Activities'!$C$90:$C$138,'4. Material Balance Activities'!$J$90:$J$138,NA,0,1)-_xlfn.XLOOKUP(B328,'4. Material Balance Activities'!$C$90:$C$138,'4. Material Balance Activities'!$P$90:$P$138,NA,0,1))*G328)*(1-F328)</f>
        <v>2.7608225806451617E-2</v>
      </c>
      <c r="M328" s="105" t="s">
        <v>214</v>
      </c>
      <c r="N328" s="83" t="s">
        <v>214</v>
      </c>
    </row>
    <row r="329" spans="1:14" x14ac:dyDescent="0.25">
      <c r="A329" s="79" t="s">
        <v>291</v>
      </c>
      <c r="B329" s="133" t="s">
        <v>296</v>
      </c>
      <c r="C329" s="137" t="s">
        <v>181</v>
      </c>
      <c r="D329" s="81" t="str">
        <f>IFERROR(IF(C329="No CAS","",INDEX('DEQ Pollutant List'!$C$7:$C$611,MATCH('5. Pollutant Emissions - MB'!C329,'DEQ Pollutant List'!$B$7:$B$611,0))),"")</f>
        <v>Ethyl benzene</v>
      </c>
      <c r="E329" s="115"/>
      <c r="F329" s="138">
        <v>0</v>
      </c>
      <c r="G329" s="139">
        <v>2E-3</v>
      </c>
      <c r="H329" s="104"/>
      <c r="I329" s="102" cm="1">
        <f t="array" ref="I329">((_xlfn.XLOOKUP(B329,'4. Material Balance Activities'!$C$90:$C$138,'4. Material Balance Activities'!$G$90:$G$138,NA,0,1)-_xlfn.XLOOKUP(B329,'4. Material Balance Activities'!$C$90:$C$138,'4. Material Balance Activities'!$M$90:$M$138,NA,0,1))*G329)*(1-F329)</f>
        <v>0.68603040000000015</v>
      </c>
      <c r="J329" s="105" t="s">
        <v>214</v>
      </c>
      <c r="K329" s="83" t="s">
        <v>214</v>
      </c>
      <c r="L329" s="102" cm="1">
        <f t="array" ref="L329">((_xlfn.XLOOKUP(B329,'4. Material Balance Activities'!$C$90:$C$138,'4. Material Balance Activities'!$J$90:$J$138,NA,0,1)-_xlfn.XLOOKUP(B329,'4. Material Balance Activities'!$C$90:$C$138,'4. Material Balance Activities'!$P$90:$P$138,NA,0,1))*G329)*(1-F329)</f>
        <v>2.7662516129032264E-3</v>
      </c>
      <c r="M329" s="105" t="s">
        <v>214</v>
      </c>
      <c r="N329" s="83" t="s">
        <v>214</v>
      </c>
    </row>
    <row r="330" spans="1:14" x14ac:dyDescent="0.25">
      <c r="A330" s="79" t="s">
        <v>291</v>
      </c>
      <c r="B330" s="133" t="s">
        <v>296</v>
      </c>
      <c r="C330" s="137" t="s">
        <v>428</v>
      </c>
      <c r="D330" s="81" t="str">
        <f>IFERROR(IF(C330="No CAS","",INDEX('DEQ Pollutant List'!$C$7:$C$611,MATCH('5. Pollutant Emissions - MB'!C330,'DEQ Pollutant List'!$B$7:$B$611,0))),"")</f>
        <v>Isopropylbenzene (cumene)</v>
      </c>
      <c r="E330" s="115"/>
      <c r="F330" s="138">
        <v>0</v>
      </c>
      <c r="G330" s="139">
        <v>2E-3</v>
      </c>
      <c r="H330" s="104"/>
      <c r="I330" s="102" cm="1">
        <f t="array" ref="I330">((_xlfn.XLOOKUP(B330,'4. Material Balance Activities'!$C$90:$C$138,'4. Material Balance Activities'!$G$90:$G$138,NA,0,1)-_xlfn.XLOOKUP(B330,'4. Material Balance Activities'!$C$90:$C$138,'4. Material Balance Activities'!$M$90:$M$138,NA,0,1))*G330)*(1-F330)</f>
        <v>0.68603040000000015</v>
      </c>
      <c r="J330" s="105" t="s">
        <v>214</v>
      </c>
      <c r="K330" s="83" t="s">
        <v>214</v>
      </c>
      <c r="L330" s="102" cm="1">
        <f t="array" ref="L330">((_xlfn.XLOOKUP(B330,'4. Material Balance Activities'!$C$90:$C$138,'4. Material Balance Activities'!$J$90:$J$138,NA,0,1)-_xlfn.XLOOKUP(B330,'4. Material Balance Activities'!$C$90:$C$138,'4. Material Balance Activities'!$P$90:$P$138,NA,0,1))*G330)*(1-F330)</f>
        <v>2.7662516129032264E-3</v>
      </c>
      <c r="M330" s="105" t="s">
        <v>214</v>
      </c>
      <c r="N330" s="83" t="s">
        <v>214</v>
      </c>
    </row>
    <row r="331" spans="1:14" x14ac:dyDescent="0.25">
      <c r="A331" s="79" t="s">
        <v>291</v>
      </c>
      <c r="B331" s="133" t="s">
        <v>296</v>
      </c>
      <c r="C331" s="137" t="s">
        <v>430</v>
      </c>
      <c r="D331" s="81" t="str">
        <f>IFERROR(IF(C331="No CAS","",INDEX('DEQ Pollutant List'!$C$7:$C$611,MATCH('5. Pollutant Emissions - MB'!C331,'DEQ Pollutant List'!$B$7:$B$611,0))),"")</f>
        <v>n-Butyl alcohol</v>
      </c>
      <c r="E331" s="115"/>
      <c r="F331" s="138">
        <v>0</v>
      </c>
      <c r="G331" s="139">
        <v>0.08</v>
      </c>
      <c r="H331" s="104"/>
      <c r="I331" s="102" cm="1">
        <f t="array" ref="I331">((_xlfn.XLOOKUP(B331,'4. Material Balance Activities'!$C$90:$C$138,'4. Material Balance Activities'!$G$90:$G$138,NA,0,1)-_xlfn.XLOOKUP(B331,'4. Material Balance Activities'!$C$90:$C$138,'4. Material Balance Activities'!$M$90:$M$138,NA,0,1))*G331)*(1-F331)</f>
        <v>27.441216000000004</v>
      </c>
      <c r="J331" s="105" t="s">
        <v>214</v>
      </c>
      <c r="K331" s="83" t="s">
        <v>214</v>
      </c>
      <c r="L331" s="102" cm="1">
        <f t="array" ref="L331">((_xlfn.XLOOKUP(B331,'4. Material Balance Activities'!$C$90:$C$138,'4. Material Balance Activities'!$J$90:$J$138,NA,0,1)-_xlfn.XLOOKUP(B331,'4. Material Balance Activities'!$C$90:$C$138,'4. Material Balance Activities'!$P$90:$P$138,NA,0,1))*G331)*(1-F331)</f>
        <v>0.11065006451612906</v>
      </c>
      <c r="M331" s="105" t="s">
        <v>214</v>
      </c>
      <c r="N331" s="83" t="s">
        <v>214</v>
      </c>
    </row>
    <row r="332" spans="1:14" x14ac:dyDescent="0.25">
      <c r="A332" s="79" t="s">
        <v>291</v>
      </c>
      <c r="B332" s="133" t="s">
        <v>296</v>
      </c>
      <c r="C332" s="137" t="s">
        <v>438</v>
      </c>
      <c r="D332" s="81" t="str">
        <f>IFERROR(IF(C332="No CAS","",INDEX('DEQ Pollutant List'!$C$7:$C$611,MATCH('5. Pollutant Emissions - MB'!C332,'DEQ Pollutant List'!$B$7:$B$611,0))),"")</f>
        <v>m-Xylene</v>
      </c>
      <c r="E332" s="115"/>
      <c r="F332" s="138">
        <v>0</v>
      </c>
      <c r="G332" s="139">
        <v>0.01</v>
      </c>
      <c r="H332" s="104"/>
      <c r="I332" s="102" cm="1">
        <f t="array" ref="I332">((_xlfn.XLOOKUP(B332,'4. Material Balance Activities'!$C$90:$C$138,'4. Material Balance Activities'!$G$90:$G$138,NA,0,1)-_xlfn.XLOOKUP(B332,'4. Material Balance Activities'!$C$90:$C$138,'4. Material Balance Activities'!$M$90:$M$138,NA,0,1))*G332)*(1-F332)</f>
        <v>3.4301520000000005</v>
      </c>
      <c r="J332" s="105" t="s">
        <v>214</v>
      </c>
      <c r="K332" s="83" t="s">
        <v>214</v>
      </c>
      <c r="L332" s="102" cm="1">
        <f t="array" ref="L332">((_xlfn.XLOOKUP(B332,'4. Material Balance Activities'!$C$90:$C$138,'4. Material Balance Activities'!$J$90:$J$138,NA,0,1)-_xlfn.XLOOKUP(B332,'4. Material Balance Activities'!$C$90:$C$138,'4. Material Balance Activities'!$P$90:$P$138,NA,0,1))*G332)*(1-F332)</f>
        <v>1.3831258064516133E-2</v>
      </c>
      <c r="M332" s="105" t="s">
        <v>214</v>
      </c>
      <c r="N332" s="83" t="s">
        <v>214</v>
      </c>
    </row>
    <row r="333" spans="1:14" x14ac:dyDescent="0.25">
      <c r="A333" s="79" t="s">
        <v>291</v>
      </c>
      <c r="B333" s="133" t="s">
        <v>296</v>
      </c>
      <c r="C333" s="137" t="s">
        <v>156</v>
      </c>
      <c r="D333" s="81" t="str">
        <f>IFERROR(IF(C333="No CAS","",INDEX('DEQ Pollutant List'!$C$7:$C$611,MATCH('5. Pollutant Emissions - MB'!C333,'DEQ Pollutant List'!$B$7:$B$611,0))),"")</f>
        <v>Formaldehyde</v>
      </c>
      <c r="E333" s="115"/>
      <c r="F333" s="138">
        <v>0</v>
      </c>
      <c r="G333" s="139">
        <v>1E-3</v>
      </c>
      <c r="H333" s="104"/>
      <c r="I333" s="102" cm="1">
        <f t="array" ref="I333">((_xlfn.XLOOKUP(B333,'4. Material Balance Activities'!$C$90:$C$138,'4. Material Balance Activities'!$G$90:$G$138,NA,0,1)-_xlfn.XLOOKUP(B333,'4. Material Balance Activities'!$C$90:$C$138,'4. Material Balance Activities'!$M$90:$M$138,NA,0,1))*G333)*(1-F333)</f>
        <v>0.34301520000000008</v>
      </c>
      <c r="J333" s="105" t="s">
        <v>214</v>
      </c>
      <c r="K333" s="83" t="s">
        <v>214</v>
      </c>
      <c r="L333" s="102" cm="1">
        <f t="array" ref="L333">((_xlfn.XLOOKUP(B333,'4. Material Balance Activities'!$C$90:$C$138,'4. Material Balance Activities'!$J$90:$J$138,NA,0,1)-_xlfn.XLOOKUP(B333,'4. Material Balance Activities'!$C$90:$C$138,'4. Material Balance Activities'!$P$90:$P$138,NA,0,1))*G333)*(1-F333)</f>
        <v>1.3831258064516132E-3</v>
      </c>
      <c r="M333" s="105" t="s">
        <v>214</v>
      </c>
      <c r="N333" s="83" t="s">
        <v>214</v>
      </c>
    </row>
    <row r="334" spans="1:14" x14ac:dyDescent="0.25">
      <c r="A334" s="79" t="s">
        <v>291</v>
      </c>
      <c r="B334" s="133" t="s">
        <v>296</v>
      </c>
      <c r="C334" s="137" t="s">
        <v>431</v>
      </c>
      <c r="D334" s="81" t="str">
        <f>IFERROR(IF(C334="No CAS","",INDEX('DEQ Pollutant List'!$C$7:$C$611,MATCH('5. Pollutant Emissions - MB'!C334,'DEQ Pollutant List'!$B$7:$B$611,0))),"")</f>
        <v>1,2,4-Trimethylbenzene</v>
      </c>
      <c r="E334" s="115"/>
      <c r="F334" s="138">
        <v>0</v>
      </c>
      <c r="G334" s="139">
        <v>0.01</v>
      </c>
      <c r="H334" s="104"/>
      <c r="I334" s="102" cm="1">
        <f t="array" ref="I334">((_xlfn.XLOOKUP(B334,'4. Material Balance Activities'!$C$90:$C$138,'4. Material Balance Activities'!$G$90:$G$138,NA,0,1)-_xlfn.XLOOKUP(B334,'4. Material Balance Activities'!$C$90:$C$138,'4. Material Balance Activities'!$M$90:$M$138,NA,0,1))*G334)*(1-F334)</f>
        <v>3.4301520000000005</v>
      </c>
      <c r="J334" s="105" t="s">
        <v>214</v>
      </c>
      <c r="K334" s="83" t="s">
        <v>214</v>
      </c>
      <c r="L334" s="102" cm="1">
        <f t="array" ref="L334">((_xlfn.XLOOKUP(B334,'4. Material Balance Activities'!$C$90:$C$138,'4. Material Balance Activities'!$J$90:$J$138,NA,0,1)-_xlfn.XLOOKUP(B334,'4. Material Balance Activities'!$C$90:$C$138,'4. Material Balance Activities'!$P$90:$P$138,NA,0,1))*G334)*(1-F334)</f>
        <v>1.3831258064516133E-2</v>
      </c>
      <c r="M334" s="105" t="s">
        <v>214</v>
      </c>
      <c r="N334" s="83" t="s">
        <v>214</v>
      </c>
    </row>
    <row r="335" spans="1:14" x14ac:dyDescent="0.25">
      <c r="A335" s="79" t="s">
        <v>291</v>
      </c>
      <c r="B335" s="133" t="s">
        <v>296</v>
      </c>
      <c r="C335" s="137" t="s">
        <v>436</v>
      </c>
      <c r="D335" s="81" t="str">
        <f>IFERROR(IF(C335="No CAS","",INDEX('DEQ Pollutant List'!$C$7:$C$611,MATCH('5. Pollutant Emissions - MB'!C335,'DEQ Pollutant List'!$B$7:$B$611,0))),"")</f>
        <v>1,2,3-Trimethylbenzene</v>
      </c>
      <c r="E335" s="115"/>
      <c r="F335" s="138">
        <v>0</v>
      </c>
      <c r="G335" s="139">
        <v>0.01</v>
      </c>
      <c r="H335" s="104"/>
      <c r="I335" s="102" cm="1">
        <f t="array" ref="I335">((_xlfn.XLOOKUP(B335,'4. Material Balance Activities'!$C$90:$C$138,'4. Material Balance Activities'!$G$90:$G$138,NA,0,1)-_xlfn.XLOOKUP(B335,'4. Material Balance Activities'!$C$90:$C$138,'4. Material Balance Activities'!$M$90:$M$138,NA,0,1))*G335)*(1-F335)</f>
        <v>3.4301520000000005</v>
      </c>
      <c r="J335" s="105" t="s">
        <v>214</v>
      </c>
      <c r="K335" s="83" t="s">
        <v>214</v>
      </c>
      <c r="L335" s="102" cm="1">
        <f t="array" ref="L335">((_xlfn.XLOOKUP(B335,'4. Material Balance Activities'!$C$90:$C$138,'4. Material Balance Activities'!$J$90:$J$138,NA,0,1)-_xlfn.XLOOKUP(B335,'4. Material Balance Activities'!$C$90:$C$138,'4. Material Balance Activities'!$P$90:$P$138,NA,0,1))*G335)*(1-F335)</f>
        <v>1.3831258064516133E-2</v>
      </c>
      <c r="M335" s="105" t="s">
        <v>214</v>
      </c>
      <c r="N335" s="83" t="s">
        <v>214</v>
      </c>
    </row>
    <row r="336" spans="1:14" x14ac:dyDescent="0.25">
      <c r="A336" s="79" t="s">
        <v>291</v>
      </c>
      <c r="B336" s="133" t="s">
        <v>296</v>
      </c>
      <c r="C336" s="137" t="s">
        <v>437</v>
      </c>
      <c r="D336" s="81" t="str">
        <f>IFERROR(IF(C336="No CAS","",INDEX('DEQ Pollutant List'!$C$7:$C$611,MATCH('5. Pollutant Emissions - MB'!C336,'DEQ Pollutant List'!$B$7:$B$611,0))),"")</f>
        <v>1,3,5-Trimethylbenzene</v>
      </c>
      <c r="E336" s="115"/>
      <c r="F336" s="138">
        <v>0</v>
      </c>
      <c r="G336" s="139">
        <v>0.01</v>
      </c>
      <c r="H336" s="104"/>
      <c r="I336" s="102" cm="1">
        <f t="array" ref="I336">((_xlfn.XLOOKUP(B336,'4. Material Balance Activities'!$C$90:$C$138,'4. Material Balance Activities'!$G$90:$G$138,NA,0,1)-_xlfn.XLOOKUP(B336,'4. Material Balance Activities'!$C$90:$C$138,'4. Material Balance Activities'!$M$90:$M$138,NA,0,1))*G336)*(1-F336)</f>
        <v>3.4301520000000005</v>
      </c>
      <c r="J336" s="105" t="s">
        <v>214</v>
      </c>
      <c r="K336" s="83" t="s">
        <v>214</v>
      </c>
      <c r="L336" s="102" cm="1">
        <f t="array" ref="L336">((_xlfn.XLOOKUP(B336,'4. Material Balance Activities'!$C$90:$C$138,'4. Material Balance Activities'!$J$90:$J$138,NA,0,1)-_xlfn.XLOOKUP(B336,'4. Material Balance Activities'!$C$90:$C$138,'4. Material Balance Activities'!$P$90:$P$138,NA,0,1))*G336)*(1-F336)</f>
        <v>1.3831258064516133E-2</v>
      </c>
      <c r="M336" s="105" t="s">
        <v>214</v>
      </c>
      <c r="N336" s="83" t="s">
        <v>214</v>
      </c>
    </row>
    <row r="337" spans="1:14" x14ac:dyDescent="0.25">
      <c r="A337" s="79" t="s">
        <v>291</v>
      </c>
      <c r="B337" s="133" t="s">
        <v>297</v>
      </c>
      <c r="C337" s="137" t="s">
        <v>181</v>
      </c>
      <c r="D337" s="81" t="str">
        <f>IFERROR(IF(C337="No CAS","",INDEX('DEQ Pollutant List'!$C$7:$C$611,MATCH('5. Pollutant Emissions - MB'!C337,'DEQ Pollutant List'!$B$7:$B$611,0))),"")</f>
        <v>Ethyl benzene</v>
      </c>
      <c r="E337" s="115"/>
      <c r="F337" s="138">
        <v>0</v>
      </c>
      <c r="G337" s="139">
        <v>2E-3</v>
      </c>
      <c r="H337" s="104"/>
      <c r="I337" s="102" cm="1">
        <f t="array" ref="I337">((_xlfn.XLOOKUP(B337,'4. Material Balance Activities'!$C$90:$C$138,'4. Material Balance Activities'!$G$90:$G$138,NA,0,1)-_xlfn.XLOOKUP(B337,'4. Material Balance Activities'!$C$90:$C$138,'4. Material Balance Activities'!$M$90:$M$138,NA,0,1))*G337)*(1-F337)</f>
        <v>0.16869600000000001</v>
      </c>
      <c r="J337" s="105" t="s">
        <v>214</v>
      </c>
      <c r="K337" s="83" t="s">
        <v>214</v>
      </c>
      <c r="L337" s="102" cm="1">
        <f t="array" ref="L337">((_xlfn.XLOOKUP(B337,'4. Material Balance Activities'!$C$90:$C$138,'4. Material Balance Activities'!$J$90:$J$138,NA,0,1)-_xlfn.XLOOKUP(B337,'4. Material Balance Activities'!$C$90:$C$138,'4. Material Balance Activities'!$P$90:$P$138,NA,0,1))*G337)*(1-F337)</f>
        <v>6.8022580645161297E-4</v>
      </c>
      <c r="M337" s="105" t="s">
        <v>214</v>
      </c>
      <c r="N337" s="83" t="s">
        <v>214</v>
      </c>
    </row>
    <row r="338" spans="1:14" x14ac:dyDescent="0.25">
      <c r="A338" s="79" t="s">
        <v>291</v>
      </c>
      <c r="B338" s="133" t="s">
        <v>297</v>
      </c>
      <c r="C338" s="137" t="s">
        <v>428</v>
      </c>
      <c r="D338" s="81" t="str">
        <f>IFERROR(IF(C338="No CAS","",INDEX('DEQ Pollutant List'!$C$7:$C$611,MATCH('5. Pollutant Emissions - MB'!C338,'DEQ Pollutant List'!$B$7:$B$611,0))),"")</f>
        <v>Isopropylbenzene (cumene)</v>
      </c>
      <c r="E338" s="115"/>
      <c r="F338" s="138">
        <v>0</v>
      </c>
      <c r="G338" s="139">
        <v>2E-3</v>
      </c>
      <c r="H338" s="104"/>
      <c r="I338" s="102" cm="1">
        <f t="array" ref="I338">((_xlfn.XLOOKUP(B338,'4. Material Balance Activities'!$C$90:$C$138,'4. Material Balance Activities'!$G$90:$G$138,NA,0,1)-_xlfn.XLOOKUP(B338,'4. Material Balance Activities'!$C$90:$C$138,'4. Material Balance Activities'!$M$90:$M$138,NA,0,1))*G338)*(1-F338)</f>
        <v>0.16869600000000001</v>
      </c>
      <c r="J338" s="105" t="s">
        <v>214</v>
      </c>
      <c r="K338" s="83" t="s">
        <v>214</v>
      </c>
      <c r="L338" s="102" cm="1">
        <f t="array" ref="L338">((_xlfn.XLOOKUP(B338,'4. Material Balance Activities'!$C$90:$C$138,'4. Material Balance Activities'!$J$90:$J$138,NA,0,1)-_xlfn.XLOOKUP(B338,'4. Material Balance Activities'!$C$90:$C$138,'4. Material Balance Activities'!$P$90:$P$138,NA,0,1))*G338)*(1-F338)</f>
        <v>6.8022580645161297E-4</v>
      </c>
      <c r="M338" s="105" t="s">
        <v>214</v>
      </c>
      <c r="N338" s="83" t="s">
        <v>214</v>
      </c>
    </row>
    <row r="339" spans="1:14" x14ac:dyDescent="0.25">
      <c r="A339" s="79" t="s">
        <v>291</v>
      </c>
      <c r="B339" s="133" t="s">
        <v>297</v>
      </c>
      <c r="C339" s="137" t="s">
        <v>438</v>
      </c>
      <c r="D339" s="81" t="str">
        <f>IFERROR(IF(C339="No CAS","",INDEX('DEQ Pollutant List'!$C$7:$C$611,MATCH('5. Pollutant Emissions - MB'!C339,'DEQ Pollutant List'!$B$7:$B$611,0))),"")</f>
        <v>m-Xylene</v>
      </c>
      <c r="E339" s="115"/>
      <c r="F339" s="138">
        <v>0</v>
      </c>
      <c r="G339" s="139">
        <v>0.01</v>
      </c>
      <c r="H339" s="104"/>
      <c r="I339" s="102" cm="1">
        <f t="array" ref="I339">((_xlfn.XLOOKUP(B339,'4. Material Balance Activities'!$C$90:$C$138,'4. Material Balance Activities'!$G$90:$G$138,NA,0,1)-_xlfn.XLOOKUP(B339,'4. Material Balance Activities'!$C$90:$C$138,'4. Material Balance Activities'!$M$90:$M$138,NA,0,1))*G339)*(1-F339)</f>
        <v>0.84348000000000001</v>
      </c>
      <c r="J339" s="105" t="s">
        <v>214</v>
      </c>
      <c r="K339" s="83" t="s">
        <v>214</v>
      </c>
      <c r="L339" s="102" cm="1">
        <f t="array" ref="L339">((_xlfn.XLOOKUP(B339,'4. Material Balance Activities'!$C$90:$C$138,'4. Material Balance Activities'!$J$90:$J$138,NA,0,1)-_xlfn.XLOOKUP(B339,'4. Material Balance Activities'!$C$90:$C$138,'4. Material Balance Activities'!$P$90:$P$138,NA,0,1))*G339)*(1-F339)</f>
        <v>3.4011290322580644E-3</v>
      </c>
      <c r="M339" s="105" t="s">
        <v>214</v>
      </c>
      <c r="N339" s="83" t="s">
        <v>214</v>
      </c>
    </row>
    <row r="340" spans="1:14" x14ac:dyDescent="0.25">
      <c r="A340" s="79" t="s">
        <v>291</v>
      </c>
      <c r="B340" s="133" t="s">
        <v>297</v>
      </c>
      <c r="C340" s="137" t="s">
        <v>156</v>
      </c>
      <c r="D340" s="81" t="str">
        <f>IFERROR(IF(C340="No CAS","",INDEX('DEQ Pollutant List'!$C$7:$C$611,MATCH('5. Pollutant Emissions - MB'!C340,'DEQ Pollutant List'!$B$7:$B$611,0))),"")</f>
        <v>Formaldehyde</v>
      </c>
      <c r="E340" s="115"/>
      <c r="F340" s="138">
        <v>0</v>
      </c>
      <c r="G340" s="139">
        <v>1E-3</v>
      </c>
      <c r="H340" s="104"/>
      <c r="I340" s="102" cm="1">
        <f t="array" ref="I340">((_xlfn.XLOOKUP(B340,'4. Material Balance Activities'!$C$90:$C$138,'4. Material Balance Activities'!$G$90:$G$138,NA,0,1)-_xlfn.XLOOKUP(B340,'4. Material Balance Activities'!$C$90:$C$138,'4. Material Balance Activities'!$M$90:$M$138,NA,0,1))*G340)*(1-F340)</f>
        <v>8.4348000000000006E-2</v>
      </c>
      <c r="J340" s="105" t="s">
        <v>214</v>
      </c>
      <c r="K340" s="83" t="s">
        <v>214</v>
      </c>
      <c r="L340" s="102" cm="1">
        <f t="array" ref="L340">((_xlfn.XLOOKUP(B340,'4. Material Balance Activities'!$C$90:$C$138,'4. Material Balance Activities'!$J$90:$J$138,NA,0,1)-_xlfn.XLOOKUP(B340,'4. Material Balance Activities'!$C$90:$C$138,'4. Material Balance Activities'!$P$90:$P$138,NA,0,1))*G340)*(1-F340)</f>
        <v>3.4011290322580648E-4</v>
      </c>
      <c r="M340" s="105" t="s">
        <v>214</v>
      </c>
      <c r="N340" s="83" t="s">
        <v>214</v>
      </c>
    </row>
    <row r="341" spans="1:14" x14ac:dyDescent="0.25">
      <c r="A341" s="79" t="s">
        <v>291</v>
      </c>
      <c r="B341" s="133" t="s">
        <v>297</v>
      </c>
      <c r="C341" s="137" t="s">
        <v>431</v>
      </c>
      <c r="D341" s="81" t="str">
        <f>IFERROR(IF(C341="No CAS","",INDEX('DEQ Pollutant List'!$C$7:$C$611,MATCH('5. Pollutant Emissions - MB'!C341,'DEQ Pollutant List'!$B$7:$B$611,0))),"")</f>
        <v>1,2,4-Trimethylbenzene</v>
      </c>
      <c r="E341" s="115"/>
      <c r="F341" s="138">
        <v>0</v>
      </c>
      <c r="G341" s="139">
        <v>0.01</v>
      </c>
      <c r="H341" s="104"/>
      <c r="I341" s="102" cm="1">
        <f t="array" ref="I341">((_xlfn.XLOOKUP(B341,'4. Material Balance Activities'!$C$90:$C$138,'4. Material Balance Activities'!$G$90:$G$138,NA,0,1)-_xlfn.XLOOKUP(B341,'4. Material Balance Activities'!$C$90:$C$138,'4. Material Balance Activities'!$M$90:$M$138,NA,0,1))*G341)*(1-F341)</f>
        <v>0.84348000000000001</v>
      </c>
      <c r="J341" s="105" t="s">
        <v>214</v>
      </c>
      <c r="K341" s="83" t="s">
        <v>214</v>
      </c>
      <c r="L341" s="102" cm="1">
        <f t="array" ref="L341">((_xlfn.XLOOKUP(B341,'4. Material Balance Activities'!$C$90:$C$138,'4. Material Balance Activities'!$J$90:$J$138,NA,0,1)-_xlfn.XLOOKUP(B341,'4. Material Balance Activities'!$C$90:$C$138,'4. Material Balance Activities'!$P$90:$P$138,NA,0,1))*G341)*(1-F341)</f>
        <v>3.4011290322580644E-3</v>
      </c>
      <c r="M341" s="105" t="s">
        <v>214</v>
      </c>
      <c r="N341" s="83" t="s">
        <v>214</v>
      </c>
    </row>
    <row r="342" spans="1:14" x14ac:dyDescent="0.25">
      <c r="A342" s="79" t="s">
        <v>291</v>
      </c>
      <c r="B342" s="133" t="s">
        <v>297</v>
      </c>
      <c r="C342" s="137" t="s">
        <v>437</v>
      </c>
      <c r="D342" s="81" t="str">
        <f>IFERROR(IF(C342="No CAS","",INDEX('DEQ Pollutant List'!$C$7:$C$611,MATCH('5. Pollutant Emissions - MB'!C342,'DEQ Pollutant List'!$B$7:$B$611,0))),"")</f>
        <v>1,3,5-Trimethylbenzene</v>
      </c>
      <c r="E342" s="115"/>
      <c r="F342" s="138">
        <v>0</v>
      </c>
      <c r="G342" s="139">
        <v>0.01</v>
      </c>
      <c r="H342" s="104"/>
      <c r="I342" s="102" cm="1">
        <f t="array" ref="I342">((_xlfn.XLOOKUP(B342,'4. Material Balance Activities'!$C$90:$C$138,'4. Material Balance Activities'!$G$90:$G$138,NA,0,1)-_xlfn.XLOOKUP(B342,'4. Material Balance Activities'!$C$90:$C$138,'4. Material Balance Activities'!$M$90:$M$138,NA,0,1))*G342)*(1-F342)</f>
        <v>0.84348000000000001</v>
      </c>
      <c r="J342" s="105" t="s">
        <v>214</v>
      </c>
      <c r="K342" s="83" t="s">
        <v>214</v>
      </c>
      <c r="L342" s="102" cm="1">
        <f t="array" ref="L342">((_xlfn.XLOOKUP(B342,'4. Material Balance Activities'!$C$90:$C$138,'4. Material Balance Activities'!$J$90:$J$138,NA,0,1)-_xlfn.XLOOKUP(B342,'4. Material Balance Activities'!$C$90:$C$138,'4. Material Balance Activities'!$P$90:$P$138,NA,0,1))*G342)*(1-F342)</f>
        <v>3.4011290322580644E-3</v>
      </c>
      <c r="M342" s="105" t="s">
        <v>214</v>
      </c>
      <c r="N342" s="83" t="s">
        <v>214</v>
      </c>
    </row>
    <row r="343" spans="1:14" x14ac:dyDescent="0.25">
      <c r="A343" s="79" t="s">
        <v>291</v>
      </c>
      <c r="B343" s="133" t="s">
        <v>297</v>
      </c>
      <c r="C343" s="137" t="s">
        <v>430</v>
      </c>
      <c r="D343" s="81" t="str">
        <f>IFERROR(IF(C343="No CAS","",INDEX('DEQ Pollutant List'!$C$7:$C$611,MATCH('5. Pollutant Emissions - MB'!C343,'DEQ Pollutant List'!$B$7:$B$611,0))),"")</f>
        <v>n-Butyl alcohol</v>
      </c>
      <c r="E343" s="115"/>
      <c r="F343" s="138">
        <v>0</v>
      </c>
      <c r="G343" s="139">
        <v>0.08</v>
      </c>
      <c r="H343" s="104"/>
      <c r="I343" s="102" cm="1">
        <f t="array" ref="I343">((_xlfn.XLOOKUP(B343,'4. Material Balance Activities'!$C$90:$C$138,'4. Material Balance Activities'!$G$90:$G$138,NA,0,1)-_xlfn.XLOOKUP(B343,'4. Material Balance Activities'!$C$90:$C$138,'4. Material Balance Activities'!$M$90:$M$138,NA,0,1))*G343)*(1-F343)</f>
        <v>6.7478400000000001</v>
      </c>
      <c r="J343" s="105" t="s">
        <v>214</v>
      </c>
      <c r="K343" s="83" t="s">
        <v>214</v>
      </c>
      <c r="L343" s="102" cm="1">
        <f t="array" ref="L343">((_xlfn.XLOOKUP(B343,'4. Material Balance Activities'!$C$90:$C$138,'4. Material Balance Activities'!$J$90:$J$138,NA,0,1)-_xlfn.XLOOKUP(B343,'4. Material Balance Activities'!$C$90:$C$138,'4. Material Balance Activities'!$P$90:$P$138,NA,0,1))*G343)*(1-F343)</f>
        <v>2.7209032258064515E-2</v>
      </c>
      <c r="M343" s="105" t="s">
        <v>214</v>
      </c>
      <c r="N343" s="83" t="s">
        <v>214</v>
      </c>
    </row>
    <row r="344" spans="1:14" x14ac:dyDescent="0.25">
      <c r="A344" s="79" t="s">
        <v>291</v>
      </c>
      <c r="B344" s="133" t="s">
        <v>298</v>
      </c>
      <c r="C344" s="137" t="s">
        <v>191</v>
      </c>
      <c r="D344" s="81" t="str">
        <f>IFERROR(IF(C344="No CAS","",INDEX('DEQ Pollutant List'!$C$7:$C$611,MATCH('5. Pollutant Emissions - MB'!C344,'DEQ Pollutant List'!$B$7:$B$611,0))),"")</f>
        <v>Xylene (mixture), including m-xylene, o-xylene, p-xylene</v>
      </c>
      <c r="E344" s="115"/>
      <c r="F344" s="138">
        <v>0</v>
      </c>
      <c r="G344" s="139">
        <v>1.34E-2</v>
      </c>
      <c r="H344" s="104"/>
      <c r="I344" s="102" cm="1">
        <f t="array" ref="I344">((_xlfn.XLOOKUP(B344,'4. Material Balance Activities'!$C$90:$C$138,'4. Material Balance Activities'!$G$90:$G$138,NA,0,1)-_xlfn.XLOOKUP(B344,'4. Material Balance Activities'!$C$90:$C$138,'4. Material Balance Activities'!$M$90:$M$138,NA,0,1))*G344)*(1-F344)</f>
        <v>8.1187919999999997E-2</v>
      </c>
      <c r="J344" s="105" t="s">
        <v>214</v>
      </c>
      <c r="K344" s="83" t="s">
        <v>214</v>
      </c>
      <c r="L344" s="102" cm="1">
        <f t="array" ref="L344">((_xlfn.XLOOKUP(B344,'4. Material Balance Activities'!$C$90:$C$138,'4. Material Balance Activities'!$J$90:$J$138,NA,0,1)-_xlfn.XLOOKUP(B344,'4. Material Balance Activities'!$C$90:$C$138,'4. Material Balance Activities'!$P$90:$P$138,NA,0,1))*G344)*(1-F344)</f>
        <v>3.2737064516129034E-4</v>
      </c>
      <c r="M344" s="105" t="s">
        <v>214</v>
      </c>
      <c r="N344" s="83" t="s">
        <v>214</v>
      </c>
    </row>
    <row r="345" spans="1:14" x14ac:dyDescent="0.25">
      <c r="A345" s="79" t="s">
        <v>291</v>
      </c>
      <c r="B345" s="133" t="s">
        <v>298</v>
      </c>
      <c r="C345" s="137" t="s">
        <v>181</v>
      </c>
      <c r="D345" s="81" t="str">
        <f>IFERROR(IF(C345="No CAS","",INDEX('DEQ Pollutant List'!$C$7:$C$611,MATCH('5. Pollutant Emissions - MB'!C345,'DEQ Pollutant List'!$B$7:$B$611,0))),"")</f>
        <v>Ethyl benzene</v>
      </c>
      <c r="E345" s="115"/>
      <c r="F345" s="138">
        <v>0</v>
      </c>
      <c r="G345" s="139">
        <v>5.4999999999999997E-3</v>
      </c>
      <c r="H345" s="104"/>
      <c r="I345" s="102" cm="1">
        <f t="array" ref="I345">((_xlfn.XLOOKUP(B345,'4. Material Balance Activities'!$C$90:$C$138,'4. Material Balance Activities'!$G$90:$G$138,NA,0,1)-_xlfn.XLOOKUP(B345,'4. Material Balance Activities'!$C$90:$C$138,'4. Material Balance Activities'!$M$90:$M$138,NA,0,1))*G345)*(1-F345)</f>
        <v>3.3323399999999996E-2</v>
      </c>
      <c r="J345" s="105" t="s">
        <v>214</v>
      </c>
      <c r="K345" s="83" t="s">
        <v>214</v>
      </c>
      <c r="L345" s="102" cm="1">
        <f t="array" ref="L345">((_xlfn.XLOOKUP(B345,'4. Material Balance Activities'!$C$90:$C$138,'4. Material Balance Activities'!$J$90:$J$138,NA,0,1)-_xlfn.XLOOKUP(B345,'4. Material Balance Activities'!$C$90:$C$138,'4. Material Balance Activities'!$P$90:$P$138,NA,0,1))*G345)*(1-F345)</f>
        <v>1.3436854838709677E-4</v>
      </c>
      <c r="M345" s="105" t="s">
        <v>214</v>
      </c>
      <c r="N345" s="83" t="s">
        <v>214</v>
      </c>
    </row>
    <row r="346" spans="1:14" x14ac:dyDescent="0.25">
      <c r="A346" s="79" t="s">
        <v>291</v>
      </c>
      <c r="B346" s="133" t="s">
        <v>298</v>
      </c>
      <c r="C346" s="137" t="s">
        <v>432</v>
      </c>
      <c r="D346" s="81" t="str">
        <f>IFERROR(IF(C346="No CAS","",INDEX('DEQ Pollutant List'!$C$7:$C$611,MATCH('5. Pollutant Emissions - MB'!C346,'DEQ Pollutant List'!$B$7:$B$611,0))),"")</f>
        <v>Propylene glycol monomethyl ether acetate</v>
      </c>
      <c r="E346" s="115"/>
      <c r="F346" s="138">
        <v>0</v>
      </c>
      <c r="G346" s="139">
        <v>0.35630000000000001</v>
      </c>
      <c r="H346" s="104"/>
      <c r="I346" s="102" cm="1">
        <f t="array" ref="I346">((_xlfn.XLOOKUP(B346,'4. Material Balance Activities'!$C$90:$C$138,'4. Material Balance Activities'!$G$90:$G$138,NA,0,1)-_xlfn.XLOOKUP(B346,'4. Material Balance Activities'!$C$90:$C$138,'4. Material Balance Activities'!$M$90:$M$138,NA,0,1))*G346)*(1-F346)</f>
        <v>2.1587504399999999</v>
      </c>
      <c r="J346" s="105" t="s">
        <v>214</v>
      </c>
      <c r="K346" s="83" t="s">
        <v>214</v>
      </c>
      <c r="L346" s="102" cm="1">
        <f t="array" ref="L346">((_xlfn.XLOOKUP(B346,'4. Material Balance Activities'!$C$90:$C$138,'4. Material Balance Activities'!$J$90:$J$138,NA,0,1)-_xlfn.XLOOKUP(B346,'4. Material Balance Activities'!$C$90:$C$138,'4. Material Balance Activities'!$P$90:$P$138,NA,0,1))*G346)*(1-F346)</f>
        <v>8.7046388709677413E-3</v>
      </c>
      <c r="M346" s="105" t="s">
        <v>214</v>
      </c>
      <c r="N346" s="83" t="s">
        <v>214</v>
      </c>
    </row>
    <row r="347" spans="1:14" x14ac:dyDescent="0.25">
      <c r="A347" s="79" t="s">
        <v>291</v>
      </c>
      <c r="B347" s="133" t="s">
        <v>299</v>
      </c>
      <c r="C347" s="137" t="s">
        <v>191</v>
      </c>
      <c r="D347" s="81" t="str">
        <f>IFERROR(IF(C347="No CAS","",INDEX('DEQ Pollutant List'!$C$7:$C$611,MATCH('5. Pollutant Emissions - MB'!C347,'DEQ Pollutant List'!$B$7:$B$611,0))),"")</f>
        <v>Xylene (mixture), including m-xylene, o-xylene, p-xylene</v>
      </c>
      <c r="E347" s="115"/>
      <c r="F347" s="138">
        <v>0</v>
      </c>
      <c r="G347" s="139">
        <v>0.02</v>
      </c>
      <c r="H347" s="104"/>
      <c r="I347" s="102" cm="1">
        <f t="array" ref="I347">((_xlfn.XLOOKUP(B347,'4. Material Balance Activities'!$C$90:$C$138,'4. Material Balance Activities'!$G$90:$G$138,NA,0,1)-_xlfn.XLOOKUP(B347,'4. Material Balance Activities'!$C$90:$C$138,'4. Material Balance Activities'!$M$90:$M$138,NA,0,1))*G347)*(1-F347)</f>
        <v>129.49437600000002</v>
      </c>
      <c r="J347" s="105" t="s">
        <v>214</v>
      </c>
      <c r="K347" s="83" t="s">
        <v>214</v>
      </c>
      <c r="L347" s="102" cm="1">
        <f t="array" ref="L347">((_xlfn.XLOOKUP(B347,'4. Material Balance Activities'!$C$90:$C$138,'4. Material Balance Activities'!$J$90:$J$138,NA,0,1)-_xlfn.XLOOKUP(B347,'4. Material Balance Activities'!$C$90:$C$138,'4. Material Balance Activities'!$P$90:$P$138,NA,0,1))*G347)*(1-F347)</f>
        <v>0.52215474193548395</v>
      </c>
      <c r="M347" s="105" t="s">
        <v>214</v>
      </c>
      <c r="N347" s="83" t="s">
        <v>214</v>
      </c>
    </row>
    <row r="348" spans="1:14" x14ac:dyDescent="0.25">
      <c r="A348" s="79" t="s">
        <v>291</v>
      </c>
      <c r="B348" s="133" t="s">
        <v>299</v>
      </c>
      <c r="C348" s="137" t="s">
        <v>181</v>
      </c>
      <c r="D348" s="81" t="str">
        <f>IFERROR(IF(C348="No CAS","",INDEX('DEQ Pollutant List'!$C$7:$C$611,MATCH('5. Pollutant Emissions - MB'!C348,'DEQ Pollutant List'!$B$7:$B$611,0))),"")</f>
        <v>Ethyl benzene</v>
      </c>
      <c r="E348" s="115"/>
      <c r="F348" s="138">
        <v>0</v>
      </c>
      <c r="G348" s="139">
        <v>3.0000000000000001E-3</v>
      </c>
      <c r="H348" s="104"/>
      <c r="I348" s="102" cm="1">
        <f t="array" ref="I348">((_xlfn.XLOOKUP(B348,'4. Material Balance Activities'!$C$90:$C$138,'4. Material Balance Activities'!$G$90:$G$138,NA,0,1)-_xlfn.XLOOKUP(B348,'4. Material Balance Activities'!$C$90:$C$138,'4. Material Balance Activities'!$M$90:$M$138,NA,0,1))*G348)*(1-F348)</f>
        <v>19.424156400000001</v>
      </c>
      <c r="J348" s="105" t="s">
        <v>214</v>
      </c>
      <c r="K348" s="83" t="s">
        <v>214</v>
      </c>
      <c r="L348" s="102" cm="1">
        <f t="array" ref="L348">((_xlfn.XLOOKUP(B348,'4. Material Balance Activities'!$C$90:$C$138,'4. Material Balance Activities'!$J$90:$J$138,NA,0,1)-_xlfn.XLOOKUP(B348,'4. Material Balance Activities'!$C$90:$C$138,'4. Material Balance Activities'!$P$90:$P$138,NA,0,1))*G348)*(1-F348)</f>
        <v>7.8323211290322589E-2</v>
      </c>
      <c r="M348" s="105" t="s">
        <v>214</v>
      </c>
      <c r="N348" s="83" t="s">
        <v>214</v>
      </c>
    </row>
    <row r="349" spans="1:14" x14ac:dyDescent="0.25">
      <c r="A349" s="79" t="s">
        <v>291</v>
      </c>
      <c r="B349" s="133" t="s">
        <v>299</v>
      </c>
      <c r="C349" s="137" t="s">
        <v>428</v>
      </c>
      <c r="D349" s="81" t="str">
        <f>IFERROR(IF(C349="No CAS","",INDEX('DEQ Pollutant List'!$C$7:$C$611,MATCH('5. Pollutant Emissions - MB'!C349,'DEQ Pollutant List'!$B$7:$B$611,0))),"")</f>
        <v>Isopropylbenzene (cumene)</v>
      </c>
      <c r="E349" s="115"/>
      <c r="F349" s="138">
        <v>0</v>
      </c>
      <c r="G349" s="139">
        <v>0.01</v>
      </c>
      <c r="H349" s="104"/>
      <c r="I349" s="102" cm="1">
        <f t="array" ref="I349">((_xlfn.XLOOKUP(B349,'4. Material Balance Activities'!$C$90:$C$138,'4. Material Balance Activities'!$G$90:$G$138,NA,0,1)-_xlfn.XLOOKUP(B349,'4. Material Balance Activities'!$C$90:$C$138,'4. Material Balance Activities'!$M$90:$M$138,NA,0,1))*G349)*(1-F349)</f>
        <v>64.747188000000008</v>
      </c>
      <c r="J349" s="105" t="s">
        <v>214</v>
      </c>
      <c r="K349" s="83" t="s">
        <v>214</v>
      </c>
      <c r="L349" s="102" cm="1">
        <f t="array" ref="L349">((_xlfn.XLOOKUP(B349,'4. Material Balance Activities'!$C$90:$C$138,'4. Material Balance Activities'!$J$90:$J$138,NA,0,1)-_xlfn.XLOOKUP(B349,'4. Material Balance Activities'!$C$90:$C$138,'4. Material Balance Activities'!$P$90:$P$138,NA,0,1))*G349)*(1-F349)</f>
        <v>0.26107737096774197</v>
      </c>
      <c r="M349" s="105" t="s">
        <v>214</v>
      </c>
      <c r="N349" s="83" t="s">
        <v>214</v>
      </c>
    </row>
    <row r="350" spans="1:14" x14ac:dyDescent="0.25">
      <c r="A350" s="79" t="s">
        <v>291</v>
      </c>
      <c r="B350" s="133" t="s">
        <v>299</v>
      </c>
      <c r="C350" s="137" t="s">
        <v>430</v>
      </c>
      <c r="D350" s="81" t="str">
        <f>IFERROR(IF(C350="No CAS","",INDEX('DEQ Pollutant List'!$C$7:$C$611,MATCH('5. Pollutant Emissions - MB'!C350,'DEQ Pollutant List'!$B$7:$B$611,0))),"")</f>
        <v>n-Butyl alcohol</v>
      </c>
      <c r="E350" s="115"/>
      <c r="F350" s="138">
        <v>0</v>
      </c>
      <c r="G350" s="139">
        <v>0.06</v>
      </c>
      <c r="H350" s="104"/>
      <c r="I350" s="102" cm="1">
        <f t="array" ref="I350">((_xlfn.XLOOKUP(B350,'4. Material Balance Activities'!$C$90:$C$138,'4. Material Balance Activities'!$G$90:$G$138,NA,0,1)-_xlfn.XLOOKUP(B350,'4. Material Balance Activities'!$C$90:$C$138,'4. Material Balance Activities'!$M$90:$M$138,NA,0,1))*G350)*(1-F350)</f>
        <v>388.48312800000002</v>
      </c>
      <c r="J350" s="105" t="s">
        <v>214</v>
      </c>
      <c r="K350" s="83" t="s">
        <v>214</v>
      </c>
      <c r="L350" s="102" cm="1">
        <f t="array" ref="L350">((_xlfn.XLOOKUP(B350,'4. Material Balance Activities'!$C$90:$C$138,'4. Material Balance Activities'!$J$90:$J$138,NA,0,1)-_xlfn.XLOOKUP(B350,'4. Material Balance Activities'!$C$90:$C$138,'4. Material Balance Activities'!$P$90:$P$138,NA,0,1))*G350)*(1-F350)</f>
        <v>1.5664642258064516</v>
      </c>
      <c r="M350" s="105" t="s">
        <v>214</v>
      </c>
      <c r="N350" s="83" t="s">
        <v>214</v>
      </c>
    </row>
    <row r="351" spans="1:14" x14ac:dyDescent="0.25">
      <c r="A351" s="79" t="s">
        <v>291</v>
      </c>
      <c r="B351" s="133" t="s">
        <v>299</v>
      </c>
      <c r="C351" s="137" t="s">
        <v>156</v>
      </c>
      <c r="D351" s="81" t="str">
        <f>IFERROR(IF(C351="No CAS","",INDEX('DEQ Pollutant List'!$C$7:$C$611,MATCH('5. Pollutant Emissions - MB'!C351,'DEQ Pollutant List'!$B$7:$B$611,0))),"")</f>
        <v>Formaldehyde</v>
      </c>
      <c r="E351" s="115"/>
      <c r="F351" s="138">
        <v>0</v>
      </c>
      <c r="G351" s="139">
        <v>1E-3</v>
      </c>
      <c r="H351" s="104"/>
      <c r="I351" s="102" cm="1">
        <f t="array" ref="I351">((_xlfn.XLOOKUP(B351,'4. Material Balance Activities'!$C$90:$C$138,'4. Material Balance Activities'!$G$90:$G$138,NA,0,1)-_xlfn.XLOOKUP(B351,'4. Material Balance Activities'!$C$90:$C$138,'4. Material Balance Activities'!$M$90:$M$138,NA,0,1))*G351)*(1-F351)</f>
        <v>6.4747188000000007</v>
      </c>
      <c r="J351" s="105" t="s">
        <v>214</v>
      </c>
      <c r="K351" s="83" t="s">
        <v>214</v>
      </c>
      <c r="L351" s="102" cm="1">
        <f t="array" ref="L351">((_xlfn.XLOOKUP(B351,'4. Material Balance Activities'!$C$90:$C$138,'4. Material Balance Activities'!$J$90:$J$138,NA,0,1)-_xlfn.XLOOKUP(B351,'4. Material Balance Activities'!$C$90:$C$138,'4. Material Balance Activities'!$P$90:$P$138,NA,0,1))*G351)*(1-F351)</f>
        <v>2.6107737096774195E-2</v>
      </c>
      <c r="M351" s="105" t="s">
        <v>214</v>
      </c>
      <c r="N351" s="83" t="s">
        <v>214</v>
      </c>
    </row>
    <row r="352" spans="1:14" x14ac:dyDescent="0.25">
      <c r="A352" s="79" t="s">
        <v>291</v>
      </c>
      <c r="B352" s="133" t="s">
        <v>299</v>
      </c>
      <c r="C352" s="137" t="s">
        <v>431</v>
      </c>
      <c r="D352" s="81" t="str">
        <f>IFERROR(IF(C352="No CAS","",INDEX('DEQ Pollutant List'!$C$7:$C$611,MATCH('5. Pollutant Emissions - MB'!C352,'DEQ Pollutant List'!$B$7:$B$611,0))),"")</f>
        <v>1,2,4-Trimethylbenzene</v>
      </c>
      <c r="E352" s="115"/>
      <c r="F352" s="138">
        <v>0</v>
      </c>
      <c r="G352" s="139">
        <v>0.01</v>
      </c>
      <c r="H352" s="104"/>
      <c r="I352" s="102" cm="1">
        <f t="array" ref="I352">((_xlfn.XLOOKUP(B352,'4. Material Balance Activities'!$C$90:$C$138,'4. Material Balance Activities'!$G$90:$G$138,NA,0,1)-_xlfn.XLOOKUP(B352,'4. Material Balance Activities'!$C$90:$C$138,'4. Material Balance Activities'!$M$90:$M$138,NA,0,1))*G352)*(1-F352)</f>
        <v>64.747188000000008</v>
      </c>
      <c r="J352" s="105" t="s">
        <v>214</v>
      </c>
      <c r="K352" s="83" t="s">
        <v>214</v>
      </c>
      <c r="L352" s="102" cm="1">
        <f t="array" ref="L352">((_xlfn.XLOOKUP(B352,'4. Material Balance Activities'!$C$90:$C$138,'4. Material Balance Activities'!$J$90:$J$138,NA,0,1)-_xlfn.XLOOKUP(B352,'4. Material Balance Activities'!$C$90:$C$138,'4. Material Balance Activities'!$P$90:$P$138,NA,0,1))*G352)*(1-F352)</f>
        <v>0.26107737096774197</v>
      </c>
      <c r="M352" s="105" t="s">
        <v>214</v>
      </c>
      <c r="N352" s="83" t="s">
        <v>214</v>
      </c>
    </row>
    <row r="353" spans="1:14" x14ac:dyDescent="0.25">
      <c r="A353" s="79" t="s">
        <v>291</v>
      </c>
      <c r="B353" s="133" t="s">
        <v>299</v>
      </c>
      <c r="C353" s="137" t="s">
        <v>437</v>
      </c>
      <c r="D353" s="81" t="str">
        <f>IFERROR(IF(C353="No CAS","",INDEX('DEQ Pollutant List'!$C$7:$C$611,MATCH('5. Pollutant Emissions - MB'!C353,'DEQ Pollutant List'!$B$7:$B$611,0))),"")</f>
        <v>1,3,5-Trimethylbenzene</v>
      </c>
      <c r="E353" s="115"/>
      <c r="F353" s="138">
        <v>0</v>
      </c>
      <c r="G353" s="139">
        <v>0.01</v>
      </c>
      <c r="H353" s="104"/>
      <c r="I353" s="102" cm="1">
        <f t="array" ref="I353">((_xlfn.XLOOKUP(B353,'4. Material Balance Activities'!$C$90:$C$138,'4. Material Balance Activities'!$G$90:$G$138,NA,0,1)-_xlfn.XLOOKUP(B353,'4. Material Balance Activities'!$C$90:$C$138,'4. Material Balance Activities'!$M$90:$M$138,NA,0,1))*G353)*(1-F353)</f>
        <v>64.747188000000008</v>
      </c>
      <c r="J353" s="105" t="s">
        <v>214</v>
      </c>
      <c r="K353" s="83" t="s">
        <v>214</v>
      </c>
      <c r="L353" s="102" cm="1">
        <f t="array" ref="L353">((_xlfn.XLOOKUP(B353,'4. Material Balance Activities'!$C$90:$C$138,'4. Material Balance Activities'!$J$90:$J$138,NA,0,1)-_xlfn.XLOOKUP(B353,'4. Material Balance Activities'!$C$90:$C$138,'4. Material Balance Activities'!$P$90:$P$138,NA,0,1))*G353)*(1-F353)</f>
        <v>0.26107737096774197</v>
      </c>
      <c r="M353" s="105" t="s">
        <v>214</v>
      </c>
      <c r="N353" s="83" t="s">
        <v>214</v>
      </c>
    </row>
    <row r="354" spans="1:14" x14ac:dyDescent="0.25">
      <c r="A354" s="79" t="s">
        <v>291</v>
      </c>
      <c r="B354" s="133" t="s">
        <v>299</v>
      </c>
      <c r="C354" s="137" t="s">
        <v>436</v>
      </c>
      <c r="D354" s="81" t="str">
        <f>IFERROR(IF(C354="No CAS","",INDEX('DEQ Pollutant List'!$C$7:$C$611,MATCH('5. Pollutant Emissions - MB'!C354,'DEQ Pollutant List'!$B$7:$B$611,0))),"")</f>
        <v>1,2,3-Trimethylbenzene</v>
      </c>
      <c r="E354" s="115"/>
      <c r="F354" s="138">
        <v>0</v>
      </c>
      <c r="G354" s="139">
        <v>0.01</v>
      </c>
      <c r="H354" s="104"/>
      <c r="I354" s="102" cm="1">
        <f t="array" ref="I354">((_xlfn.XLOOKUP(B354,'4. Material Balance Activities'!$C$90:$C$138,'4. Material Balance Activities'!$G$90:$G$138,NA,0,1)-_xlfn.XLOOKUP(B354,'4. Material Balance Activities'!$C$90:$C$138,'4. Material Balance Activities'!$M$90:$M$138,NA,0,1))*G354)*(1-F354)</f>
        <v>64.747188000000008</v>
      </c>
      <c r="J354" s="105" t="s">
        <v>214</v>
      </c>
      <c r="K354" s="83" t="s">
        <v>214</v>
      </c>
      <c r="L354" s="102" cm="1">
        <f t="array" ref="L354">((_xlfn.XLOOKUP(B354,'4. Material Balance Activities'!$C$90:$C$138,'4. Material Balance Activities'!$J$90:$J$138,NA,0,1)-_xlfn.XLOOKUP(B354,'4. Material Balance Activities'!$C$90:$C$138,'4. Material Balance Activities'!$P$90:$P$138,NA,0,1))*G354)*(1-F354)</f>
        <v>0.26107737096774197</v>
      </c>
      <c r="M354" s="105" t="s">
        <v>214</v>
      </c>
      <c r="N354" s="83" t="s">
        <v>214</v>
      </c>
    </row>
    <row r="355" spans="1:14" x14ac:dyDescent="0.25">
      <c r="A355" s="79" t="s">
        <v>291</v>
      </c>
      <c r="B355" s="133" t="s">
        <v>300</v>
      </c>
      <c r="C355" s="137" t="s">
        <v>191</v>
      </c>
      <c r="D355" s="81" t="str">
        <f>IFERROR(IF(C355="No CAS","",INDEX('DEQ Pollutant List'!$C$7:$C$611,MATCH('5. Pollutant Emissions - MB'!C355,'DEQ Pollutant List'!$B$7:$B$611,0))),"")</f>
        <v>Xylene (mixture), including m-xylene, o-xylene, p-xylene</v>
      </c>
      <c r="E355" s="115"/>
      <c r="F355" s="138">
        <v>0</v>
      </c>
      <c r="G355" s="139">
        <v>0.02</v>
      </c>
      <c r="H355" s="104"/>
      <c r="I355" s="102" cm="1">
        <f t="array" ref="I355">((_xlfn.XLOOKUP(B355,'4. Material Balance Activities'!$C$90:$C$138,'4. Material Balance Activities'!$G$90:$G$138,NA,0,1)-_xlfn.XLOOKUP(B355,'4. Material Balance Activities'!$C$90:$C$138,'4. Material Balance Activities'!$M$90:$M$138,NA,0,1))*G355)*(1-F355)</f>
        <v>126.30789600000003</v>
      </c>
      <c r="J355" s="105" t="s">
        <v>214</v>
      </c>
      <c r="K355" s="83" t="s">
        <v>214</v>
      </c>
      <c r="L355" s="102" cm="1">
        <f t="array" ref="L355">((_xlfn.XLOOKUP(B355,'4. Material Balance Activities'!$C$90:$C$138,'4. Material Balance Activities'!$J$90:$J$138,NA,0,1)-_xlfn.XLOOKUP(B355,'4. Material Balance Activities'!$C$90:$C$138,'4. Material Balance Activities'!$P$90:$P$138,NA,0,1))*G355)*(1-F355)</f>
        <v>0.50930603225806459</v>
      </c>
      <c r="M355" s="105" t="s">
        <v>214</v>
      </c>
      <c r="N355" s="83" t="s">
        <v>214</v>
      </c>
    </row>
    <row r="356" spans="1:14" x14ac:dyDescent="0.25">
      <c r="A356" s="79" t="s">
        <v>291</v>
      </c>
      <c r="B356" s="133" t="s">
        <v>300</v>
      </c>
      <c r="C356" s="137" t="s">
        <v>181</v>
      </c>
      <c r="D356" s="81" t="str">
        <f>IFERROR(IF(C356="No CAS","",INDEX('DEQ Pollutant List'!$C$7:$C$611,MATCH('5. Pollutant Emissions - MB'!C356,'DEQ Pollutant List'!$B$7:$B$611,0))),"")</f>
        <v>Ethyl benzene</v>
      </c>
      <c r="E356" s="115"/>
      <c r="F356" s="138">
        <v>0</v>
      </c>
      <c r="G356" s="139">
        <v>3.0000000000000001E-3</v>
      </c>
      <c r="H356" s="104"/>
      <c r="I356" s="102" cm="1">
        <f t="array" ref="I356">((_xlfn.XLOOKUP(B356,'4. Material Balance Activities'!$C$90:$C$138,'4. Material Balance Activities'!$G$90:$G$138,NA,0,1)-_xlfn.XLOOKUP(B356,'4. Material Balance Activities'!$C$90:$C$138,'4. Material Balance Activities'!$M$90:$M$138,NA,0,1))*G356)*(1-F356)</f>
        <v>18.946184400000003</v>
      </c>
      <c r="J356" s="105" t="s">
        <v>214</v>
      </c>
      <c r="K356" s="83" t="s">
        <v>214</v>
      </c>
      <c r="L356" s="102" cm="1">
        <f t="array" ref="L356">((_xlfn.XLOOKUP(B356,'4. Material Balance Activities'!$C$90:$C$138,'4. Material Balance Activities'!$J$90:$J$138,NA,0,1)-_xlfn.XLOOKUP(B356,'4. Material Balance Activities'!$C$90:$C$138,'4. Material Balance Activities'!$P$90:$P$138,NA,0,1))*G356)*(1-F356)</f>
        <v>7.6395904838709686E-2</v>
      </c>
      <c r="M356" s="105" t="s">
        <v>214</v>
      </c>
      <c r="N356" s="83" t="s">
        <v>214</v>
      </c>
    </row>
    <row r="357" spans="1:14" x14ac:dyDescent="0.25">
      <c r="A357" s="79" t="s">
        <v>291</v>
      </c>
      <c r="B357" s="133" t="s">
        <v>300</v>
      </c>
      <c r="C357" s="137" t="s">
        <v>156</v>
      </c>
      <c r="D357" s="81" t="str">
        <f>IFERROR(IF(C357="No CAS","",INDEX('DEQ Pollutant List'!$C$7:$C$611,MATCH('5. Pollutant Emissions - MB'!C357,'DEQ Pollutant List'!$B$7:$B$611,0))),"")</f>
        <v>Formaldehyde</v>
      </c>
      <c r="E357" s="115"/>
      <c r="F357" s="138">
        <v>0</v>
      </c>
      <c r="G357" s="139">
        <v>1E-3</v>
      </c>
      <c r="H357" s="104"/>
      <c r="I357" s="102" cm="1">
        <f t="array" ref="I357">((_xlfn.XLOOKUP(B357,'4. Material Balance Activities'!$C$90:$C$138,'4. Material Balance Activities'!$G$90:$G$138,NA,0,1)-_xlfn.XLOOKUP(B357,'4. Material Balance Activities'!$C$90:$C$138,'4. Material Balance Activities'!$M$90:$M$138,NA,0,1))*G357)*(1-F357)</f>
        <v>6.3153948000000009</v>
      </c>
      <c r="J357" s="105" t="s">
        <v>214</v>
      </c>
      <c r="K357" s="83" t="s">
        <v>214</v>
      </c>
      <c r="L357" s="102" cm="1">
        <f t="array" ref="L357">((_xlfn.XLOOKUP(B357,'4. Material Balance Activities'!$C$90:$C$138,'4. Material Balance Activities'!$J$90:$J$138,NA,0,1)-_xlfn.XLOOKUP(B357,'4. Material Balance Activities'!$C$90:$C$138,'4. Material Balance Activities'!$P$90:$P$138,NA,0,1))*G357)*(1-F357)</f>
        <v>2.5465301612903231E-2</v>
      </c>
      <c r="M357" s="105" t="s">
        <v>214</v>
      </c>
      <c r="N357" s="83" t="s">
        <v>214</v>
      </c>
    </row>
    <row r="358" spans="1:14" x14ac:dyDescent="0.25">
      <c r="A358" s="79" t="s">
        <v>291</v>
      </c>
      <c r="B358" s="133" t="s">
        <v>300</v>
      </c>
      <c r="C358" s="137" t="s">
        <v>431</v>
      </c>
      <c r="D358" s="81" t="str">
        <f>IFERROR(IF(C358="No CAS","",INDEX('DEQ Pollutant List'!$C$7:$C$611,MATCH('5. Pollutant Emissions - MB'!C358,'DEQ Pollutant List'!$B$7:$B$611,0))),"")</f>
        <v>1,2,4-Trimethylbenzene</v>
      </c>
      <c r="E358" s="115"/>
      <c r="F358" s="138">
        <v>0</v>
      </c>
      <c r="G358" s="139">
        <v>0.01</v>
      </c>
      <c r="H358" s="104"/>
      <c r="I358" s="102" cm="1">
        <f t="array" ref="I358">((_xlfn.XLOOKUP(B358,'4. Material Balance Activities'!$C$90:$C$138,'4. Material Balance Activities'!$G$90:$G$138,NA,0,1)-_xlfn.XLOOKUP(B358,'4. Material Balance Activities'!$C$90:$C$138,'4. Material Balance Activities'!$M$90:$M$138,NA,0,1))*G358)*(1-F358)</f>
        <v>63.153948000000014</v>
      </c>
      <c r="J358" s="105" t="s">
        <v>214</v>
      </c>
      <c r="K358" s="83" t="s">
        <v>214</v>
      </c>
      <c r="L358" s="102" cm="1">
        <f t="array" ref="L358">((_xlfn.XLOOKUP(B358,'4. Material Balance Activities'!$C$90:$C$138,'4. Material Balance Activities'!$J$90:$J$138,NA,0,1)-_xlfn.XLOOKUP(B358,'4. Material Balance Activities'!$C$90:$C$138,'4. Material Balance Activities'!$P$90:$P$138,NA,0,1))*G358)*(1-F358)</f>
        <v>0.25465301612903229</v>
      </c>
      <c r="M358" s="105" t="s">
        <v>214</v>
      </c>
      <c r="N358" s="83" t="s">
        <v>214</v>
      </c>
    </row>
    <row r="359" spans="1:14" x14ac:dyDescent="0.25">
      <c r="A359" s="79" t="s">
        <v>291</v>
      </c>
      <c r="B359" s="133" t="s">
        <v>300</v>
      </c>
      <c r="C359" s="137" t="s">
        <v>437</v>
      </c>
      <c r="D359" s="81" t="str">
        <f>IFERROR(IF(C359="No CAS","",INDEX('DEQ Pollutant List'!$C$7:$C$611,MATCH('5. Pollutant Emissions - MB'!C359,'DEQ Pollutant List'!$B$7:$B$611,0))),"")</f>
        <v>1,3,5-Trimethylbenzene</v>
      </c>
      <c r="E359" s="115"/>
      <c r="F359" s="138">
        <v>0</v>
      </c>
      <c r="G359" s="139">
        <v>0.01</v>
      </c>
      <c r="H359" s="104"/>
      <c r="I359" s="102" cm="1">
        <f t="array" ref="I359">((_xlfn.XLOOKUP(B359,'4. Material Balance Activities'!$C$90:$C$138,'4. Material Balance Activities'!$G$90:$G$138,NA,0,1)-_xlfn.XLOOKUP(B359,'4. Material Balance Activities'!$C$90:$C$138,'4. Material Balance Activities'!$M$90:$M$138,NA,0,1))*G359)*(1-F359)</f>
        <v>63.153948000000014</v>
      </c>
      <c r="J359" s="105" t="s">
        <v>214</v>
      </c>
      <c r="K359" s="83" t="s">
        <v>214</v>
      </c>
      <c r="L359" s="102" cm="1">
        <f t="array" ref="L359">((_xlfn.XLOOKUP(B359,'4. Material Balance Activities'!$C$90:$C$138,'4. Material Balance Activities'!$J$90:$J$138,NA,0,1)-_xlfn.XLOOKUP(B359,'4. Material Balance Activities'!$C$90:$C$138,'4. Material Balance Activities'!$P$90:$P$138,NA,0,1))*G359)*(1-F359)</f>
        <v>0.25465301612903229</v>
      </c>
      <c r="M359" s="105" t="s">
        <v>214</v>
      </c>
      <c r="N359" s="83" t="s">
        <v>214</v>
      </c>
    </row>
    <row r="360" spans="1:14" x14ac:dyDescent="0.25">
      <c r="A360" s="79" t="s">
        <v>291</v>
      </c>
      <c r="B360" s="133" t="s">
        <v>300</v>
      </c>
      <c r="C360" s="137" t="s">
        <v>428</v>
      </c>
      <c r="D360" s="81" t="str">
        <f>IFERROR(IF(C360="No CAS","",INDEX('DEQ Pollutant List'!$C$7:$C$611,MATCH('5. Pollutant Emissions - MB'!C360,'DEQ Pollutant List'!$B$7:$B$611,0))),"")</f>
        <v>Isopropylbenzene (cumene)</v>
      </c>
      <c r="E360" s="115"/>
      <c r="F360" s="138">
        <v>0</v>
      </c>
      <c r="G360" s="139">
        <v>1E-3</v>
      </c>
      <c r="H360" s="104"/>
      <c r="I360" s="102" cm="1">
        <f t="array" ref="I360">((_xlfn.XLOOKUP(B360,'4. Material Balance Activities'!$C$90:$C$138,'4. Material Balance Activities'!$G$90:$G$138,NA,0,1)-_xlfn.XLOOKUP(B360,'4. Material Balance Activities'!$C$90:$C$138,'4. Material Balance Activities'!$M$90:$M$138,NA,0,1))*G360)*(1-F360)</f>
        <v>6.3153948000000009</v>
      </c>
      <c r="J360" s="105" t="s">
        <v>214</v>
      </c>
      <c r="K360" s="83" t="s">
        <v>214</v>
      </c>
      <c r="L360" s="102" cm="1">
        <f t="array" ref="L360">((_xlfn.XLOOKUP(B360,'4. Material Balance Activities'!$C$90:$C$138,'4. Material Balance Activities'!$J$90:$J$138,NA,0,1)-_xlfn.XLOOKUP(B360,'4. Material Balance Activities'!$C$90:$C$138,'4. Material Balance Activities'!$P$90:$P$138,NA,0,1))*G360)*(1-F360)</f>
        <v>2.5465301612903231E-2</v>
      </c>
      <c r="M360" s="105" t="s">
        <v>214</v>
      </c>
      <c r="N360" s="83" t="s">
        <v>214</v>
      </c>
    </row>
    <row r="361" spans="1:14" x14ac:dyDescent="0.25">
      <c r="A361" s="79" t="s">
        <v>291</v>
      </c>
      <c r="B361" s="133" t="s">
        <v>300</v>
      </c>
      <c r="C361" s="137" t="s">
        <v>430</v>
      </c>
      <c r="D361" s="81" t="str">
        <f>IFERROR(IF(C361="No CAS","",INDEX('DEQ Pollutant List'!$C$7:$C$611,MATCH('5. Pollutant Emissions - MB'!C361,'DEQ Pollutant List'!$B$7:$B$611,0))),"")</f>
        <v>n-Butyl alcohol</v>
      </c>
      <c r="E361" s="115"/>
      <c r="F361" s="138">
        <v>0</v>
      </c>
      <c r="G361" s="139">
        <v>0.06</v>
      </c>
      <c r="H361" s="104"/>
      <c r="I361" s="102" cm="1">
        <f t="array" ref="I361">((_xlfn.XLOOKUP(B361,'4. Material Balance Activities'!$C$90:$C$138,'4. Material Balance Activities'!$G$90:$G$138,NA,0,1)-_xlfn.XLOOKUP(B361,'4. Material Balance Activities'!$C$90:$C$138,'4. Material Balance Activities'!$M$90:$M$138,NA,0,1))*G361)*(1-F361)</f>
        <v>378.92368800000003</v>
      </c>
      <c r="J361" s="105" t="s">
        <v>214</v>
      </c>
      <c r="K361" s="83" t="s">
        <v>214</v>
      </c>
      <c r="L361" s="102" cm="1">
        <f t="array" ref="L361">((_xlfn.XLOOKUP(B361,'4. Material Balance Activities'!$C$90:$C$138,'4. Material Balance Activities'!$J$90:$J$138,NA,0,1)-_xlfn.XLOOKUP(B361,'4. Material Balance Activities'!$C$90:$C$138,'4. Material Balance Activities'!$P$90:$P$138,NA,0,1))*G361)*(1-F361)</f>
        <v>1.5279180967741937</v>
      </c>
      <c r="M361" s="105" t="s">
        <v>214</v>
      </c>
      <c r="N361" s="83" t="s">
        <v>214</v>
      </c>
    </row>
    <row r="362" spans="1:14" x14ac:dyDescent="0.25">
      <c r="A362" s="79" t="s">
        <v>291</v>
      </c>
      <c r="B362" s="133" t="s">
        <v>300</v>
      </c>
      <c r="C362" s="137" t="s">
        <v>436</v>
      </c>
      <c r="D362" s="81" t="str">
        <f>IFERROR(IF(C362="No CAS","",INDEX('DEQ Pollutant List'!$C$7:$C$611,MATCH('5. Pollutant Emissions - MB'!C362,'DEQ Pollutant List'!$B$7:$B$611,0))),"")</f>
        <v>1,2,3-Trimethylbenzene</v>
      </c>
      <c r="E362" s="115"/>
      <c r="F362" s="138">
        <v>0</v>
      </c>
      <c r="G362" s="139">
        <v>0.01</v>
      </c>
      <c r="H362" s="104"/>
      <c r="I362" s="102" cm="1">
        <f t="array" ref="I362">((_xlfn.XLOOKUP(B362,'4. Material Balance Activities'!$C$90:$C$138,'4. Material Balance Activities'!$G$90:$G$138,NA,0,1)-_xlfn.XLOOKUP(B362,'4. Material Balance Activities'!$C$90:$C$138,'4. Material Balance Activities'!$M$90:$M$138,NA,0,1))*G362)*(1-F362)</f>
        <v>63.153948000000014</v>
      </c>
      <c r="J362" s="105" t="s">
        <v>214</v>
      </c>
      <c r="K362" s="83" t="s">
        <v>214</v>
      </c>
      <c r="L362" s="102" cm="1">
        <f t="array" ref="L362">((_xlfn.XLOOKUP(B362,'4. Material Balance Activities'!$C$90:$C$138,'4. Material Balance Activities'!$J$90:$J$138,NA,0,1)-_xlfn.XLOOKUP(B362,'4. Material Balance Activities'!$C$90:$C$138,'4. Material Balance Activities'!$P$90:$P$138,NA,0,1))*G362)*(1-F362)</f>
        <v>0.25465301612903229</v>
      </c>
      <c r="M362" s="105" t="s">
        <v>214</v>
      </c>
      <c r="N362" s="83" t="s">
        <v>214</v>
      </c>
    </row>
    <row r="363" spans="1:14" x14ac:dyDescent="0.25">
      <c r="A363" s="79" t="s">
        <v>291</v>
      </c>
      <c r="B363" s="133" t="s">
        <v>301</v>
      </c>
      <c r="C363" s="137" t="s">
        <v>156</v>
      </c>
      <c r="D363" s="81" t="str">
        <f>IFERROR(IF(C363="No CAS","",INDEX('DEQ Pollutant List'!$C$7:$C$611,MATCH('5. Pollutant Emissions - MB'!C363,'DEQ Pollutant List'!$B$7:$B$611,0))),"")</f>
        <v>Formaldehyde</v>
      </c>
      <c r="E363" s="115"/>
      <c r="F363" s="138">
        <v>0</v>
      </c>
      <c r="G363" s="139">
        <v>1E-3</v>
      </c>
      <c r="H363" s="104"/>
      <c r="I363" s="102" cm="1">
        <f t="array" ref="I363">((_xlfn.XLOOKUP(B363,'4. Material Balance Activities'!$C$90:$C$138,'4. Material Balance Activities'!$G$90:$G$138,NA,0,1)-_xlfn.XLOOKUP(B363,'4. Material Balance Activities'!$C$90:$C$138,'4. Material Balance Activities'!$M$90:$M$138,NA,0,1))*G363)*(1-F363)</f>
        <v>3.7023195000000002</v>
      </c>
      <c r="J363" s="105" t="s">
        <v>214</v>
      </c>
      <c r="K363" s="83" t="s">
        <v>214</v>
      </c>
      <c r="L363" s="102" cm="1">
        <f t="array" ref="L363">((_xlfn.XLOOKUP(B363,'4. Material Balance Activities'!$C$90:$C$138,'4. Material Balance Activities'!$J$90:$J$138,NA,0,1)-_xlfn.XLOOKUP(B363,'4. Material Balance Activities'!$C$90:$C$138,'4. Material Balance Activities'!$P$90:$P$138,NA,0,1))*G363)*(1-F363)</f>
        <v>1.4928707661290324E-2</v>
      </c>
      <c r="M363" s="105" t="s">
        <v>214</v>
      </c>
      <c r="N363" s="83" t="s">
        <v>214</v>
      </c>
    </row>
    <row r="364" spans="1:14" x14ac:dyDescent="0.25">
      <c r="A364" s="79" t="s">
        <v>291</v>
      </c>
      <c r="B364" s="133" t="s">
        <v>301</v>
      </c>
      <c r="C364" s="137" t="s">
        <v>431</v>
      </c>
      <c r="D364" s="81" t="str">
        <f>IFERROR(IF(C364="No CAS","",INDEX('DEQ Pollutant List'!$C$7:$C$611,MATCH('5. Pollutant Emissions - MB'!C364,'DEQ Pollutant List'!$B$7:$B$611,0))),"")</f>
        <v>1,2,4-Trimethylbenzene</v>
      </c>
      <c r="E364" s="115"/>
      <c r="F364" s="138">
        <v>0</v>
      </c>
      <c r="G364" s="139">
        <v>0.01</v>
      </c>
      <c r="H364" s="104"/>
      <c r="I364" s="102" cm="1">
        <f t="array" ref="I364">((_xlfn.XLOOKUP(B364,'4. Material Balance Activities'!$C$90:$C$138,'4. Material Balance Activities'!$G$90:$G$138,NA,0,1)-_xlfn.XLOOKUP(B364,'4. Material Balance Activities'!$C$90:$C$138,'4. Material Balance Activities'!$M$90:$M$138,NA,0,1))*G364)*(1-F364)</f>
        <v>37.023195000000001</v>
      </c>
      <c r="J364" s="105" t="s">
        <v>214</v>
      </c>
      <c r="K364" s="83" t="s">
        <v>214</v>
      </c>
      <c r="L364" s="102" cm="1">
        <f t="array" ref="L364">((_xlfn.XLOOKUP(B364,'4. Material Balance Activities'!$C$90:$C$138,'4. Material Balance Activities'!$J$90:$J$138,NA,0,1)-_xlfn.XLOOKUP(B364,'4. Material Balance Activities'!$C$90:$C$138,'4. Material Balance Activities'!$P$90:$P$138,NA,0,1))*G364)*(1-F364)</f>
        <v>0.14928707661290325</v>
      </c>
      <c r="M364" s="105" t="s">
        <v>214</v>
      </c>
      <c r="N364" s="83" t="s">
        <v>214</v>
      </c>
    </row>
    <row r="365" spans="1:14" x14ac:dyDescent="0.25">
      <c r="A365" s="79" t="s">
        <v>291</v>
      </c>
      <c r="B365" s="133" t="s">
        <v>301</v>
      </c>
      <c r="C365" s="137" t="s">
        <v>437</v>
      </c>
      <c r="D365" s="81" t="str">
        <f>IFERROR(IF(C365="No CAS","",INDEX('DEQ Pollutant List'!$C$7:$C$611,MATCH('5. Pollutant Emissions - MB'!C365,'DEQ Pollutant List'!$B$7:$B$611,0))),"")</f>
        <v>1,3,5-Trimethylbenzene</v>
      </c>
      <c r="E365" s="115"/>
      <c r="F365" s="138">
        <v>0</v>
      </c>
      <c r="G365" s="139">
        <v>0.01</v>
      </c>
      <c r="H365" s="104"/>
      <c r="I365" s="102" cm="1">
        <f t="array" ref="I365">((_xlfn.XLOOKUP(B365,'4. Material Balance Activities'!$C$90:$C$138,'4. Material Balance Activities'!$G$90:$G$138,NA,0,1)-_xlfn.XLOOKUP(B365,'4. Material Balance Activities'!$C$90:$C$138,'4. Material Balance Activities'!$M$90:$M$138,NA,0,1))*G365)*(1-F365)</f>
        <v>37.023195000000001</v>
      </c>
      <c r="J365" s="105" t="s">
        <v>214</v>
      </c>
      <c r="K365" s="83" t="s">
        <v>214</v>
      </c>
      <c r="L365" s="102" cm="1">
        <f t="array" ref="L365">((_xlfn.XLOOKUP(B365,'4. Material Balance Activities'!$C$90:$C$138,'4. Material Balance Activities'!$J$90:$J$138,NA,0,1)-_xlfn.XLOOKUP(B365,'4. Material Balance Activities'!$C$90:$C$138,'4. Material Balance Activities'!$P$90:$P$138,NA,0,1))*G365)*(1-F365)</f>
        <v>0.14928707661290325</v>
      </c>
      <c r="M365" s="105" t="s">
        <v>214</v>
      </c>
      <c r="N365" s="83" t="s">
        <v>214</v>
      </c>
    </row>
    <row r="366" spans="1:14" x14ac:dyDescent="0.25">
      <c r="A366" s="79" t="s">
        <v>291</v>
      </c>
      <c r="B366" s="133" t="s">
        <v>301</v>
      </c>
      <c r="C366" s="137" t="s">
        <v>191</v>
      </c>
      <c r="D366" s="81" t="str">
        <f>IFERROR(IF(C366="No CAS","",INDEX('DEQ Pollutant List'!$C$7:$C$611,MATCH('5. Pollutant Emissions - MB'!C366,'DEQ Pollutant List'!$B$7:$B$611,0))),"")</f>
        <v>Xylene (mixture), including m-xylene, o-xylene, p-xylene</v>
      </c>
      <c r="E366" s="115"/>
      <c r="F366" s="138">
        <v>0</v>
      </c>
      <c r="G366" s="139">
        <v>0.02</v>
      </c>
      <c r="H366" s="104"/>
      <c r="I366" s="102" cm="1">
        <f t="array" ref="I366">((_xlfn.XLOOKUP(B366,'4. Material Balance Activities'!$C$90:$C$138,'4. Material Balance Activities'!$G$90:$G$138,NA,0,1)-_xlfn.XLOOKUP(B366,'4. Material Balance Activities'!$C$90:$C$138,'4. Material Balance Activities'!$M$90:$M$138,NA,0,1))*G366)*(1-F366)</f>
        <v>74.046390000000002</v>
      </c>
      <c r="J366" s="105" t="s">
        <v>214</v>
      </c>
      <c r="K366" s="83" t="s">
        <v>214</v>
      </c>
      <c r="L366" s="102" cm="1">
        <f t="array" ref="L366">((_xlfn.XLOOKUP(B366,'4. Material Balance Activities'!$C$90:$C$138,'4. Material Balance Activities'!$J$90:$J$138,NA,0,1)-_xlfn.XLOOKUP(B366,'4. Material Balance Activities'!$C$90:$C$138,'4. Material Balance Activities'!$P$90:$P$138,NA,0,1))*G366)*(1-F366)</f>
        <v>0.29857415322580649</v>
      </c>
      <c r="M366" s="105" t="s">
        <v>214</v>
      </c>
      <c r="N366" s="83" t="s">
        <v>214</v>
      </c>
    </row>
    <row r="367" spans="1:14" x14ac:dyDescent="0.25">
      <c r="A367" s="79" t="s">
        <v>291</v>
      </c>
      <c r="B367" s="133" t="s">
        <v>301</v>
      </c>
      <c r="C367" s="137" t="s">
        <v>181</v>
      </c>
      <c r="D367" s="81" t="str">
        <f>IFERROR(IF(C367="No CAS","",INDEX('DEQ Pollutant List'!$C$7:$C$611,MATCH('5. Pollutant Emissions - MB'!C367,'DEQ Pollutant List'!$B$7:$B$611,0))),"")</f>
        <v>Ethyl benzene</v>
      </c>
      <c r="E367" s="115"/>
      <c r="F367" s="138">
        <v>0</v>
      </c>
      <c r="G367" s="139">
        <v>3.0000000000000001E-3</v>
      </c>
      <c r="H367" s="104"/>
      <c r="I367" s="102" cm="1">
        <f t="array" ref="I367">((_xlfn.XLOOKUP(B367,'4. Material Balance Activities'!$C$90:$C$138,'4. Material Balance Activities'!$G$90:$G$138,NA,0,1)-_xlfn.XLOOKUP(B367,'4. Material Balance Activities'!$C$90:$C$138,'4. Material Balance Activities'!$M$90:$M$138,NA,0,1))*G367)*(1-F367)</f>
        <v>11.106958500000001</v>
      </c>
      <c r="J367" s="105" t="s">
        <v>214</v>
      </c>
      <c r="K367" s="83" t="s">
        <v>214</v>
      </c>
      <c r="L367" s="102" cm="1">
        <f t="array" ref="L367">((_xlfn.XLOOKUP(B367,'4. Material Balance Activities'!$C$90:$C$138,'4. Material Balance Activities'!$J$90:$J$138,NA,0,1)-_xlfn.XLOOKUP(B367,'4. Material Balance Activities'!$C$90:$C$138,'4. Material Balance Activities'!$P$90:$P$138,NA,0,1))*G367)*(1-F367)</f>
        <v>4.4786122983870968E-2</v>
      </c>
      <c r="M367" s="105" t="s">
        <v>214</v>
      </c>
      <c r="N367" s="83" t="s">
        <v>214</v>
      </c>
    </row>
    <row r="368" spans="1:14" x14ac:dyDescent="0.25">
      <c r="A368" s="79" t="s">
        <v>291</v>
      </c>
      <c r="B368" s="133" t="s">
        <v>301</v>
      </c>
      <c r="C368" s="137" t="s">
        <v>428</v>
      </c>
      <c r="D368" s="81" t="str">
        <f>IFERROR(IF(C368="No CAS","",INDEX('DEQ Pollutant List'!$C$7:$C$611,MATCH('5. Pollutant Emissions - MB'!C368,'DEQ Pollutant List'!$B$7:$B$611,0))),"")</f>
        <v>Isopropylbenzene (cumene)</v>
      </c>
      <c r="E368" s="115"/>
      <c r="F368" s="138">
        <v>0</v>
      </c>
      <c r="G368" s="139">
        <v>1E-3</v>
      </c>
      <c r="H368" s="104"/>
      <c r="I368" s="102" cm="1">
        <f t="array" ref="I368">((_xlfn.XLOOKUP(B368,'4. Material Balance Activities'!$C$90:$C$138,'4. Material Balance Activities'!$G$90:$G$138,NA,0,1)-_xlfn.XLOOKUP(B368,'4. Material Balance Activities'!$C$90:$C$138,'4. Material Balance Activities'!$M$90:$M$138,NA,0,1))*G368)*(1-F368)</f>
        <v>3.7023195000000002</v>
      </c>
      <c r="J368" s="105" t="s">
        <v>214</v>
      </c>
      <c r="K368" s="83" t="s">
        <v>214</v>
      </c>
      <c r="L368" s="102" cm="1">
        <f t="array" ref="L368">((_xlfn.XLOOKUP(B368,'4. Material Balance Activities'!$C$90:$C$138,'4. Material Balance Activities'!$J$90:$J$138,NA,0,1)-_xlfn.XLOOKUP(B368,'4. Material Balance Activities'!$C$90:$C$138,'4. Material Balance Activities'!$P$90:$P$138,NA,0,1))*G368)*(1-F368)</f>
        <v>1.4928707661290324E-2</v>
      </c>
      <c r="M368" s="105" t="s">
        <v>214</v>
      </c>
      <c r="N368" s="83" t="s">
        <v>214</v>
      </c>
    </row>
    <row r="369" spans="1:14" x14ac:dyDescent="0.25">
      <c r="A369" s="79" t="s">
        <v>291</v>
      </c>
      <c r="B369" s="133" t="s">
        <v>301</v>
      </c>
      <c r="C369" s="137" t="s">
        <v>430</v>
      </c>
      <c r="D369" s="81" t="str">
        <f>IFERROR(IF(C369="No CAS","",INDEX('DEQ Pollutant List'!$C$7:$C$611,MATCH('5. Pollutant Emissions - MB'!C369,'DEQ Pollutant List'!$B$7:$B$611,0))),"")</f>
        <v>n-Butyl alcohol</v>
      </c>
      <c r="E369" s="115"/>
      <c r="F369" s="138">
        <v>0</v>
      </c>
      <c r="G369" s="139">
        <v>0.06</v>
      </c>
      <c r="H369" s="104"/>
      <c r="I369" s="102" cm="1">
        <f t="array" ref="I369">((_xlfn.XLOOKUP(B369,'4. Material Balance Activities'!$C$90:$C$138,'4. Material Balance Activities'!$G$90:$G$138,NA,0,1)-_xlfn.XLOOKUP(B369,'4. Material Balance Activities'!$C$90:$C$138,'4. Material Balance Activities'!$M$90:$M$138,NA,0,1))*G369)*(1-F369)</f>
        <v>222.13917000000001</v>
      </c>
      <c r="J369" s="105" t="s">
        <v>214</v>
      </c>
      <c r="K369" s="83" t="s">
        <v>214</v>
      </c>
      <c r="L369" s="102" cm="1">
        <f t="array" ref="L369">((_xlfn.XLOOKUP(B369,'4. Material Balance Activities'!$C$90:$C$138,'4. Material Balance Activities'!$J$90:$J$138,NA,0,1)-_xlfn.XLOOKUP(B369,'4. Material Balance Activities'!$C$90:$C$138,'4. Material Balance Activities'!$P$90:$P$138,NA,0,1))*G369)*(1-F369)</f>
        <v>0.89572245967741937</v>
      </c>
      <c r="M369" s="105" t="s">
        <v>214</v>
      </c>
      <c r="N369" s="83" t="s">
        <v>214</v>
      </c>
    </row>
    <row r="370" spans="1:14" x14ac:dyDescent="0.25">
      <c r="A370" s="79" t="s">
        <v>291</v>
      </c>
      <c r="B370" s="133" t="s">
        <v>301</v>
      </c>
      <c r="C370" s="137" t="s">
        <v>436</v>
      </c>
      <c r="D370" s="81" t="str">
        <f>IFERROR(IF(C370="No CAS","",INDEX('DEQ Pollutant List'!$C$7:$C$611,MATCH('5. Pollutant Emissions - MB'!C370,'DEQ Pollutant List'!$B$7:$B$611,0))),"")</f>
        <v>1,2,3-Trimethylbenzene</v>
      </c>
      <c r="E370" s="115"/>
      <c r="F370" s="138">
        <v>0</v>
      </c>
      <c r="G370" s="139">
        <v>0.01</v>
      </c>
      <c r="H370" s="104"/>
      <c r="I370" s="102" cm="1">
        <f t="array" ref="I370">((_xlfn.XLOOKUP(B370,'4. Material Balance Activities'!$C$90:$C$138,'4. Material Balance Activities'!$G$90:$G$138,NA,0,1)-_xlfn.XLOOKUP(B370,'4. Material Balance Activities'!$C$90:$C$138,'4. Material Balance Activities'!$M$90:$M$138,NA,0,1))*G370)*(1-F370)</f>
        <v>37.023195000000001</v>
      </c>
      <c r="J370" s="105" t="s">
        <v>214</v>
      </c>
      <c r="K370" s="83" t="s">
        <v>214</v>
      </c>
      <c r="L370" s="102" cm="1">
        <f t="array" ref="L370">((_xlfn.XLOOKUP(B370,'4. Material Balance Activities'!$C$90:$C$138,'4. Material Balance Activities'!$J$90:$J$138,NA,0,1)-_xlfn.XLOOKUP(B370,'4. Material Balance Activities'!$C$90:$C$138,'4. Material Balance Activities'!$P$90:$P$138,NA,0,1))*G370)*(1-F370)</f>
        <v>0.14928707661290325</v>
      </c>
      <c r="M370" s="105" t="s">
        <v>214</v>
      </c>
      <c r="N370" s="83" t="s">
        <v>214</v>
      </c>
    </row>
    <row r="371" spans="1:14" x14ac:dyDescent="0.25">
      <c r="A371" s="79" t="s">
        <v>291</v>
      </c>
      <c r="B371" s="133" t="s">
        <v>302</v>
      </c>
      <c r="C371" s="137" t="s">
        <v>191</v>
      </c>
      <c r="D371" s="81" t="str">
        <f>IFERROR(IF(C371="No CAS","",INDEX('DEQ Pollutant List'!$C$7:$C$611,MATCH('5. Pollutant Emissions - MB'!C371,'DEQ Pollutant List'!$B$7:$B$611,0))),"")</f>
        <v>Xylene (mixture), including m-xylene, o-xylene, p-xylene</v>
      </c>
      <c r="E371" s="115"/>
      <c r="F371" s="138">
        <v>0</v>
      </c>
      <c r="G371" s="139">
        <v>0.02</v>
      </c>
      <c r="H371" s="104"/>
      <c r="I371" s="102" cm="1">
        <f t="array" ref="I371">((_xlfn.XLOOKUP(B371,'4. Material Balance Activities'!$C$90:$C$138,'4. Material Balance Activities'!$G$90:$G$138,NA,0,1)-_xlfn.XLOOKUP(B371,'4. Material Balance Activities'!$C$90:$C$138,'4. Material Balance Activities'!$M$90:$M$138,NA,0,1))*G371)*(1-F371)</f>
        <v>27.592224000000002</v>
      </c>
      <c r="J371" s="105" t="s">
        <v>214</v>
      </c>
      <c r="K371" s="83" t="s">
        <v>214</v>
      </c>
      <c r="L371" s="102" cm="1">
        <f t="array" ref="L371">((_xlfn.XLOOKUP(B371,'4. Material Balance Activities'!$C$90:$C$138,'4. Material Balance Activities'!$J$90:$J$138,NA,0,1)-_xlfn.XLOOKUP(B371,'4. Material Balance Activities'!$C$90:$C$138,'4. Material Balance Activities'!$P$90:$P$138,NA,0,1))*G371)*(1-F371)</f>
        <v>0.1112589677419355</v>
      </c>
      <c r="M371" s="105" t="s">
        <v>214</v>
      </c>
      <c r="N371" s="83" t="s">
        <v>214</v>
      </c>
    </row>
    <row r="372" spans="1:14" x14ac:dyDescent="0.25">
      <c r="A372" s="79" t="s">
        <v>291</v>
      </c>
      <c r="B372" s="133" t="s">
        <v>302</v>
      </c>
      <c r="C372" s="137" t="s">
        <v>181</v>
      </c>
      <c r="D372" s="81" t="str">
        <f>IFERROR(IF(C372="No CAS","",INDEX('DEQ Pollutant List'!$C$7:$C$611,MATCH('5. Pollutant Emissions - MB'!C372,'DEQ Pollutant List'!$B$7:$B$611,0))),"")</f>
        <v>Ethyl benzene</v>
      </c>
      <c r="E372" s="115"/>
      <c r="F372" s="138">
        <v>0</v>
      </c>
      <c r="G372" s="139">
        <v>3.0000000000000001E-3</v>
      </c>
      <c r="H372" s="104"/>
      <c r="I372" s="102" cm="1">
        <f t="array" ref="I372">((_xlfn.XLOOKUP(B372,'4. Material Balance Activities'!$C$90:$C$138,'4. Material Balance Activities'!$G$90:$G$138,NA,0,1)-_xlfn.XLOOKUP(B372,'4. Material Balance Activities'!$C$90:$C$138,'4. Material Balance Activities'!$M$90:$M$138,NA,0,1))*G372)*(1-F372)</f>
        <v>4.1388335999999999</v>
      </c>
      <c r="J372" s="105" t="s">
        <v>214</v>
      </c>
      <c r="K372" s="83" t="s">
        <v>214</v>
      </c>
      <c r="L372" s="102" cm="1">
        <f t="array" ref="L372">((_xlfn.XLOOKUP(B372,'4. Material Balance Activities'!$C$90:$C$138,'4. Material Balance Activities'!$J$90:$J$138,NA,0,1)-_xlfn.XLOOKUP(B372,'4. Material Balance Activities'!$C$90:$C$138,'4. Material Balance Activities'!$P$90:$P$138,NA,0,1))*G372)*(1-F372)</f>
        <v>1.6688845161290326E-2</v>
      </c>
      <c r="M372" s="105" t="s">
        <v>214</v>
      </c>
      <c r="N372" s="83" t="s">
        <v>214</v>
      </c>
    </row>
    <row r="373" spans="1:14" x14ac:dyDescent="0.25">
      <c r="A373" s="79" t="s">
        <v>291</v>
      </c>
      <c r="B373" s="133" t="s">
        <v>302</v>
      </c>
      <c r="C373" s="137" t="s">
        <v>156</v>
      </c>
      <c r="D373" s="81" t="str">
        <f>IFERROR(IF(C373="No CAS","",INDEX('DEQ Pollutant List'!$C$7:$C$611,MATCH('5. Pollutant Emissions - MB'!C373,'DEQ Pollutant List'!$B$7:$B$611,0))),"")</f>
        <v>Formaldehyde</v>
      </c>
      <c r="E373" s="115"/>
      <c r="F373" s="138">
        <v>0</v>
      </c>
      <c r="G373" s="139">
        <v>1E-3</v>
      </c>
      <c r="H373" s="104"/>
      <c r="I373" s="102" cm="1">
        <f t="array" ref="I373">((_xlfn.XLOOKUP(B373,'4. Material Balance Activities'!$C$90:$C$138,'4. Material Balance Activities'!$G$90:$G$138,NA,0,1)-_xlfn.XLOOKUP(B373,'4. Material Balance Activities'!$C$90:$C$138,'4. Material Balance Activities'!$M$90:$M$138,NA,0,1))*G373)*(1-F373)</f>
        <v>1.3796112</v>
      </c>
      <c r="J373" s="105" t="s">
        <v>214</v>
      </c>
      <c r="K373" s="83" t="s">
        <v>214</v>
      </c>
      <c r="L373" s="102" cm="1">
        <f t="array" ref="L373">((_xlfn.XLOOKUP(B373,'4. Material Balance Activities'!$C$90:$C$138,'4. Material Balance Activities'!$J$90:$J$138,NA,0,1)-_xlfn.XLOOKUP(B373,'4. Material Balance Activities'!$C$90:$C$138,'4. Material Balance Activities'!$P$90:$P$138,NA,0,1))*G373)*(1-F373)</f>
        <v>5.5629483870967746E-3</v>
      </c>
      <c r="M373" s="105" t="s">
        <v>214</v>
      </c>
      <c r="N373" s="83" t="s">
        <v>214</v>
      </c>
    </row>
    <row r="374" spans="1:14" x14ac:dyDescent="0.25">
      <c r="A374" s="79" t="s">
        <v>291</v>
      </c>
      <c r="B374" s="133" t="s">
        <v>302</v>
      </c>
      <c r="C374" s="137" t="s">
        <v>431</v>
      </c>
      <c r="D374" s="81" t="str">
        <f>IFERROR(IF(C374="No CAS","",INDEX('DEQ Pollutant List'!$C$7:$C$611,MATCH('5. Pollutant Emissions - MB'!C374,'DEQ Pollutant List'!$B$7:$B$611,0))),"")</f>
        <v>1,2,4-Trimethylbenzene</v>
      </c>
      <c r="E374" s="115"/>
      <c r="F374" s="138">
        <v>0</v>
      </c>
      <c r="G374" s="139">
        <v>0.01</v>
      </c>
      <c r="H374" s="104"/>
      <c r="I374" s="102" cm="1">
        <f t="array" ref="I374">((_xlfn.XLOOKUP(B374,'4. Material Balance Activities'!$C$90:$C$138,'4. Material Balance Activities'!$G$90:$G$138,NA,0,1)-_xlfn.XLOOKUP(B374,'4. Material Balance Activities'!$C$90:$C$138,'4. Material Balance Activities'!$M$90:$M$138,NA,0,1))*G374)*(1-F374)</f>
        <v>13.796112000000001</v>
      </c>
      <c r="J374" s="105" t="s">
        <v>214</v>
      </c>
      <c r="K374" s="83" t="s">
        <v>214</v>
      </c>
      <c r="L374" s="102" cm="1">
        <f t="array" ref="L374">((_xlfn.XLOOKUP(B374,'4. Material Balance Activities'!$C$90:$C$138,'4. Material Balance Activities'!$J$90:$J$138,NA,0,1)-_xlfn.XLOOKUP(B374,'4. Material Balance Activities'!$C$90:$C$138,'4. Material Balance Activities'!$P$90:$P$138,NA,0,1))*G374)*(1-F374)</f>
        <v>5.562948387096775E-2</v>
      </c>
      <c r="M374" s="105" t="s">
        <v>214</v>
      </c>
      <c r="N374" s="83" t="s">
        <v>214</v>
      </c>
    </row>
    <row r="375" spans="1:14" x14ac:dyDescent="0.25">
      <c r="A375" s="79" t="s">
        <v>291</v>
      </c>
      <c r="B375" s="133" t="s">
        <v>302</v>
      </c>
      <c r="C375" s="137" t="s">
        <v>437</v>
      </c>
      <c r="D375" s="81" t="str">
        <f>IFERROR(IF(C375="No CAS","",INDEX('DEQ Pollutant List'!$C$7:$C$611,MATCH('5. Pollutant Emissions - MB'!C375,'DEQ Pollutant List'!$B$7:$B$611,0))),"")</f>
        <v>1,3,5-Trimethylbenzene</v>
      </c>
      <c r="E375" s="115"/>
      <c r="F375" s="138">
        <v>0</v>
      </c>
      <c r="G375" s="139">
        <v>0.01</v>
      </c>
      <c r="H375" s="104"/>
      <c r="I375" s="102" cm="1">
        <f t="array" ref="I375">((_xlfn.XLOOKUP(B375,'4. Material Balance Activities'!$C$90:$C$138,'4. Material Balance Activities'!$G$90:$G$138,NA,0,1)-_xlfn.XLOOKUP(B375,'4. Material Balance Activities'!$C$90:$C$138,'4. Material Balance Activities'!$M$90:$M$138,NA,0,1))*G375)*(1-F375)</f>
        <v>13.796112000000001</v>
      </c>
      <c r="J375" s="105" t="s">
        <v>214</v>
      </c>
      <c r="K375" s="83" t="s">
        <v>214</v>
      </c>
      <c r="L375" s="102" cm="1">
        <f t="array" ref="L375">((_xlfn.XLOOKUP(B375,'4. Material Balance Activities'!$C$90:$C$138,'4. Material Balance Activities'!$J$90:$J$138,NA,0,1)-_xlfn.XLOOKUP(B375,'4. Material Balance Activities'!$C$90:$C$138,'4. Material Balance Activities'!$P$90:$P$138,NA,0,1))*G375)*(1-F375)</f>
        <v>5.562948387096775E-2</v>
      </c>
      <c r="M375" s="105" t="s">
        <v>214</v>
      </c>
      <c r="N375" s="83" t="s">
        <v>214</v>
      </c>
    </row>
    <row r="376" spans="1:14" x14ac:dyDescent="0.25">
      <c r="A376" s="79" t="s">
        <v>291</v>
      </c>
      <c r="B376" s="133" t="s">
        <v>302</v>
      </c>
      <c r="C376" s="137" t="s">
        <v>428</v>
      </c>
      <c r="D376" s="81" t="str">
        <f>IFERROR(IF(C376="No CAS","",INDEX('DEQ Pollutant List'!$C$7:$C$611,MATCH('5. Pollutant Emissions - MB'!C376,'DEQ Pollutant List'!$B$7:$B$611,0))),"")</f>
        <v>Isopropylbenzene (cumene)</v>
      </c>
      <c r="E376" s="115"/>
      <c r="F376" s="138">
        <v>0</v>
      </c>
      <c r="G376" s="139">
        <v>1E-3</v>
      </c>
      <c r="H376" s="104"/>
      <c r="I376" s="102" cm="1">
        <f t="array" ref="I376">((_xlfn.XLOOKUP(B376,'4. Material Balance Activities'!$C$90:$C$138,'4. Material Balance Activities'!$G$90:$G$138,NA,0,1)-_xlfn.XLOOKUP(B376,'4. Material Balance Activities'!$C$90:$C$138,'4. Material Balance Activities'!$M$90:$M$138,NA,0,1))*G376)*(1-F376)</f>
        <v>1.3796112</v>
      </c>
      <c r="J376" s="105" t="s">
        <v>214</v>
      </c>
      <c r="K376" s="83" t="s">
        <v>214</v>
      </c>
      <c r="L376" s="102" cm="1">
        <f t="array" ref="L376">((_xlfn.XLOOKUP(B376,'4. Material Balance Activities'!$C$90:$C$138,'4. Material Balance Activities'!$J$90:$J$138,NA,0,1)-_xlfn.XLOOKUP(B376,'4. Material Balance Activities'!$C$90:$C$138,'4. Material Balance Activities'!$P$90:$P$138,NA,0,1))*G376)*(1-F376)</f>
        <v>5.5629483870967746E-3</v>
      </c>
      <c r="M376" s="105" t="s">
        <v>214</v>
      </c>
      <c r="N376" s="83" t="s">
        <v>214</v>
      </c>
    </row>
    <row r="377" spans="1:14" x14ac:dyDescent="0.25">
      <c r="A377" s="79" t="s">
        <v>291</v>
      </c>
      <c r="B377" s="133" t="s">
        <v>302</v>
      </c>
      <c r="C377" s="137" t="s">
        <v>430</v>
      </c>
      <c r="D377" s="81" t="str">
        <f>IFERROR(IF(C377="No CAS","",INDEX('DEQ Pollutant List'!$C$7:$C$611,MATCH('5. Pollutant Emissions - MB'!C377,'DEQ Pollutant List'!$B$7:$B$611,0))),"")</f>
        <v>n-Butyl alcohol</v>
      </c>
      <c r="E377" s="115"/>
      <c r="F377" s="138">
        <v>0</v>
      </c>
      <c r="G377" s="139">
        <v>0.06</v>
      </c>
      <c r="H377" s="104"/>
      <c r="I377" s="102" cm="1">
        <f t="array" ref="I377">((_xlfn.XLOOKUP(B377,'4. Material Balance Activities'!$C$90:$C$138,'4. Material Balance Activities'!$G$90:$G$138,NA,0,1)-_xlfn.XLOOKUP(B377,'4. Material Balance Activities'!$C$90:$C$138,'4. Material Balance Activities'!$M$90:$M$138,NA,0,1))*G377)*(1-F377)</f>
        <v>82.776672000000005</v>
      </c>
      <c r="J377" s="105" t="s">
        <v>214</v>
      </c>
      <c r="K377" s="83" t="s">
        <v>214</v>
      </c>
      <c r="L377" s="102" cm="1">
        <f t="array" ref="L377">((_xlfn.XLOOKUP(B377,'4. Material Balance Activities'!$C$90:$C$138,'4. Material Balance Activities'!$J$90:$J$138,NA,0,1)-_xlfn.XLOOKUP(B377,'4. Material Balance Activities'!$C$90:$C$138,'4. Material Balance Activities'!$P$90:$P$138,NA,0,1))*G377)*(1-F377)</f>
        <v>0.33377690322580644</v>
      </c>
      <c r="M377" s="105" t="s">
        <v>214</v>
      </c>
      <c r="N377" s="83" t="s">
        <v>214</v>
      </c>
    </row>
    <row r="378" spans="1:14" x14ac:dyDescent="0.25">
      <c r="A378" s="79" t="s">
        <v>291</v>
      </c>
      <c r="B378" s="133" t="s">
        <v>302</v>
      </c>
      <c r="C378" s="137" t="s">
        <v>436</v>
      </c>
      <c r="D378" s="81" t="str">
        <f>IFERROR(IF(C378="No CAS","",INDEX('DEQ Pollutant List'!$C$7:$C$611,MATCH('5. Pollutant Emissions - MB'!C378,'DEQ Pollutant List'!$B$7:$B$611,0))),"")</f>
        <v>1,2,3-Trimethylbenzene</v>
      </c>
      <c r="E378" s="115"/>
      <c r="F378" s="138">
        <v>0</v>
      </c>
      <c r="G378" s="139">
        <v>0.02</v>
      </c>
      <c r="H378" s="104"/>
      <c r="I378" s="102" cm="1">
        <f t="array" ref="I378">((_xlfn.XLOOKUP(B378,'4. Material Balance Activities'!$C$90:$C$138,'4. Material Balance Activities'!$G$90:$G$138,NA,0,1)-_xlfn.XLOOKUP(B378,'4. Material Balance Activities'!$C$90:$C$138,'4. Material Balance Activities'!$M$90:$M$138,NA,0,1))*G378)*(1-F378)</f>
        <v>27.592224000000002</v>
      </c>
      <c r="J378" s="105" t="s">
        <v>214</v>
      </c>
      <c r="K378" s="83" t="s">
        <v>214</v>
      </c>
      <c r="L378" s="102" cm="1">
        <f t="array" ref="L378">((_xlfn.XLOOKUP(B378,'4. Material Balance Activities'!$C$90:$C$138,'4. Material Balance Activities'!$J$90:$J$138,NA,0,1)-_xlfn.XLOOKUP(B378,'4. Material Balance Activities'!$C$90:$C$138,'4. Material Balance Activities'!$P$90:$P$138,NA,0,1))*G378)*(1-F378)</f>
        <v>0.1112589677419355</v>
      </c>
      <c r="M378" s="105" t="s">
        <v>214</v>
      </c>
      <c r="N378" s="83" t="s">
        <v>214</v>
      </c>
    </row>
    <row r="379" spans="1:14" x14ac:dyDescent="0.25">
      <c r="A379" s="79" t="s">
        <v>291</v>
      </c>
      <c r="B379" s="133" t="s">
        <v>303</v>
      </c>
      <c r="C379" s="137" t="s">
        <v>181</v>
      </c>
      <c r="D379" s="81" t="str">
        <f>IFERROR(IF(C379="No CAS","",INDEX('DEQ Pollutant List'!$C$7:$C$611,MATCH('5. Pollutant Emissions - MB'!C379,'DEQ Pollutant List'!$B$7:$B$611,0))),"")</f>
        <v>Ethyl benzene</v>
      </c>
      <c r="E379" s="115"/>
      <c r="F379" s="138">
        <v>0</v>
      </c>
      <c r="G379" s="139">
        <v>1E-3</v>
      </c>
      <c r="H379" s="104"/>
      <c r="I379" s="102" cm="1">
        <f t="array" ref="I379">((_xlfn.XLOOKUP(B379,'4. Material Balance Activities'!$C$90:$C$138,'4. Material Balance Activities'!$G$90:$G$138,NA,0,1)-_xlfn.XLOOKUP(B379,'4. Material Balance Activities'!$C$90:$C$138,'4. Material Balance Activities'!$M$90:$M$138,NA,0,1))*G379)*(1-F379)</f>
        <v>1.8253125000000001</v>
      </c>
      <c r="J379" s="105" t="s">
        <v>214</v>
      </c>
      <c r="K379" s="83" t="s">
        <v>214</v>
      </c>
      <c r="L379" s="102" cm="1">
        <f t="array" ref="L379">((_xlfn.XLOOKUP(B379,'4. Material Balance Activities'!$C$90:$C$138,'4. Material Balance Activities'!$J$90:$J$138,NA,0,1)-_xlfn.XLOOKUP(B379,'4. Material Balance Activities'!$C$90:$C$138,'4. Material Balance Activities'!$P$90:$P$138,NA,0,1))*G379)*(1-F379)</f>
        <v>7.3601310483870971E-3</v>
      </c>
      <c r="M379" s="105" t="s">
        <v>214</v>
      </c>
      <c r="N379" s="83" t="s">
        <v>214</v>
      </c>
    </row>
    <row r="380" spans="1:14" x14ac:dyDescent="0.25">
      <c r="A380" s="79" t="s">
        <v>291</v>
      </c>
      <c r="B380" s="133" t="s">
        <v>303</v>
      </c>
      <c r="C380" s="137" t="s">
        <v>191</v>
      </c>
      <c r="D380" s="81" t="str">
        <f>IFERROR(IF(C380="No CAS","",INDEX('DEQ Pollutant List'!$C$7:$C$611,MATCH('5. Pollutant Emissions - MB'!C380,'DEQ Pollutant List'!$B$7:$B$611,0))),"")</f>
        <v>Xylene (mixture), including m-xylene, o-xylene, p-xylene</v>
      </c>
      <c r="E380" s="115"/>
      <c r="F380" s="138">
        <v>0</v>
      </c>
      <c r="G380" s="139">
        <v>0.01</v>
      </c>
      <c r="H380" s="104"/>
      <c r="I380" s="102" cm="1">
        <f t="array" ref="I380">((_xlfn.XLOOKUP(B380,'4. Material Balance Activities'!$C$90:$C$138,'4. Material Balance Activities'!$G$90:$G$138,NA,0,1)-_xlfn.XLOOKUP(B380,'4. Material Balance Activities'!$C$90:$C$138,'4. Material Balance Activities'!$M$90:$M$138,NA,0,1))*G380)*(1-F380)</f>
        <v>18.253125000000001</v>
      </c>
      <c r="J380" s="105" t="s">
        <v>214</v>
      </c>
      <c r="K380" s="83" t="s">
        <v>214</v>
      </c>
      <c r="L380" s="102" cm="1">
        <f t="array" ref="L380">((_xlfn.XLOOKUP(B380,'4. Material Balance Activities'!$C$90:$C$138,'4. Material Balance Activities'!$J$90:$J$138,NA,0,1)-_xlfn.XLOOKUP(B380,'4. Material Balance Activities'!$C$90:$C$138,'4. Material Balance Activities'!$P$90:$P$138,NA,0,1))*G380)*(1-F380)</f>
        <v>7.3601310483870974E-2</v>
      </c>
      <c r="M380" s="105" t="s">
        <v>214</v>
      </c>
      <c r="N380" s="83" t="s">
        <v>214</v>
      </c>
    </row>
    <row r="381" spans="1:14" x14ac:dyDescent="0.25">
      <c r="A381" s="79" t="s">
        <v>291</v>
      </c>
      <c r="B381" s="133" t="s">
        <v>303</v>
      </c>
      <c r="C381" s="137" t="s">
        <v>156</v>
      </c>
      <c r="D381" s="81" t="str">
        <f>IFERROR(IF(C381="No CAS","",INDEX('DEQ Pollutant List'!$C$7:$C$611,MATCH('5. Pollutant Emissions - MB'!C381,'DEQ Pollutant List'!$B$7:$B$611,0))),"")</f>
        <v>Formaldehyde</v>
      </c>
      <c r="E381" s="115"/>
      <c r="F381" s="138">
        <v>0</v>
      </c>
      <c r="G381" s="139">
        <v>1E-3</v>
      </c>
      <c r="H381" s="104"/>
      <c r="I381" s="102" cm="1">
        <f t="array" ref="I381">((_xlfn.XLOOKUP(B381,'4. Material Balance Activities'!$C$90:$C$138,'4. Material Balance Activities'!$G$90:$G$138,NA,0,1)-_xlfn.XLOOKUP(B381,'4. Material Balance Activities'!$C$90:$C$138,'4. Material Balance Activities'!$M$90:$M$138,NA,0,1))*G381)*(1-F381)</f>
        <v>1.8253125000000001</v>
      </c>
      <c r="J381" s="105" t="s">
        <v>214</v>
      </c>
      <c r="K381" s="83" t="s">
        <v>214</v>
      </c>
      <c r="L381" s="102" cm="1">
        <f t="array" ref="L381">((_xlfn.XLOOKUP(B381,'4. Material Balance Activities'!$C$90:$C$138,'4. Material Balance Activities'!$J$90:$J$138,NA,0,1)-_xlfn.XLOOKUP(B381,'4. Material Balance Activities'!$C$90:$C$138,'4. Material Balance Activities'!$P$90:$P$138,NA,0,1))*G381)*(1-F381)</f>
        <v>7.3601310483870971E-3</v>
      </c>
      <c r="M381" s="105" t="s">
        <v>214</v>
      </c>
      <c r="N381" s="83" t="s">
        <v>214</v>
      </c>
    </row>
    <row r="382" spans="1:14" x14ac:dyDescent="0.25">
      <c r="A382" s="79" t="s">
        <v>291</v>
      </c>
      <c r="B382" s="133" t="s">
        <v>303</v>
      </c>
      <c r="C382" s="137" t="s">
        <v>431</v>
      </c>
      <c r="D382" s="81" t="str">
        <f>IFERROR(IF(C382="No CAS","",INDEX('DEQ Pollutant List'!$C$7:$C$611,MATCH('5. Pollutant Emissions - MB'!C382,'DEQ Pollutant List'!$B$7:$B$611,0))),"")</f>
        <v>1,2,4-Trimethylbenzene</v>
      </c>
      <c r="E382" s="115"/>
      <c r="F382" s="138">
        <v>0</v>
      </c>
      <c r="G382" s="139">
        <v>0.01</v>
      </c>
      <c r="H382" s="104"/>
      <c r="I382" s="102" cm="1">
        <f t="array" ref="I382">((_xlfn.XLOOKUP(B382,'4. Material Balance Activities'!$C$90:$C$138,'4. Material Balance Activities'!$G$90:$G$138,NA,0,1)-_xlfn.XLOOKUP(B382,'4. Material Balance Activities'!$C$90:$C$138,'4. Material Balance Activities'!$M$90:$M$138,NA,0,1))*G382)*(1-F382)</f>
        <v>18.253125000000001</v>
      </c>
      <c r="J382" s="105" t="s">
        <v>214</v>
      </c>
      <c r="K382" s="83" t="s">
        <v>214</v>
      </c>
      <c r="L382" s="102" cm="1">
        <f t="array" ref="L382">((_xlfn.XLOOKUP(B382,'4. Material Balance Activities'!$C$90:$C$138,'4. Material Balance Activities'!$J$90:$J$138,NA,0,1)-_xlfn.XLOOKUP(B382,'4. Material Balance Activities'!$C$90:$C$138,'4. Material Balance Activities'!$P$90:$P$138,NA,0,1))*G382)*(1-F382)</f>
        <v>7.3601310483870974E-2</v>
      </c>
      <c r="M382" s="105" t="s">
        <v>214</v>
      </c>
      <c r="N382" s="83" t="s">
        <v>214</v>
      </c>
    </row>
    <row r="383" spans="1:14" x14ac:dyDescent="0.25">
      <c r="A383" s="79" t="s">
        <v>291</v>
      </c>
      <c r="B383" s="133" t="s">
        <v>303</v>
      </c>
      <c r="C383" s="137" t="s">
        <v>437</v>
      </c>
      <c r="D383" s="81" t="str">
        <f>IFERROR(IF(C383="No CAS","",INDEX('DEQ Pollutant List'!$C$7:$C$611,MATCH('5. Pollutant Emissions - MB'!C383,'DEQ Pollutant List'!$B$7:$B$611,0))),"")</f>
        <v>1,3,5-Trimethylbenzene</v>
      </c>
      <c r="E383" s="115"/>
      <c r="F383" s="138">
        <v>0</v>
      </c>
      <c r="G383" s="139">
        <v>0.01</v>
      </c>
      <c r="H383" s="104"/>
      <c r="I383" s="102" cm="1">
        <f t="array" ref="I383">((_xlfn.XLOOKUP(B383,'4. Material Balance Activities'!$C$90:$C$138,'4. Material Balance Activities'!$G$90:$G$138,NA,0,1)-_xlfn.XLOOKUP(B383,'4. Material Balance Activities'!$C$90:$C$138,'4. Material Balance Activities'!$M$90:$M$138,NA,0,1))*G383)*(1-F383)</f>
        <v>18.253125000000001</v>
      </c>
      <c r="J383" s="105" t="s">
        <v>214</v>
      </c>
      <c r="K383" s="83" t="s">
        <v>214</v>
      </c>
      <c r="L383" s="102" cm="1">
        <f t="array" ref="L383">((_xlfn.XLOOKUP(B383,'4. Material Balance Activities'!$C$90:$C$138,'4. Material Balance Activities'!$J$90:$J$138,NA,0,1)-_xlfn.XLOOKUP(B383,'4. Material Balance Activities'!$C$90:$C$138,'4. Material Balance Activities'!$P$90:$P$138,NA,0,1))*G383)*(1-F383)</f>
        <v>7.3601310483870974E-2</v>
      </c>
      <c r="M383" s="105" t="s">
        <v>214</v>
      </c>
      <c r="N383" s="83" t="s">
        <v>214</v>
      </c>
    </row>
    <row r="384" spans="1:14" x14ac:dyDescent="0.25">
      <c r="A384" s="79" t="s">
        <v>291</v>
      </c>
      <c r="B384" s="133" t="s">
        <v>303</v>
      </c>
      <c r="C384" s="137" t="s">
        <v>428</v>
      </c>
      <c r="D384" s="81" t="str">
        <f>IFERROR(IF(C384="No CAS","",INDEX('DEQ Pollutant List'!$C$7:$C$611,MATCH('5. Pollutant Emissions - MB'!C384,'DEQ Pollutant List'!$B$7:$B$611,0))),"")</f>
        <v>Isopropylbenzene (cumene)</v>
      </c>
      <c r="E384" s="115"/>
      <c r="F384" s="138">
        <v>0</v>
      </c>
      <c r="G384" s="139">
        <v>2E-3</v>
      </c>
      <c r="H384" s="104"/>
      <c r="I384" s="102" cm="1">
        <f t="array" ref="I384">((_xlfn.XLOOKUP(B384,'4. Material Balance Activities'!$C$90:$C$138,'4. Material Balance Activities'!$G$90:$G$138,NA,0,1)-_xlfn.XLOOKUP(B384,'4. Material Balance Activities'!$C$90:$C$138,'4. Material Balance Activities'!$M$90:$M$138,NA,0,1))*G384)*(1-F384)</f>
        <v>3.6506250000000002</v>
      </c>
      <c r="J384" s="105" t="s">
        <v>214</v>
      </c>
      <c r="K384" s="83" t="s">
        <v>214</v>
      </c>
      <c r="L384" s="102" cm="1">
        <f t="array" ref="L384">((_xlfn.XLOOKUP(B384,'4. Material Balance Activities'!$C$90:$C$138,'4. Material Balance Activities'!$J$90:$J$138,NA,0,1)-_xlfn.XLOOKUP(B384,'4. Material Balance Activities'!$C$90:$C$138,'4. Material Balance Activities'!$P$90:$P$138,NA,0,1))*G384)*(1-F384)</f>
        <v>1.4720262096774194E-2</v>
      </c>
      <c r="M384" s="105" t="s">
        <v>214</v>
      </c>
      <c r="N384" s="83" t="s">
        <v>214</v>
      </c>
    </row>
    <row r="385" spans="1:14" x14ac:dyDescent="0.25">
      <c r="A385" s="79" t="s">
        <v>291</v>
      </c>
      <c r="B385" s="133" t="s">
        <v>303</v>
      </c>
      <c r="C385" s="137" t="s">
        <v>430</v>
      </c>
      <c r="D385" s="81" t="str">
        <f>IFERROR(IF(C385="No CAS","",INDEX('DEQ Pollutant List'!$C$7:$C$611,MATCH('5. Pollutant Emissions - MB'!C385,'DEQ Pollutant List'!$B$7:$B$611,0))),"")</f>
        <v>n-Butyl alcohol</v>
      </c>
      <c r="E385" s="115"/>
      <c r="F385" s="138">
        <v>0</v>
      </c>
      <c r="G385" s="139">
        <v>7.0000000000000007E-2</v>
      </c>
      <c r="H385" s="104"/>
      <c r="I385" s="102" cm="1">
        <f t="array" ref="I385">((_xlfn.XLOOKUP(B385,'4. Material Balance Activities'!$C$90:$C$138,'4. Material Balance Activities'!$G$90:$G$138,NA,0,1)-_xlfn.XLOOKUP(B385,'4. Material Balance Activities'!$C$90:$C$138,'4. Material Balance Activities'!$M$90:$M$138,NA,0,1))*G385)*(1-F385)</f>
        <v>127.77187500000001</v>
      </c>
      <c r="J385" s="105" t="s">
        <v>214</v>
      </c>
      <c r="K385" s="83" t="s">
        <v>214</v>
      </c>
      <c r="L385" s="102" cm="1">
        <f t="array" ref="L385">((_xlfn.XLOOKUP(B385,'4. Material Balance Activities'!$C$90:$C$138,'4. Material Balance Activities'!$J$90:$J$138,NA,0,1)-_xlfn.XLOOKUP(B385,'4. Material Balance Activities'!$C$90:$C$138,'4. Material Balance Activities'!$P$90:$P$138,NA,0,1))*G385)*(1-F385)</f>
        <v>0.51520917338709682</v>
      </c>
      <c r="M385" s="105" t="s">
        <v>214</v>
      </c>
      <c r="N385" s="83" t="s">
        <v>214</v>
      </c>
    </row>
    <row r="386" spans="1:14" x14ac:dyDescent="0.25">
      <c r="A386" s="79" t="s">
        <v>291</v>
      </c>
      <c r="B386" s="133" t="s">
        <v>303</v>
      </c>
      <c r="C386" s="137" t="s">
        <v>432</v>
      </c>
      <c r="D386" s="81" t="str">
        <f>IFERROR(IF(C386="No CAS","",INDEX('DEQ Pollutant List'!$C$7:$C$611,MATCH('5. Pollutant Emissions - MB'!C386,'DEQ Pollutant List'!$B$7:$B$611,0))),"")</f>
        <v>Propylene glycol monomethyl ether acetate</v>
      </c>
      <c r="E386" s="115"/>
      <c r="F386" s="138">
        <v>0</v>
      </c>
      <c r="G386" s="139">
        <v>0.02</v>
      </c>
      <c r="H386" s="104"/>
      <c r="I386" s="102" cm="1">
        <f t="array" ref="I386">((_xlfn.XLOOKUP(B386,'4. Material Balance Activities'!$C$90:$C$138,'4. Material Balance Activities'!$G$90:$G$138,NA,0,1)-_xlfn.XLOOKUP(B386,'4. Material Balance Activities'!$C$90:$C$138,'4. Material Balance Activities'!$M$90:$M$138,NA,0,1))*G386)*(1-F386)</f>
        <v>36.506250000000001</v>
      </c>
      <c r="J386" s="105" t="s">
        <v>214</v>
      </c>
      <c r="K386" s="83" t="s">
        <v>214</v>
      </c>
      <c r="L386" s="102" cm="1">
        <f t="array" ref="L386">((_xlfn.XLOOKUP(B386,'4. Material Balance Activities'!$C$90:$C$138,'4. Material Balance Activities'!$J$90:$J$138,NA,0,1)-_xlfn.XLOOKUP(B386,'4. Material Balance Activities'!$C$90:$C$138,'4. Material Balance Activities'!$P$90:$P$138,NA,0,1))*G386)*(1-F386)</f>
        <v>0.14720262096774195</v>
      </c>
      <c r="M386" s="105" t="s">
        <v>214</v>
      </c>
      <c r="N386" s="83" t="s">
        <v>214</v>
      </c>
    </row>
    <row r="387" spans="1:14" x14ac:dyDescent="0.25">
      <c r="A387" s="79" t="s">
        <v>291</v>
      </c>
      <c r="B387" s="133" t="s">
        <v>303</v>
      </c>
      <c r="C387" s="137" t="s">
        <v>436</v>
      </c>
      <c r="D387" s="81" t="str">
        <f>IFERROR(IF(C387="No CAS","",INDEX('DEQ Pollutant List'!$C$7:$C$611,MATCH('5. Pollutant Emissions - MB'!C387,'DEQ Pollutant List'!$B$7:$B$611,0))),"")</f>
        <v>1,2,3-Trimethylbenzene</v>
      </c>
      <c r="E387" s="115"/>
      <c r="F387" s="138">
        <v>0</v>
      </c>
      <c r="G387" s="139">
        <v>0.01</v>
      </c>
      <c r="H387" s="104"/>
      <c r="I387" s="102" cm="1">
        <f t="array" ref="I387">((_xlfn.XLOOKUP(B387,'4. Material Balance Activities'!$C$90:$C$138,'4. Material Balance Activities'!$G$90:$G$138,NA,0,1)-_xlfn.XLOOKUP(B387,'4. Material Balance Activities'!$C$90:$C$138,'4. Material Balance Activities'!$M$90:$M$138,NA,0,1))*G387)*(1-F387)</f>
        <v>18.253125000000001</v>
      </c>
      <c r="J387" s="105" t="s">
        <v>214</v>
      </c>
      <c r="K387" s="83" t="s">
        <v>214</v>
      </c>
      <c r="L387" s="102" cm="1">
        <f t="array" ref="L387">((_xlfn.XLOOKUP(B387,'4. Material Balance Activities'!$C$90:$C$138,'4. Material Balance Activities'!$J$90:$J$138,NA,0,1)-_xlfn.XLOOKUP(B387,'4. Material Balance Activities'!$C$90:$C$138,'4. Material Balance Activities'!$P$90:$P$138,NA,0,1))*G387)*(1-F387)</f>
        <v>7.3601310483870974E-2</v>
      </c>
      <c r="M387" s="105" t="s">
        <v>214</v>
      </c>
      <c r="N387" s="83" t="s">
        <v>214</v>
      </c>
    </row>
    <row r="388" spans="1:14" x14ac:dyDescent="0.25">
      <c r="A388" s="79" t="s">
        <v>291</v>
      </c>
      <c r="B388" s="133" t="s">
        <v>304</v>
      </c>
      <c r="C388" s="137" t="s">
        <v>156</v>
      </c>
      <c r="D388" s="81" t="str">
        <f>IFERROR(IF(C388="No CAS","",INDEX('DEQ Pollutant List'!$C$7:$C$611,MATCH('5. Pollutant Emissions - MB'!C388,'DEQ Pollutant List'!$B$7:$B$611,0))),"")</f>
        <v>Formaldehyde</v>
      </c>
      <c r="E388" s="115"/>
      <c r="F388" s="138">
        <v>0</v>
      </c>
      <c r="G388" s="139">
        <v>1E-3</v>
      </c>
      <c r="H388" s="104"/>
      <c r="I388" s="102" cm="1">
        <f t="array" ref="I388">((_xlfn.XLOOKUP(B388,'4. Material Balance Activities'!$C$90:$C$138,'4. Material Balance Activities'!$G$90:$G$138,NA,0,1)-_xlfn.XLOOKUP(B388,'4. Material Balance Activities'!$C$90:$C$138,'4. Material Balance Activities'!$M$90:$M$138,NA,0,1))*G388)*(1-F388)</f>
        <v>1.3530858000000001</v>
      </c>
      <c r="J388" s="105" t="s">
        <v>214</v>
      </c>
      <c r="K388" s="83" t="s">
        <v>214</v>
      </c>
      <c r="L388" s="102" cm="1">
        <f t="array" ref="L388">((_xlfn.XLOOKUP(B388,'4. Material Balance Activities'!$C$90:$C$138,'4. Material Balance Activities'!$J$90:$J$138,NA,0,1)-_xlfn.XLOOKUP(B388,'4. Material Balance Activities'!$C$90:$C$138,'4. Material Balance Activities'!$P$90:$P$138,NA,0,1))*G388)*(1-F388)</f>
        <v>5.4559911290322591E-3</v>
      </c>
      <c r="M388" s="105" t="s">
        <v>214</v>
      </c>
      <c r="N388" s="83" t="s">
        <v>214</v>
      </c>
    </row>
    <row r="389" spans="1:14" x14ac:dyDescent="0.25">
      <c r="A389" s="79" t="s">
        <v>291</v>
      </c>
      <c r="B389" s="133" t="s">
        <v>304</v>
      </c>
      <c r="C389" s="137" t="s">
        <v>431</v>
      </c>
      <c r="D389" s="81" t="str">
        <f>IFERROR(IF(C389="No CAS","",INDEX('DEQ Pollutant List'!$C$7:$C$611,MATCH('5. Pollutant Emissions - MB'!C389,'DEQ Pollutant List'!$B$7:$B$611,0))),"")</f>
        <v>1,2,4-Trimethylbenzene</v>
      </c>
      <c r="E389" s="115"/>
      <c r="F389" s="138">
        <v>0</v>
      </c>
      <c r="G389" s="139">
        <v>0.01</v>
      </c>
      <c r="H389" s="104"/>
      <c r="I389" s="102" cm="1">
        <f t="array" ref="I389">((_xlfn.XLOOKUP(B389,'4. Material Balance Activities'!$C$90:$C$138,'4. Material Balance Activities'!$G$90:$G$138,NA,0,1)-_xlfn.XLOOKUP(B389,'4. Material Balance Activities'!$C$90:$C$138,'4. Material Balance Activities'!$M$90:$M$138,NA,0,1))*G389)*(1-F389)</f>
        <v>13.530858</v>
      </c>
      <c r="J389" s="105" t="s">
        <v>214</v>
      </c>
      <c r="K389" s="83" t="s">
        <v>214</v>
      </c>
      <c r="L389" s="102" cm="1">
        <f t="array" ref="L389">((_xlfn.XLOOKUP(B389,'4. Material Balance Activities'!$C$90:$C$138,'4. Material Balance Activities'!$J$90:$J$138,NA,0,1)-_xlfn.XLOOKUP(B389,'4. Material Balance Activities'!$C$90:$C$138,'4. Material Balance Activities'!$P$90:$P$138,NA,0,1))*G389)*(1-F389)</f>
        <v>5.4559911290322588E-2</v>
      </c>
      <c r="M389" s="105" t="s">
        <v>214</v>
      </c>
      <c r="N389" s="83" t="s">
        <v>214</v>
      </c>
    </row>
    <row r="390" spans="1:14" x14ac:dyDescent="0.25">
      <c r="A390" s="79" t="s">
        <v>291</v>
      </c>
      <c r="B390" s="133" t="s">
        <v>304</v>
      </c>
      <c r="C390" s="137" t="s">
        <v>437</v>
      </c>
      <c r="D390" s="81" t="str">
        <f>IFERROR(IF(C390="No CAS","",INDEX('DEQ Pollutant List'!$C$7:$C$611,MATCH('5. Pollutant Emissions - MB'!C390,'DEQ Pollutant List'!$B$7:$B$611,0))),"")</f>
        <v>1,3,5-Trimethylbenzene</v>
      </c>
      <c r="E390" s="115"/>
      <c r="F390" s="138">
        <v>0</v>
      </c>
      <c r="G390" s="139">
        <v>0.01</v>
      </c>
      <c r="H390" s="104"/>
      <c r="I390" s="102" cm="1">
        <f t="array" ref="I390">((_xlfn.XLOOKUP(B390,'4. Material Balance Activities'!$C$90:$C$138,'4. Material Balance Activities'!$G$90:$G$138,NA,0,1)-_xlfn.XLOOKUP(B390,'4. Material Balance Activities'!$C$90:$C$138,'4. Material Balance Activities'!$M$90:$M$138,NA,0,1))*G390)*(1-F390)</f>
        <v>13.530858</v>
      </c>
      <c r="J390" s="105" t="s">
        <v>214</v>
      </c>
      <c r="K390" s="83" t="s">
        <v>214</v>
      </c>
      <c r="L390" s="102" cm="1">
        <f t="array" ref="L390">((_xlfn.XLOOKUP(B390,'4. Material Balance Activities'!$C$90:$C$138,'4. Material Balance Activities'!$J$90:$J$138,NA,0,1)-_xlfn.XLOOKUP(B390,'4. Material Balance Activities'!$C$90:$C$138,'4. Material Balance Activities'!$P$90:$P$138,NA,0,1))*G390)*(1-F390)</f>
        <v>5.4559911290322588E-2</v>
      </c>
      <c r="M390" s="105" t="s">
        <v>214</v>
      </c>
      <c r="N390" s="83" t="s">
        <v>214</v>
      </c>
    </row>
    <row r="391" spans="1:14" x14ac:dyDescent="0.25">
      <c r="A391" s="79" t="s">
        <v>291</v>
      </c>
      <c r="B391" s="133" t="s">
        <v>304</v>
      </c>
      <c r="C391" s="137" t="s">
        <v>191</v>
      </c>
      <c r="D391" s="81" t="str">
        <f>IFERROR(IF(C391="No CAS","",INDEX('DEQ Pollutant List'!$C$7:$C$611,MATCH('5. Pollutant Emissions - MB'!C391,'DEQ Pollutant List'!$B$7:$B$611,0))),"")</f>
        <v>Xylene (mixture), including m-xylene, o-xylene, p-xylene</v>
      </c>
      <c r="E391" s="115"/>
      <c r="F391" s="138">
        <v>0</v>
      </c>
      <c r="G391" s="139">
        <v>1E-3</v>
      </c>
      <c r="H391" s="104"/>
      <c r="I391" s="102" cm="1">
        <f t="array" ref="I391">((_xlfn.XLOOKUP(B391,'4. Material Balance Activities'!$C$90:$C$138,'4. Material Balance Activities'!$G$90:$G$138,NA,0,1)-_xlfn.XLOOKUP(B391,'4. Material Balance Activities'!$C$90:$C$138,'4. Material Balance Activities'!$M$90:$M$138,NA,0,1))*G391)*(1-F391)</f>
        <v>1.3530858000000001</v>
      </c>
      <c r="J391" s="105" t="s">
        <v>214</v>
      </c>
      <c r="K391" s="83" t="s">
        <v>214</v>
      </c>
      <c r="L391" s="102" cm="1">
        <f t="array" ref="L391">((_xlfn.XLOOKUP(B391,'4. Material Balance Activities'!$C$90:$C$138,'4. Material Balance Activities'!$J$90:$J$138,NA,0,1)-_xlfn.XLOOKUP(B391,'4. Material Balance Activities'!$C$90:$C$138,'4. Material Balance Activities'!$P$90:$P$138,NA,0,1))*G391)*(1-F391)</f>
        <v>5.4559911290322591E-3</v>
      </c>
      <c r="M391" s="105" t="s">
        <v>214</v>
      </c>
      <c r="N391" s="83" t="s">
        <v>214</v>
      </c>
    </row>
    <row r="392" spans="1:14" x14ac:dyDescent="0.25">
      <c r="A392" s="79" t="s">
        <v>291</v>
      </c>
      <c r="B392" s="133" t="s">
        <v>304</v>
      </c>
      <c r="C392" s="137" t="s">
        <v>181</v>
      </c>
      <c r="D392" s="81" t="str">
        <f>IFERROR(IF(C392="No CAS","",INDEX('DEQ Pollutant List'!$C$7:$C$611,MATCH('5. Pollutant Emissions - MB'!C392,'DEQ Pollutant List'!$B$7:$B$611,0))),"")</f>
        <v>Ethyl benzene</v>
      </c>
      <c r="E392" s="115"/>
      <c r="F392" s="138">
        <v>0</v>
      </c>
      <c r="G392" s="139">
        <v>1E-3</v>
      </c>
      <c r="H392" s="104"/>
      <c r="I392" s="102" cm="1">
        <f t="array" ref="I392">((_xlfn.XLOOKUP(B392,'4. Material Balance Activities'!$C$90:$C$138,'4. Material Balance Activities'!$G$90:$G$138,NA,0,1)-_xlfn.XLOOKUP(B392,'4. Material Balance Activities'!$C$90:$C$138,'4. Material Balance Activities'!$M$90:$M$138,NA,0,1))*G392)*(1-F392)</f>
        <v>1.3530858000000001</v>
      </c>
      <c r="J392" s="105" t="s">
        <v>214</v>
      </c>
      <c r="K392" s="83" t="s">
        <v>214</v>
      </c>
      <c r="L392" s="102" cm="1">
        <f t="array" ref="L392">((_xlfn.XLOOKUP(B392,'4. Material Balance Activities'!$C$90:$C$138,'4. Material Balance Activities'!$J$90:$J$138,NA,0,1)-_xlfn.XLOOKUP(B392,'4. Material Balance Activities'!$C$90:$C$138,'4. Material Balance Activities'!$P$90:$P$138,NA,0,1))*G392)*(1-F392)</f>
        <v>5.4559911290322591E-3</v>
      </c>
      <c r="M392" s="105" t="s">
        <v>214</v>
      </c>
      <c r="N392" s="83" t="s">
        <v>214</v>
      </c>
    </row>
    <row r="393" spans="1:14" x14ac:dyDescent="0.25">
      <c r="A393" s="79" t="s">
        <v>291</v>
      </c>
      <c r="B393" s="133" t="s">
        <v>304</v>
      </c>
      <c r="C393" s="137" t="s">
        <v>428</v>
      </c>
      <c r="D393" s="81" t="str">
        <f>IFERROR(IF(C393="No CAS","",INDEX('DEQ Pollutant List'!$C$7:$C$611,MATCH('5. Pollutant Emissions - MB'!C393,'DEQ Pollutant List'!$B$7:$B$611,0))),"")</f>
        <v>Isopropylbenzene (cumene)</v>
      </c>
      <c r="E393" s="115"/>
      <c r="F393" s="138">
        <v>0</v>
      </c>
      <c r="G393" s="139">
        <v>2E-3</v>
      </c>
      <c r="H393" s="104"/>
      <c r="I393" s="102" cm="1">
        <f t="array" ref="I393">((_xlfn.XLOOKUP(B393,'4. Material Balance Activities'!$C$90:$C$138,'4. Material Balance Activities'!$G$90:$G$138,NA,0,1)-_xlfn.XLOOKUP(B393,'4. Material Balance Activities'!$C$90:$C$138,'4. Material Balance Activities'!$M$90:$M$138,NA,0,1))*G393)*(1-F393)</f>
        <v>2.7061716000000002</v>
      </c>
      <c r="J393" s="105" t="s">
        <v>214</v>
      </c>
      <c r="K393" s="83" t="s">
        <v>214</v>
      </c>
      <c r="L393" s="102" cm="1">
        <f t="array" ref="L393">((_xlfn.XLOOKUP(B393,'4. Material Balance Activities'!$C$90:$C$138,'4. Material Balance Activities'!$J$90:$J$138,NA,0,1)-_xlfn.XLOOKUP(B393,'4. Material Balance Activities'!$C$90:$C$138,'4. Material Balance Activities'!$P$90:$P$138,NA,0,1))*G393)*(1-F393)</f>
        <v>1.0911982258064518E-2</v>
      </c>
      <c r="M393" s="105" t="s">
        <v>214</v>
      </c>
      <c r="N393" s="83" t="s">
        <v>214</v>
      </c>
    </row>
    <row r="394" spans="1:14" x14ac:dyDescent="0.25">
      <c r="A394" s="79" t="s">
        <v>291</v>
      </c>
      <c r="B394" s="133" t="s">
        <v>304</v>
      </c>
      <c r="C394" s="137" t="s">
        <v>430</v>
      </c>
      <c r="D394" s="81" t="str">
        <f>IFERROR(IF(C394="No CAS","",INDEX('DEQ Pollutant List'!$C$7:$C$611,MATCH('5. Pollutant Emissions - MB'!C394,'DEQ Pollutant List'!$B$7:$B$611,0))),"")</f>
        <v>n-Butyl alcohol</v>
      </c>
      <c r="E394" s="115"/>
      <c r="F394" s="138">
        <v>0</v>
      </c>
      <c r="G394" s="139">
        <v>7.0000000000000007E-2</v>
      </c>
      <c r="H394" s="104"/>
      <c r="I394" s="102" cm="1">
        <f t="array" ref="I394">((_xlfn.XLOOKUP(B394,'4. Material Balance Activities'!$C$90:$C$138,'4. Material Balance Activities'!$G$90:$G$138,NA,0,1)-_xlfn.XLOOKUP(B394,'4. Material Balance Activities'!$C$90:$C$138,'4. Material Balance Activities'!$M$90:$M$138,NA,0,1))*G394)*(1-F394)</f>
        <v>94.716006000000007</v>
      </c>
      <c r="J394" s="105" t="s">
        <v>214</v>
      </c>
      <c r="K394" s="83" t="s">
        <v>214</v>
      </c>
      <c r="L394" s="102" cm="1">
        <f t="array" ref="L394">((_xlfn.XLOOKUP(B394,'4. Material Balance Activities'!$C$90:$C$138,'4. Material Balance Activities'!$J$90:$J$138,NA,0,1)-_xlfn.XLOOKUP(B394,'4. Material Balance Activities'!$C$90:$C$138,'4. Material Balance Activities'!$P$90:$P$138,NA,0,1))*G394)*(1-F394)</f>
        <v>0.38191937903225814</v>
      </c>
      <c r="M394" s="105" t="s">
        <v>214</v>
      </c>
      <c r="N394" s="83" t="s">
        <v>214</v>
      </c>
    </row>
    <row r="395" spans="1:14" x14ac:dyDescent="0.25">
      <c r="A395" s="79" t="s">
        <v>291</v>
      </c>
      <c r="B395" s="133" t="s">
        <v>304</v>
      </c>
      <c r="C395" s="137" t="s">
        <v>432</v>
      </c>
      <c r="D395" s="81" t="str">
        <f>IFERROR(IF(C395="No CAS","",INDEX('DEQ Pollutant List'!$C$7:$C$611,MATCH('5. Pollutant Emissions - MB'!C395,'DEQ Pollutant List'!$B$7:$B$611,0))),"")</f>
        <v>Propylene glycol monomethyl ether acetate</v>
      </c>
      <c r="E395" s="115"/>
      <c r="F395" s="138">
        <v>0</v>
      </c>
      <c r="G395" s="139">
        <v>0.02</v>
      </c>
      <c r="H395" s="104"/>
      <c r="I395" s="102" cm="1">
        <f t="array" ref="I395">((_xlfn.XLOOKUP(B395,'4. Material Balance Activities'!$C$90:$C$138,'4. Material Balance Activities'!$G$90:$G$138,NA,0,1)-_xlfn.XLOOKUP(B395,'4. Material Balance Activities'!$C$90:$C$138,'4. Material Balance Activities'!$M$90:$M$138,NA,0,1))*G395)*(1-F395)</f>
        <v>27.061716000000001</v>
      </c>
      <c r="J395" s="105" t="s">
        <v>214</v>
      </c>
      <c r="K395" s="83" t="s">
        <v>214</v>
      </c>
      <c r="L395" s="102" cm="1">
        <f t="array" ref="L395">((_xlfn.XLOOKUP(B395,'4. Material Balance Activities'!$C$90:$C$138,'4. Material Balance Activities'!$J$90:$J$138,NA,0,1)-_xlfn.XLOOKUP(B395,'4. Material Balance Activities'!$C$90:$C$138,'4. Material Balance Activities'!$P$90:$P$138,NA,0,1))*G395)*(1-F395)</f>
        <v>0.10911982258064518</v>
      </c>
      <c r="M395" s="105" t="s">
        <v>214</v>
      </c>
      <c r="N395" s="83" t="s">
        <v>214</v>
      </c>
    </row>
    <row r="396" spans="1:14" x14ac:dyDescent="0.25">
      <c r="A396" s="79" t="s">
        <v>291</v>
      </c>
      <c r="B396" s="133" t="s">
        <v>304</v>
      </c>
      <c r="C396" s="137" t="s">
        <v>436</v>
      </c>
      <c r="D396" s="81" t="str">
        <f>IFERROR(IF(C396="No CAS","",INDEX('DEQ Pollutant List'!$C$7:$C$611,MATCH('5. Pollutant Emissions - MB'!C396,'DEQ Pollutant List'!$B$7:$B$611,0))),"")</f>
        <v>1,2,3-Trimethylbenzene</v>
      </c>
      <c r="E396" s="115"/>
      <c r="F396" s="138">
        <v>0</v>
      </c>
      <c r="G396" s="139">
        <v>0.01</v>
      </c>
      <c r="H396" s="104"/>
      <c r="I396" s="102" cm="1">
        <f t="array" ref="I396">((_xlfn.XLOOKUP(B396,'4. Material Balance Activities'!$C$90:$C$138,'4. Material Balance Activities'!$G$90:$G$138,NA,0,1)-_xlfn.XLOOKUP(B396,'4. Material Balance Activities'!$C$90:$C$138,'4. Material Balance Activities'!$M$90:$M$138,NA,0,1))*G396)*(1-F396)</f>
        <v>13.530858</v>
      </c>
      <c r="J396" s="105" t="s">
        <v>214</v>
      </c>
      <c r="K396" s="83" t="s">
        <v>214</v>
      </c>
      <c r="L396" s="102" cm="1">
        <f t="array" ref="L396">((_xlfn.XLOOKUP(B396,'4. Material Balance Activities'!$C$90:$C$138,'4. Material Balance Activities'!$J$90:$J$138,NA,0,1)-_xlfn.XLOOKUP(B396,'4. Material Balance Activities'!$C$90:$C$138,'4. Material Balance Activities'!$P$90:$P$138,NA,0,1))*G396)*(1-F396)</f>
        <v>5.4559911290322588E-2</v>
      </c>
      <c r="M396" s="105" t="s">
        <v>214</v>
      </c>
      <c r="N396" s="83" t="s">
        <v>214</v>
      </c>
    </row>
    <row r="397" spans="1:14" x14ac:dyDescent="0.25">
      <c r="A397" s="79" t="s">
        <v>291</v>
      </c>
      <c r="B397" s="133" t="s">
        <v>305</v>
      </c>
      <c r="C397" s="137" t="s">
        <v>181</v>
      </c>
      <c r="D397" s="81" t="str">
        <f>IFERROR(IF(C397="No CAS","",INDEX('DEQ Pollutant List'!$C$7:$C$611,MATCH('5. Pollutant Emissions - MB'!C397,'DEQ Pollutant List'!$B$7:$B$611,0))),"")</f>
        <v>Ethyl benzene</v>
      </c>
      <c r="E397" s="115"/>
      <c r="F397" s="138">
        <v>0</v>
      </c>
      <c r="G397" s="139">
        <v>1E-3</v>
      </c>
      <c r="H397" s="104"/>
      <c r="I397" s="102" cm="1">
        <f t="array" ref="I397">((_xlfn.XLOOKUP(B397,'4. Material Balance Activities'!$C$90:$C$138,'4. Material Balance Activities'!$G$90:$G$138,NA,0,1)-_xlfn.XLOOKUP(B397,'4. Material Balance Activities'!$C$90:$C$138,'4. Material Balance Activities'!$M$90:$M$138,NA,0,1))*G397)*(1-F397)</f>
        <v>1.6962627000000003</v>
      </c>
      <c r="J397" s="105" t="s">
        <v>214</v>
      </c>
      <c r="K397" s="83" t="s">
        <v>214</v>
      </c>
      <c r="L397" s="102" cm="1">
        <f t="array" ref="L397">((_xlfn.XLOOKUP(B397,'4. Material Balance Activities'!$C$90:$C$138,'4. Material Balance Activities'!$J$90:$J$138,NA,0,1)-_xlfn.XLOOKUP(B397,'4. Material Balance Activities'!$C$90:$C$138,'4. Material Balance Activities'!$P$90:$P$138,NA,0,1))*G397)*(1-F397)</f>
        <v>6.8397689516129043E-3</v>
      </c>
      <c r="M397" s="105" t="s">
        <v>214</v>
      </c>
      <c r="N397" s="83" t="s">
        <v>214</v>
      </c>
    </row>
    <row r="398" spans="1:14" x14ac:dyDescent="0.25">
      <c r="A398" s="79" t="s">
        <v>291</v>
      </c>
      <c r="B398" s="133" t="s">
        <v>305</v>
      </c>
      <c r="C398" s="137" t="s">
        <v>191</v>
      </c>
      <c r="D398" s="81" t="str">
        <f>IFERROR(IF(C398="No CAS","",INDEX('DEQ Pollutant List'!$C$7:$C$611,MATCH('5. Pollutant Emissions - MB'!C398,'DEQ Pollutant List'!$B$7:$B$611,0))),"")</f>
        <v>Xylene (mixture), including m-xylene, o-xylene, p-xylene</v>
      </c>
      <c r="E398" s="115"/>
      <c r="F398" s="138">
        <v>0</v>
      </c>
      <c r="G398" s="139">
        <v>0.01</v>
      </c>
      <c r="H398" s="104"/>
      <c r="I398" s="102" cm="1">
        <f t="array" ref="I398">((_xlfn.XLOOKUP(B398,'4. Material Balance Activities'!$C$90:$C$138,'4. Material Balance Activities'!$G$90:$G$138,NA,0,1)-_xlfn.XLOOKUP(B398,'4. Material Balance Activities'!$C$90:$C$138,'4. Material Balance Activities'!$M$90:$M$138,NA,0,1))*G398)*(1-F398)</f>
        <v>16.962627000000001</v>
      </c>
      <c r="J398" s="105" t="s">
        <v>214</v>
      </c>
      <c r="K398" s="83" t="s">
        <v>214</v>
      </c>
      <c r="L398" s="102" cm="1">
        <f t="array" ref="L398">((_xlfn.XLOOKUP(B398,'4. Material Balance Activities'!$C$90:$C$138,'4. Material Balance Activities'!$J$90:$J$138,NA,0,1)-_xlfn.XLOOKUP(B398,'4. Material Balance Activities'!$C$90:$C$138,'4. Material Balance Activities'!$P$90:$P$138,NA,0,1))*G398)*(1-F398)</f>
        <v>6.839768951612904E-2</v>
      </c>
      <c r="M398" s="105" t="s">
        <v>214</v>
      </c>
      <c r="N398" s="83" t="s">
        <v>214</v>
      </c>
    </row>
    <row r="399" spans="1:14" x14ac:dyDescent="0.25">
      <c r="A399" s="79" t="s">
        <v>291</v>
      </c>
      <c r="B399" s="133" t="s">
        <v>305</v>
      </c>
      <c r="C399" s="137" t="s">
        <v>156</v>
      </c>
      <c r="D399" s="81" t="str">
        <f>IFERROR(IF(C399="No CAS","",INDEX('DEQ Pollutant List'!$C$7:$C$611,MATCH('5. Pollutant Emissions - MB'!C399,'DEQ Pollutant List'!$B$7:$B$611,0))),"")</f>
        <v>Formaldehyde</v>
      </c>
      <c r="E399" s="115"/>
      <c r="F399" s="138">
        <v>0</v>
      </c>
      <c r="G399" s="139">
        <v>1E-3</v>
      </c>
      <c r="H399" s="104"/>
      <c r="I399" s="102" cm="1">
        <f t="array" ref="I399">((_xlfn.XLOOKUP(B399,'4. Material Balance Activities'!$C$90:$C$138,'4. Material Balance Activities'!$G$90:$G$138,NA,0,1)-_xlfn.XLOOKUP(B399,'4. Material Balance Activities'!$C$90:$C$138,'4. Material Balance Activities'!$M$90:$M$138,NA,0,1))*G399)*(1-F399)</f>
        <v>1.6962627000000003</v>
      </c>
      <c r="J399" s="105" t="s">
        <v>214</v>
      </c>
      <c r="K399" s="83" t="s">
        <v>214</v>
      </c>
      <c r="L399" s="102" cm="1">
        <f t="array" ref="L399">((_xlfn.XLOOKUP(B399,'4. Material Balance Activities'!$C$90:$C$138,'4. Material Balance Activities'!$J$90:$J$138,NA,0,1)-_xlfn.XLOOKUP(B399,'4. Material Balance Activities'!$C$90:$C$138,'4. Material Balance Activities'!$P$90:$P$138,NA,0,1))*G399)*(1-F399)</f>
        <v>6.8397689516129043E-3</v>
      </c>
      <c r="M399" s="105" t="s">
        <v>214</v>
      </c>
      <c r="N399" s="83" t="s">
        <v>214</v>
      </c>
    </row>
    <row r="400" spans="1:14" x14ac:dyDescent="0.25">
      <c r="A400" s="79" t="s">
        <v>291</v>
      </c>
      <c r="B400" s="133" t="s">
        <v>305</v>
      </c>
      <c r="C400" s="137" t="s">
        <v>431</v>
      </c>
      <c r="D400" s="81" t="str">
        <f>IFERROR(IF(C400="No CAS","",INDEX('DEQ Pollutant List'!$C$7:$C$611,MATCH('5. Pollutant Emissions - MB'!C400,'DEQ Pollutant List'!$B$7:$B$611,0))),"")</f>
        <v>1,2,4-Trimethylbenzene</v>
      </c>
      <c r="E400" s="115"/>
      <c r="F400" s="138">
        <v>0</v>
      </c>
      <c r="G400" s="139">
        <v>0.01</v>
      </c>
      <c r="H400" s="104"/>
      <c r="I400" s="102" cm="1">
        <f t="array" ref="I400">((_xlfn.XLOOKUP(B400,'4. Material Balance Activities'!$C$90:$C$138,'4. Material Balance Activities'!$G$90:$G$138,NA,0,1)-_xlfn.XLOOKUP(B400,'4. Material Balance Activities'!$C$90:$C$138,'4. Material Balance Activities'!$M$90:$M$138,NA,0,1))*G400)*(1-F400)</f>
        <v>16.962627000000001</v>
      </c>
      <c r="J400" s="105" t="s">
        <v>214</v>
      </c>
      <c r="K400" s="83" t="s">
        <v>214</v>
      </c>
      <c r="L400" s="102" cm="1">
        <f t="array" ref="L400">((_xlfn.XLOOKUP(B400,'4. Material Balance Activities'!$C$90:$C$138,'4. Material Balance Activities'!$J$90:$J$138,NA,0,1)-_xlfn.XLOOKUP(B400,'4. Material Balance Activities'!$C$90:$C$138,'4. Material Balance Activities'!$P$90:$P$138,NA,0,1))*G400)*(1-F400)</f>
        <v>6.839768951612904E-2</v>
      </c>
      <c r="M400" s="105" t="s">
        <v>214</v>
      </c>
      <c r="N400" s="83" t="s">
        <v>214</v>
      </c>
    </row>
    <row r="401" spans="1:14" x14ac:dyDescent="0.25">
      <c r="A401" s="79" t="s">
        <v>291</v>
      </c>
      <c r="B401" s="133" t="s">
        <v>305</v>
      </c>
      <c r="C401" s="137" t="s">
        <v>437</v>
      </c>
      <c r="D401" s="81" t="str">
        <f>IFERROR(IF(C401="No CAS","",INDEX('DEQ Pollutant List'!$C$7:$C$611,MATCH('5. Pollutant Emissions - MB'!C401,'DEQ Pollutant List'!$B$7:$B$611,0))),"")</f>
        <v>1,3,5-Trimethylbenzene</v>
      </c>
      <c r="E401" s="115"/>
      <c r="F401" s="138">
        <v>0</v>
      </c>
      <c r="G401" s="139">
        <v>0.01</v>
      </c>
      <c r="H401" s="104"/>
      <c r="I401" s="102" cm="1">
        <f t="array" ref="I401">((_xlfn.XLOOKUP(B401,'4. Material Balance Activities'!$C$90:$C$138,'4. Material Balance Activities'!$G$90:$G$138,NA,0,1)-_xlfn.XLOOKUP(B401,'4. Material Balance Activities'!$C$90:$C$138,'4. Material Balance Activities'!$M$90:$M$138,NA,0,1))*G401)*(1-F401)</f>
        <v>16.962627000000001</v>
      </c>
      <c r="J401" s="105" t="s">
        <v>214</v>
      </c>
      <c r="K401" s="83" t="s">
        <v>214</v>
      </c>
      <c r="L401" s="102" cm="1">
        <f t="array" ref="L401">((_xlfn.XLOOKUP(B401,'4. Material Balance Activities'!$C$90:$C$138,'4. Material Balance Activities'!$J$90:$J$138,NA,0,1)-_xlfn.XLOOKUP(B401,'4. Material Balance Activities'!$C$90:$C$138,'4. Material Balance Activities'!$P$90:$P$138,NA,0,1))*G401)*(1-F401)</f>
        <v>6.839768951612904E-2</v>
      </c>
      <c r="M401" s="105" t="s">
        <v>214</v>
      </c>
      <c r="N401" s="83" t="s">
        <v>214</v>
      </c>
    </row>
    <row r="402" spans="1:14" x14ac:dyDescent="0.25">
      <c r="A402" s="79" t="s">
        <v>291</v>
      </c>
      <c r="B402" s="133" t="s">
        <v>305</v>
      </c>
      <c r="C402" s="137" t="s">
        <v>428</v>
      </c>
      <c r="D402" s="81" t="str">
        <f>IFERROR(IF(C402="No CAS","",INDEX('DEQ Pollutant List'!$C$7:$C$611,MATCH('5. Pollutant Emissions - MB'!C402,'DEQ Pollutant List'!$B$7:$B$611,0))),"")</f>
        <v>Isopropylbenzene (cumene)</v>
      </c>
      <c r="E402" s="115"/>
      <c r="F402" s="138">
        <v>0</v>
      </c>
      <c r="G402" s="139">
        <v>2E-3</v>
      </c>
      <c r="H402" s="104"/>
      <c r="I402" s="102" cm="1">
        <f t="array" ref="I402">((_xlfn.XLOOKUP(B402,'4. Material Balance Activities'!$C$90:$C$138,'4. Material Balance Activities'!$G$90:$G$138,NA,0,1)-_xlfn.XLOOKUP(B402,'4. Material Balance Activities'!$C$90:$C$138,'4. Material Balance Activities'!$M$90:$M$138,NA,0,1))*G402)*(1-F402)</f>
        <v>3.3925254000000007</v>
      </c>
      <c r="J402" s="105" t="s">
        <v>214</v>
      </c>
      <c r="K402" s="83" t="s">
        <v>214</v>
      </c>
      <c r="L402" s="102" cm="1">
        <f t="array" ref="L402">((_xlfn.XLOOKUP(B402,'4. Material Balance Activities'!$C$90:$C$138,'4. Material Balance Activities'!$J$90:$J$138,NA,0,1)-_xlfn.XLOOKUP(B402,'4. Material Balance Activities'!$C$90:$C$138,'4. Material Balance Activities'!$P$90:$P$138,NA,0,1))*G402)*(1-F402)</f>
        <v>1.3679537903225809E-2</v>
      </c>
      <c r="M402" s="105" t="s">
        <v>214</v>
      </c>
      <c r="N402" s="83" t="s">
        <v>214</v>
      </c>
    </row>
    <row r="403" spans="1:14" x14ac:dyDescent="0.25">
      <c r="A403" s="79" t="s">
        <v>291</v>
      </c>
      <c r="B403" s="133" t="s">
        <v>305</v>
      </c>
      <c r="C403" s="137" t="s">
        <v>430</v>
      </c>
      <c r="D403" s="81" t="str">
        <f>IFERROR(IF(C403="No CAS","",INDEX('DEQ Pollutant List'!$C$7:$C$611,MATCH('5. Pollutant Emissions - MB'!C403,'DEQ Pollutant List'!$B$7:$B$611,0))),"")</f>
        <v>n-Butyl alcohol</v>
      </c>
      <c r="E403" s="115"/>
      <c r="F403" s="138">
        <v>0</v>
      </c>
      <c r="G403" s="139">
        <v>7.0000000000000007E-2</v>
      </c>
      <c r="H403" s="104"/>
      <c r="I403" s="102" cm="1">
        <f t="array" ref="I403">((_xlfn.XLOOKUP(B403,'4. Material Balance Activities'!$C$90:$C$138,'4. Material Balance Activities'!$G$90:$G$138,NA,0,1)-_xlfn.XLOOKUP(B403,'4. Material Balance Activities'!$C$90:$C$138,'4. Material Balance Activities'!$M$90:$M$138,NA,0,1))*G403)*(1-F403)</f>
        <v>118.73838900000003</v>
      </c>
      <c r="J403" s="105" t="s">
        <v>214</v>
      </c>
      <c r="K403" s="83" t="s">
        <v>214</v>
      </c>
      <c r="L403" s="102" cm="1">
        <f t="array" ref="L403">((_xlfn.XLOOKUP(B403,'4. Material Balance Activities'!$C$90:$C$138,'4. Material Balance Activities'!$J$90:$J$138,NA,0,1)-_xlfn.XLOOKUP(B403,'4. Material Balance Activities'!$C$90:$C$138,'4. Material Balance Activities'!$P$90:$P$138,NA,0,1))*G403)*(1-F403)</f>
        <v>0.47878382661290336</v>
      </c>
      <c r="M403" s="105" t="s">
        <v>214</v>
      </c>
      <c r="N403" s="83" t="s">
        <v>214</v>
      </c>
    </row>
    <row r="404" spans="1:14" x14ac:dyDescent="0.25">
      <c r="A404" s="79" t="s">
        <v>291</v>
      </c>
      <c r="B404" s="133" t="s">
        <v>305</v>
      </c>
      <c r="C404" s="137" t="s">
        <v>432</v>
      </c>
      <c r="D404" s="81" t="str">
        <f>IFERROR(IF(C404="No CAS","",INDEX('DEQ Pollutant List'!$C$7:$C$611,MATCH('5. Pollutant Emissions - MB'!C404,'DEQ Pollutant List'!$B$7:$B$611,0))),"")</f>
        <v>Propylene glycol monomethyl ether acetate</v>
      </c>
      <c r="E404" s="115"/>
      <c r="F404" s="138">
        <v>0</v>
      </c>
      <c r="G404" s="139">
        <v>0.03</v>
      </c>
      <c r="H404" s="104"/>
      <c r="I404" s="102" cm="1">
        <f t="array" ref="I404">((_xlfn.XLOOKUP(B404,'4. Material Balance Activities'!$C$90:$C$138,'4. Material Balance Activities'!$G$90:$G$138,NA,0,1)-_xlfn.XLOOKUP(B404,'4. Material Balance Activities'!$C$90:$C$138,'4. Material Balance Activities'!$M$90:$M$138,NA,0,1))*G404)*(1-F404)</f>
        <v>50.887881000000007</v>
      </c>
      <c r="J404" s="105" t="s">
        <v>214</v>
      </c>
      <c r="K404" s="83" t="s">
        <v>214</v>
      </c>
      <c r="L404" s="102" cm="1">
        <f t="array" ref="L404">((_xlfn.XLOOKUP(B404,'4. Material Balance Activities'!$C$90:$C$138,'4. Material Balance Activities'!$J$90:$J$138,NA,0,1)-_xlfn.XLOOKUP(B404,'4. Material Balance Activities'!$C$90:$C$138,'4. Material Balance Activities'!$P$90:$P$138,NA,0,1))*G404)*(1-F404)</f>
        <v>0.20519306854838712</v>
      </c>
      <c r="M404" s="105" t="s">
        <v>214</v>
      </c>
      <c r="N404" s="83" t="s">
        <v>214</v>
      </c>
    </row>
    <row r="405" spans="1:14" x14ac:dyDescent="0.25">
      <c r="A405" s="79" t="s">
        <v>291</v>
      </c>
      <c r="B405" s="133" t="s">
        <v>305</v>
      </c>
      <c r="C405" s="137" t="s">
        <v>436</v>
      </c>
      <c r="D405" s="81" t="str">
        <f>IFERROR(IF(C405="No CAS","",INDEX('DEQ Pollutant List'!$C$7:$C$611,MATCH('5. Pollutant Emissions - MB'!C405,'DEQ Pollutant List'!$B$7:$B$611,0))),"")</f>
        <v>1,2,3-Trimethylbenzene</v>
      </c>
      <c r="E405" s="115"/>
      <c r="F405" s="138">
        <v>0</v>
      </c>
      <c r="G405" s="139">
        <v>0.01</v>
      </c>
      <c r="H405" s="104"/>
      <c r="I405" s="102" cm="1">
        <f t="array" ref="I405">((_xlfn.XLOOKUP(B405,'4. Material Balance Activities'!$C$90:$C$138,'4. Material Balance Activities'!$G$90:$G$138,NA,0,1)-_xlfn.XLOOKUP(B405,'4. Material Balance Activities'!$C$90:$C$138,'4. Material Balance Activities'!$M$90:$M$138,NA,0,1))*G405)*(1-F405)</f>
        <v>16.962627000000001</v>
      </c>
      <c r="J405" s="105" t="s">
        <v>214</v>
      </c>
      <c r="K405" s="83" t="s">
        <v>214</v>
      </c>
      <c r="L405" s="102" cm="1">
        <f t="array" ref="L405">((_xlfn.XLOOKUP(B405,'4. Material Balance Activities'!$C$90:$C$138,'4. Material Balance Activities'!$J$90:$J$138,NA,0,1)-_xlfn.XLOOKUP(B405,'4. Material Balance Activities'!$C$90:$C$138,'4. Material Balance Activities'!$P$90:$P$138,NA,0,1))*G405)*(1-F405)</f>
        <v>6.839768951612904E-2</v>
      </c>
      <c r="M405" s="105" t="s">
        <v>214</v>
      </c>
      <c r="N405" s="83" t="s">
        <v>214</v>
      </c>
    </row>
    <row r="406" spans="1:14" x14ac:dyDescent="0.25">
      <c r="A406" s="79" t="s">
        <v>291</v>
      </c>
      <c r="B406" s="133" t="s">
        <v>306</v>
      </c>
      <c r="C406" s="137" t="s">
        <v>191</v>
      </c>
      <c r="D406" s="81" t="str">
        <f>IFERROR(IF(C406="No CAS","",INDEX('DEQ Pollutant List'!$C$7:$C$611,MATCH('5. Pollutant Emissions - MB'!C406,'DEQ Pollutant List'!$B$7:$B$611,0))),"")</f>
        <v>Xylene (mixture), including m-xylene, o-xylene, p-xylene</v>
      </c>
      <c r="E406" s="115"/>
      <c r="F406" s="138">
        <v>0</v>
      </c>
      <c r="G406" s="139">
        <v>0.01</v>
      </c>
      <c r="H406" s="104"/>
      <c r="I406" s="102" cm="1">
        <f t="array" ref="I406">((_xlfn.XLOOKUP(B406,'4. Material Balance Activities'!$C$90:$C$138,'4. Material Balance Activities'!$G$90:$G$138,NA,0,1)-_xlfn.XLOOKUP(B406,'4. Material Balance Activities'!$C$90:$C$138,'4. Material Balance Activities'!$M$90:$M$138,NA,0,1))*G406)*(1-F406)</f>
        <v>3.05613</v>
      </c>
      <c r="J406" s="105" t="s">
        <v>214</v>
      </c>
      <c r="K406" s="83" t="s">
        <v>214</v>
      </c>
      <c r="L406" s="102" cm="1">
        <f t="array" ref="L406">((_xlfn.XLOOKUP(B406,'4. Material Balance Activities'!$C$90:$C$138,'4. Material Balance Activities'!$J$90:$J$138,NA,0,1)-_xlfn.XLOOKUP(B406,'4. Material Balance Activities'!$C$90:$C$138,'4. Material Balance Activities'!$P$90:$P$138,NA,0,1))*G406)*(1-F406)</f>
        <v>1.2323104838709678E-2</v>
      </c>
      <c r="M406" s="105" t="s">
        <v>214</v>
      </c>
      <c r="N406" s="83" t="s">
        <v>214</v>
      </c>
    </row>
    <row r="407" spans="1:14" x14ac:dyDescent="0.25">
      <c r="A407" s="79" t="s">
        <v>291</v>
      </c>
      <c r="B407" s="133" t="s">
        <v>306</v>
      </c>
      <c r="C407" s="137" t="s">
        <v>181</v>
      </c>
      <c r="D407" s="81" t="str">
        <f>IFERROR(IF(C407="No CAS","",INDEX('DEQ Pollutant List'!$C$7:$C$611,MATCH('5. Pollutant Emissions - MB'!C407,'DEQ Pollutant List'!$B$7:$B$611,0))),"")</f>
        <v>Ethyl benzene</v>
      </c>
      <c r="E407" s="115"/>
      <c r="F407" s="138">
        <v>0</v>
      </c>
      <c r="G407" s="139">
        <v>3.0000000000000001E-3</v>
      </c>
      <c r="H407" s="104"/>
      <c r="I407" s="102" cm="1">
        <f t="array" ref="I407">((_xlfn.XLOOKUP(B407,'4. Material Balance Activities'!$C$90:$C$138,'4. Material Balance Activities'!$G$90:$G$138,NA,0,1)-_xlfn.XLOOKUP(B407,'4. Material Balance Activities'!$C$90:$C$138,'4. Material Balance Activities'!$M$90:$M$138,NA,0,1))*G407)*(1-F407)</f>
        <v>0.91683900000000007</v>
      </c>
      <c r="J407" s="105" t="s">
        <v>214</v>
      </c>
      <c r="K407" s="83" t="s">
        <v>214</v>
      </c>
      <c r="L407" s="102" cm="1">
        <f t="array" ref="L407">((_xlfn.XLOOKUP(B407,'4. Material Balance Activities'!$C$90:$C$138,'4. Material Balance Activities'!$J$90:$J$138,NA,0,1)-_xlfn.XLOOKUP(B407,'4. Material Balance Activities'!$C$90:$C$138,'4. Material Balance Activities'!$P$90:$P$138,NA,0,1))*G407)*(1-F407)</f>
        <v>3.6969314516129034E-3</v>
      </c>
      <c r="M407" s="105" t="s">
        <v>214</v>
      </c>
      <c r="N407" s="83" t="s">
        <v>214</v>
      </c>
    </row>
    <row r="408" spans="1:14" x14ac:dyDescent="0.25">
      <c r="A408" s="79" t="s">
        <v>291</v>
      </c>
      <c r="B408" s="133" t="s">
        <v>306</v>
      </c>
      <c r="C408" s="137" t="s">
        <v>428</v>
      </c>
      <c r="D408" s="81" t="str">
        <f>IFERROR(IF(C408="No CAS","",INDEX('DEQ Pollutant List'!$C$7:$C$611,MATCH('5. Pollutant Emissions - MB'!C408,'DEQ Pollutant List'!$B$7:$B$611,0))),"")</f>
        <v>Isopropylbenzene (cumene)</v>
      </c>
      <c r="E408" s="115"/>
      <c r="F408" s="138">
        <v>0</v>
      </c>
      <c r="G408" s="139">
        <v>1E-3</v>
      </c>
      <c r="H408" s="104"/>
      <c r="I408" s="102" cm="1">
        <f t="array" ref="I408">((_xlfn.XLOOKUP(B408,'4. Material Balance Activities'!$C$90:$C$138,'4. Material Balance Activities'!$G$90:$G$138,NA,0,1)-_xlfn.XLOOKUP(B408,'4. Material Balance Activities'!$C$90:$C$138,'4. Material Balance Activities'!$M$90:$M$138,NA,0,1))*G408)*(1-F408)</f>
        <v>0.30561300000000002</v>
      </c>
      <c r="J408" s="105" t="s">
        <v>214</v>
      </c>
      <c r="K408" s="83" t="s">
        <v>214</v>
      </c>
      <c r="L408" s="102" cm="1">
        <f t="array" ref="L408">((_xlfn.XLOOKUP(B408,'4. Material Balance Activities'!$C$90:$C$138,'4. Material Balance Activities'!$J$90:$J$138,NA,0,1)-_xlfn.XLOOKUP(B408,'4. Material Balance Activities'!$C$90:$C$138,'4. Material Balance Activities'!$P$90:$P$138,NA,0,1))*G408)*(1-F408)</f>
        <v>1.2323104838709677E-3</v>
      </c>
      <c r="M408" s="105" t="s">
        <v>214</v>
      </c>
      <c r="N408" s="83" t="s">
        <v>214</v>
      </c>
    </row>
    <row r="409" spans="1:14" x14ac:dyDescent="0.25">
      <c r="A409" s="79" t="s">
        <v>291</v>
      </c>
      <c r="B409" s="133" t="s">
        <v>306</v>
      </c>
      <c r="C409" s="137" t="s">
        <v>430</v>
      </c>
      <c r="D409" s="81" t="str">
        <f>IFERROR(IF(C409="No CAS","",INDEX('DEQ Pollutant List'!$C$7:$C$611,MATCH('5. Pollutant Emissions - MB'!C409,'DEQ Pollutant List'!$B$7:$B$611,0))),"")</f>
        <v>n-Butyl alcohol</v>
      </c>
      <c r="E409" s="115"/>
      <c r="F409" s="138">
        <v>0</v>
      </c>
      <c r="G409" s="139">
        <v>0.06</v>
      </c>
      <c r="H409" s="104"/>
      <c r="I409" s="102" cm="1">
        <f t="array" ref="I409">((_xlfn.XLOOKUP(B409,'4. Material Balance Activities'!$C$90:$C$138,'4. Material Balance Activities'!$G$90:$G$138,NA,0,1)-_xlfn.XLOOKUP(B409,'4. Material Balance Activities'!$C$90:$C$138,'4. Material Balance Activities'!$M$90:$M$138,NA,0,1))*G409)*(1-F409)</f>
        <v>18.336780000000001</v>
      </c>
      <c r="J409" s="105" t="s">
        <v>214</v>
      </c>
      <c r="K409" s="83" t="s">
        <v>214</v>
      </c>
      <c r="L409" s="102" cm="1">
        <f t="array" ref="L409">((_xlfn.XLOOKUP(B409,'4. Material Balance Activities'!$C$90:$C$138,'4. Material Balance Activities'!$J$90:$J$138,NA,0,1)-_xlfn.XLOOKUP(B409,'4. Material Balance Activities'!$C$90:$C$138,'4. Material Balance Activities'!$P$90:$P$138,NA,0,1))*G409)*(1-F409)</f>
        <v>7.3938629032258063E-2</v>
      </c>
      <c r="M409" s="105" t="s">
        <v>214</v>
      </c>
      <c r="N409" s="83" t="s">
        <v>214</v>
      </c>
    </row>
    <row r="410" spans="1:14" x14ac:dyDescent="0.25">
      <c r="A410" s="79" t="s">
        <v>291</v>
      </c>
      <c r="B410" s="133" t="s">
        <v>306</v>
      </c>
      <c r="C410" s="137" t="s">
        <v>432</v>
      </c>
      <c r="D410" s="81" t="str">
        <f>IFERROR(IF(C410="No CAS","",INDEX('DEQ Pollutant List'!$C$7:$C$611,MATCH('5. Pollutant Emissions - MB'!C410,'DEQ Pollutant List'!$B$7:$B$611,0))),"")</f>
        <v>Propylene glycol monomethyl ether acetate</v>
      </c>
      <c r="E410" s="115"/>
      <c r="F410" s="138">
        <v>0</v>
      </c>
      <c r="G410" s="139">
        <v>0.02</v>
      </c>
      <c r="H410" s="104"/>
      <c r="I410" s="102" cm="1">
        <f t="array" ref="I410">((_xlfn.XLOOKUP(B410,'4. Material Balance Activities'!$C$90:$C$138,'4. Material Balance Activities'!$G$90:$G$138,NA,0,1)-_xlfn.XLOOKUP(B410,'4. Material Balance Activities'!$C$90:$C$138,'4. Material Balance Activities'!$M$90:$M$138,NA,0,1))*G410)*(1-F410)</f>
        <v>6.11226</v>
      </c>
      <c r="J410" s="105" t="s">
        <v>214</v>
      </c>
      <c r="K410" s="83" t="s">
        <v>214</v>
      </c>
      <c r="L410" s="102" cm="1">
        <f t="array" ref="L410">((_xlfn.XLOOKUP(B410,'4. Material Balance Activities'!$C$90:$C$138,'4. Material Balance Activities'!$J$90:$J$138,NA,0,1)-_xlfn.XLOOKUP(B410,'4. Material Balance Activities'!$C$90:$C$138,'4. Material Balance Activities'!$P$90:$P$138,NA,0,1))*G410)*(1-F410)</f>
        <v>2.4646209677419356E-2</v>
      </c>
      <c r="M410" s="105" t="s">
        <v>214</v>
      </c>
      <c r="N410" s="83" t="s">
        <v>214</v>
      </c>
    </row>
    <row r="411" spans="1:14" x14ac:dyDescent="0.25">
      <c r="A411" s="79" t="s">
        <v>291</v>
      </c>
      <c r="B411" s="133" t="s">
        <v>307</v>
      </c>
      <c r="C411" s="137" t="s">
        <v>156</v>
      </c>
      <c r="D411" s="81" t="str">
        <f>IFERROR(IF(C411="No CAS","",INDEX('DEQ Pollutant List'!$C$7:$C$611,MATCH('5. Pollutant Emissions - MB'!C411,'DEQ Pollutant List'!$B$7:$B$611,0))),"")</f>
        <v>Formaldehyde</v>
      </c>
      <c r="E411" s="115"/>
      <c r="F411" s="138">
        <v>0</v>
      </c>
      <c r="G411" s="139">
        <v>1E-3</v>
      </c>
      <c r="H411" s="104"/>
      <c r="I411" s="102" cm="1">
        <f t="array" ref="I411">((_xlfn.XLOOKUP(B411,'4. Material Balance Activities'!$C$90:$C$138,'4. Material Balance Activities'!$G$90:$G$138,NA,0,1)-_xlfn.XLOOKUP(B411,'4. Material Balance Activities'!$C$90:$C$138,'4. Material Balance Activities'!$M$90:$M$138,NA,0,1))*G411)*(1-F411)</f>
        <v>0.91845600000000005</v>
      </c>
      <c r="J411" s="105" t="s">
        <v>214</v>
      </c>
      <c r="K411" s="83" t="s">
        <v>214</v>
      </c>
      <c r="L411" s="102" cm="1">
        <f t="array" ref="L411">((_xlfn.XLOOKUP(B411,'4. Material Balance Activities'!$C$90:$C$138,'4. Material Balance Activities'!$J$90:$J$138,NA,0,1)-_xlfn.XLOOKUP(B411,'4. Material Balance Activities'!$C$90:$C$138,'4. Material Balance Activities'!$P$90:$P$138,NA,0,1))*G411)*(1-F411)</f>
        <v>3.703451612903226E-3</v>
      </c>
      <c r="M411" s="105" t="s">
        <v>214</v>
      </c>
      <c r="N411" s="83" t="s">
        <v>214</v>
      </c>
    </row>
    <row r="412" spans="1:14" x14ac:dyDescent="0.25">
      <c r="A412" s="79" t="s">
        <v>291</v>
      </c>
      <c r="B412" s="133" t="s">
        <v>307</v>
      </c>
      <c r="C412" s="137" t="s">
        <v>431</v>
      </c>
      <c r="D412" s="81" t="str">
        <f>IFERROR(IF(C412="No CAS","",INDEX('DEQ Pollutant List'!$C$7:$C$611,MATCH('5. Pollutant Emissions - MB'!C412,'DEQ Pollutant List'!$B$7:$B$611,0))),"")</f>
        <v>1,2,4-Trimethylbenzene</v>
      </c>
      <c r="E412" s="115"/>
      <c r="F412" s="138">
        <v>0</v>
      </c>
      <c r="G412" s="139">
        <v>0.01</v>
      </c>
      <c r="H412" s="104"/>
      <c r="I412" s="102" cm="1">
        <f t="array" ref="I412">((_xlfn.XLOOKUP(B412,'4. Material Balance Activities'!$C$90:$C$138,'4. Material Balance Activities'!$G$90:$G$138,NA,0,1)-_xlfn.XLOOKUP(B412,'4. Material Balance Activities'!$C$90:$C$138,'4. Material Balance Activities'!$M$90:$M$138,NA,0,1))*G412)*(1-F412)</f>
        <v>9.1845600000000012</v>
      </c>
      <c r="J412" s="105" t="s">
        <v>214</v>
      </c>
      <c r="K412" s="83" t="s">
        <v>214</v>
      </c>
      <c r="L412" s="102" cm="1">
        <f t="array" ref="L412">((_xlfn.XLOOKUP(B412,'4. Material Balance Activities'!$C$90:$C$138,'4. Material Balance Activities'!$J$90:$J$138,NA,0,1)-_xlfn.XLOOKUP(B412,'4. Material Balance Activities'!$C$90:$C$138,'4. Material Balance Activities'!$P$90:$P$138,NA,0,1))*G412)*(1-F412)</f>
        <v>3.7034516129032261E-2</v>
      </c>
      <c r="M412" s="105" t="s">
        <v>214</v>
      </c>
      <c r="N412" s="83" t="s">
        <v>214</v>
      </c>
    </row>
    <row r="413" spans="1:14" x14ac:dyDescent="0.25">
      <c r="A413" s="79" t="s">
        <v>291</v>
      </c>
      <c r="B413" s="133" t="s">
        <v>307</v>
      </c>
      <c r="C413" s="137" t="s">
        <v>437</v>
      </c>
      <c r="D413" s="81" t="str">
        <f>IFERROR(IF(C413="No CAS","",INDEX('DEQ Pollutant List'!$C$7:$C$611,MATCH('5. Pollutant Emissions - MB'!C413,'DEQ Pollutant List'!$B$7:$B$611,0))),"")</f>
        <v>1,3,5-Trimethylbenzene</v>
      </c>
      <c r="E413" s="115"/>
      <c r="F413" s="138">
        <v>0</v>
      </c>
      <c r="G413" s="139">
        <v>0.01</v>
      </c>
      <c r="H413" s="104"/>
      <c r="I413" s="102" cm="1">
        <f t="array" ref="I413">((_xlfn.XLOOKUP(B413,'4. Material Balance Activities'!$C$90:$C$138,'4. Material Balance Activities'!$G$90:$G$138,NA,0,1)-_xlfn.XLOOKUP(B413,'4. Material Balance Activities'!$C$90:$C$138,'4. Material Balance Activities'!$M$90:$M$138,NA,0,1))*G413)*(1-F413)</f>
        <v>9.1845600000000012</v>
      </c>
      <c r="J413" s="105" t="s">
        <v>214</v>
      </c>
      <c r="K413" s="83" t="s">
        <v>214</v>
      </c>
      <c r="L413" s="102" cm="1">
        <f t="array" ref="L413">((_xlfn.XLOOKUP(B413,'4. Material Balance Activities'!$C$90:$C$138,'4. Material Balance Activities'!$J$90:$J$138,NA,0,1)-_xlfn.XLOOKUP(B413,'4. Material Balance Activities'!$C$90:$C$138,'4. Material Balance Activities'!$P$90:$P$138,NA,0,1))*G413)*(1-F413)</f>
        <v>3.7034516129032261E-2</v>
      </c>
      <c r="M413" s="105" t="s">
        <v>214</v>
      </c>
      <c r="N413" s="83" t="s">
        <v>214</v>
      </c>
    </row>
    <row r="414" spans="1:14" x14ac:dyDescent="0.25">
      <c r="A414" s="79" t="s">
        <v>291</v>
      </c>
      <c r="B414" s="133" t="s">
        <v>307</v>
      </c>
      <c r="C414" s="137" t="s">
        <v>436</v>
      </c>
      <c r="D414" s="81" t="str">
        <f>IFERROR(IF(C414="No CAS","",INDEX('DEQ Pollutant List'!$C$7:$C$611,MATCH('5. Pollutant Emissions - MB'!C414,'DEQ Pollutant List'!$B$7:$B$611,0))),"")</f>
        <v>1,2,3-Trimethylbenzene</v>
      </c>
      <c r="E414" s="115"/>
      <c r="F414" s="138">
        <v>0</v>
      </c>
      <c r="G414" s="139">
        <v>3.0000000000000001E-3</v>
      </c>
      <c r="H414" s="104"/>
      <c r="I414" s="102" cm="1">
        <f t="array" ref="I414">((_xlfn.XLOOKUP(B414,'4. Material Balance Activities'!$C$90:$C$138,'4. Material Balance Activities'!$G$90:$G$138,NA,0,1)-_xlfn.XLOOKUP(B414,'4. Material Balance Activities'!$C$90:$C$138,'4. Material Balance Activities'!$M$90:$M$138,NA,0,1))*G414)*(1-F414)</f>
        <v>2.7553680000000003</v>
      </c>
      <c r="J414" s="105" t="s">
        <v>214</v>
      </c>
      <c r="K414" s="83" t="s">
        <v>214</v>
      </c>
      <c r="L414" s="102" cm="1">
        <f t="array" ref="L414">((_xlfn.XLOOKUP(B414,'4. Material Balance Activities'!$C$90:$C$138,'4. Material Balance Activities'!$J$90:$J$138,NA,0,1)-_xlfn.XLOOKUP(B414,'4. Material Balance Activities'!$C$90:$C$138,'4. Material Balance Activities'!$P$90:$P$138,NA,0,1))*G414)*(1-F414)</f>
        <v>1.1110354838709677E-2</v>
      </c>
      <c r="M414" s="105" t="s">
        <v>214</v>
      </c>
      <c r="N414" s="83" t="s">
        <v>214</v>
      </c>
    </row>
    <row r="415" spans="1:14" x14ac:dyDescent="0.25">
      <c r="A415" s="79" t="s">
        <v>291</v>
      </c>
      <c r="B415" s="133" t="s">
        <v>307</v>
      </c>
      <c r="C415" s="137" t="s">
        <v>191</v>
      </c>
      <c r="D415" s="81" t="str">
        <f>IFERROR(IF(C415="No CAS","",INDEX('DEQ Pollutant List'!$C$7:$C$611,MATCH('5. Pollutant Emissions - MB'!C415,'DEQ Pollutant List'!$B$7:$B$611,0))),"")</f>
        <v>Xylene (mixture), including m-xylene, o-xylene, p-xylene</v>
      </c>
      <c r="E415" s="115"/>
      <c r="F415" s="138">
        <v>0</v>
      </c>
      <c r="G415" s="139">
        <v>0.02</v>
      </c>
      <c r="H415" s="104"/>
      <c r="I415" s="102" cm="1">
        <f t="array" ref="I415">((_xlfn.XLOOKUP(B415,'4. Material Balance Activities'!$C$90:$C$138,'4. Material Balance Activities'!$G$90:$G$138,NA,0,1)-_xlfn.XLOOKUP(B415,'4. Material Balance Activities'!$C$90:$C$138,'4. Material Balance Activities'!$M$90:$M$138,NA,0,1))*G415)*(1-F415)</f>
        <v>18.369120000000002</v>
      </c>
      <c r="J415" s="105" t="s">
        <v>214</v>
      </c>
      <c r="K415" s="83" t="s">
        <v>214</v>
      </c>
      <c r="L415" s="102" cm="1">
        <f t="array" ref="L415">((_xlfn.XLOOKUP(B415,'4. Material Balance Activities'!$C$90:$C$138,'4. Material Balance Activities'!$J$90:$J$138,NA,0,1)-_xlfn.XLOOKUP(B415,'4. Material Balance Activities'!$C$90:$C$138,'4. Material Balance Activities'!$P$90:$P$138,NA,0,1))*G415)*(1-F415)</f>
        <v>7.4069032258064521E-2</v>
      </c>
      <c r="M415" s="105" t="s">
        <v>214</v>
      </c>
      <c r="N415" s="83" t="s">
        <v>214</v>
      </c>
    </row>
    <row r="416" spans="1:14" x14ac:dyDescent="0.25">
      <c r="A416" s="79" t="s">
        <v>291</v>
      </c>
      <c r="B416" s="133" t="s">
        <v>307</v>
      </c>
      <c r="C416" s="137" t="s">
        <v>181</v>
      </c>
      <c r="D416" s="81" t="str">
        <f>IFERROR(IF(C416="No CAS","",INDEX('DEQ Pollutant List'!$C$7:$C$611,MATCH('5. Pollutant Emissions - MB'!C416,'DEQ Pollutant List'!$B$7:$B$611,0))),"")</f>
        <v>Ethyl benzene</v>
      </c>
      <c r="E416" s="115"/>
      <c r="F416" s="138">
        <v>0</v>
      </c>
      <c r="G416" s="139">
        <v>3.0000000000000001E-3</v>
      </c>
      <c r="H416" s="104"/>
      <c r="I416" s="102" cm="1">
        <f t="array" ref="I416">((_xlfn.XLOOKUP(B416,'4. Material Balance Activities'!$C$90:$C$138,'4. Material Balance Activities'!$G$90:$G$138,NA,0,1)-_xlfn.XLOOKUP(B416,'4. Material Balance Activities'!$C$90:$C$138,'4. Material Balance Activities'!$M$90:$M$138,NA,0,1))*G416)*(1-F416)</f>
        <v>2.7553680000000003</v>
      </c>
      <c r="J416" s="105" t="s">
        <v>214</v>
      </c>
      <c r="K416" s="83" t="s">
        <v>214</v>
      </c>
      <c r="L416" s="102" cm="1">
        <f t="array" ref="L416">((_xlfn.XLOOKUP(B416,'4. Material Balance Activities'!$C$90:$C$138,'4. Material Balance Activities'!$J$90:$J$138,NA,0,1)-_xlfn.XLOOKUP(B416,'4. Material Balance Activities'!$C$90:$C$138,'4. Material Balance Activities'!$P$90:$P$138,NA,0,1))*G416)*(1-F416)</f>
        <v>1.1110354838709677E-2</v>
      </c>
      <c r="M416" s="105" t="s">
        <v>214</v>
      </c>
      <c r="N416" s="83" t="s">
        <v>214</v>
      </c>
    </row>
    <row r="417" spans="1:14" x14ac:dyDescent="0.25">
      <c r="A417" s="79" t="s">
        <v>291</v>
      </c>
      <c r="B417" s="133" t="s">
        <v>307</v>
      </c>
      <c r="C417" s="137" t="s">
        <v>428</v>
      </c>
      <c r="D417" s="81" t="str">
        <f>IFERROR(IF(C417="No CAS","",INDEX('DEQ Pollutant List'!$C$7:$C$611,MATCH('5. Pollutant Emissions - MB'!C417,'DEQ Pollutant List'!$B$7:$B$611,0))),"")</f>
        <v>Isopropylbenzene (cumene)</v>
      </c>
      <c r="E417" s="115"/>
      <c r="F417" s="138">
        <v>0</v>
      </c>
      <c r="G417" s="139">
        <v>1E-3</v>
      </c>
      <c r="H417" s="104"/>
      <c r="I417" s="102" cm="1">
        <f t="array" ref="I417">((_xlfn.XLOOKUP(B417,'4. Material Balance Activities'!$C$90:$C$138,'4. Material Balance Activities'!$G$90:$G$138,NA,0,1)-_xlfn.XLOOKUP(B417,'4. Material Balance Activities'!$C$90:$C$138,'4. Material Balance Activities'!$M$90:$M$138,NA,0,1))*G417)*(1-F417)</f>
        <v>0.91845600000000005</v>
      </c>
      <c r="J417" s="105" t="s">
        <v>214</v>
      </c>
      <c r="K417" s="83" t="s">
        <v>214</v>
      </c>
      <c r="L417" s="102" cm="1">
        <f t="array" ref="L417">((_xlfn.XLOOKUP(B417,'4. Material Balance Activities'!$C$90:$C$138,'4. Material Balance Activities'!$J$90:$J$138,NA,0,1)-_xlfn.XLOOKUP(B417,'4. Material Balance Activities'!$C$90:$C$138,'4. Material Balance Activities'!$P$90:$P$138,NA,0,1))*G417)*(1-F417)</f>
        <v>3.703451612903226E-3</v>
      </c>
      <c r="M417" s="105" t="s">
        <v>214</v>
      </c>
      <c r="N417" s="83" t="s">
        <v>214</v>
      </c>
    </row>
    <row r="418" spans="1:14" x14ac:dyDescent="0.25">
      <c r="A418" s="79" t="s">
        <v>291</v>
      </c>
      <c r="B418" s="133" t="s">
        <v>307</v>
      </c>
      <c r="C418" s="137" t="s">
        <v>430</v>
      </c>
      <c r="D418" s="81" t="str">
        <f>IFERROR(IF(C418="No CAS","",INDEX('DEQ Pollutant List'!$C$7:$C$611,MATCH('5. Pollutant Emissions - MB'!C418,'DEQ Pollutant List'!$B$7:$B$611,0))),"")</f>
        <v>n-Butyl alcohol</v>
      </c>
      <c r="E418" s="115"/>
      <c r="F418" s="138">
        <v>0</v>
      </c>
      <c r="G418" s="139">
        <v>0.06</v>
      </c>
      <c r="H418" s="104"/>
      <c r="I418" s="102" cm="1">
        <f t="array" ref="I418">((_xlfn.XLOOKUP(B418,'4. Material Balance Activities'!$C$90:$C$138,'4. Material Balance Activities'!$G$90:$G$138,NA,0,1)-_xlfn.XLOOKUP(B418,'4. Material Balance Activities'!$C$90:$C$138,'4. Material Balance Activities'!$M$90:$M$138,NA,0,1))*G418)*(1-F418)</f>
        <v>55.10736</v>
      </c>
      <c r="J418" s="105" t="s">
        <v>214</v>
      </c>
      <c r="K418" s="83" t="s">
        <v>214</v>
      </c>
      <c r="L418" s="102" cm="1">
        <f t="array" ref="L418">((_xlfn.XLOOKUP(B418,'4. Material Balance Activities'!$C$90:$C$138,'4. Material Balance Activities'!$J$90:$J$138,NA,0,1)-_xlfn.XLOOKUP(B418,'4. Material Balance Activities'!$C$90:$C$138,'4. Material Balance Activities'!$P$90:$P$138,NA,0,1))*G418)*(1-F418)</f>
        <v>0.22220709677419354</v>
      </c>
      <c r="M418" s="105" t="s">
        <v>214</v>
      </c>
      <c r="N418" s="83" t="s">
        <v>214</v>
      </c>
    </row>
    <row r="419" spans="1:14" x14ac:dyDescent="0.25">
      <c r="A419" s="79" t="s">
        <v>291</v>
      </c>
      <c r="B419" s="133" t="s">
        <v>308</v>
      </c>
      <c r="C419" s="137" t="s">
        <v>156</v>
      </c>
      <c r="D419" s="81" t="str">
        <f>IFERROR(IF(C419="No CAS","",INDEX('DEQ Pollutant List'!$C$7:$C$611,MATCH('5. Pollutant Emissions - MB'!C419,'DEQ Pollutant List'!$B$7:$B$611,0))),"")</f>
        <v>Formaldehyde</v>
      </c>
      <c r="E419" s="115"/>
      <c r="F419" s="138">
        <v>0</v>
      </c>
      <c r="G419" s="139">
        <v>1E-3</v>
      </c>
      <c r="H419" s="104"/>
      <c r="I419" s="102" cm="1">
        <f t="array" ref="I419">((_xlfn.XLOOKUP(B419,'4. Material Balance Activities'!$C$90:$C$138,'4. Material Balance Activities'!$G$90:$G$138,NA,0,1)-_xlfn.XLOOKUP(B419,'4. Material Balance Activities'!$C$90:$C$138,'4. Material Balance Activities'!$M$90:$M$138,NA,0,1))*G419)*(1-F419)</f>
        <v>1.8841977000000003</v>
      </c>
      <c r="J419" s="105" t="s">
        <v>214</v>
      </c>
      <c r="K419" s="83" t="s">
        <v>214</v>
      </c>
      <c r="L419" s="102" cm="1">
        <f t="array" ref="L419">((_xlfn.XLOOKUP(B419,'4. Material Balance Activities'!$C$90:$C$138,'4. Material Balance Activities'!$J$90:$J$138,NA,0,1)-_xlfn.XLOOKUP(B419,'4. Material Balance Activities'!$C$90:$C$138,'4. Material Balance Activities'!$P$90:$P$138,NA,0,1))*G419)*(1-F419)</f>
        <v>7.5975713709677435E-3</v>
      </c>
      <c r="M419" s="105" t="s">
        <v>214</v>
      </c>
      <c r="N419" s="83" t="s">
        <v>214</v>
      </c>
    </row>
    <row r="420" spans="1:14" x14ac:dyDescent="0.25">
      <c r="A420" s="79" t="s">
        <v>291</v>
      </c>
      <c r="B420" s="133" t="s">
        <v>308</v>
      </c>
      <c r="C420" s="137" t="s">
        <v>431</v>
      </c>
      <c r="D420" s="81" t="str">
        <f>IFERROR(IF(C420="No CAS","",INDEX('DEQ Pollutant List'!$C$7:$C$611,MATCH('5. Pollutant Emissions - MB'!C420,'DEQ Pollutant List'!$B$7:$B$611,0))),"")</f>
        <v>1,2,4-Trimethylbenzene</v>
      </c>
      <c r="E420" s="115"/>
      <c r="F420" s="138">
        <v>0</v>
      </c>
      <c r="G420" s="139">
        <v>0.01</v>
      </c>
      <c r="H420" s="104"/>
      <c r="I420" s="102" cm="1">
        <f t="array" ref="I420">((_xlfn.XLOOKUP(B420,'4. Material Balance Activities'!$C$90:$C$138,'4. Material Balance Activities'!$G$90:$G$138,NA,0,1)-_xlfn.XLOOKUP(B420,'4. Material Balance Activities'!$C$90:$C$138,'4. Material Balance Activities'!$M$90:$M$138,NA,0,1))*G420)*(1-F420)</f>
        <v>18.841977000000004</v>
      </c>
      <c r="J420" s="105" t="s">
        <v>214</v>
      </c>
      <c r="K420" s="83" t="s">
        <v>214</v>
      </c>
      <c r="L420" s="102" cm="1">
        <f t="array" ref="L420">((_xlfn.XLOOKUP(B420,'4. Material Balance Activities'!$C$90:$C$138,'4. Material Balance Activities'!$J$90:$J$138,NA,0,1)-_xlfn.XLOOKUP(B420,'4. Material Balance Activities'!$C$90:$C$138,'4. Material Balance Activities'!$P$90:$P$138,NA,0,1))*G420)*(1-F420)</f>
        <v>7.5975713709677428E-2</v>
      </c>
      <c r="M420" s="105" t="s">
        <v>214</v>
      </c>
      <c r="N420" s="83" t="s">
        <v>214</v>
      </c>
    </row>
    <row r="421" spans="1:14" x14ac:dyDescent="0.25">
      <c r="A421" s="79" t="s">
        <v>291</v>
      </c>
      <c r="B421" s="133" t="s">
        <v>308</v>
      </c>
      <c r="C421" s="137" t="s">
        <v>437</v>
      </c>
      <c r="D421" s="81" t="str">
        <f>IFERROR(IF(C421="No CAS","",INDEX('DEQ Pollutant List'!$C$7:$C$611,MATCH('5. Pollutant Emissions - MB'!C421,'DEQ Pollutant List'!$B$7:$B$611,0))),"")</f>
        <v>1,3,5-Trimethylbenzene</v>
      </c>
      <c r="E421" s="115"/>
      <c r="F421" s="138">
        <v>0</v>
      </c>
      <c r="G421" s="139">
        <v>0.01</v>
      </c>
      <c r="H421" s="104"/>
      <c r="I421" s="102" cm="1">
        <f t="array" ref="I421">((_xlfn.XLOOKUP(B421,'4. Material Balance Activities'!$C$90:$C$138,'4. Material Balance Activities'!$G$90:$G$138,NA,0,1)-_xlfn.XLOOKUP(B421,'4. Material Balance Activities'!$C$90:$C$138,'4. Material Balance Activities'!$M$90:$M$138,NA,0,1))*G421)*(1-F421)</f>
        <v>18.841977000000004</v>
      </c>
      <c r="J421" s="105" t="s">
        <v>214</v>
      </c>
      <c r="K421" s="83" t="s">
        <v>214</v>
      </c>
      <c r="L421" s="102" cm="1">
        <f t="array" ref="L421">((_xlfn.XLOOKUP(B421,'4. Material Balance Activities'!$C$90:$C$138,'4. Material Balance Activities'!$J$90:$J$138,NA,0,1)-_xlfn.XLOOKUP(B421,'4. Material Balance Activities'!$C$90:$C$138,'4. Material Balance Activities'!$P$90:$P$138,NA,0,1))*G421)*(1-F421)</f>
        <v>7.5975713709677428E-2</v>
      </c>
      <c r="M421" s="105" t="s">
        <v>214</v>
      </c>
      <c r="N421" s="83" t="s">
        <v>214</v>
      </c>
    </row>
    <row r="422" spans="1:14" x14ac:dyDescent="0.25">
      <c r="A422" s="79" t="s">
        <v>291</v>
      </c>
      <c r="B422" s="133" t="s">
        <v>308</v>
      </c>
      <c r="C422" s="137" t="s">
        <v>436</v>
      </c>
      <c r="D422" s="81" t="str">
        <f>IFERROR(IF(C422="No CAS","",INDEX('DEQ Pollutant List'!$C$7:$C$611,MATCH('5. Pollutant Emissions - MB'!C422,'DEQ Pollutant List'!$B$7:$B$611,0))),"")</f>
        <v>1,2,3-Trimethylbenzene</v>
      </c>
      <c r="E422" s="115"/>
      <c r="F422" s="138">
        <v>0</v>
      </c>
      <c r="G422" s="139">
        <v>3.0000000000000001E-3</v>
      </c>
      <c r="H422" s="104"/>
      <c r="I422" s="102" cm="1">
        <f t="array" ref="I422">((_xlfn.XLOOKUP(B422,'4. Material Balance Activities'!$C$90:$C$138,'4. Material Balance Activities'!$G$90:$G$138,NA,0,1)-_xlfn.XLOOKUP(B422,'4. Material Balance Activities'!$C$90:$C$138,'4. Material Balance Activities'!$M$90:$M$138,NA,0,1))*G422)*(1-F422)</f>
        <v>5.6525931000000007</v>
      </c>
      <c r="J422" s="105" t="s">
        <v>214</v>
      </c>
      <c r="K422" s="83" t="s">
        <v>214</v>
      </c>
      <c r="L422" s="102" cm="1">
        <f t="array" ref="L422">((_xlfn.XLOOKUP(B422,'4. Material Balance Activities'!$C$90:$C$138,'4. Material Balance Activities'!$J$90:$J$138,NA,0,1)-_xlfn.XLOOKUP(B422,'4. Material Balance Activities'!$C$90:$C$138,'4. Material Balance Activities'!$P$90:$P$138,NA,0,1))*G422)*(1-F422)</f>
        <v>2.2792714112903231E-2</v>
      </c>
      <c r="M422" s="105" t="s">
        <v>214</v>
      </c>
      <c r="N422" s="83" t="s">
        <v>214</v>
      </c>
    </row>
    <row r="423" spans="1:14" x14ac:dyDescent="0.25">
      <c r="A423" s="79" t="s">
        <v>291</v>
      </c>
      <c r="B423" s="133" t="s">
        <v>308</v>
      </c>
      <c r="C423" s="137" t="s">
        <v>191</v>
      </c>
      <c r="D423" s="81" t="str">
        <f>IFERROR(IF(C423="No CAS","",INDEX('DEQ Pollutant List'!$C$7:$C$611,MATCH('5. Pollutant Emissions - MB'!C423,'DEQ Pollutant List'!$B$7:$B$611,0))),"")</f>
        <v>Xylene (mixture), including m-xylene, o-xylene, p-xylene</v>
      </c>
      <c r="E423" s="115"/>
      <c r="F423" s="138">
        <v>0</v>
      </c>
      <c r="G423" s="139">
        <v>0.02</v>
      </c>
      <c r="H423" s="104"/>
      <c r="I423" s="102" cm="1">
        <f t="array" ref="I423">((_xlfn.XLOOKUP(B423,'4. Material Balance Activities'!$C$90:$C$138,'4. Material Balance Activities'!$G$90:$G$138,NA,0,1)-_xlfn.XLOOKUP(B423,'4. Material Balance Activities'!$C$90:$C$138,'4. Material Balance Activities'!$M$90:$M$138,NA,0,1))*G423)*(1-F423)</f>
        <v>37.683954000000007</v>
      </c>
      <c r="J423" s="105" t="s">
        <v>214</v>
      </c>
      <c r="K423" s="83" t="s">
        <v>214</v>
      </c>
      <c r="L423" s="102" cm="1">
        <f t="array" ref="L423">((_xlfn.XLOOKUP(B423,'4. Material Balance Activities'!$C$90:$C$138,'4. Material Balance Activities'!$J$90:$J$138,NA,0,1)-_xlfn.XLOOKUP(B423,'4. Material Balance Activities'!$C$90:$C$138,'4. Material Balance Activities'!$P$90:$P$138,NA,0,1))*G423)*(1-F423)</f>
        <v>0.15195142741935486</v>
      </c>
      <c r="M423" s="105" t="s">
        <v>214</v>
      </c>
      <c r="N423" s="83" t="s">
        <v>214</v>
      </c>
    </row>
    <row r="424" spans="1:14" x14ac:dyDescent="0.25">
      <c r="A424" s="79" t="s">
        <v>291</v>
      </c>
      <c r="B424" s="133" t="s">
        <v>308</v>
      </c>
      <c r="C424" s="137" t="s">
        <v>181</v>
      </c>
      <c r="D424" s="81" t="str">
        <f>IFERROR(IF(C424="No CAS","",INDEX('DEQ Pollutant List'!$C$7:$C$611,MATCH('5. Pollutant Emissions - MB'!C424,'DEQ Pollutant List'!$B$7:$B$611,0))),"")</f>
        <v>Ethyl benzene</v>
      </c>
      <c r="E424" s="115"/>
      <c r="F424" s="138">
        <v>0</v>
      </c>
      <c r="G424" s="139">
        <v>3.0000000000000001E-3</v>
      </c>
      <c r="H424" s="104"/>
      <c r="I424" s="102" cm="1">
        <f t="array" ref="I424">((_xlfn.XLOOKUP(B424,'4. Material Balance Activities'!$C$90:$C$138,'4. Material Balance Activities'!$G$90:$G$138,NA,0,1)-_xlfn.XLOOKUP(B424,'4. Material Balance Activities'!$C$90:$C$138,'4. Material Balance Activities'!$M$90:$M$138,NA,0,1))*G424)*(1-F424)</f>
        <v>5.6525931000000007</v>
      </c>
      <c r="J424" s="105" t="s">
        <v>214</v>
      </c>
      <c r="K424" s="83" t="s">
        <v>214</v>
      </c>
      <c r="L424" s="102" cm="1">
        <f t="array" ref="L424">((_xlfn.XLOOKUP(B424,'4. Material Balance Activities'!$C$90:$C$138,'4. Material Balance Activities'!$J$90:$J$138,NA,0,1)-_xlfn.XLOOKUP(B424,'4. Material Balance Activities'!$C$90:$C$138,'4. Material Balance Activities'!$P$90:$P$138,NA,0,1))*G424)*(1-F424)</f>
        <v>2.2792714112903231E-2</v>
      </c>
      <c r="M424" s="105" t="s">
        <v>214</v>
      </c>
      <c r="N424" s="83" t="s">
        <v>214</v>
      </c>
    </row>
    <row r="425" spans="1:14" x14ac:dyDescent="0.25">
      <c r="A425" s="79" t="s">
        <v>291</v>
      </c>
      <c r="B425" s="133" t="s">
        <v>308</v>
      </c>
      <c r="C425" s="137" t="s">
        <v>428</v>
      </c>
      <c r="D425" s="81" t="str">
        <f>IFERROR(IF(C425="No CAS","",INDEX('DEQ Pollutant List'!$C$7:$C$611,MATCH('5. Pollutant Emissions - MB'!C425,'DEQ Pollutant List'!$B$7:$B$611,0))),"")</f>
        <v>Isopropylbenzene (cumene)</v>
      </c>
      <c r="E425" s="115"/>
      <c r="F425" s="138">
        <v>0</v>
      </c>
      <c r="G425" s="139">
        <v>1E-3</v>
      </c>
      <c r="H425" s="104"/>
      <c r="I425" s="102" cm="1">
        <f t="array" ref="I425">((_xlfn.XLOOKUP(B425,'4. Material Balance Activities'!$C$90:$C$138,'4. Material Balance Activities'!$G$90:$G$138,NA,0,1)-_xlfn.XLOOKUP(B425,'4. Material Balance Activities'!$C$90:$C$138,'4. Material Balance Activities'!$M$90:$M$138,NA,0,1))*G425)*(1-F425)</f>
        <v>1.8841977000000003</v>
      </c>
      <c r="J425" s="105" t="s">
        <v>214</v>
      </c>
      <c r="K425" s="83" t="s">
        <v>214</v>
      </c>
      <c r="L425" s="102" cm="1">
        <f t="array" ref="L425">((_xlfn.XLOOKUP(B425,'4. Material Balance Activities'!$C$90:$C$138,'4. Material Balance Activities'!$J$90:$J$138,NA,0,1)-_xlfn.XLOOKUP(B425,'4. Material Balance Activities'!$C$90:$C$138,'4. Material Balance Activities'!$P$90:$P$138,NA,0,1))*G425)*(1-F425)</f>
        <v>7.5975713709677435E-3</v>
      </c>
      <c r="M425" s="105" t="s">
        <v>214</v>
      </c>
      <c r="N425" s="83" t="s">
        <v>214</v>
      </c>
    </row>
    <row r="426" spans="1:14" x14ac:dyDescent="0.25">
      <c r="A426" s="79" t="s">
        <v>291</v>
      </c>
      <c r="B426" s="133" t="s">
        <v>308</v>
      </c>
      <c r="C426" s="137" t="s">
        <v>430</v>
      </c>
      <c r="D426" s="81" t="str">
        <f>IFERROR(IF(C426="No CAS","",INDEX('DEQ Pollutant List'!$C$7:$C$611,MATCH('5. Pollutant Emissions - MB'!C426,'DEQ Pollutant List'!$B$7:$B$611,0))),"")</f>
        <v>n-Butyl alcohol</v>
      </c>
      <c r="E426" s="115"/>
      <c r="F426" s="138">
        <v>0</v>
      </c>
      <c r="G426" s="139">
        <v>0.06</v>
      </c>
      <c r="H426" s="104"/>
      <c r="I426" s="102" cm="1">
        <f t="array" ref="I426">((_xlfn.XLOOKUP(B426,'4. Material Balance Activities'!$C$90:$C$138,'4. Material Balance Activities'!$G$90:$G$138,NA,0,1)-_xlfn.XLOOKUP(B426,'4. Material Balance Activities'!$C$90:$C$138,'4. Material Balance Activities'!$M$90:$M$138,NA,0,1))*G426)*(1-F426)</f>
        <v>113.051862</v>
      </c>
      <c r="J426" s="105" t="s">
        <v>214</v>
      </c>
      <c r="K426" s="83" t="s">
        <v>214</v>
      </c>
      <c r="L426" s="102" cm="1">
        <f t="array" ref="L426">((_xlfn.XLOOKUP(B426,'4. Material Balance Activities'!$C$90:$C$138,'4. Material Balance Activities'!$J$90:$J$138,NA,0,1)-_xlfn.XLOOKUP(B426,'4. Material Balance Activities'!$C$90:$C$138,'4. Material Balance Activities'!$P$90:$P$138,NA,0,1))*G426)*(1-F426)</f>
        <v>0.45585428225806457</v>
      </c>
      <c r="M426" s="105" t="s">
        <v>214</v>
      </c>
      <c r="N426" s="83" t="s">
        <v>214</v>
      </c>
    </row>
    <row r="427" spans="1:14" x14ac:dyDescent="0.25">
      <c r="A427" s="79" t="s">
        <v>291</v>
      </c>
      <c r="B427" s="133" t="s">
        <v>308</v>
      </c>
      <c r="C427" s="137" t="s">
        <v>432</v>
      </c>
      <c r="D427" s="81" t="str">
        <f>IFERROR(IF(C427="No CAS","",INDEX('DEQ Pollutant List'!$C$7:$C$611,MATCH('5. Pollutant Emissions - MB'!C427,'DEQ Pollutant List'!$B$7:$B$611,0))),"")</f>
        <v>Propylene glycol monomethyl ether acetate</v>
      </c>
      <c r="E427" s="115"/>
      <c r="F427" s="138">
        <v>0</v>
      </c>
      <c r="G427" s="139">
        <v>0.01</v>
      </c>
      <c r="H427" s="104"/>
      <c r="I427" s="102" cm="1">
        <f t="array" ref="I427">((_xlfn.XLOOKUP(B427,'4. Material Balance Activities'!$C$90:$C$138,'4. Material Balance Activities'!$G$90:$G$138,NA,0,1)-_xlfn.XLOOKUP(B427,'4. Material Balance Activities'!$C$90:$C$138,'4. Material Balance Activities'!$M$90:$M$138,NA,0,1))*G427)*(1-F427)</f>
        <v>18.841977000000004</v>
      </c>
      <c r="J427" s="105" t="s">
        <v>214</v>
      </c>
      <c r="K427" s="83" t="s">
        <v>214</v>
      </c>
      <c r="L427" s="102" cm="1">
        <f t="array" ref="L427">((_xlfn.XLOOKUP(B427,'4. Material Balance Activities'!$C$90:$C$138,'4. Material Balance Activities'!$J$90:$J$138,NA,0,1)-_xlfn.XLOOKUP(B427,'4. Material Balance Activities'!$C$90:$C$138,'4. Material Balance Activities'!$P$90:$P$138,NA,0,1))*G427)*(1-F427)</f>
        <v>7.5975713709677428E-2</v>
      </c>
      <c r="M427" s="105" t="s">
        <v>214</v>
      </c>
      <c r="N427" s="83" t="s">
        <v>214</v>
      </c>
    </row>
    <row r="428" spans="1:14" x14ac:dyDescent="0.25">
      <c r="A428" s="79" t="s">
        <v>291</v>
      </c>
      <c r="B428" s="133" t="s">
        <v>309</v>
      </c>
      <c r="C428" s="137" t="s">
        <v>156</v>
      </c>
      <c r="D428" s="81" t="str">
        <f>IFERROR(IF(C428="No CAS","",INDEX('DEQ Pollutant List'!$C$7:$C$611,MATCH('5. Pollutant Emissions - MB'!C428,'DEQ Pollutant List'!$B$7:$B$611,0))),"")</f>
        <v>Formaldehyde</v>
      </c>
      <c r="E428" s="115"/>
      <c r="F428" s="138">
        <v>0</v>
      </c>
      <c r="G428" s="139">
        <v>1E-3</v>
      </c>
      <c r="H428" s="104"/>
      <c r="I428" s="102" cm="1">
        <f t="array" ref="I428">((_xlfn.XLOOKUP(B428,'4. Material Balance Activities'!$C$90:$C$138,'4. Material Balance Activities'!$G$90:$G$138,NA,0,1)-_xlfn.XLOOKUP(B428,'4. Material Balance Activities'!$C$90:$C$138,'4. Material Balance Activities'!$M$90:$M$138,NA,0,1))*G428)*(1-F428)</f>
        <v>1.2661011000000002</v>
      </c>
      <c r="J428" s="105" t="s">
        <v>214</v>
      </c>
      <c r="K428" s="83" t="s">
        <v>214</v>
      </c>
      <c r="L428" s="102" cm="1">
        <f t="array" ref="L428">((_xlfn.XLOOKUP(B428,'4. Material Balance Activities'!$C$90:$C$138,'4. Material Balance Activities'!$J$90:$J$138,NA,0,1)-_xlfn.XLOOKUP(B428,'4. Material Balance Activities'!$C$90:$C$138,'4. Material Balance Activities'!$P$90:$P$138,NA,0,1))*G428)*(1-F428)</f>
        <v>5.1052463709677426E-3</v>
      </c>
      <c r="M428" s="105" t="s">
        <v>214</v>
      </c>
      <c r="N428" s="83" t="s">
        <v>214</v>
      </c>
    </row>
    <row r="429" spans="1:14" x14ac:dyDescent="0.25">
      <c r="A429" s="79" t="s">
        <v>291</v>
      </c>
      <c r="B429" s="133" t="s">
        <v>309</v>
      </c>
      <c r="C429" s="137" t="s">
        <v>431</v>
      </c>
      <c r="D429" s="81" t="str">
        <f>IFERROR(IF(C429="No CAS","",INDEX('DEQ Pollutant List'!$C$7:$C$611,MATCH('5. Pollutant Emissions - MB'!C429,'DEQ Pollutant List'!$B$7:$B$611,0))),"")</f>
        <v>1,2,4-Trimethylbenzene</v>
      </c>
      <c r="E429" s="115"/>
      <c r="F429" s="138">
        <v>0</v>
      </c>
      <c r="G429" s="139">
        <v>0.01</v>
      </c>
      <c r="H429" s="104"/>
      <c r="I429" s="102" cm="1">
        <f t="array" ref="I429">((_xlfn.XLOOKUP(B429,'4. Material Balance Activities'!$C$90:$C$138,'4. Material Balance Activities'!$G$90:$G$138,NA,0,1)-_xlfn.XLOOKUP(B429,'4. Material Balance Activities'!$C$90:$C$138,'4. Material Balance Activities'!$M$90:$M$138,NA,0,1))*G429)*(1-F429)</f>
        <v>12.661011000000002</v>
      </c>
      <c r="J429" s="105" t="s">
        <v>214</v>
      </c>
      <c r="K429" s="83" t="s">
        <v>214</v>
      </c>
      <c r="L429" s="102" cm="1">
        <f t="array" ref="L429">((_xlfn.XLOOKUP(B429,'4. Material Balance Activities'!$C$90:$C$138,'4. Material Balance Activities'!$J$90:$J$138,NA,0,1)-_xlfn.XLOOKUP(B429,'4. Material Balance Activities'!$C$90:$C$138,'4. Material Balance Activities'!$P$90:$P$138,NA,0,1))*G429)*(1-F429)</f>
        <v>5.105246370967742E-2</v>
      </c>
      <c r="M429" s="105" t="s">
        <v>214</v>
      </c>
      <c r="N429" s="83" t="s">
        <v>214</v>
      </c>
    </row>
    <row r="430" spans="1:14" x14ac:dyDescent="0.25">
      <c r="A430" s="79" t="s">
        <v>291</v>
      </c>
      <c r="B430" s="133" t="s">
        <v>309</v>
      </c>
      <c r="C430" s="137" t="s">
        <v>437</v>
      </c>
      <c r="D430" s="81" t="str">
        <f>IFERROR(IF(C430="No CAS","",INDEX('DEQ Pollutant List'!$C$7:$C$611,MATCH('5. Pollutant Emissions - MB'!C430,'DEQ Pollutant List'!$B$7:$B$611,0))),"")</f>
        <v>1,3,5-Trimethylbenzene</v>
      </c>
      <c r="E430" s="115"/>
      <c r="F430" s="138">
        <v>0</v>
      </c>
      <c r="G430" s="139">
        <v>0.01</v>
      </c>
      <c r="H430" s="104"/>
      <c r="I430" s="102" cm="1">
        <f t="array" ref="I430">((_xlfn.XLOOKUP(B430,'4. Material Balance Activities'!$C$90:$C$138,'4. Material Balance Activities'!$G$90:$G$138,NA,0,1)-_xlfn.XLOOKUP(B430,'4. Material Balance Activities'!$C$90:$C$138,'4. Material Balance Activities'!$M$90:$M$138,NA,0,1))*G430)*(1-F430)</f>
        <v>12.661011000000002</v>
      </c>
      <c r="J430" s="105" t="s">
        <v>214</v>
      </c>
      <c r="K430" s="83" t="s">
        <v>214</v>
      </c>
      <c r="L430" s="102" cm="1">
        <f t="array" ref="L430">((_xlfn.XLOOKUP(B430,'4. Material Balance Activities'!$C$90:$C$138,'4. Material Balance Activities'!$J$90:$J$138,NA,0,1)-_xlfn.XLOOKUP(B430,'4. Material Balance Activities'!$C$90:$C$138,'4. Material Balance Activities'!$P$90:$P$138,NA,0,1))*G430)*(1-F430)</f>
        <v>5.105246370967742E-2</v>
      </c>
      <c r="M430" s="105" t="s">
        <v>214</v>
      </c>
      <c r="N430" s="83" t="s">
        <v>214</v>
      </c>
    </row>
    <row r="431" spans="1:14" x14ac:dyDescent="0.25">
      <c r="A431" s="79" t="s">
        <v>291</v>
      </c>
      <c r="B431" s="133" t="s">
        <v>309</v>
      </c>
      <c r="C431" s="137" t="s">
        <v>436</v>
      </c>
      <c r="D431" s="81" t="str">
        <f>IFERROR(IF(C431="No CAS","",INDEX('DEQ Pollutant List'!$C$7:$C$611,MATCH('5. Pollutant Emissions - MB'!C431,'DEQ Pollutant List'!$B$7:$B$611,0))),"")</f>
        <v>1,2,3-Trimethylbenzene</v>
      </c>
      <c r="E431" s="115"/>
      <c r="F431" s="138">
        <v>0</v>
      </c>
      <c r="G431" s="139">
        <v>3.0000000000000001E-3</v>
      </c>
      <c r="H431" s="104"/>
      <c r="I431" s="102" cm="1">
        <f t="array" ref="I431">((_xlfn.XLOOKUP(B431,'4. Material Balance Activities'!$C$90:$C$138,'4. Material Balance Activities'!$G$90:$G$138,NA,0,1)-_xlfn.XLOOKUP(B431,'4. Material Balance Activities'!$C$90:$C$138,'4. Material Balance Activities'!$M$90:$M$138,NA,0,1))*G431)*(1-F431)</f>
        <v>3.7983033000000002</v>
      </c>
      <c r="J431" s="105" t="s">
        <v>214</v>
      </c>
      <c r="K431" s="83" t="s">
        <v>214</v>
      </c>
      <c r="L431" s="102" cm="1">
        <f t="array" ref="L431">((_xlfn.XLOOKUP(B431,'4. Material Balance Activities'!$C$90:$C$138,'4. Material Balance Activities'!$J$90:$J$138,NA,0,1)-_xlfn.XLOOKUP(B431,'4. Material Balance Activities'!$C$90:$C$138,'4. Material Balance Activities'!$P$90:$P$138,NA,0,1))*G431)*(1-F431)</f>
        <v>1.5315739112903227E-2</v>
      </c>
      <c r="M431" s="105" t="s">
        <v>214</v>
      </c>
      <c r="N431" s="83" t="s">
        <v>214</v>
      </c>
    </row>
    <row r="432" spans="1:14" x14ac:dyDescent="0.25">
      <c r="A432" s="79" t="s">
        <v>291</v>
      </c>
      <c r="B432" s="133" t="s">
        <v>309</v>
      </c>
      <c r="C432" s="137" t="s">
        <v>191</v>
      </c>
      <c r="D432" s="81" t="str">
        <f>IFERROR(IF(C432="No CAS","",INDEX('DEQ Pollutant List'!$C$7:$C$611,MATCH('5. Pollutant Emissions - MB'!C432,'DEQ Pollutant List'!$B$7:$B$611,0))),"")</f>
        <v>Xylene (mixture), including m-xylene, o-xylene, p-xylene</v>
      </c>
      <c r="E432" s="115"/>
      <c r="F432" s="138">
        <v>0</v>
      </c>
      <c r="G432" s="139">
        <v>0.02</v>
      </c>
      <c r="H432" s="104"/>
      <c r="I432" s="102" cm="1">
        <f t="array" ref="I432">((_xlfn.XLOOKUP(B432,'4. Material Balance Activities'!$C$90:$C$138,'4. Material Balance Activities'!$G$90:$G$138,NA,0,1)-_xlfn.XLOOKUP(B432,'4. Material Balance Activities'!$C$90:$C$138,'4. Material Balance Activities'!$M$90:$M$138,NA,0,1))*G432)*(1-F432)</f>
        <v>25.322022000000004</v>
      </c>
      <c r="J432" s="105" t="s">
        <v>214</v>
      </c>
      <c r="K432" s="83" t="s">
        <v>214</v>
      </c>
      <c r="L432" s="102" cm="1">
        <f t="array" ref="L432">((_xlfn.XLOOKUP(B432,'4. Material Balance Activities'!$C$90:$C$138,'4. Material Balance Activities'!$J$90:$J$138,NA,0,1)-_xlfn.XLOOKUP(B432,'4. Material Balance Activities'!$C$90:$C$138,'4. Material Balance Activities'!$P$90:$P$138,NA,0,1))*G432)*(1-F432)</f>
        <v>0.10210492741935484</v>
      </c>
      <c r="M432" s="105" t="s">
        <v>214</v>
      </c>
      <c r="N432" s="83" t="s">
        <v>214</v>
      </c>
    </row>
    <row r="433" spans="1:14" x14ac:dyDescent="0.25">
      <c r="A433" s="79" t="s">
        <v>291</v>
      </c>
      <c r="B433" s="133" t="s">
        <v>309</v>
      </c>
      <c r="C433" s="137" t="s">
        <v>181</v>
      </c>
      <c r="D433" s="81" t="str">
        <f>IFERROR(IF(C433="No CAS","",INDEX('DEQ Pollutant List'!$C$7:$C$611,MATCH('5. Pollutant Emissions - MB'!C433,'DEQ Pollutant List'!$B$7:$B$611,0))),"")</f>
        <v>Ethyl benzene</v>
      </c>
      <c r="E433" s="115"/>
      <c r="F433" s="138">
        <v>0</v>
      </c>
      <c r="G433" s="139">
        <v>3.0000000000000001E-3</v>
      </c>
      <c r="H433" s="104"/>
      <c r="I433" s="102" cm="1">
        <f t="array" ref="I433">((_xlfn.XLOOKUP(B433,'4. Material Balance Activities'!$C$90:$C$138,'4. Material Balance Activities'!$G$90:$G$138,NA,0,1)-_xlfn.XLOOKUP(B433,'4. Material Balance Activities'!$C$90:$C$138,'4. Material Balance Activities'!$M$90:$M$138,NA,0,1))*G433)*(1-F433)</f>
        <v>3.7983033000000002</v>
      </c>
      <c r="J433" s="105" t="s">
        <v>214</v>
      </c>
      <c r="K433" s="83" t="s">
        <v>214</v>
      </c>
      <c r="L433" s="102" cm="1">
        <f t="array" ref="L433">((_xlfn.XLOOKUP(B433,'4. Material Balance Activities'!$C$90:$C$138,'4. Material Balance Activities'!$J$90:$J$138,NA,0,1)-_xlfn.XLOOKUP(B433,'4. Material Balance Activities'!$C$90:$C$138,'4. Material Balance Activities'!$P$90:$P$138,NA,0,1))*G433)*(1-F433)</f>
        <v>1.5315739112903227E-2</v>
      </c>
      <c r="M433" s="105" t="s">
        <v>214</v>
      </c>
      <c r="N433" s="83" t="s">
        <v>214</v>
      </c>
    </row>
    <row r="434" spans="1:14" x14ac:dyDescent="0.25">
      <c r="A434" s="79" t="s">
        <v>291</v>
      </c>
      <c r="B434" s="133" t="s">
        <v>309</v>
      </c>
      <c r="C434" s="137" t="s">
        <v>428</v>
      </c>
      <c r="D434" s="81" t="str">
        <f>IFERROR(IF(C434="No CAS","",INDEX('DEQ Pollutant List'!$C$7:$C$611,MATCH('5. Pollutant Emissions - MB'!C434,'DEQ Pollutant List'!$B$7:$B$611,0))),"")</f>
        <v>Isopropylbenzene (cumene)</v>
      </c>
      <c r="E434" s="115"/>
      <c r="F434" s="138">
        <v>0</v>
      </c>
      <c r="G434" s="139">
        <v>1E-3</v>
      </c>
      <c r="H434" s="104"/>
      <c r="I434" s="102" cm="1">
        <f t="array" ref="I434">((_xlfn.XLOOKUP(B434,'4. Material Balance Activities'!$C$90:$C$138,'4. Material Balance Activities'!$G$90:$G$138,NA,0,1)-_xlfn.XLOOKUP(B434,'4. Material Balance Activities'!$C$90:$C$138,'4. Material Balance Activities'!$M$90:$M$138,NA,0,1))*G434)*(1-F434)</f>
        <v>1.2661011000000002</v>
      </c>
      <c r="J434" s="105" t="s">
        <v>214</v>
      </c>
      <c r="K434" s="83" t="s">
        <v>214</v>
      </c>
      <c r="L434" s="102" cm="1">
        <f t="array" ref="L434">((_xlfn.XLOOKUP(B434,'4. Material Balance Activities'!$C$90:$C$138,'4. Material Balance Activities'!$J$90:$J$138,NA,0,1)-_xlfn.XLOOKUP(B434,'4. Material Balance Activities'!$C$90:$C$138,'4. Material Balance Activities'!$P$90:$P$138,NA,0,1))*G434)*(1-F434)</f>
        <v>5.1052463709677426E-3</v>
      </c>
      <c r="M434" s="105" t="s">
        <v>214</v>
      </c>
      <c r="N434" s="83" t="s">
        <v>214</v>
      </c>
    </row>
    <row r="435" spans="1:14" x14ac:dyDescent="0.25">
      <c r="A435" s="79" t="s">
        <v>291</v>
      </c>
      <c r="B435" s="133" t="s">
        <v>309</v>
      </c>
      <c r="C435" s="137" t="s">
        <v>430</v>
      </c>
      <c r="D435" s="81" t="str">
        <f>IFERROR(IF(C435="No CAS","",INDEX('DEQ Pollutant List'!$C$7:$C$611,MATCH('5. Pollutant Emissions - MB'!C435,'DEQ Pollutant List'!$B$7:$B$611,0))),"")</f>
        <v>n-Butyl alcohol</v>
      </c>
      <c r="E435" s="115"/>
      <c r="F435" s="138">
        <v>0</v>
      </c>
      <c r="G435" s="139">
        <v>0.06</v>
      </c>
      <c r="H435" s="104"/>
      <c r="I435" s="102" cm="1">
        <f t="array" ref="I435">((_xlfn.XLOOKUP(B435,'4. Material Balance Activities'!$C$90:$C$138,'4. Material Balance Activities'!$G$90:$G$138,NA,0,1)-_xlfn.XLOOKUP(B435,'4. Material Balance Activities'!$C$90:$C$138,'4. Material Balance Activities'!$M$90:$M$138,NA,0,1))*G435)*(1-F435)</f>
        <v>75.966065999999998</v>
      </c>
      <c r="J435" s="105" t="s">
        <v>214</v>
      </c>
      <c r="K435" s="83" t="s">
        <v>214</v>
      </c>
      <c r="L435" s="102" cm="1">
        <f t="array" ref="L435">((_xlfn.XLOOKUP(B435,'4. Material Balance Activities'!$C$90:$C$138,'4. Material Balance Activities'!$J$90:$J$138,NA,0,1)-_xlfn.XLOOKUP(B435,'4. Material Balance Activities'!$C$90:$C$138,'4. Material Balance Activities'!$P$90:$P$138,NA,0,1))*G435)*(1-F435)</f>
        <v>0.30631478225806452</v>
      </c>
      <c r="M435" s="105" t="s">
        <v>214</v>
      </c>
      <c r="N435" s="83" t="s">
        <v>214</v>
      </c>
    </row>
    <row r="436" spans="1:14" x14ac:dyDescent="0.25">
      <c r="A436" s="79" t="s">
        <v>291</v>
      </c>
      <c r="B436" s="133" t="s">
        <v>309</v>
      </c>
      <c r="C436" s="137" t="s">
        <v>432</v>
      </c>
      <c r="D436" s="81" t="str">
        <f>IFERROR(IF(C436="No CAS","",INDEX('DEQ Pollutant List'!$C$7:$C$611,MATCH('5. Pollutant Emissions - MB'!C436,'DEQ Pollutant List'!$B$7:$B$611,0))),"")</f>
        <v>Propylene glycol monomethyl ether acetate</v>
      </c>
      <c r="E436" s="115"/>
      <c r="F436" s="138">
        <v>0</v>
      </c>
      <c r="G436" s="139">
        <v>0.02</v>
      </c>
      <c r="H436" s="104"/>
      <c r="I436" s="102" cm="1">
        <f t="array" ref="I436">((_xlfn.XLOOKUP(B436,'4. Material Balance Activities'!$C$90:$C$138,'4. Material Balance Activities'!$G$90:$G$138,NA,0,1)-_xlfn.XLOOKUP(B436,'4. Material Balance Activities'!$C$90:$C$138,'4. Material Balance Activities'!$M$90:$M$138,NA,0,1))*G436)*(1-F436)</f>
        <v>25.322022000000004</v>
      </c>
      <c r="J436" s="105" t="s">
        <v>214</v>
      </c>
      <c r="K436" s="83" t="s">
        <v>214</v>
      </c>
      <c r="L436" s="102" cm="1">
        <f t="array" ref="L436">((_xlfn.XLOOKUP(B436,'4. Material Balance Activities'!$C$90:$C$138,'4. Material Balance Activities'!$J$90:$J$138,NA,0,1)-_xlfn.XLOOKUP(B436,'4. Material Balance Activities'!$C$90:$C$138,'4. Material Balance Activities'!$P$90:$P$138,NA,0,1))*G436)*(1-F436)</f>
        <v>0.10210492741935484</v>
      </c>
      <c r="M436" s="105" t="s">
        <v>214</v>
      </c>
      <c r="N436" s="83" t="s">
        <v>214</v>
      </c>
    </row>
    <row r="437" spans="1:14" x14ac:dyDescent="0.25">
      <c r="A437" s="79" t="s">
        <v>291</v>
      </c>
      <c r="B437" s="133" t="s">
        <v>310</v>
      </c>
      <c r="C437" s="137" t="s">
        <v>181</v>
      </c>
      <c r="D437" s="81" t="str">
        <f>IFERROR(IF(C437="No CAS","",INDEX('DEQ Pollutant List'!$C$7:$C$611,MATCH('5. Pollutant Emissions - MB'!C437,'DEQ Pollutant List'!$B$7:$B$611,0))),"")</f>
        <v>Ethyl benzene</v>
      </c>
      <c r="E437" s="115"/>
      <c r="F437" s="138">
        <v>0</v>
      </c>
      <c r="G437" s="139">
        <v>1E-3</v>
      </c>
      <c r="H437" s="104"/>
      <c r="I437" s="102" cm="1">
        <f t="array" ref="I437">((_xlfn.XLOOKUP(B437,'4. Material Balance Activities'!$C$90:$C$138,'4. Material Balance Activities'!$G$90:$G$138,NA,0,1)-_xlfn.XLOOKUP(B437,'4. Material Balance Activities'!$C$90:$C$138,'4. Material Balance Activities'!$M$90:$M$138,NA,0,1))*G437)*(1-F437)</f>
        <v>1.8845111999999999</v>
      </c>
      <c r="J437" s="105" t="s">
        <v>214</v>
      </c>
      <c r="K437" s="83" t="s">
        <v>214</v>
      </c>
      <c r="L437" s="102" cm="1">
        <f t="array" ref="L437">((_xlfn.XLOOKUP(B437,'4. Material Balance Activities'!$C$90:$C$138,'4. Material Balance Activities'!$J$90:$J$138,NA,0,1)-_xlfn.XLOOKUP(B437,'4. Material Balance Activities'!$C$90:$C$138,'4. Material Balance Activities'!$P$90:$P$138,NA,0,1))*G437)*(1-F437)</f>
        <v>7.5988354838709676E-3</v>
      </c>
      <c r="M437" s="105" t="s">
        <v>214</v>
      </c>
      <c r="N437" s="83" t="s">
        <v>214</v>
      </c>
    </row>
    <row r="438" spans="1:14" x14ac:dyDescent="0.25">
      <c r="A438" s="79" t="s">
        <v>291</v>
      </c>
      <c r="B438" s="133" t="s">
        <v>310</v>
      </c>
      <c r="C438" s="137" t="s">
        <v>191</v>
      </c>
      <c r="D438" s="81" t="str">
        <f>IFERROR(IF(C438="No CAS","",INDEX('DEQ Pollutant List'!$C$7:$C$611,MATCH('5. Pollutant Emissions - MB'!C438,'DEQ Pollutant List'!$B$7:$B$611,0))),"")</f>
        <v>Xylene (mixture), including m-xylene, o-xylene, p-xylene</v>
      </c>
      <c r="E438" s="115"/>
      <c r="F438" s="138">
        <v>0</v>
      </c>
      <c r="G438" s="139">
        <v>0.01</v>
      </c>
      <c r="H438" s="104"/>
      <c r="I438" s="102" cm="1">
        <f t="array" ref="I438">((_xlfn.XLOOKUP(B438,'4. Material Balance Activities'!$C$90:$C$138,'4. Material Balance Activities'!$G$90:$G$138,NA,0,1)-_xlfn.XLOOKUP(B438,'4. Material Balance Activities'!$C$90:$C$138,'4. Material Balance Activities'!$M$90:$M$138,NA,0,1))*G438)*(1-F438)</f>
        <v>18.845112</v>
      </c>
      <c r="J438" s="105" t="s">
        <v>214</v>
      </c>
      <c r="K438" s="83" t="s">
        <v>214</v>
      </c>
      <c r="L438" s="102" cm="1">
        <f t="array" ref="L438">((_xlfn.XLOOKUP(B438,'4. Material Balance Activities'!$C$90:$C$138,'4. Material Balance Activities'!$J$90:$J$138,NA,0,1)-_xlfn.XLOOKUP(B438,'4. Material Balance Activities'!$C$90:$C$138,'4. Material Balance Activities'!$P$90:$P$138,NA,0,1))*G438)*(1-F438)</f>
        <v>7.5988354838709679E-2</v>
      </c>
      <c r="M438" s="105" t="s">
        <v>214</v>
      </c>
      <c r="N438" s="83" t="s">
        <v>214</v>
      </c>
    </row>
    <row r="439" spans="1:14" x14ac:dyDescent="0.25">
      <c r="A439" s="79" t="s">
        <v>291</v>
      </c>
      <c r="B439" s="133" t="s">
        <v>310</v>
      </c>
      <c r="C439" s="137" t="s">
        <v>156</v>
      </c>
      <c r="D439" s="81" t="str">
        <f>IFERROR(IF(C439="No CAS","",INDEX('DEQ Pollutant List'!$C$7:$C$611,MATCH('5. Pollutant Emissions - MB'!C439,'DEQ Pollutant List'!$B$7:$B$611,0))),"")</f>
        <v>Formaldehyde</v>
      </c>
      <c r="E439" s="115"/>
      <c r="F439" s="138">
        <v>0</v>
      </c>
      <c r="G439" s="139">
        <v>1E-3</v>
      </c>
      <c r="H439" s="104"/>
      <c r="I439" s="102" cm="1">
        <f t="array" ref="I439">((_xlfn.XLOOKUP(B439,'4. Material Balance Activities'!$C$90:$C$138,'4. Material Balance Activities'!$G$90:$G$138,NA,0,1)-_xlfn.XLOOKUP(B439,'4. Material Balance Activities'!$C$90:$C$138,'4. Material Balance Activities'!$M$90:$M$138,NA,0,1))*G439)*(1-F439)</f>
        <v>1.8845111999999999</v>
      </c>
      <c r="J439" s="105" t="s">
        <v>214</v>
      </c>
      <c r="K439" s="83" t="s">
        <v>214</v>
      </c>
      <c r="L439" s="102" cm="1">
        <f t="array" ref="L439">((_xlfn.XLOOKUP(B439,'4. Material Balance Activities'!$C$90:$C$138,'4. Material Balance Activities'!$J$90:$J$138,NA,0,1)-_xlfn.XLOOKUP(B439,'4. Material Balance Activities'!$C$90:$C$138,'4. Material Balance Activities'!$P$90:$P$138,NA,0,1))*G439)*(1-F439)</f>
        <v>7.5988354838709676E-3</v>
      </c>
      <c r="M439" s="105" t="s">
        <v>214</v>
      </c>
      <c r="N439" s="83" t="s">
        <v>214</v>
      </c>
    </row>
    <row r="440" spans="1:14" x14ac:dyDescent="0.25">
      <c r="A440" s="79" t="s">
        <v>291</v>
      </c>
      <c r="B440" s="133" t="s">
        <v>310</v>
      </c>
      <c r="C440" s="137" t="s">
        <v>431</v>
      </c>
      <c r="D440" s="81" t="str">
        <f>IFERROR(IF(C440="No CAS","",INDEX('DEQ Pollutant List'!$C$7:$C$611,MATCH('5. Pollutant Emissions - MB'!C440,'DEQ Pollutant List'!$B$7:$B$611,0))),"")</f>
        <v>1,2,4-Trimethylbenzene</v>
      </c>
      <c r="E440" s="115"/>
      <c r="F440" s="138">
        <v>0</v>
      </c>
      <c r="G440" s="139">
        <v>0.01</v>
      </c>
      <c r="H440" s="104"/>
      <c r="I440" s="102" cm="1">
        <f t="array" ref="I440">((_xlfn.XLOOKUP(B440,'4. Material Balance Activities'!$C$90:$C$138,'4. Material Balance Activities'!$G$90:$G$138,NA,0,1)-_xlfn.XLOOKUP(B440,'4. Material Balance Activities'!$C$90:$C$138,'4. Material Balance Activities'!$M$90:$M$138,NA,0,1))*G440)*(1-F440)</f>
        <v>18.845112</v>
      </c>
      <c r="J440" s="105" t="s">
        <v>214</v>
      </c>
      <c r="K440" s="83" t="s">
        <v>214</v>
      </c>
      <c r="L440" s="102" cm="1">
        <f t="array" ref="L440">((_xlfn.XLOOKUP(B440,'4. Material Balance Activities'!$C$90:$C$138,'4. Material Balance Activities'!$J$90:$J$138,NA,0,1)-_xlfn.XLOOKUP(B440,'4. Material Balance Activities'!$C$90:$C$138,'4. Material Balance Activities'!$P$90:$P$138,NA,0,1))*G440)*(1-F440)</f>
        <v>7.5988354838709679E-2</v>
      </c>
      <c r="M440" s="105" t="s">
        <v>214</v>
      </c>
      <c r="N440" s="83" t="s">
        <v>214</v>
      </c>
    </row>
    <row r="441" spans="1:14" x14ac:dyDescent="0.25">
      <c r="A441" s="79" t="s">
        <v>291</v>
      </c>
      <c r="B441" s="133" t="s">
        <v>310</v>
      </c>
      <c r="C441" s="137" t="s">
        <v>437</v>
      </c>
      <c r="D441" s="81" t="str">
        <f>IFERROR(IF(C441="No CAS","",INDEX('DEQ Pollutant List'!$C$7:$C$611,MATCH('5. Pollutant Emissions - MB'!C441,'DEQ Pollutant List'!$B$7:$B$611,0))),"")</f>
        <v>1,3,5-Trimethylbenzene</v>
      </c>
      <c r="E441" s="115"/>
      <c r="F441" s="138">
        <v>0</v>
      </c>
      <c r="G441" s="139">
        <v>0.01</v>
      </c>
      <c r="H441" s="104"/>
      <c r="I441" s="102" cm="1">
        <f t="array" ref="I441">((_xlfn.XLOOKUP(B441,'4. Material Balance Activities'!$C$90:$C$138,'4. Material Balance Activities'!$G$90:$G$138,NA,0,1)-_xlfn.XLOOKUP(B441,'4. Material Balance Activities'!$C$90:$C$138,'4. Material Balance Activities'!$M$90:$M$138,NA,0,1))*G441)*(1-F441)</f>
        <v>18.845112</v>
      </c>
      <c r="J441" s="105" t="s">
        <v>214</v>
      </c>
      <c r="K441" s="83" t="s">
        <v>214</v>
      </c>
      <c r="L441" s="102" cm="1">
        <f t="array" ref="L441">((_xlfn.XLOOKUP(B441,'4. Material Balance Activities'!$C$90:$C$138,'4. Material Balance Activities'!$J$90:$J$138,NA,0,1)-_xlfn.XLOOKUP(B441,'4. Material Balance Activities'!$C$90:$C$138,'4. Material Balance Activities'!$P$90:$P$138,NA,0,1))*G441)*(1-F441)</f>
        <v>7.5988354838709679E-2</v>
      </c>
      <c r="M441" s="105" t="s">
        <v>214</v>
      </c>
      <c r="N441" s="83" t="s">
        <v>214</v>
      </c>
    </row>
    <row r="442" spans="1:14" x14ac:dyDescent="0.25">
      <c r="A442" s="79" t="s">
        <v>291</v>
      </c>
      <c r="B442" s="133" t="s">
        <v>310</v>
      </c>
      <c r="C442" s="137" t="s">
        <v>428</v>
      </c>
      <c r="D442" s="81" t="str">
        <f>IFERROR(IF(C442="No CAS","",INDEX('DEQ Pollutant List'!$C$7:$C$611,MATCH('5. Pollutant Emissions - MB'!C442,'DEQ Pollutant List'!$B$7:$B$611,0))),"")</f>
        <v>Isopropylbenzene (cumene)</v>
      </c>
      <c r="E442" s="115"/>
      <c r="F442" s="138">
        <v>0</v>
      </c>
      <c r="G442" s="139">
        <v>2E-3</v>
      </c>
      <c r="H442" s="104"/>
      <c r="I442" s="102" cm="1">
        <f t="array" ref="I442">((_xlfn.XLOOKUP(B442,'4. Material Balance Activities'!$C$90:$C$138,'4. Material Balance Activities'!$G$90:$G$138,NA,0,1)-_xlfn.XLOOKUP(B442,'4. Material Balance Activities'!$C$90:$C$138,'4. Material Balance Activities'!$M$90:$M$138,NA,0,1))*G442)*(1-F442)</f>
        <v>3.7690223999999999</v>
      </c>
      <c r="J442" s="105" t="s">
        <v>214</v>
      </c>
      <c r="K442" s="83" t="s">
        <v>214</v>
      </c>
      <c r="L442" s="102" cm="1">
        <f t="array" ref="L442">((_xlfn.XLOOKUP(B442,'4. Material Balance Activities'!$C$90:$C$138,'4. Material Balance Activities'!$J$90:$J$138,NA,0,1)-_xlfn.XLOOKUP(B442,'4. Material Balance Activities'!$C$90:$C$138,'4. Material Balance Activities'!$P$90:$P$138,NA,0,1))*G442)*(1-F442)</f>
        <v>1.5197670967741935E-2</v>
      </c>
      <c r="M442" s="105" t="s">
        <v>214</v>
      </c>
      <c r="N442" s="83" t="s">
        <v>214</v>
      </c>
    </row>
    <row r="443" spans="1:14" x14ac:dyDescent="0.25">
      <c r="A443" s="79" t="s">
        <v>291</v>
      </c>
      <c r="B443" s="133" t="s">
        <v>310</v>
      </c>
      <c r="C443" s="137" t="s">
        <v>430</v>
      </c>
      <c r="D443" s="81" t="str">
        <f>IFERROR(IF(C443="No CAS","",INDEX('DEQ Pollutant List'!$C$7:$C$611,MATCH('5. Pollutant Emissions - MB'!C443,'DEQ Pollutant List'!$B$7:$B$611,0))),"")</f>
        <v>n-Butyl alcohol</v>
      </c>
      <c r="E443" s="115"/>
      <c r="F443" s="138">
        <v>0</v>
      </c>
      <c r="G443" s="139">
        <v>7.0000000000000007E-2</v>
      </c>
      <c r="H443" s="104"/>
      <c r="I443" s="102" cm="1">
        <f t="array" ref="I443">((_xlfn.XLOOKUP(B443,'4. Material Balance Activities'!$C$90:$C$138,'4. Material Balance Activities'!$G$90:$G$138,NA,0,1)-_xlfn.XLOOKUP(B443,'4. Material Balance Activities'!$C$90:$C$138,'4. Material Balance Activities'!$M$90:$M$138,NA,0,1))*G443)*(1-F443)</f>
        <v>131.915784</v>
      </c>
      <c r="J443" s="105" t="s">
        <v>214</v>
      </c>
      <c r="K443" s="83" t="s">
        <v>214</v>
      </c>
      <c r="L443" s="102" cm="1">
        <f t="array" ref="L443">((_xlfn.XLOOKUP(B443,'4. Material Balance Activities'!$C$90:$C$138,'4. Material Balance Activities'!$J$90:$J$138,NA,0,1)-_xlfn.XLOOKUP(B443,'4. Material Balance Activities'!$C$90:$C$138,'4. Material Balance Activities'!$P$90:$P$138,NA,0,1))*G443)*(1-F443)</f>
        <v>0.53191848387096774</v>
      </c>
      <c r="M443" s="105" t="s">
        <v>214</v>
      </c>
      <c r="N443" s="83" t="s">
        <v>214</v>
      </c>
    </row>
    <row r="444" spans="1:14" x14ac:dyDescent="0.25">
      <c r="A444" s="79" t="s">
        <v>291</v>
      </c>
      <c r="B444" s="133" t="s">
        <v>310</v>
      </c>
      <c r="C444" s="137" t="s">
        <v>432</v>
      </c>
      <c r="D444" s="81" t="str">
        <f>IFERROR(IF(C444="No CAS","",INDEX('DEQ Pollutant List'!$C$7:$C$611,MATCH('5. Pollutant Emissions - MB'!C444,'DEQ Pollutant List'!$B$7:$B$611,0))),"")</f>
        <v>Propylene glycol monomethyl ether acetate</v>
      </c>
      <c r="E444" s="115"/>
      <c r="F444" s="138">
        <v>0</v>
      </c>
      <c r="G444" s="139">
        <v>0.02</v>
      </c>
      <c r="H444" s="104"/>
      <c r="I444" s="102" cm="1">
        <f t="array" ref="I444">((_xlfn.XLOOKUP(B444,'4. Material Balance Activities'!$C$90:$C$138,'4. Material Balance Activities'!$G$90:$G$138,NA,0,1)-_xlfn.XLOOKUP(B444,'4. Material Balance Activities'!$C$90:$C$138,'4. Material Balance Activities'!$M$90:$M$138,NA,0,1))*G444)*(1-F444)</f>
        <v>37.690224000000001</v>
      </c>
      <c r="J444" s="105" t="s">
        <v>214</v>
      </c>
      <c r="K444" s="83" t="s">
        <v>214</v>
      </c>
      <c r="L444" s="102" cm="1">
        <f t="array" ref="L444">((_xlfn.XLOOKUP(B444,'4. Material Balance Activities'!$C$90:$C$138,'4. Material Balance Activities'!$J$90:$J$138,NA,0,1)-_xlfn.XLOOKUP(B444,'4. Material Balance Activities'!$C$90:$C$138,'4. Material Balance Activities'!$P$90:$P$138,NA,0,1))*G444)*(1-F444)</f>
        <v>0.15197670967741936</v>
      </c>
      <c r="M444" s="105" t="s">
        <v>214</v>
      </c>
      <c r="N444" s="83" t="s">
        <v>214</v>
      </c>
    </row>
    <row r="445" spans="1:14" x14ac:dyDescent="0.25">
      <c r="A445" s="79" t="s">
        <v>291</v>
      </c>
      <c r="B445" s="133" t="s">
        <v>310</v>
      </c>
      <c r="C445" s="137" t="s">
        <v>436</v>
      </c>
      <c r="D445" s="81" t="str">
        <f>IFERROR(IF(C445="No CAS","",INDEX('DEQ Pollutant List'!$C$7:$C$611,MATCH('5. Pollutant Emissions - MB'!C445,'DEQ Pollutant List'!$B$7:$B$611,0))),"")</f>
        <v>1,2,3-Trimethylbenzene</v>
      </c>
      <c r="E445" s="115"/>
      <c r="F445" s="138">
        <v>0</v>
      </c>
      <c r="G445" s="139">
        <v>0.01</v>
      </c>
      <c r="H445" s="104"/>
      <c r="I445" s="102" cm="1">
        <f t="array" ref="I445">((_xlfn.XLOOKUP(B445,'4. Material Balance Activities'!$C$90:$C$138,'4. Material Balance Activities'!$G$90:$G$138,NA,0,1)-_xlfn.XLOOKUP(B445,'4. Material Balance Activities'!$C$90:$C$138,'4. Material Balance Activities'!$M$90:$M$138,NA,0,1))*G445)*(1-F445)</f>
        <v>18.845112</v>
      </c>
      <c r="J445" s="105" t="s">
        <v>214</v>
      </c>
      <c r="K445" s="83" t="s">
        <v>214</v>
      </c>
      <c r="L445" s="102" cm="1">
        <f t="array" ref="L445">((_xlfn.XLOOKUP(B445,'4. Material Balance Activities'!$C$90:$C$138,'4. Material Balance Activities'!$J$90:$J$138,NA,0,1)-_xlfn.XLOOKUP(B445,'4. Material Balance Activities'!$C$90:$C$138,'4. Material Balance Activities'!$P$90:$P$138,NA,0,1))*G445)*(1-F445)</f>
        <v>7.5988354838709679E-2</v>
      </c>
      <c r="M445" s="105" t="s">
        <v>214</v>
      </c>
      <c r="N445" s="83" t="s">
        <v>214</v>
      </c>
    </row>
    <row r="446" spans="1:14" x14ac:dyDescent="0.25">
      <c r="A446" s="79" t="s">
        <v>291</v>
      </c>
      <c r="B446" s="133" t="s">
        <v>311</v>
      </c>
      <c r="C446" s="137" t="s">
        <v>191</v>
      </c>
      <c r="D446" s="81" t="str">
        <f>IFERROR(IF(C446="No CAS","",INDEX('DEQ Pollutant List'!$C$7:$C$611,MATCH('5. Pollutant Emissions - MB'!C446,'DEQ Pollutant List'!$B$7:$B$611,0))),"")</f>
        <v>Xylene (mixture), including m-xylene, o-xylene, p-xylene</v>
      </c>
      <c r="E446" s="115"/>
      <c r="F446" s="138">
        <v>0</v>
      </c>
      <c r="G446" s="139">
        <v>0.01</v>
      </c>
      <c r="H446" s="104"/>
      <c r="I446" s="102" cm="1">
        <f t="array" ref="I446">((_xlfn.XLOOKUP(B446,'4. Material Balance Activities'!$C$90:$C$138,'4. Material Balance Activities'!$G$90:$G$138,NA,0,1)-_xlfn.XLOOKUP(B446,'4. Material Balance Activities'!$C$90:$C$138,'4. Material Balance Activities'!$M$90:$M$138,NA,0,1))*G446)*(1-F446)</f>
        <v>8.2747499999999992</v>
      </c>
      <c r="J446" s="105" t="s">
        <v>214</v>
      </c>
      <c r="K446" s="83" t="s">
        <v>214</v>
      </c>
      <c r="L446" s="102" cm="1">
        <f t="array" ref="L446">((_xlfn.XLOOKUP(B446,'4. Material Balance Activities'!$C$90:$C$138,'4. Material Balance Activities'!$J$90:$J$138,NA,0,1)-_xlfn.XLOOKUP(B446,'4. Material Balance Activities'!$C$90:$C$138,'4. Material Balance Activities'!$P$90:$P$138,NA,0,1))*G446)*(1-F446)</f>
        <v>3.3365927419354839E-2</v>
      </c>
      <c r="M446" s="105" t="s">
        <v>214</v>
      </c>
      <c r="N446" s="83" t="s">
        <v>214</v>
      </c>
    </row>
    <row r="447" spans="1:14" x14ac:dyDescent="0.25">
      <c r="A447" s="79" t="s">
        <v>291</v>
      </c>
      <c r="B447" s="133" t="s">
        <v>311</v>
      </c>
      <c r="C447" s="137" t="s">
        <v>156</v>
      </c>
      <c r="D447" s="81" t="str">
        <f>IFERROR(IF(C447="No CAS","",INDEX('DEQ Pollutant List'!$C$7:$C$611,MATCH('5. Pollutant Emissions - MB'!C447,'DEQ Pollutant List'!$B$7:$B$611,0))),"")</f>
        <v>Formaldehyde</v>
      </c>
      <c r="E447" s="115"/>
      <c r="F447" s="138">
        <v>0</v>
      </c>
      <c r="G447" s="139">
        <v>1E-3</v>
      </c>
      <c r="H447" s="104"/>
      <c r="I447" s="102" cm="1">
        <f t="array" ref="I447">((_xlfn.XLOOKUP(B447,'4. Material Balance Activities'!$C$90:$C$138,'4. Material Balance Activities'!$G$90:$G$138,NA,0,1)-_xlfn.XLOOKUP(B447,'4. Material Balance Activities'!$C$90:$C$138,'4. Material Balance Activities'!$M$90:$M$138,NA,0,1))*G447)*(1-F447)</f>
        <v>0.82747499999999996</v>
      </c>
      <c r="J447" s="105" t="s">
        <v>214</v>
      </c>
      <c r="K447" s="83" t="s">
        <v>214</v>
      </c>
      <c r="L447" s="102" cm="1">
        <f t="array" ref="L447">((_xlfn.XLOOKUP(B447,'4. Material Balance Activities'!$C$90:$C$138,'4. Material Balance Activities'!$J$90:$J$138,NA,0,1)-_xlfn.XLOOKUP(B447,'4. Material Balance Activities'!$C$90:$C$138,'4. Material Balance Activities'!$P$90:$P$138,NA,0,1))*G447)*(1-F447)</f>
        <v>3.3365927419354837E-3</v>
      </c>
      <c r="M447" s="105" t="s">
        <v>214</v>
      </c>
      <c r="N447" s="83" t="s">
        <v>214</v>
      </c>
    </row>
    <row r="448" spans="1:14" x14ac:dyDescent="0.25">
      <c r="A448" s="79" t="s">
        <v>291</v>
      </c>
      <c r="B448" s="133" t="s">
        <v>311</v>
      </c>
      <c r="C448" s="137" t="s">
        <v>431</v>
      </c>
      <c r="D448" s="81" t="str">
        <f>IFERROR(IF(C448="No CAS","",INDEX('DEQ Pollutant List'!$C$7:$C$611,MATCH('5. Pollutant Emissions - MB'!C448,'DEQ Pollutant List'!$B$7:$B$611,0))),"")</f>
        <v>1,2,4-Trimethylbenzene</v>
      </c>
      <c r="E448" s="115"/>
      <c r="F448" s="138">
        <v>0</v>
      </c>
      <c r="G448" s="139">
        <v>0.01</v>
      </c>
      <c r="H448" s="104"/>
      <c r="I448" s="102" cm="1">
        <f t="array" ref="I448">((_xlfn.XLOOKUP(B448,'4. Material Balance Activities'!$C$90:$C$138,'4. Material Balance Activities'!$G$90:$G$138,NA,0,1)-_xlfn.XLOOKUP(B448,'4. Material Balance Activities'!$C$90:$C$138,'4. Material Balance Activities'!$M$90:$M$138,NA,0,1))*G448)*(1-F448)</f>
        <v>8.2747499999999992</v>
      </c>
      <c r="J448" s="105" t="s">
        <v>214</v>
      </c>
      <c r="K448" s="83" t="s">
        <v>214</v>
      </c>
      <c r="L448" s="102" cm="1">
        <f t="array" ref="L448">((_xlfn.XLOOKUP(B448,'4. Material Balance Activities'!$C$90:$C$138,'4. Material Balance Activities'!$J$90:$J$138,NA,0,1)-_xlfn.XLOOKUP(B448,'4. Material Balance Activities'!$C$90:$C$138,'4. Material Balance Activities'!$P$90:$P$138,NA,0,1))*G448)*(1-F448)</f>
        <v>3.3365927419354839E-2</v>
      </c>
      <c r="M448" s="105" t="s">
        <v>214</v>
      </c>
      <c r="N448" s="83" t="s">
        <v>214</v>
      </c>
    </row>
    <row r="449" spans="1:14" x14ac:dyDescent="0.25">
      <c r="A449" s="79" t="s">
        <v>291</v>
      </c>
      <c r="B449" s="133" t="s">
        <v>311</v>
      </c>
      <c r="C449" s="137" t="s">
        <v>437</v>
      </c>
      <c r="D449" s="81" t="str">
        <f>IFERROR(IF(C449="No CAS","",INDEX('DEQ Pollutant List'!$C$7:$C$611,MATCH('5. Pollutant Emissions - MB'!C449,'DEQ Pollutant List'!$B$7:$B$611,0))),"")</f>
        <v>1,3,5-Trimethylbenzene</v>
      </c>
      <c r="E449" s="115"/>
      <c r="F449" s="138">
        <v>0</v>
      </c>
      <c r="G449" s="139">
        <v>0.01</v>
      </c>
      <c r="H449" s="104"/>
      <c r="I449" s="102" cm="1">
        <f t="array" ref="I449">((_xlfn.XLOOKUP(B449,'4. Material Balance Activities'!$C$90:$C$138,'4. Material Balance Activities'!$G$90:$G$138,NA,0,1)-_xlfn.XLOOKUP(B449,'4. Material Balance Activities'!$C$90:$C$138,'4. Material Balance Activities'!$M$90:$M$138,NA,0,1))*G449)*(1-F449)</f>
        <v>8.2747499999999992</v>
      </c>
      <c r="J449" s="105" t="s">
        <v>214</v>
      </c>
      <c r="K449" s="83" t="s">
        <v>214</v>
      </c>
      <c r="L449" s="102" cm="1">
        <f t="array" ref="L449">((_xlfn.XLOOKUP(B449,'4. Material Balance Activities'!$C$90:$C$138,'4. Material Balance Activities'!$J$90:$J$138,NA,0,1)-_xlfn.XLOOKUP(B449,'4. Material Balance Activities'!$C$90:$C$138,'4. Material Balance Activities'!$P$90:$P$138,NA,0,1))*G449)*(1-F449)</f>
        <v>3.3365927419354839E-2</v>
      </c>
      <c r="M449" s="105" t="s">
        <v>214</v>
      </c>
      <c r="N449" s="83" t="s">
        <v>214</v>
      </c>
    </row>
    <row r="450" spans="1:14" x14ac:dyDescent="0.25">
      <c r="A450" s="79" t="s">
        <v>291</v>
      </c>
      <c r="B450" s="133" t="s">
        <v>311</v>
      </c>
      <c r="C450" s="137" t="s">
        <v>436</v>
      </c>
      <c r="D450" s="81" t="str">
        <f>IFERROR(IF(C450="No CAS","",INDEX('DEQ Pollutant List'!$C$7:$C$611,MATCH('5. Pollutant Emissions - MB'!C450,'DEQ Pollutant List'!$B$7:$B$611,0))),"")</f>
        <v>1,2,3-Trimethylbenzene</v>
      </c>
      <c r="E450" s="115"/>
      <c r="F450" s="138">
        <v>0</v>
      </c>
      <c r="G450" s="139">
        <v>3.0000000000000001E-3</v>
      </c>
      <c r="H450" s="104"/>
      <c r="I450" s="102" cm="1">
        <f t="array" ref="I450">((_xlfn.XLOOKUP(B450,'4. Material Balance Activities'!$C$90:$C$138,'4. Material Balance Activities'!$G$90:$G$138,NA,0,1)-_xlfn.XLOOKUP(B450,'4. Material Balance Activities'!$C$90:$C$138,'4. Material Balance Activities'!$M$90:$M$138,NA,0,1))*G450)*(1-F450)</f>
        <v>2.4824249999999997</v>
      </c>
      <c r="J450" s="105" t="s">
        <v>214</v>
      </c>
      <c r="K450" s="83" t="s">
        <v>214</v>
      </c>
      <c r="L450" s="102" cm="1">
        <f t="array" ref="L450">((_xlfn.XLOOKUP(B450,'4. Material Balance Activities'!$C$90:$C$138,'4. Material Balance Activities'!$J$90:$J$138,NA,0,1)-_xlfn.XLOOKUP(B450,'4. Material Balance Activities'!$C$90:$C$138,'4. Material Balance Activities'!$P$90:$P$138,NA,0,1))*G450)*(1-F450)</f>
        <v>1.0009778225806452E-2</v>
      </c>
      <c r="M450" s="105" t="s">
        <v>214</v>
      </c>
      <c r="N450" s="83" t="s">
        <v>214</v>
      </c>
    </row>
    <row r="451" spans="1:14" x14ac:dyDescent="0.25">
      <c r="A451" s="79" t="s">
        <v>291</v>
      </c>
      <c r="B451" s="133" t="s">
        <v>311</v>
      </c>
      <c r="C451" s="137" t="s">
        <v>181</v>
      </c>
      <c r="D451" s="81" t="str">
        <f>IFERROR(IF(C451="No CAS","",INDEX('DEQ Pollutant List'!$C$7:$C$611,MATCH('5. Pollutant Emissions - MB'!C451,'DEQ Pollutant List'!$B$7:$B$611,0))),"")</f>
        <v>Ethyl benzene</v>
      </c>
      <c r="E451" s="115"/>
      <c r="F451" s="138">
        <v>0</v>
      </c>
      <c r="G451" s="139">
        <v>3.0000000000000001E-3</v>
      </c>
      <c r="H451" s="104"/>
      <c r="I451" s="102" cm="1">
        <f t="array" ref="I451">((_xlfn.XLOOKUP(B451,'4. Material Balance Activities'!$C$90:$C$138,'4. Material Balance Activities'!$G$90:$G$138,NA,0,1)-_xlfn.XLOOKUP(B451,'4. Material Balance Activities'!$C$90:$C$138,'4. Material Balance Activities'!$M$90:$M$138,NA,0,1))*G451)*(1-F451)</f>
        <v>2.4824249999999997</v>
      </c>
      <c r="J451" s="105" t="s">
        <v>214</v>
      </c>
      <c r="K451" s="83" t="s">
        <v>214</v>
      </c>
      <c r="L451" s="102" cm="1">
        <f t="array" ref="L451">((_xlfn.XLOOKUP(B451,'4. Material Balance Activities'!$C$90:$C$138,'4. Material Balance Activities'!$J$90:$J$138,NA,0,1)-_xlfn.XLOOKUP(B451,'4. Material Balance Activities'!$C$90:$C$138,'4. Material Balance Activities'!$P$90:$P$138,NA,0,1))*G451)*(1-F451)</f>
        <v>1.0009778225806452E-2</v>
      </c>
      <c r="M451" s="105" t="s">
        <v>214</v>
      </c>
      <c r="N451" s="83" t="s">
        <v>214</v>
      </c>
    </row>
    <row r="452" spans="1:14" x14ac:dyDescent="0.25">
      <c r="A452" s="79" t="s">
        <v>291</v>
      </c>
      <c r="B452" s="133" t="s">
        <v>311</v>
      </c>
      <c r="C452" s="137" t="s">
        <v>428</v>
      </c>
      <c r="D452" s="81" t="str">
        <f>IFERROR(IF(C452="No CAS","",INDEX('DEQ Pollutant List'!$C$7:$C$611,MATCH('5. Pollutant Emissions - MB'!C452,'DEQ Pollutant List'!$B$7:$B$611,0))),"")</f>
        <v>Isopropylbenzene (cumene)</v>
      </c>
      <c r="E452" s="115"/>
      <c r="F452" s="138">
        <v>0</v>
      </c>
      <c r="G452" s="139">
        <v>1E-3</v>
      </c>
      <c r="H452" s="104"/>
      <c r="I452" s="102" cm="1">
        <f t="array" ref="I452">((_xlfn.XLOOKUP(B452,'4. Material Balance Activities'!$C$90:$C$138,'4. Material Balance Activities'!$G$90:$G$138,NA,0,1)-_xlfn.XLOOKUP(B452,'4. Material Balance Activities'!$C$90:$C$138,'4. Material Balance Activities'!$M$90:$M$138,NA,0,1))*G452)*(1-F452)</f>
        <v>0.82747499999999996</v>
      </c>
      <c r="J452" s="105" t="s">
        <v>214</v>
      </c>
      <c r="K452" s="83" t="s">
        <v>214</v>
      </c>
      <c r="L452" s="102" cm="1">
        <f t="array" ref="L452">((_xlfn.XLOOKUP(B452,'4. Material Balance Activities'!$C$90:$C$138,'4. Material Balance Activities'!$J$90:$J$138,NA,0,1)-_xlfn.XLOOKUP(B452,'4. Material Balance Activities'!$C$90:$C$138,'4. Material Balance Activities'!$P$90:$P$138,NA,0,1))*G452)*(1-F452)</f>
        <v>3.3365927419354837E-3</v>
      </c>
      <c r="M452" s="105" t="s">
        <v>214</v>
      </c>
      <c r="N452" s="83" t="s">
        <v>214</v>
      </c>
    </row>
    <row r="453" spans="1:14" x14ac:dyDescent="0.25">
      <c r="A453" s="79" t="s">
        <v>291</v>
      </c>
      <c r="B453" s="133" t="s">
        <v>311</v>
      </c>
      <c r="C453" s="137" t="s">
        <v>430</v>
      </c>
      <c r="D453" s="81" t="str">
        <f>IFERROR(IF(C453="No CAS","",INDEX('DEQ Pollutant List'!$C$7:$C$611,MATCH('5. Pollutant Emissions - MB'!C453,'DEQ Pollutant List'!$B$7:$B$611,0))),"")</f>
        <v>n-Butyl alcohol</v>
      </c>
      <c r="E453" s="115"/>
      <c r="F453" s="138">
        <v>0</v>
      </c>
      <c r="G453" s="139">
        <v>0.06</v>
      </c>
      <c r="H453" s="104"/>
      <c r="I453" s="102" cm="1">
        <f t="array" ref="I453">((_xlfn.XLOOKUP(B453,'4. Material Balance Activities'!$C$90:$C$138,'4. Material Balance Activities'!$G$90:$G$138,NA,0,1)-_xlfn.XLOOKUP(B453,'4. Material Balance Activities'!$C$90:$C$138,'4. Material Balance Activities'!$M$90:$M$138,NA,0,1))*G453)*(1-F453)</f>
        <v>49.648499999999991</v>
      </c>
      <c r="J453" s="105" t="s">
        <v>214</v>
      </c>
      <c r="K453" s="83" t="s">
        <v>214</v>
      </c>
      <c r="L453" s="102" cm="1">
        <f t="array" ref="L453">((_xlfn.XLOOKUP(B453,'4. Material Balance Activities'!$C$90:$C$138,'4. Material Balance Activities'!$J$90:$J$138,NA,0,1)-_xlfn.XLOOKUP(B453,'4. Material Balance Activities'!$C$90:$C$138,'4. Material Balance Activities'!$P$90:$P$138,NA,0,1))*G453)*(1-F453)</f>
        <v>0.20019556451612902</v>
      </c>
      <c r="M453" s="105" t="s">
        <v>214</v>
      </c>
      <c r="N453" s="83" t="s">
        <v>214</v>
      </c>
    </row>
    <row r="454" spans="1:14" x14ac:dyDescent="0.25">
      <c r="A454" s="79" t="s">
        <v>291</v>
      </c>
      <c r="B454" s="133" t="s">
        <v>311</v>
      </c>
      <c r="C454" s="137" t="s">
        <v>432</v>
      </c>
      <c r="D454" s="81" t="str">
        <f>IFERROR(IF(C454="No CAS","",INDEX('DEQ Pollutant List'!$C$7:$C$611,MATCH('5. Pollutant Emissions - MB'!C454,'DEQ Pollutant List'!$B$7:$B$611,0))),"")</f>
        <v>Propylene glycol monomethyl ether acetate</v>
      </c>
      <c r="E454" s="115"/>
      <c r="F454" s="138">
        <v>0</v>
      </c>
      <c r="G454" s="139">
        <v>0.02</v>
      </c>
      <c r="H454" s="104"/>
      <c r="I454" s="102" cm="1">
        <f t="array" ref="I454">((_xlfn.XLOOKUP(B454,'4. Material Balance Activities'!$C$90:$C$138,'4. Material Balance Activities'!$G$90:$G$138,NA,0,1)-_xlfn.XLOOKUP(B454,'4. Material Balance Activities'!$C$90:$C$138,'4. Material Balance Activities'!$M$90:$M$138,NA,0,1))*G454)*(1-F454)</f>
        <v>16.549499999999998</v>
      </c>
      <c r="J454" s="105" t="s">
        <v>214</v>
      </c>
      <c r="K454" s="83" t="s">
        <v>214</v>
      </c>
      <c r="L454" s="102" cm="1">
        <f t="array" ref="L454">((_xlfn.XLOOKUP(B454,'4. Material Balance Activities'!$C$90:$C$138,'4. Material Balance Activities'!$J$90:$J$138,NA,0,1)-_xlfn.XLOOKUP(B454,'4. Material Balance Activities'!$C$90:$C$138,'4. Material Balance Activities'!$P$90:$P$138,NA,0,1))*G454)*(1-F454)</f>
        <v>6.6731854838709678E-2</v>
      </c>
      <c r="M454" s="105" t="s">
        <v>214</v>
      </c>
      <c r="N454" s="83" t="s">
        <v>214</v>
      </c>
    </row>
    <row r="455" spans="1:14" x14ac:dyDescent="0.25">
      <c r="A455" s="79" t="s">
        <v>291</v>
      </c>
      <c r="B455" s="133" t="s">
        <v>312</v>
      </c>
      <c r="C455" s="137" t="s">
        <v>181</v>
      </c>
      <c r="D455" s="81" t="str">
        <f>IFERROR(IF(C455="No CAS","",INDEX('DEQ Pollutant List'!$C$7:$C$611,MATCH('5. Pollutant Emissions - MB'!C455,'DEQ Pollutant List'!$B$7:$B$611,0))),"")</f>
        <v>Ethyl benzene</v>
      </c>
      <c r="E455" s="115"/>
      <c r="F455" s="138">
        <v>0</v>
      </c>
      <c r="G455" s="139">
        <v>1E-3</v>
      </c>
      <c r="H455" s="104"/>
      <c r="I455" s="102" cm="1">
        <f t="array" ref="I455">((_xlfn.XLOOKUP(B455,'4. Material Balance Activities'!$C$90:$C$138,'4. Material Balance Activities'!$G$90:$G$138,NA,0,1)-_xlfn.XLOOKUP(B455,'4. Material Balance Activities'!$C$90:$C$138,'4. Material Balance Activities'!$M$90:$M$138,NA,0,1))*G455)*(1-F455)</f>
        <v>1.1614184999999999</v>
      </c>
      <c r="J455" s="105" t="s">
        <v>214</v>
      </c>
      <c r="K455" s="83" t="s">
        <v>214</v>
      </c>
      <c r="L455" s="102" cm="1">
        <f t="array" ref="L455">((_xlfn.XLOOKUP(B455,'4. Material Balance Activities'!$C$90:$C$138,'4. Material Balance Activities'!$J$90:$J$138,NA,0,1)-_xlfn.XLOOKUP(B455,'4. Material Balance Activities'!$C$90:$C$138,'4. Material Balance Activities'!$P$90:$P$138,NA,0,1))*G455)*(1-F455)</f>
        <v>4.6831391129032261E-3</v>
      </c>
      <c r="M455" s="105" t="s">
        <v>214</v>
      </c>
      <c r="N455" s="83" t="s">
        <v>214</v>
      </c>
    </row>
    <row r="456" spans="1:14" x14ac:dyDescent="0.25">
      <c r="A456" s="79" t="s">
        <v>291</v>
      </c>
      <c r="B456" s="133" t="s">
        <v>312</v>
      </c>
      <c r="C456" s="137" t="s">
        <v>191</v>
      </c>
      <c r="D456" s="81" t="str">
        <f>IFERROR(IF(C456="No CAS","",INDEX('DEQ Pollutant List'!$C$7:$C$611,MATCH('5. Pollutant Emissions - MB'!C456,'DEQ Pollutant List'!$B$7:$B$611,0))),"")</f>
        <v>Xylene (mixture), including m-xylene, o-xylene, p-xylene</v>
      </c>
      <c r="E456" s="115"/>
      <c r="F456" s="138">
        <v>0</v>
      </c>
      <c r="G456" s="139">
        <v>0.01</v>
      </c>
      <c r="H456" s="104"/>
      <c r="I456" s="102" cm="1">
        <f t="array" ref="I456">((_xlfn.XLOOKUP(B456,'4. Material Balance Activities'!$C$90:$C$138,'4. Material Balance Activities'!$G$90:$G$138,NA,0,1)-_xlfn.XLOOKUP(B456,'4. Material Balance Activities'!$C$90:$C$138,'4. Material Balance Activities'!$M$90:$M$138,NA,0,1))*G456)*(1-F456)</f>
        <v>11.614185000000001</v>
      </c>
      <c r="J456" s="105" t="s">
        <v>214</v>
      </c>
      <c r="K456" s="83" t="s">
        <v>214</v>
      </c>
      <c r="L456" s="102" cm="1">
        <f t="array" ref="L456">((_xlfn.XLOOKUP(B456,'4. Material Balance Activities'!$C$90:$C$138,'4. Material Balance Activities'!$J$90:$J$138,NA,0,1)-_xlfn.XLOOKUP(B456,'4. Material Balance Activities'!$C$90:$C$138,'4. Material Balance Activities'!$P$90:$P$138,NA,0,1))*G456)*(1-F456)</f>
        <v>4.6831391129032264E-2</v>
      </c>
      <c r="M456" s="105" t="s">
        <v>214</v>
      </c>
      <c r="N456" s="83" t="s">
        <v>214</v>
      </c>
    </row>
    <row r="457" spans="1:14" x14ac:dyDescent="0.25">
      <c r="A457" s="79" t="s">
        <v>291</v>
      </c>
      <c r="B457" s="133" t="s">
        <v>312</v>
      </c>
      <c r="C457" s="137" t="s">
        <v>156</v>
      </c>
      <c r="D457" s="81" t="str">
        <f>IFERROR(IF(C457="No CAS","",INDEX('DEQ Pollutant List'!$C$7:$C$611,MATCH('5. Pollutant Emissions - MB'!C457,'DEQ Pollutant List'!$B$7:$B$611,0))),"")</f>
        <v>Formaldehyde</v>
      </c>
      <c r="E457" s="115"/>
      <c r="F457" s="138">
        <v>0</v>
      </c>
      <c r="G457" s="139">
        <v>1E-3</v>
      </c>
      <c r="H457" s="104"/>
      <c r="I457" s="102" cm="1">
        <f t="array" ref="I457">((_xlfn.XLOOKUP(B457,'4. Material Balance Activities'!$C$90:$C$138,'4. Material Balance Activities'!$G$90:$G$138,NA,0,1)-_xlfn.XLOOKUP(B457,'4. Material Balance Activities'!$C$90:$C$138,'4. Material Balance Activities'!$M$90:$M$138,NA,0,1))*G457)*(1-F457)</f>
        <v>1.1614184999999999</v>
      </c>
      <c r="J457" s="105" t="s">
        <v>214</v>
      </c>
      <c r="K457" s="83" t="s">
        <v>214</v>
      </c>
      <c r="L457" s="102" cm="1">
        <f t="array" ref="L457">((_xlfn.XLOOKUP(B457,'4. Material Balance Activities'!$C$90:$C$138,'4. Material Balance Activities'!$J$90:$J$138,NA,0,1)-_xlfn.XLOOKUP(B457,'4. Material Balance Activities'!$C$90:$C$138,'4. Material Balance Activities'!$P$90:$P$138,NA,0,1))*G457)*(1-F457)</f>
        <v>4.6831391129032261E-3</v>
      </c>
      <c r="M457" s="105" t="s">
        <v>214</v>
      </c>
      <c r="N457" s="83" t="s">
        <v>214</v>
      </c>
    </row>
    <row r="458" spans="1:14" x14ac:dyDescent="0.25">
      <c r="A458" s="79" t="s">
        <v>291</v>
      </c>
      <c r="B458" s="133" t="s">
        <v>312</v>
      </c>
      <c r="C458" s="137" t="s">
        <v>431</v>
      </c>
      <c r="D458" s="81" t="str">
        <f>IFERROR(IF(C458="No CAS","",INDEX('DEQ Pollutant List'!$C$7:$C$611,MATCH('5. Pollutant Emissions - MB'!C458,'DEQ Pollutant List'!$B$7:$B$611,0))),"")</f>
        <v>1,2,4-Trimethylbenzene</v>
      </c>
      <c r="E458" s="115"/>
      <c r="F458" s="138">
        <v>0</v>
      </c>
      <c r="G458" s="139">
        <v>0.01</v>
      </c>
      <c r="H458" s="104"/>
      <c r="I458" s="102" cm="1">
        <f t="array" ref="I458">((_xlfn.XLOOKUP(B458,'4. Material Balance Activities'!$C$90:$C$138,'4. Material Balance Activities'!$G$90:$G$138,NA,0,1)-_xlfn.XLOOKUP(B458,'4. Material Balance Activities'!$C$90:$C$138,'4. Material Balance Activities'!$M$90:$M$138,NA,0,1))*G458)*(1-F458)</f>
        <v>11.614185000000001</v>
      </c>
      <c r="J458" s="105" t="s">
        <v>214</v>
      </c>
      <c r="K458" s="83" t="s">
        <v>214</v>
      </c>
      <c r="L458" s="102" cm="1">
        <f t="array" ref="L458">((_xlfn.XLOOKUP(B458,'4. Material Balance Activities'!$C$90:$C$138,'4. Material Balance Activities'!$J$90:$J$138,NA,0,1)-_xlfn.XLOOKUP(B458,'4. Material Balance Activities'!$C$90:$C$138,'4. Material Balance Activities'!$P$90:$P$138,NA,0,1))*G458)*(1-F458)</f>
        <v>4.6831391129032264E-2</v>
      </c>
      <c r="M458" s="105" t="s">
        <v>214</v>
      </c>
      <c r="N458" s="83" t="s">
        <v>214</v>
      </c>
    </row>
    <row r="459" spans="1:14" x14ac:dyDescent="0.25">
      <c r="A459" s="79" t="s">
        <v>291</v>
      </c>
      <c r="B459" s="133" t="s">
        <v>312</v>
      </c>
      <c r="C459" s="137" t="s">
        <v>437</v>
      </c>
      <c r="D459" s="81" t="str">
        <f>IFERROR(IF(C459="No CAS","",INDEX('DEQ Pollutant List'!$C$7:$C$611,MATCH('5. Pollutant Emissions - MB'!C459,'DEQ Pollutant List'!$B$7:$B$611,0))),"")</f>
        <v>1,3,5-Trimethylbenzene</v>
      </c>
      <c r="E459" s="115"/>
      <c r="F459" s="138">
        <v>0</v>
      </c>
      <c r="G459" s="139">
        <v>0.01</v>
      </c>
      <c r="H459" s="104"/>
      <c r="I459" s="102" cm="1">
        <f t="array" ref="I459">((_xlfn.XLOOKUP(B459,'4. Material Balance Activities'!$C$90:$C$138,'4. Material Balance Activities'!$G$90:$G$138,NA,0,1)-_xlfn.XLOOKUP(B459,'4. Material Balance Activities'!$C$90:$C$138,'4. Material Balance Activities'!$M$90:$M$138,NA,0,1))*G459)*(1-F459)</f>
        <v>11.614185000000001</v>
      </c>
      <c r="J459" s="105" t="s">
        <v>214</v>
      </c>
      <c r="K459" s="83" t="s">
        <v>214</v>
      </c>
      <c r="L459" s="102" cm="1">
        <f t="array" ref="L459">((_xlfn.XLOOKUP(B459,'4. Material Balance Activities'!$C$90:$C$138,'4. Material Balance Activities'!$J$90:$J$138,NA,0,1)-_xlfn.XLOOKUP(B459,'4. Material Balance Activities'!$C$90:$C$138,'4. Material Balance Activities'!$P$90:$P$138,NA,0,1))*G459)*(1-F459)</f>
        <v>4.6831391129032264E-2</v>
      </c>
      <c r="M459" s="105" t="s">
        <v>214</v>
      </c>
      <c r="N459" s="83" t="s">
        <v>214</v>
      </c>
    </row>
    <row r="460" spans="1:14" x14ac:dyDescent="0.25">
      <c r="A460" s="79" t="s">
        <v>291</v>
      </c>
      <c r="B460" s="133" t="s">
        <v>312</v>
      </c>
      <c r="C460" s="137" t="s">
        <v>428</v>
      </c>
      <c r="D460" s="81" t="str">
        <f>IFERROR(IF(C460="No CAS","",INDEX('DEQ Pollutant List'!$C$7:$C$611,MATCH('5. Pollutant Emissions - MB'!C460,'DEQ Pollutant List'!$B$7:$B$611,0))),"")</f>
        <v>Isopropylbenzene (cumene)</v>
      </c>
      <c r="E460" s="115"/>
      <c r="F460" s="138">
        <v>0</v>
      </c>
      <c r="G460" s="139">
        <v>2E-3</v>
      </c>
      <c r="H460" s="104"/>
      <c r="I460" s="102" cm="1">
        <f t="array" ref="I460">((_xlfn.XLOOKUP(B460,'4. Material Balance Activities'!$C$90:$C$138,'4. Material Balance Activities'!$G$90:$G$138,NA,0,1)-_xlfn.XLOOKUP(B460,'4. Material Balance Activities'!$C$90:$C$138,'4. Material Balance Activities'!$M$90:$M$138,NA,0,1))*G460)*(1-F460)</f>
        <v>2.3228369999999998</v>
      </c>
      <c r="J460" s="105" t="s">
        <v>214</v>
      </c>
      <c r="K460" s="83" t="s">
        <v>214</v>
      </c>
      <c r="L460" s="102" cm="1">
        <f t="array" ref="L460">((_xlfn.XLOOKUP(B460,'4. Material Balance Activities'!$C$90:$C$138,'4. Material Balance Activities'!$J$90:$J$138,NA,0,1)-_xlfn.XLOOKUP(B460,'4. Material Balance Activities'!$C$90:$C$138,'4. Material Balance Activities'!$P$90:$P$138,NA,0,1))*G460)*(1-F460)</f>
        <v>9.3662782258064521E-3</v>
      </c>
      <c r="M460" s="105" t="s">
        <v>214</v>
      </c>
      <c r="N460" s="83" t="s">
        <v>214</v>
      </c>
    </row>
    <row r="461" spans="1:14" x14ac:dyDescent="0.25">
      <c r="A461" s="79" t="s">
        <v>291</v>
      </c>
      <c r="B461" s="133" t="s">
        <v>312</v>
      </c>
      <c r="C461" s="137" t="s">
        <v>430</v>
      </c>
      <c r="D461" s="81" t="str">
        <f>IFERROR(IF(C461="No CAS","",INDEX('DEQ Pollutant List'!$C$7:$C$611,MATCH('5. Pollutant Emissions - MB'!C461,'DEQ Pollutant List'!$B$7:$B$611,0))),"")</f>
        <v>n-Butyl alcohol</v>
      </c>
      <c r="E461" s="115"/>
      <c r="F461" s="138">
        <v>0</v>
      </c>
      <c r="G461" s="139">
        <v>7.0000000000000007E-2</v>
      </c>
      <c r="H461" s="104"/>
      <c r="I461" s="102" cm="1">
        <f t="array" ref="I461">((_xlfn.XLOOKUP(B461,'4. Material Balance Activities'!$C$90:$C$138,'4. Material Balance Activities'!$G$90:$G$138,NA,0,1)-_xlfn.XLOOKUP(B461,'4. Material Balance Activities'!$C$90:$C$138,'4. Material Balance Activities'!$M$90:$M$138,NA,0,1))*G461)*(1-F461)</f>
        <v>81.299295000000001</v>
      </c>
      <c r="J461" s="105" t="s">
        <v>214</v>
      </c>
      <c r="K461" s="83" t="s">
        <v>214</v>
      </c>
      <c r="L461" s="102" cm="1">
        <f t="array" ref="L461">((_xlfn.XLOOKUP(B461,'4. Material Balance Activities'!$C$90:$C$138,'4. Material Balance Activities'!$J$90:$J$138,NA,0,1)-_xlfn.XLOOKUP(B461,'4. Material Balance Activities'!$C$90:$C$138,'4. Material Balance Activities'!$P$90:$P$138,NA,0,1))*G461)*(1-F461)</f>
        <v>0.32781973790322583</v>
      </c>
      <c r="M461" s="105" t="s">
        <v>214</v>
      </c>
      <c r="N461" s="83" t="s">
        <v>214</v>
      </c>
    </row>
    <row r="462" spans="1:14" x14ac:dyDescent="0.25">
      <c r="A462" s="79" t="s">
        <v>291</v>
      </c>
      <c r="B462" s="133" t="s">
        <v>312</v>
      </c>
      <c r="C462" s="137" t="s">
        <v>432</v>
      </c>
      <c r="D462" s="81" t="str">
        <f>IFERROR(IF(C462="No CAS","",INDEX('DEQ Pollutant List'!$C$7:$C$611,MATCH('5. Pollutant Emissions - MB'!C462,'DEQ Pollutant List'!$B$7:$B$611,0))),"")</f>
        <v>Propylene glycol monomethyl ether acetate</v>
      </c>
      <c r="E462" s="115"/>
      <c r="F462" s="138">
        <v>0</v>
      </c>
      <c r="G462" s="139">
        <v>0.03</v>
      </c>
      <c r="H462" s="104"/>
      <c r="I462" s="102" cm="1">
        <f t="array" ref="I462">((_xlfn.XLOOKUP(B462,'4. Material Balance Activities'!$C$90:$C$138,'4. Material Balance Activities'!$G$90:$G$138,NA,0,1)-_xlfn.XLOOKUP(B462,'4. Material Balance Activities'!$C$90:$C$138,'4. Material Balance Activities'!$M$90:$M$138,NA,0,1))*G462)*(1-F462)</f>
        <v>34.842554999999997</v>
      </c>
      <c r="J462" s="105" t="s">
        <v>214</v>
      </c>
      <c r="K462" s="83" t="s">
        <v>214</v>
      </c>
      <c r="L462" s="102" cm="1">
        <f t="array" ref="L462">((_xlfn.XLOOKUP(B462,'4. Material Balance Activities'!$C$90:$C$138,'4. Material Balance Activities'!$J$90:$J$138,NA,0,1)-_xlfn.XLOOKUP(B462,'4. Material Balance Activities'!$C$90:$C$138,'4. Material Balance Activities'!$P$90:$P$138,NA,0,1))*G462)*(1-F462)</f>
        <v>0.14049417338709677</v>
      </c>
      <c r="M462" s="105" t="s">
        <v>214</v>
      </c>
      <c r="N462" s="83" t="s">
        <v>214</v>
      </c>
    </row>
    <row r="463" spans="1:14" x14ac:dyDescent="0.25">
      <c r="A463" s="79" t="s">
        <v>291</v>
      </c>
      <c r="B463" s="133" t="s">
        <v>312</v>
      </c>
      <c r="C463" s="137" t="s">
        <v>436</v>
      </c>
      <c r="D463" s="81" t="str">
        <f>IFERROR(IF(C463="No CAS","",INDEX('DEQ Pollutant List'!$C$7:$C$611,MATCH('5. Pollutant Emissions - MB'!C463,'DEQ Pollutant List'!$B$7:$B$611,0))),"")</f>
        <v>1,2,3-Trimethylbenzene</v>
      </c>
      <c r="E463" s="115"/>
      <c r="F463" s="138">
        <v>0</v>
      </c>
      <c r="G463" s="139">
        <v>0.01</v>
      </c>
      <c r="H463" s="104"/>
      <c r="I463" s="102" cm="1">
        <f t="array" ref="I463">((_xlfn.XLOOKUP(B463,'4. Material Balance Activities'!$C$90:$C$138,'4. Material Balance Activities'!$G$90:$G$138,NA,0,1)-_xlfn.XLOOKUP(B463,'4. Material Balance Activities'!$C$90:$C$138,'4. Material Balance Activities'!$M$90:$M$138,NA,0,1))*G463)*(1-F463)</f>
        <v>11.614185000000001</v>
      </c>
      <c r="J463" s="105" t="s">
        <v>214</v>
      </c>
      <c r="K463" s="83" t="s">
        <v>214</v>
      </c>
      <c r="L463" s="102" cm="1">
        <f t="array" ref="L463">((_xlfn.XLOOKUP(B463,'4. Material Balance Activities'!$C$90:$C$138,'4. Material Balance Activities'!$J$90:$J$138,NA,0,1)-_xlfn.XLOOKUP(B463,'4. Material Balance Activities'!$C$90:$C$138,'4. Material Balance Activities'!$P$90:$P$138,NA,0,1))*G463)*(1-F463)</f>
        <v>4.6831391129032264E-2</v>
      </c>
      <c r="M463" s="105" t="s">
        <v>214</v>
      </c>
      <c r="N463" s="83" t="s">
        <v>214</v>
      </c>
    </row>
    <row r="464" spans="1:14" x14ac:dyDescent="0.25">
      <c r="A464" s="79" t="s">
        <v>291</v>
      </c>
      <c r="B464" s="133" t="s">
        <v>313</v>
      </c>
      <c r="C464" s="137" t="s">
        <v>181</v>
      </c>
      <c r="D464" s="81" t="str">
        <f>IFERROR(IF(C464="No CAS","",INDEX('DEQ Pollutant List'!$C$7:$C$611,MATCH('5. Pollutant Emissions - MB'!C464,'DEQ Pollutant List'!$B$7:$B$611,0))),"")</f>
        <v>Ethyl benzene</v>
      </c>
      <c r="E464" s="115"/>
      <c r="F464" s="138">
        <v>0</v>
      </c>
      <c r="G464" s="139">
        <v>1E-3</v>
      </c>
      <c r="H464" s="104"/>
      <c r="I464" s="102" cm="1">
        <f t="array" ref="I464">((_xlfn.XLOOKUP(B464,'4. Material Balance Activities'!$C$90:$C$138,'4. Material Balance Activities'!$G$90:$G$138,NA,0,1)-_xlfn.XLOOKUP(B464,'4. Material Balance Activities'!$C$90:$C$138,'4. Material Balance Activities'!$M$90:$M$138,NA,0,1))*G464)*(1-F464)</f>
        <v>1.6002360000000004</v>
      </c>
      <c r="J464" s="105" t="s">
        <v>214</v>
      </c>
      <c r="K464" s="83" t="s">
        <v>214</v>
      </c>
      <c r="L464" s="102" cm="1">
        <f t="array" ref="L464">((_xlfn.XLOOKUP(B464,'4. Material Balance Activities'!$C$90:$C$138,'4. Material Balance Activities'!$J$90:$J$138,NA,0,1)-_xlfn.XLOOKUP(B464,'4. Material Balance Activities'!$C$90:$C$138,'4. Material Balance Activities'!$P$90:$P$138,NA,0,1))*G464)*(1-F464)</f>
        <v>6.4525645161290337E-3</v>
      </c>
      <c r="M464" s="105" t="s">
        <v>214</v>
      </c>
      <c r="N464" s="83" t="s">
        <v>214</v>
      </c>
    </row>
    <row r="465" spans="1:14" x14ac:dyDescent="0.25">
      <c r="A465" s="79" t="s">
        <v>291</v>
      </c>
      <c r="B465" s="133" t="s">
        <v>313</v>
      </c>
      <c r="C465" s="137" t="s">
        <v>191</v>
      </c>
      <c r="D465" s="81" t="str">
        <f>IFERROR(IF(C465="No CAS","",INDEX('DEQ Pollutant List'!$C$7:$C$611,MATCH('5. Pollutant Emissions - MB'!C465,'DEQ Pollutant List'!$B$7:$B$611,0))),"")</f>
        <v>Xylene (mixture), including m-xylene, o-xylene, p-xylene</v>
      </c>
      <c r="E465" s="115"/>
      <c r="F465" s="138">
        <v>0</v>
      </c>
      <c r="G465" s="139">
        <v>0.01</v>
      </c>
      <c r="H465" s="104"/>
      <c r="I465" s="102" cm="1">
        <f t="array" ref="I465">((_xlfn.XLOOKUP(B465,'4. Material Balance Activities'!$C$90:$C$138,'4. Material Balance Activities'!$G$90:$G$138,NA,0,1)-_xlfn.XLOOKUP(B465,'4. Material Balance Activities'!$C$90:$C$138,'4. Material Balance Activities'!$M$90:$M$138,NA,0,1))*G465)*(1-F465)</f>
        <v>16.002360000000003</v>
      </c>
      <c r="J465" s="105" t="s">
        <v>214</v>
      </c>
      <c r="K465" s="83" t="s">
        <v>214</v>
      </c>
      <c r="L465" s="102" cm="1">
        <f t="array" ref="L465">((_xlfn.XLOOKUP(B465,'4. Material Balance Activities'!$C$90:$C$138,'4. Material Balance Activities'!$J$90:$J$138,NA,0,1)-_xlfn.XLOOKUP(B465,'4. Material Balance Activities'!$C$90:$C$138,'4. Material Balance Activities'!$P$90:$P$138,NA,0,1))*G465)*(1-F465)</f>
        <v>6.4525645161290335E-2</v>
      </c>
      <c r="M465" s="105" t="s">
        <v>214</v>
      </c>
      <c r="N465" s="83" t="s">
        <v>214</v>
      </c>
    </row>
    <row r="466" spans="1:14" x14ac:dyDescent="0.25">
      <c r="A466" s="79" t="s">
        <v>291</v>
      </c>
      <c r="B466" s="133" t="s">
        <v>313</v>
      </c>
      <c r="C466" s="137" t="s">
        <v>156</v>
      </c>
      <c r="D466" s="81" t="str">
        <f>IFERROR(IF(C466="No CAS","",INDEX('DEQ Pollutant List'!$C$7:$C$611,MATCH('5. Pollutant Emissions - MB'!C466,'DEQ Pollutant List'!$B$7:$B$611,0))),"")</f>
        <v>Formaldehyde</v>
      </c>
      <c r="E466" s="115"/>
      <c r="F466" s="138">
        <v>0</v>
      </c>
      <c r="G466" s="139">
        <v>1E-3</v>
      </c>
      <c r="H466" s="104"/>
      <c r="I466" s="102" cm="1">
        <f t="array" ref="I466">((_xlfn.XLOOKUP(B466,'4. Material Balance Activities'!$C$90:$C$138,'4. Material Balance Activities'!$G$90:$G$138,NA,0,1)-_xlfn.XLOOKUP(B466,'4. Material Balance Activities'!$C$90:$C$138,'4. Material Balance Activities'!$M$90:$M$138,NA,0,1))*G466)*(1-F466)</f>
        <v>1.6002360000000004</v>
      </c>
      <c r="J466" s="105" t="s">
        <v>214</v>
      </c>
      <c r="K466" s="83" t="s">
        <v>214</v>
      </c>
      <c r="L466" s="102" cm="1">
        <f t="array" ref="L466">((_xlfn.XLOOKUP(B466,'4. Material Balance Activities'!$C$90:$C$138,'4. Material Balance Activities'!$J$90:$J$138,NA,0,1)-_xlfn.XLOOKUP(B466,'4. Material Balance Activities'!$C$90:$C$138,'4. Material Balance Activities'!$P$90:$P$138,NA,0,1))*G466)*(1-F466)</f>
        <v>6.4525645161290337E-3</v>
      </c>
      <c r="M466" s="105" t="s">
        <v>214</v>
      </c>
      <c r="N466" s="83" t="s">
        <v>214</v>
      </c>
    </row>
    <row r="467" spans="1:14" x14ac:dyDescent="0.25">
      <c r="A467" s="79" t="s">
        <v>291</v>
      </c>
      <c r="B467" s="133" t="s">
        <v>313</v>
      </c>
      <c r="C467" s="137" t="s">
        <v>431</v>
      </c>
      <c r="D467" s="81" t="str">
        <f>IFERROR(IF(C467="No CAS","",INDEX('DEQ Pollutant List'!$C$7:$C$611,MATCH('5. Pollutant Emissions - MB'!C467,'DEQ Pollutant List'!$B$7:$B$611,0))),"")</f>
        <v>1,2,4-Trimethylbenzene</v>
      </c>
      <c r="E467" s="115"/>
      <c r="F467" s="138">
        <v>0</v>
      </c>
      <c r="G467" s="139">
        <v>0.01</v>
      </c>
      <c r="H467" s="104"/>
      <c r="I467" s="102" cm="1">
        <f t="array" ref="I467">((_xlfn.XLOOKUP(B467,'4. Material Balance Activities'!$C$90:$C$138,'4. Material Balance Activities'!$G$90:$G$138,NA,0,1)-_xlfn.XLOOKUP(B467,'4. Material Balance Activities'!$C$90:$C$138,'4. Material Balance Activities'!$M$90:$M$138,NA,0,1))*G467)*(1-F467)</f>
        <v>16.002360000000003</v>
      </c>
      <c r="J467" s="105" t="s">
        <v>214</v>
      </c>
      <c r="K467" s="83" t="s">
        <v>214</v>
      </c>
      <c r="L467" s="102" cm="1">
        <f t="array" ref="L467">((_xlfn.XLOOKUP(B467,'4. Material Balance Activities'!$C$90:$C$138,'4. Material Balance Activities'!$J$90:$J$138,NA,0,1)-_xlfn.XLOOKUP(B467,'4. Material Balance Activities'!$C$90:$C$138,'4. Material Balance Activities'!$P$90:$P$138,NA,0,1))*G467)*(1-F467)</f>
        <v>6.4525645161290335E-2</v>
      </c>
      <c r="M467" s="105" t="s">
        <v>214</v>
      </c>
      <c r="N467" s="83" t="s">
        <v>214</v>
      </c>
    </row>
    <row r="468" spans="1:14" x14ac:dyDescent="0.25">
      <c r="A468" s="79" t="s">
        <v>291</v>
      </c>
      <c r="B468" s="133" t="s">
        <v>313</v>
      </c>
      <c r="C468" s="137" t="s">
        <v>437</v>
      </c>
      <c r="D468" s="81" t="str">
        <f>IFERROR(IF(C468="No CAS","",INDEX('DEQ Pollutant List'!$C$7:$C$611,MATCH('5. Pollutant Emissions - MB'!C468,'DEQ Pollutant List'!$B$7:$B$611,0))),"")</f>
        <v>1,3,5-Trimethylbenzene</v>
      </c>
      <c r="E468" s="115"/>
      <c r="F468" s="138">
        <v>0</v>
      </c>
      <c r="G468" s="139">
        <v>0.01</v>
      </c>
      <c r="H468" s="104"/>
      <c r="I468" s="102" cm="1">
        <f t="array" ref="I468">((_xlfn.XLOOKUP(B468,'4. Material Balance Activities'!$C$90:$C$138,'4. Material Balance Activities'!$G$90:$G$138,NA,0,1)-_xlfn.XLOOKUP(B468,'4. Material Balance Activities'!$C$90:$C$138,'4. Material Balance Activities'!$M$90:$M$138,NA,0,1))*G468)*(1-F468)</f>
        <v>16.002360000000003</v>
      </c>
      <c r="J468" s="105" t="s">
        <v>214</v>
      </c>
      <c r="K468" s="83" t="s">
        <v>214</v>
      </c>
      <c r="L468" s="102" cm="1">
        <f t="array" ref="L468">((_xlfn.XLOOKUP(B468,'4. Material Balance Activities'!$C$90:$C$138,'4. Material Balance Activities'!$J$90:$J$138,NA,0,1)-_xlfn.XLOOKUP(B468,'4. Material Balance Activities'!$C$90:$C$138,'4. Material Balance Activities'!$P$90:$P$138,NA,0,1))*G468)*(1-F468)</f>
        <v>6.4525645161290335E-2</v>
      </c>
      <c r="M468" s="105" t="s">
        <v>214</v>
      </c>
      <c r="N468" s="83" t="s">
        <v>214</v>
      </c>
    </row>
    <row r="469" spans="1:14" x14ac:dyDescent="0.25">
      <c r="A469" s="79" t="s">
        <v>291</v>
      </c>
      <c r="B469" s="133" t="s">
        <v>313</v>
      </c>
      <c r="C469" s="137" t="s">
        <v>436</v>
      </c>
      <c r="D469" s="81" t="str">
        <f>IFERROR(IF(C469="No CAS","",INDEX('DEQ Pollutant List'!$C$7:$C$611,MATCH('5. Pollutant Emissions - MB'!C469,'DEQ Pollutant List'!$B$7:$B$611,0))),"")</f>
        <v>1,2,3-Trimethylbenzene</v>
      </c>
      <c r="E469" s="115"/>
      <c r="F469" s="138">
        <v>0</v>
      </c>
      <c r="G469" s="139">
        <v>3.0000000000000001E-3</v>
      </c>
      <c r="H469" s="104"/>
      <c r="I469" s="102" cm="1">
        <f t="array" ref="I469">((_xlfn.XLOOKUP(B469,'4. Material Balance Activities'!$C$90:$C$138,'4. Material Balance Activities'!$G$90:$G$138,NA,0,1)-_xlfn.XLOOKUP(B469,'4. Material Balance Activities'!$C$90:$C$138,'4. Material Balance Activities'!$M$90:$M$138,NA,0,1))*G469)*(1-F469)</f>
        <v>4.8007080000000011</v>
      </c>
      <c r="J469" s="105" t="s">
        <v>214</v>
      </c>
      <c r="K469" s="83" t="s">
        <v>214</v>
      </c>
      <c r="L469" s="102" cm="1">
        <f t="array" ref="L469">((_xlfn.XLOOKUP(B469,'4. Material Balance Activities'!$C$90:$C$138,'4. Material Balance Activities'!$J$90:$J$138,NA,0,1)-_xlfn.XLOOKUP(B469,'4. Material Balance Activities'!$C$90:$C$138,'4. Material Balance Activities'!$P$90:$P$138,NA,0,1))*G469)*(1-F469)</f>
        <v>1.9357693548387102E-2</v>
      </c>
      <c r="M469" s="105" t="s">
        <v>214</v>
      </c>
      <c r="N469" s="83" t="s">
        <v>214</v>
      </c>
    </row>
    <row r="470" spans="1:14" x14ac:dyDescent="0.25">
      <c r="A470" s="79" t="s">
        <v>291</v>
      </c>
      <c r="B470" s="133" t="s">
        <v>313</v>
      </c>
      <c r="C470" s="137" t="s">
        <v>428</v>
      </c>
      <c r="D470" s="81" t="str">
        <f>IFERROR(IF(C470="No CAS","",INDEX('DEQ Pollutant List'!$C$7:$C$611,MATCH('5. Pollutant Emissions - MB'!C470,'DEQ Pollutant List'!$B$7:$B$611,0))),"")</f>
        <v>Isopropylbenzene (cumene)</v>
      </c>
      <c r="E470" s="115"/>
      <c r="F470" s="138">
        <v>0</v>
      </c>
      <c r="G470" s="139">
        <v>2E-3</v>
      </c>
      <c r="H470" s="104"/>
      <c r="I470" s="102" cm="1">
        <f t="array" ref="I470">((_xlfn.XLOOKUP(B470,'4. Material Balance Activities'!$C$90:$C$138,'4. Material Balance Activities'!$G$90:$G$138,NA,0,1)-_xlfn.XLOOKUP(B470,'4. Material Balance Activities'!$C$90:$C$138,'4. Material Balance Activities'!$M$90:$M$138,NA,0,1))*G470)*(1-F470)</f>
        <v>3.2004720000000009</v>
      </c>
      <c r="J470" s="105" t="s">
        <v>214</v>
      </c>
      <c r="K470" s="83" t="s">
        <v>214</v>
      </c>
      <c r="L470" s="102" cm="1">
        <f t="array" ref="L470">((_xlfn.XLOOKUP(B470,'4. Material Balance Activities'!$C$90:$C$138,'4. Material Balance Activities'!$J$90:$J$138,NA,0,1)-_xlfn.XLOOKUP(B470,'4. Material Balance Activities'!$C$90:$C$138,'4. Material Balance Activities'!$P$90:$P$138,NA,0,1))*G470)*(1-F470)</f>
        <v>1.2905129032258067E-2</v>
      </c>
      <c r="M470" s="105" t="s">
        <v>214</v>
      </c>
      <c r="N470" s="83" t="s">
        <v>214</v>
      </c>
    </row>
    <row r="471" spans="1:14" x14ac:dyDescent="0.25">
      <c r="A471" s="79" t="s">
        <v>291</v>
      </c>
      <c r="B471" s="133" t="s">
        <v>313</v>
      </c>
      <c r="C471" s="137" t="s">
        <v>430</v>
      </c>
      <c r="D471" s="81" t="str">
        <f>IFERROR(IF(C471="No CAS","",INDEX('DEQ Pollutant List'!$C$7:$C$611,MATCH('5. Pollutant Emissions - MB'!C471,'DEQ Pollutant List'!$B$7:$B$611,0))),"")</f>
        <v>n-Butyl alcohol</v>
      </c>
      <c r="E471" s="115"/>
      <c r="F471" s="138">
        <v>0</v>
      </c>
      <c r="G471" s="139">
        <v>7.0000000000000007E-2</v>
      </c>
      <c r="H471" s="104"/>
      <c r="I471" s="102" cm="1">
        <f t="array" ref="I471">((_xlfn.XLOOKUP(B471,'4. Material Balance Activities'!$C$90:$C$138,'4. Material Balance Activities'!$G$90:$G$138,NA,0,1)-_xlfn.XLOOKUP(B471,'4. Material Balance Activities'!$C$90:$C$138,'4. Material Balance Activities'!$M$90:$M$138,NA,0,1))*G471)*(1-F471)</f>
        <v>112.01652000000003</v>
      </c>
      <c r="J471" s="105" t="s">
        <v>214</v>
      </c>
      <c r="K471" s="83" t="s">
        <v>214</v>
      </c>
      <c r="L471" s="102" cm="1">
        <f t="array" ref="L471">((_xlfn.XLOOKUP(B471,'4. Material Balance Activities'!$C$90:$C$138,'4. Material Balance Activities'!$J$90:$J$138,NA,0,1)-_xlfn.XLOOKUP(B471,'4. Material Balance Activities'!$C$90:$C$138,'4. Material Balance Activities'!$P$90:$P$138,NA,0,1))*G471)*(1-F471)</f>
        <v>0.4516795161290324</v>
      </c>
      <c r="M471" s="105" t="s">
        <v>214</v>
      </c>
      <c r="N471" s="83" t="s">
        <v>214</v>
      </c>
    </row>
    <row r="472" spans="1:14" x14ac:dyDescent="0.25">
      <c r="A472" s="79" t="s">
        <v>291</v>
      </c>
      <c r="B472" s="133" t="s">
        <v>313</v>
      </c>
      <c r="C472" s="137" t="s">
        <v>432</v>
      </c>
      <c r="D472" s="81" t="str">
        <f>IFERROR(IF(C472="No CAS","",INDEX('DEQ Pollutant List'!$C$7:$C$611,MATCH('5. Pollutant Emissions - MB'!C472,'DEQ Pollutant List'!$B$7:$B$611,0))),"")</f>
        <v>Propylene glycol monomethyl ether acetate</v>
      </c>
      <c r="E472" s="115"/>
      <c r="F472" s="138">
        <v>0</v>
      </c>
      <c r="G472" s="139">
        <v>0.02</v>
      </c>
      <c r="H472" s="104"/>
      <c r="I472" s="102" cm="1">
        <f t="array" ref="I472">((_xlfn.XLOOKUP(B472,'4. Material Balance Activities'!$C$90:$C$138,'4. Material Balance Activities'!$G$90:$G$138,NA,0,1)-_xlfn.XLOOKUP(B472,'4. Material Balance Activities'!$C$90:$C$138,'4. Material Balance Activities'!$M$90:$M$138,NA,0,1))*G472)*(1-F472)</f>
        <v>32.004720000000006</v>
      </c>
      <c r="J472" s="105" t="s">
        <v>214</v>
      </c>
      <c r="K472" s="83" t="s">
        <v>214</v>
      </c>
      <c r="L472" s="102" cm="1">
        <f t="array" ref="L472">((_xlfn.XLOOKUP(B472,'4. Material Balance Activities'!$C$90:$C$138,'4. Material Balance Activities'!$J$90:$J$138,NA,0,1)-_xlfn.XLOOKUP(B472,'4. Material Balance Activities'!$C$90:$C$138,'4. Material Balance Activities'!$P$90:$P$138,NA,0,1))*G472)*(1-F472)</f>
        <v>0.12905129032258067</v>
      </c>
      <c r="M472" s="105" t="s">
        <v>214</v>
      </c>
      <c r="N472" s="83" t="s">
        <v>214</v>
      </c>
    </row>
    <row r="473" spans="1:14" x14ac:dyDescent="0.25">
      <c r="A473" s="79" t="s">
        <v>291</v>
      </c>
      <c r="B473" s="133" t="s">
        <v>313</v>
      </c>
      <c r="C473" s="137" t="s">
        <v>436</v>
      </c>
      <c r="D473" s="81" t="str">
        <f>IFERROR(IF(C473="No CAS","",INDEX('DEQ Pollutant List'!$C$7:$C$611,MATCH('5. Pollutant Emissions - MB'!C473,'DEQ Pollutant List'!$B$7:$B$611,0))),"")</f>
        <v>1,2,3-Trimethylbenzene</v>
      </c>
      <c r="E473" s="115"/>
      <c r="F473" s="138">
        <v>0</v>
      </c>
      <c r="G473" s="139">
        <v>0</v>
      </c>
      <c r="H473" s="104"/>
      <c r="I473" s="102" cm="1">
        <f t="array" ref="I473">((_xlfn.XLOOKUP(B473,'4. Material Balance Activities'!$C$90:$C$138,'4. Material Balance Activities'!$G$90:$G$138,NA,0,1)-_xlfn.XLOOKUP(B473,'4. Material Balance Activities'!$C$90:$C$138,'4. Material Balance Activities'!$M$90:$M$138,NA,0,1))*G473)*(1-F473)</f>
        <v>0</v>
      </c>
      <c r="J473" s="105" t="s">
        <v>214</v>
      </c>
      <c r="K473" s="83" t="s">
        <v>214</v>
      </c>
      <c r="L473" s="102" cm="1">
        <f t="array" ref="L473">((_xlfn.XLOOKUP(B473,'4. Material Balance Activities'!$C$90:$C$138,'4. Material Balance Activities'!$J$90:$J$138,NA,0,1)-_xlfn.XLOOKUP(B473,'4. Material Balance Activities'!$C$90:$C$138,'4. Material Balance Activities'!$P$90:$P$138,NA,0,1))*G473)*(1-F473)</f>
        <v>0</v>
      </c>
      <c r="M473" s="105" t="s">
        <v>214</v>
      </c>
      <c r="N473" s="83" t="s">
        <v>214</v>
      </c>
    </row>
    <row r="474" spans="1:14" x14ac:dyDescent="0.25">
      <c r="A474" s="79" t="s">
        <v>291</v>
      </c>
      <c r="B474" s="133" t="s">
        <v>314</v>
      </c>
      <c r="C474" s="137" t="s">
        <v>156</v>
      </c>
      <c r="D474" s="81" t="str">
        <f>IFERROR(IF(C474="No CAS","",INDEX('DEQ Pollutant List'!$C$7:$C$611,MATCH('5. Pollutant Emissions - MB'!C474,'DEQ Pollutant List'!$B$7:$B$611,0))),"")</f>
        <v>Formaldehyde</v>
      </c>
      <c r="E474" s="115"/>
      <c r="F474" s="138">
        <v>0</v>
      </c>
      <c r="G474" s="139">
        <v>1E-3</v>
      </c>
      <c r="H474" s="104"/>
      <c r="I474" s="102" cm="1">
        <f t="array" ref="I474">((_xlfn.XLOOKUP(B474,'4. Material Balance Activities'!$C$90:$C$138,'4. Material Balance Activities'!$G$90:$G$138,NA,0,1)-_xlfn.XLOOKUP(B474,'4. Material Balance Activities'!$C$90:$C$138,'4. Material Balance Activities'!$M$90:$M$138,NA,0,1))*G474)*(1-F474)</f>
        <v>0.98703000000000007</v>
      </c>
      <c r="J474" s="105" t="s">
        <v>214</v>
      </c>
      <c r="K474" s="83" t="s">
        <v>214</v>
      </c>
      <c r="L474" s="102" cm="1">
        <f t="array" ref="L474">((_xlfn.XLOOKUP(B474,'4. Material Balance Activities'!$C$90:$C$138,'4. Material Balance Activities'!$J$90:$J$138,NA,0,1)-_xlfn.XLOOKUP(B474,'4. Material Balance Activities'!$C$90:$C$138,'4. Material Balance Activities'!$P$90:$P$138,NA,0,1))*G474)*(1-F474)</f>
        <v>3.9799596774193558E-3</v>
      </c>
      <c r="M474" s="105" t="s">
        <v>214</v>
      </c>
      <c r="N474" s="83" t="s">
        <v>214</v>
      </c>
    </row>
    <row r="475" spans="1:14" x14ac:dyDescent="0.25">
      <c r="A475" s="79" t="s">
        <v>291</v>
      </c>
      <c r="B475" s="133" t="s">
        <v>314</v>
      </c>
      <c r="C475" s="137" t="s">
        <v>431</v>
      </c>
      <c r="D475" s="81" t="str">
        <f>IFERROR(IF(C475="No CAS","",INDEX('DEQ Pollutant List'!$C$7:$C$611,MATCH('5. Pollutant Emissions - MB'!C475,'DEQ Pollutant List'!$B$7:$B$611,0))),"")</f>
        <v>1,2,4-Trimethylbenzene</v>
      </c>
      <c r="E475" s="115"/>
      <c r="F475" s="138">
        <v>0</v>
      </c>
      <c r="G475" s="139">
        <v>0.01</v>
      </c>
      <c r="H475" s="104"/>
      <c r="I475" s="102" cm="1">
        <f t="array" ref="I475">((_xlfn.XLOOKUP(B475,'4. Material Balance Activities'!$C$90:$C$138,'4. Material Balance Activities'!$G$90:$G$138,NA,0,1)-_xlfn.XLOOKUP(B475,'4. Material Balance Activities'!$C$90:$C$138,'4. Material Balance Activities'!$M$90:$M$138,NA,0,1))*G475)*(1-F475)</f>
        <v>9.8703000000000003</v>
      </c>
      <c r="J475" s="105" t="s">
        <v>214</v>
      </c>
      <c r="K475" s="83" t="s">
        <v>214</v>
      </c>
      <c r="L475" s="102" cm="1">
        <f t="array" ref="L475">((_xlfn.XLOOKUP(B475,'4. Material Balance Activities'!$C$90:$C$138,'4. Material Balance Activities'!$J$90:$J$138,NA,0,1)-_xlfn.XLOOKUP(B475,'4. Material Balance Activities'!$C$90:$C$138,'4. Material Balance Activities'!$P$90:$P$138,NA,0,1))*G475)*(1-F475)</f>
        <v>3.9799596774193556E-2</v>
      </c>
      <c r="M475" s="105" t="s">
        <v>214</v>
      </c>
      <c r="N475" s="83" t="s">
        <v>214</v>
      </c>
    </row>
    <row r="476" spans="1:14" x14ac:dyDescent="0.25">
      <c r="A476" s="79" t="s">
        <v>291</v>
      </c>
      <c r="B476" s="133" t="s">
        <v>314</v>
      </c>
      <c r="C476" s="137" t="s">
        <v>437</v>
      </c>
      <c r="D476" s="81" t="str">
        <f>IFERROR(IF(C476="No CAS","",INDEX('DEQ Pollutant List'!$C$7:$C$611,MATCH('5. Pollutant Emissions - MB'!C476,'DEQ Pollutant List'!$B$7:$B$611,0))),"")</f>
        <v>1,3,5-Trimethylbenzene</v>
      </c>
      <c r="E476" s="115"/>
      <c r="F476" s="138">
        <v>0</v>
      </c>
      <c r="G476" s="139">
        <v>0.01</v>
      </c>
      <c r="H476" s="104"/>
      <c r="I476" s="102" cm="1">
        <f t="array" ref="I476">((_xlfn.XLOOKUP(B476,'4. Material Balance Activities'!$C$90:$C$138,'4. Material Balance Activities'!$G$90:$G$138,NA,0,1)-_xlfn.XLOOKUP(B476,'4. Material Balance Activities'!$C$90:$C$138,'4. Material Balance Activities'!$M$90:$M$138,NA,0,1))*G476)*(1-F476)</f>
        <v>9.8703000000000003</v>
      </c>
      <c r="J476" s="105" t="s">
        <v>214</v>
      </c>
      <c r="K476" s="83" t="s">
        <v>214</v>
      </c>
      <c r="L476" s="102" cm="1">
        <f t="array" ref="L476">((_xlfn.XLOOKUP(B476,'4. Material Balance Activities'!$C$90:$C$138,'4. Material Balance Activities'!$J$90:$J$138,NA,0,1)-_xlfn.XLOOKUP(B476,'4. Material Balance Activities'!$C$90:$C$138,'4. Material Balance Activities'!$P$90:$P$138,NA,0,1))*G476)*(1-F476)</f>
        <v>3.9799596774193556E-2</v>
      </c>
      <c r="M476" s="105" t="s">
        <v>214</v>
      </c>
      <c r="N476" s="83" t="s">
        <v>214</v>
      </c>
    </row>
    <row r="477" spans="1:14" x14ac:dyDescent="0.25">
      <c r="A477" s="79" t="s">
        <v>291</v>
      </c>
      <c r="B477" s="133" t="s">
        <v>314</v>
      </c>
      <c r="C477" s="137" t="s">
        <v>436</v>
      </c>
      <c r="D477" s="81" t="str">
        <f>IFERROR(IF(C477="No CAS","",INDEX('DEQ Pollutant List'!$C$7:$C$611,MATCH('5. Pollutant Emissions - MB'!C477,'DEQ Pollutant List'!$B$7:$B$611,0))),"")</f>
        <v>1,2,3-Trimethylbenzene</v>
      </c>
      <c r="E477" s="115"/>
      <c r="F477" s="138">
        <v>0</v>
      </c>
      <c r="G477" s="139">
        <v>3.0000000000000001E-3</v>
      </c>
      <c r="H477" s="104"/>
      <c r="I477" s="102" cm="1">
        <f t="array" ref="I477">((_xlfn.XLOOKUP(B477,'4. Material Balance Activities'!$C$90:$C$138,'4. Material Balance Activities'!$G$90:$G$138,NA,0,1)-_xlfn.XLOOKUP(B477,'4. Material Balance Activities'!$C$90:$C$138,'4. Material Balance Activities'!$M$90:$M$138,NA,0,1))*G477)*(1-F477)</f>
        <v>2.9610900000000004</v>
      </c>
      <c r="J477" s="105" t="s">
        <v>214</v>
      </c>
      <c r="K477" s="83" t="s">
        <v>214</v>
      </c>
      <c r="L477" s="102" cm="1">
        <f t="array" ref="L477">((_xlfn.XLOOKUP(B477,'4. Material Balance Activities'!$C$90:$C$138,'4. Material Balance Activities'!$J$90:$J$138,NA,0,1)-_xlfn.XLOOKUP(B477,'4. Material Balance Activities'!$C$90:$C$138,'4. Material Balance Activities'!$P$90:$P$138,NA,0,1))*G477)*(1-F477)</f>
        <v>1.1939879032258066E-2</v>
      </c>
      <c r="M477" s="105" t="s">
        <v>214</v>
      </c>
      <c r="N477" s="83" t="s">
        <v>214</v>
      </c>
    </row>
    <row r="478" spans="1:14" x14ac:dyDescent="0.25">
      <c r="A478" s="79" t="s">
        <v>291</v>
      </c>
      <c r="B478" s="133" t="s">
        <v>314</v>
      </c>
      <c r="C478" s="137" t="s">
        <v>191</v>
      </c>
      <c r="D478" s="81" t="str">
        <f>IFERROR(IF(C478="No CAS","",INDEX('DEQ Pollutant List'!$C$7:$C$611,MATCH('5. Pollutant Emissions - MB'!C478,'DEQ Pollutant List'!$B$7:$B$611,0))),"")</f>
        <v>Xylene (mixture), including m-xylene, o-xylene, p-xylene</v>
      </c>
      <c r="E478" s="115"/>
      <c r="F478" s="138">
        <v>0</v>
      </c>
      <c r="G478" s="139">
        <v>0.02</v>
      </c>
      <c r="H478" s="104"/>
      <c r="I478" s="102" cm="1">
        <f t="array" ref="I478">((_xlfn.XLOOKUP(B478,'4. Material Balance Activities'!$C$90:$C$138,'4. Material Balance Activities'!$G$90:$G$138,NA,0,1)-_xlfn.XLOOKUP(B478,'4. Material Balance Activities'!$C$90:$C$138,'4. Material Balance Activities'!$M$90:$M$138,NA,0,1))*G478)*(1-F478)</f>
        <v>19.740600000000001</v>
      </c>
      <c r="J478" s="105" t="s">
        <v>214</v>
      </c>
      <c r="K478" s="83" t="s">
        <v>214</v>
      </c>
      <c r="L478" s="102" cm="1">
        <f t="array" ref="L478">((_xlfn.XLOOKUP(B478,'4. Material Balance Activities'!$C$90:$C$138,'4. Material Balance Activities'!$J$90:$J$138,NA,0,1)-_xlfn.XLOOKUP(B478,'4. Material Balance Activities'!$C$90:$C$138,'4. Material Balance Activities'!$P$90:$P$138,NA,0,1))*G478)*(1-F478)</f>
        <v>7.9599193548387112E-2</v>
      </c>
      <c r="M478" s="105" t="s">
        <v>214</v>
      </c>
      <c r="N478" s="83" t="s">
        <v>214</v>
      </c>
    </row>
    <row r="479" spans="1:14" x14ac:dyDescent="0.25">
      <c r="A479" s="79" t="s">
        <v>291</v>
      </c>
      <c r="B479" s="133" t="s">
        <v>314</v>
      </c>
      <c r="C479" s="137" t="s">
        <v>181</v>
      </c>
      <c r="D479" s="81" t="str">
        <f>IFERROR(IF(C479="No CAS","",INDEX('DEQ Pollutant List'!$C$7:$C$611,MATCH('5. Pollutant Emissions - MB'!C479,'DEQ Pollutant List'!$B$7:$B$611,0))),"")</f>
        <v>Ethyl benzene</v>
      </c>
      <c r="E479" s="115"/>
      <c r="F479" s="138">
        <v>0</v>
      </c>
      <c r="G479" s="139">
        <v>3.0000000000000001E-3</v>
      </c>
      <c r="H479" s="104"/>
      <c r="I479" s="102" cm="1">
        <f t="array" ref="I479">((_xlfn.XLOOKUP(B479,'4. Material Balance Activities'!$C$90:$C$138,'4. Material Balance Activities'!$G$90:$G$138,NA,0,1)-_xlfn.XLOOKUP(B479,'4. Material Balance Activities'!$C$90:$C$138,'4. Material Balance Activities'!$M$90:$M$138,NA,0,1))*G479)*(1-F479)</f>
        <v>2.9610900000000004</v>
      </c>
      <c r="J479" s="105" t="s">
        <v>214</v>
      </c>
      <c r="K479" s="83" t="s">
        <v>214</v>
      </c>
      <c r="L479" s="102" cm="1">
        <f t="array" ref="L479">((_xlfn.XLOOKUP(B479,'4. Material Balance Activities'!$C$90:$C$138,'4. Material Balance Activities'!$J$90:$J$138,NA,0,1)-_xlfn.XLOOKUP(B479,'4. Material Balance Activities'!$C$90:$C$138,'4. Material Balance Activities'!$P$90:$P$138,NA,0,1))*G479)*(1-F479)</f>
        <v>1.1939879032258066E-2</v>
      </c>
      <c r="M479" s="105" t="s">
        <v>214</v>
      </c>
      <c r="N479" s="83" t="s">
        <v>214</v>
      </c>
    </row>
    <row r="480" spans="1:14" x14ac:dyDescent="0.25">
      <c r="A480" s="79" t="s">
        <v>291</v>
      </c>
      <c r="B480" s="133" t="s">
        <v>314</v>
      </c>
      <c r="C480" s="137" t="s">
        <v>428</v>
      </c>
      <c r="D480" s="81" t="str">
        <f>IFERROR(IF(C480="No CAS","",INDEX('DEQ Pollutant List'!$C$7:$C$611,MATCH('5. Pollutant Emissions - MB'!C480,'DEQ Pollutant List'!$B$7:$B$611,0))),"")</f>
        <v>Isopropylbenzene (cumene)</v>
      </c>
      <c r="E480" s="115"/>
      <c r="F480" s="138">
        <v>0</v>
      </c>
      <c r="G480" s="139">
        <v>1E-3</v>
      </c>
      <c r="H480" s="104"/>
      <c r="I480" s="102" cm="1">
        <f t="array" ref="I480">((_xlfn.XLOOKUP(B480,'4. Material Balance Activities'!$C$90:$C$138,'4. Material Balance Activities'!$G$90:$G$138,NA,0,1)-_xlfn.XLOOKUP(B480,'4. Material Balance Activities'!$C$90:$C$138,'4. Material Balance Activities'!$M$90:$M$138,NA,0,1))*G480)*(1-F480)</f>
        <v>0.98703000000000007</v>
      </c>
      <c r="J480" s="105" t="s">
        <v>214</v>
      </c>
      <c r="K480" s="83" t="s">
        <v>214</v>
      </c>
      <c r="L480" s="102" cm="1">
        <f t="array" ref="L480">((_xlfn.XLOOKUP(B480,'4. Material Balance Activities'!$C$90:$C$138,'4. Material Balance Activities'!$J$90:$J$138,NA,0,1)-_xlfn.XLOOKUP(B480,'4. Material Balance Activities'!$C$90:$C$138,'4. Material Balance Activities'!$P$90:$P$138,NA,0,1))*G480)*(1-F480)</f>
        <v>3.9799596774193558E-3</v>
      </c>
      <c r="M480" s="105" t="s">
        <v>214</v>
      </c>
      <c r="N480" s="83" t="s">
        <v>214</v>
      </c>
    </row>
    <row r="481" spans="1:14" x14ac:dyDescent="0.25">
      <c r="A481" s="79" t="s">
        <v>291</v>
      </c>
      <c r="B481" s="133" t="s">
        <v>314</v>
      </c>
      <c r="C481" s="137" t="s">
        <v>430</v>
      </c>
      <c r="D481" s="81" t="str">
        <f>IFERROR(IF(C481="No CAS","",INDEX('DEQ Pollutant List'!$C$7:$C$611,MATCH('5. Pollutant Emissions - MB'!C481,'DEQ Pollutant List'!$B$7:$B$611,0))),"")</f>
        <v>n-Butyl alcohol</v>
      </c>
      <c r="E481" s="115"/>
      <c r="F481" s="138">
        <v>0</v>
      </c>
      <c r="G481" s="139">
        <v>0.06</v>
      </c>
      <c r="H481" s="104"/>
      <c r="I481" s="102" cm="1">
        <f t="array" ref="I481">((_xlfn.XLOOKUP(B481,'4. Material Balance Activities'!$C$90:$C$138,'4. Material Balance Activities'!$G$90:$G$138,NA,0,1)-_xlfn.XLOOKUP(B481,'4. Material Balance Activities'!$C$90:$C$138,'4. Material Balance Activities'!$M$90:$M$138,NA,0,1))*G481)*(1-F481)</f>
        <v>59.221800000000002</v>
      </c>
      <c r="J481" s="105" t="s">
        <v>214</v>
      </c>
      <c r="K481" s="83" t="s">
        <v>214</v>
      </c>
      <c r="L481" s="102" cm="1">
        <f t="array" ref="L481">((_xlfn.XLOOKUP(B481,'4. Material Balance Activities'!$C$90:$C$138,'4. Material Balance Activities'!$J$90:$J$138,NA,0,1)-_xlfn.XLOOKUP(B481,'4. Material Balance Activities'!$C$90:$C$138,'4. Material Balance Activities'!$P$90:$P$138,NA,0,1))*G481)*(1-F481)</f>
        <v>0.23879758064516132</v>
      </c>
      <c r="M481" s="105" t="s">
        <v>214</v>
      </c>
      <c r="N481" s="83" t="s">
        <v>214</v>
      </c>
    </row>
    <row r="482" spans="1:14" x14ac:dyDescent="0.25">
      <c r="A482" s="79" t="s">
        <v>291</v>
      </c>
      <c r="B482" s="133" t="s">
        <v>315</v>
      </c>
      <c r="C482" s="137" t="s">
        <v>156</v>
      </c>
      <c r="D482" s="81" t="str">
        <f>IFERROR(IF(C482="No CAS","",INDEX('DEQ Pollutant List'!$C$7:$C$611,MATCH('5. Pollutant Emissions - MB'!C482,'DEQ Pollutant List'!$B$7:$B$611,0))),"")</f>
        <v>Formaldehyde</v>
      </c>
      <c r="E482" s="115"/>
      <c r="F482" s="138">
        <v>0</v>
      </c>
      <c r="G482" s="139">
        <v>1E-3</v>
      </c>
      <c r="H482" s="104"/>
      <c r="I482" s="102" cm="1">
        <f t="array" ref="I482">((_xlfn.XLOOKUP(B482,'4. Material Balance Activities'!$C$90:$C$138,'4. Material Balance Activities'!$G$90:$G$138,NA,0,1)-_xlfn.XLOOKUP(B482,'4. Material Balance Activities'!$C$90:$C$138,'4. Material Balance Activities'!$M$90:$M$138,NA,0,1))*G482)*(1-F482)</f>
        <v>0.89901900000000012</v>
      </c>
      <c r="J482" s="105" t="s">
        <v>214</v>
      </c>
      <c r="K482" s="83" t="s">
        <v>214</v>
      </c>
      <c r="L482" s="102" cm="1">
        <f t="array" ref="L482">((_xlfn.XLOOKUP(B482,'4. Material Balance Activities'!$C$90:$C$138,'4. Material Balance Activities'!$J$90:$J$138,NA,0,1)-_xlfn.XLOOKUP(B482,'4. Material Balance Activities'!$C$90:$C$138,'4. Material Balance Activities'!$P$90:$P$138,NA,0,1))*G482)*(1-F482)</f>
        <v>3.6250766129032265E-3</v>
      </c>
      <c r="M482" s="105" t="s">
        <v>214</v>
      </c>
      <c r="N482" s="83" t="s">
        <v>214</v>
      </c>
    </row>
    <row r="483" spans="1:14" x14ac:dyDescent="0.25">
      <c r="A483" s="79" t="s">
        <v>291</v>
      </c>
      <c r="B483" s="133" t="s">
        <v>315</v>
      </c>
      <c r="C483" s="137" t="s">
        <v>431</v>
      </c>
      <c r="D483" s="81" t="str">
        <f>IFERROR(IF(C483="No CAS","",INDEX('DEQ Pollutant List'!$C$7:$C$611,MATCH('5. Pollutant Emissions - MB'!C483,'DEQ Pollutant List'!$B$7:$B$611,0))),"")</f>
        <v>1,2,4-Trimethylbenzene</v>
      </c>
      <c r="E483" s="115"/>
      <c r="F483" s="138">
        <v>0</v>
      </c>
      <c r="G483" s="139">
        <v>0.01</v>
      </c>
      <c r="H483" s="104"/>
      <c r="I483" s="102" cm="1">
        <f t="array" ref="I483">((_xlfn.XLOOKUP(B483,'4. Material Balance Activities'!$C$90:$C$138,'4. Material Balance Activities'!$G$90:$G$138,NA,0,1)-_xlfn.XLOOKUP(B483,'4. Material Balance Activities'!$C$90:$C$138,'4. Material Balance Activities'!$M$90:$M$138,NA,0,1))*G483)*(1-F483)</f>
        <v>8.9901900000000019</v>
      </c>
      <c r="J483" s="105" t="s">
        <v>214</v>
      </c>
      <c r="K483" s="83" t="s">
        <v>214</v>
      </c>
      <c r="L483" s="102" cm="1">
        <f t="array" ref="L483">((_xlfn.XLOOKUP(B483,'4. Material Balance Activities'!$C$90:$C$138,'4. Material Balance Activities'!$J$90:$J$138,NA,0,1)-_xlfn.XLOOKUP(B483,'4. Material Balance Activities'!$C$90:$C$138,'4. Material Balance Activities'!$P$90:$P$138,NA,0,1))*G483)*(1-F483)</f>
        <v>3.6250766129032268E-2</v>
      </c>
      <c r="M483" s="105" t="s">
        <v>214</v>
      </c>
      <c r="N483" s="83" t="s">
        <v>214</v>
      </c>
    </row>
    <row r="484" spans="1:14" x14ac:dyDescent="0.25">
      <c r="A484" s="79" t="s">
        <v>291</v>
      </c>
      <c r="B484" s="133" t="s">
        <v>315</v>
      </c>
      <c r="C484" s="137" t="s">
        <v>437</v>
      </c>
      <c r="D484" s="81" t="str">
        <f>IFERROR(IF(C484="No CAS","",INDEX('DEQ Pollutant List'!$C$7:$C$611,MATCH('5. Pollutant Emissions - MB'!C484,'DEQ Pollutant List'!$B$7:$B$611,0))),"")</f>
        <v>1,3,5-Trimethylbenzene</v>
      </c>
      <c r="E484" s="115"/>
      <c r="F484" s="138">
        <v>0</v>
      </c>
      <c r="G484" s="139">
        <v>0.01</v>
      </c>
      <c r="H484" s="104"/>
      <c r="I484" s="102" cm="1">
        <f t="array" ref="I484">((_xlfn.XLOOKUP(B484,'4. Material Balance Activities'!$C$90:$C$138,'4. Material Balance Activities'!$G$90:$G$138,NA,0,1)-_xlfn.XLOOKUP(B484,'4. Material Balance Activities'!$C$90:$C$138,'4. Material Balance Activities'!$M$90:$M$138,NA,0,1))*G484)*(1-F484)</f>
        <v>8.9901900000000019</v>
      </c>
      <c r="J484" s="105" t="s">
        <v>214</v>
      </c>
      <c r="K484" s="83" t="s">
        <v>214</v>
      </c>
      <c r="L484" s="102" cm="1">
        <f t="array" ref="L484">((_xlfn.XLOOKUP(B484,'4. Material Balance Activities'!$C$90:$C$138,'4. Material Balance Activities'!$J$90:$J$138,NA,0,1)-_xlfn.XLOOKUP(B484,'4. Material Balance Activities'!$C$90:$C$138,'4. Material Balance Activities'!$P$90:$P$138,NA,0,1))*G484)*(1-F484)</f>
        <v>3.6250766129032268E-2</v>
      </c>
      <c r="M484" s="105" t="s">
        <v>214</v>
      </c>
      <c r="N484" s="83" t="s">
        <v>214</v>
      </c>
    </row>
    <row r="485" spans="1:14" x14ac:dyDescent="0.25">
      <c r="A485" s="79" t="s">
        <v>291</v>
      </c>
      <c r="B485" s="133" t="s">
        <v>315</v>
      </c>
      <c r="C485" s="137" t="s">
        <v>436</v>
      </c>
      <c r="D485" s="81" t="str">
        <f>IFERROR(IF(C485="No CAS","",INDEX('DEQ Pollutant List'!$C$7:$C$611,MATCH('5. Pollutant Emissions - MB'!C485,'DEQ Pollutant List'!$B$7:$B$611,0))),"")</f>
        <v>1,2,3-Trimethylbenzene</v>
      </c>
      <c r="E485" s="115"/>
      <c r="F485" s="138">
        <v>0</v>
      </c>
      <c r="G485" s="139">
        <v>3.0000000000000001E-3</v>
      </c>
      <c r="H485" s="104"/>
      <c r="I485" s="102" cm="1">
        <f t="array" ref="I485">((_xlfn.XLOOKUP(B485,'4. Material Balance Activities'!$C$90:$C$138,'4. Material Balance Activities'!$G$90:$G$138,NA,0,1)-_xlfn.XLOOKUP(B485,'4. Material Balance Activities'!$C$90:$C$138,'4. Material Balance Activities'!$M$90:$M$138,NA,0,1))*G485)*(1-F485)</f>
        <v>2.6970570000000005</v>
      </c>
      <c r="J485" s="105" t="s">
        <v>214</v>
      </c>
      <c r="K485" s="83" t="s">
        <v>214</v>
      </c>
      <c r="L485" s="102" cm="1">
        <f t="array" ref="L485">((_xlfn.XLOOKUP(B485,'4. Material Balance Activities'!$C$90:$C$138,'4. Material Balance Activities'!$J$90:$J$138,NA,0,1)-_xlfn.XLOOKUP(B485,'4. Material Balance Activities'!$C$90:$C$138,'4. Material Balance Activities'!$P$90:$P$138,NA,0,1))*G485)*(1-F485)</f>
        <v>1.087522983870968E-2</v>
      </c>
      <c r="M485" s="105" t="s">
        <v>214</v>
      </c>
      <c r="N485" s="83" t="s">
        <v>214</v>
      </c>
    </row>
    <row r="486" spans="1:14" x14ac:dyDescent="0.25">
      <c r="A486" s="79" t="s">
        <v>291</v>
      </c>
      <c r="B486" s="133" t="s">
        <v>315</v>
      </c>
      <c r="C486" s="137" t="s">
        <v>191</v>
      </c>
      <c r="D486" s="81" t="str">
        <f>IFERROR(IF(C486="No CAS","",INDEX('DEQ Pollutant List'!$C$7:$C$611,MATCH('5. Pollutant Emissions - MB'!C486,'DEQ Pollutant List'!$B$7:$B$611,0))),"")</f>
        <v>Xylene (mixture), including m-xylene, o-xylene, p-xylene</v>
      </c>
      <c r="E486" s="115"/>
      <c r="F486" s="138">
        <v>0</v>
      </c>
      <c r="G486" s="139">
        <v>0.01</v>
      </c>
      <c r="H486" s="104"/>
      <c r="I486" s="102" cm="1">
        <f t="array" ref="I486">((_xlfn.XLOOKUP(B486,'4. Material Balance Activities'!$C$90:$C$138,'4. Material Balance Activities'!$G$90:$G$138,NA,0,1)-_xlfn.XLOOKUP(B486,'4. Material Balance Activities'!$C$90:$C$138,'4. Material Balance Activities'!$M$90:$M$138,NA,0,1))*G486)*(1-F486)</f>
        <v>8.9901900000000019</v>
      </c>
      <c r="J486" s="105" t="s">
        <v>214</v>
      </c>
      <c r="K486" s="83" t="s">
        <v>214</v>
      </c>
      <c r="L486" s="102" cm="1">
        <f t="array" ref="L486">((_xlfn.XLOOKUP(B486,'4. Material Balance Activities'!$C$90:$C$138,'4. Material Balance Activities'!$J$90:$J$138,NA,0,1)-_xlfn.XLOOKUP(B486,'4. Material Balance Activities'!$C$90:$C$138,'4. Material Balance Activities'!$P$90:$P$138,NA,0,1))*G486)*(1-F486)</f>
        <v>3.6250766129032268E-2</v>
      </c>
      <c r="M486" s="105" t="s">
        <v>214</v>
      </c>
      <c r="N486" s="83" t="s">
        <v>214</v>
      </c>
    </row>
    <row r="487" spans="1:14" x14ac:dyDescent="0.25">
      <c r="A487" s="79" t="s">
        <v>291</v>
      </c>
      <c r="B487" s="133" t="s">
        <v>315</v>
      </c>
      <c r="C487" s="137" t="s">
        <v>181</v>
      </c>
      <c r="D487" s="81" t="str">
        <f>IFERROR(IF(C487="No CAS","",INDEX('DEQ Pollutant List'!$C$7:$C$611,MATCH('5. Pollutant Emissions - MB'!C487,'DEQ Pollutant List'!$B$7:$B$611,0))),"")</f>
        <v>Ethyl benzene</v>
      </c>
      <c r="E487" s="115"/>
      <c r="F487" s="138">
        <v>0</v>
      </c>
      <c r="G487" s="139">
        <v>3.0000000000000001E-3</v>
      </c>
      <c r="H487" s="104"/>
      <c r="I487" s="102" cm="1">
        <f t="array" ref="I487">((_xlfn.XLOOKUP(B487,'4. Material Balance Activities'!$C$90:$C$138,'4. Material Balance Activities'!$G$90:$G$138,NA,0,1)-_xlfn.XLOOKUP(B487,'4. Material Balance Activities'!$C$90:$C$138,'4. Material Balance Activities'!$M$90:$M$138,NA,0,1))*G487)*(1-F487)</f>
        <v>2.6970570000000005</v>
      </c>
      <c r="J487" s="105" t="s">
        <v>214</v>
      </c>
      <c r="K487" s="83" t="s">
        <v>214</v>
      </c>
      <c r="L487" s="102" cm="1">
        <f t="array" ref="L487">((_xlfn.XLOOKUP(B487,'4. Material Balance Activities'!$C$90:$C$138,'4. Material Balance Activities'!$J$90:$J$138,NA,0,1)-_xlfn.XLOOKUP(B487,'4. Material Balance Activities'!$C$90:$C$138,'4. Material Balance Activities'!$P$90:$P$138,NA,0,1))*G487)*(1-F487)</f>
        <v>1.087522983870968E-2</v>
      </c>
      <c r="M487" s="105" t="s">
        <v>214</v>
      </c>
      <c r="N487" s="83" t="s">
        <v>214</v>
      </c>
    </row>
    <row r="488" spans="1:14" x14ac:dyDescent="0.25">
      <c r="A488" s="79" t="s">
        <v>291</v>
      </c>
      <c r="B488" s="133" t="s">
        <v>315</v>
      </c>
      <c r="C488" s="137" t="s">
        <v>428</v>
      </c>
      <c r="D488" s="81" t="str">
        <f>IFERROR(IF(C488="No CAS","",INDEX('DEQ Pollutant List'!$C$7:$C$611,MATCH('5. Pollutant Emissions - MB'!C488,'DEQ Pollutant List'!$B$7:$B$611,0))),"")</f>
        <v>Isopropylbenzene (cumene)</v>
      </c>
      <c r="E488" s="115"/>
      <c r="F488" s="138">
        <v>0</v>
      </c>
      <c r="G488" s="139">
        <v>1E-3</v>
      </c>
      <c r="H488" s="104"/>
      <c r="I488" s="102" cm="1">
        <f t="array" ref="I488">((_xlfn.XLOOKUP(B488,'4. Material Balance Activities'!$C$90:$C$138,'4. Material Balance Activities'!$G$90:$G$138,NA,0,1)-_xlfn.XLOOKUP(B488,'4. Material Balance Activities'!$C$90:$C$138,'4. Material Balance Activities'!$M$90:$M$138,NA,0,1))*G488)*(1-F488)</f>
        <v>0.89901900000000012</v>
      </c>
      <c r="J488" s="105" t="s">
        <v>214</v>
      </c>
      <c r="K488" s="83" t="s">
        <v>214</v>
      </c>
      <c r="L488" s="102" cm="1">
        <f t="array" ref="L488">((_xlfn.XLOOKUP(B488,'4. Material Balance Activities'!$C$90:$C$138,'4. Material Balance Activities'!$J$90:$J$138,NA,0,1)-_xlfn.XLOOKUP(B488,'4. Material Balance Activities'!$C$90:$C$138,'4. Material Balance Activities'!$P$90:$P$138,NA,0,1))*G488)*(1-F488)</f>
        <v>3.6250766129032265E-3</v>
      </c>
      <c r="M488" s="105" t="s">
        <v>214</v>
      </c>
      <c r="N488" s="83" t="s">
        <v>214</v>
      </c>
    </row>
    <row r="489" spans="1:14" x14ac:dyDescent="0.25">
      <c r="A489" s="79" t="s">
        <v>291</v>
      </c>
      <c r="B489" s="133" t="s">
        <v>315</v>
      </c>
      <c r="C489" s="137" t="s">
        <v>430</v>
      </c>
      <c r="D489" s="81" t="str">
        <f>IFERROR(IF(C489="No CAS","",INDEX('DEQ Pollutant List'!$C$7:$C$611,MATCH('5. Pollutant Emissions - MB'!C489,'DEQ Pollutant List'!$B$7:$B$611,0))),"")</f>
        <v>n-Butyl alcohol</v>
      </c>
      <c r="E489" s="115"/>
      <c r="F489" s="138">
        <v>0</v>
      </c>
      <c r="G489" s="139">
        <v>0.06</v>
      </c>
      <c r="H489" s="104"/>
      <c r="I489" s="102" cm="1">
        <f t="array" ref="I489">((_xlfn.XLOOKUP(B489,'4. Material Balance Activities'!$C$90:$C$138,'4. Material Balance Activities'!$G$90:$G$138,NA,0,1)-_xlfn.XLOOKUP(B489,'4. Material Balance Activities'!$C$90:$C$138,'4. Material Balance Activities'!$M$90:$M$138,NA,0,1))*G489)*(1-F489)</f>
        <v>53.941140000000004</v>
      </c>
      <c r="J489" s="105" t="s">
        <v>214</v>
      </c>
      <c r="K489" s="83" t="s">
        <v>214</v>
      </c>
      <c r="L489" s="102" cm="1">
        <f t="array" ref="L489">((_xlfn.XLOOKUP(B489,'4. Material Balance Activities'!$C$90:$C$138,'4. Material Balance Activities'!$J$90:$J$138,NA,0,1)-_xlfn.XLOOKUP(B489,'4. Material Balance Activities'!$C$90:$C$138,'4. Material Balance Activities'!$P$90:$P$138,NA,0,1))*G489)*(1-F489)</f>
        <v>0.21750459677419356</v>
      </c>
      <c r="M489" s="105" t="s">
        <v>214</v>
      </c>
      <c r="N489" s="83" t="s">
        <v>214</v>
      </c>
    </row>
    <row r="490" spans="1:14" x14ac:dyDescent="0.25">
      <c r="A490" s="79" t="s">
        <v>291</v>
      </c>
      <c r="B490" s="133" t="s">
        <v>315</v>
      </c>
      <c r="C490" s="137" t="s">
        <v>432</v>
      </c>
      <c r="D490" s="81" t="str">
        <f>IFERROR(IF(C490="No CAS","",INDEX('DEQ Pollutant List'!$C$7:$C$611,MATCH('5. Pollutant Emissions - MB'!C490,'DEQ Pollutant List'!$B$7:$B$611,0))),"")</f>
        <v>Propylene glycol monomethyl ether acetate</v>
      </c>
      <c r="E490" s="115"/>
      <c r="F490" s="138">
        <v>0</v>
      </c>
      <c r="G490" s="139">
        <v>0.02</v>
      </c>
      <c r="H490" s="104"/>
      <c r="I490" s="102" cm="1">
        <f t="array" ref="I490">((_xlfn.XLOOKUP(B490,'4. Material Balance Activities'!$C$90:$C$138,'4. Material Balance Activities'!$G$90:$G$138,NA,0,1)-_xlfn.XLOOKUP(B490,'4. Material Balance Activities'!$C$90:$C$138,'4. Material Balance Activities'!$M$90:$M$138,NA,0,1))*G490)*(1-F490)</f>
        <v>17.980380000000004</v>
      </c>
      <c r="J490" s="105" t="s">
        <v>214</v>
      </c>
      <c r="K490" s="83" t="s">
        <v>214</v>
      </c>
      <c r="L490" s="102" cm="1">
        <f t="array" ref="L490">((_xlfn.XLOOKUP(B490,'4. Material Balance Activities'!$C$90:$C$138,'4. Material Balance Activities'!$J$90:$J$138,NA,0,1)-_xlfn.XLOOKUP(B490,'4. Material Balance Activities'!$C$90:$C$138,'4. Material Balance Activities'!$P$90:$P$138,NA,0,1))*G490)*(1-F490)</f>
        <v>7.2501532258064535E-2</v>
      </c>
      <c r="M490" s="105" t="s">
        <v>214</v>
      </c>
      <c r="N490" s="83" t="s">
        <v>214</v>
      </c>
    </row>
    <row r="491" spans="1:14" x14ac:dyDescent="0.25">
      <c r="A491" s="79" t="s">
        <v>291</v>
      </c>
      <c r="B491" s="133" t="s">
        <v>316</v>
      </c>
      <c r="C491" s="137" t="s">
        <v>191</v>
      </c>
      <c r="D491" s="81" t="str">
        <f>IFERROR(IF(C491="No CAS","",INDEX('DEQ Pollutant List'!$C$7:$C$611,MATCH('5. Pollutant Emissions - MB'!C491,'DEQ Pollutant List'!$B$7:$B$611,0))),"")</f>
        <v>Xylene (mixture), including m-xylene, o-xylene, p-xylene</v>
      </c>
      <c r="E491" s="115"/>
      <c r="F491" s="138">
        <v>0</v>
      </c>
      <c r="G491" s="139">
        <v>0.02</v>
      </c>
      <c r="H491" s="104"/>
      <c r="I491" s="102" cm="1">
        <f t="array" ref="I491">((_xlfn.XLOOKUP(B491,'4. Material Balance Activities'!$C$90:$C$138,'4. Material Balance Activities'!$G$90:$G$138,NA,0,1)-_xlfn.XLOOKUP(B491,'4. Material Balance Activities'!$C$90:$C$138,'4. Material Balance Activities'!$M$90:$M$138,NA,0,1))*G491)*(1-F491)</f>
        <v>36.124704000000001</v>
      </c>
      <c r="J491" s="105" t="s">
        <v>214</v>
      </c>
      <c r="K491" s="83" t="s">
        <v>214</v>
      </c>
      <c r="L491" s="102" cm="1">
        <f t="array" ref="L491">((_xlfn.XLOOKUP(B491,'4. Material Balance Activities'!$C$90:$C$138,'4. Material Balance Activities'!$J$90:$J$138,NA,0,1)-_xlfn.XLOOKUP(B491,'4. Material Balance Activities'!$C$90:$C$138,'4. Material Balance Activities'!$P$90:$P$138,NA,0,1))*G491)*(1-F491)</f>
        <v>0.14566412903225806</v>
      </c>
      <c r="M491" s="105" t="s">
        <v>214</v>
      </c>
      <c r="N491" s="83" t="s">
        <v>214</v>
      </c>
    </row>
    <row r="492" spans="1:14" x14ac:dyDescent="0.25">
      <c r="A492" s="79" t="s">
        <v>291</v>
      </c>
      <c r="B492" s="133" t="s">
        <v>316</v>
      </c>
      <c r="C492" s="137" t="s">
        <v>181</v>
      </c>
      <c r="D492" s="81" t="str">
        <f>IFERROR(IF(C492="No CAS","",INDEX('DEQ Pollutant List'!$C$7:$C$611,MATCH('5. Pollutant Emissions - MB'!C492,'DEQ Pollutant List'!$B$7:$B$611,0))),"")</f>
        <v>Ethyl benzene</v>
      </c>
      <c r="E492" s="115"/>
      <c r="F492" s="138">
        <v>0</v>
      </c>
      <c r="G492" s="139">
        <v>3.0000000000000001E-3</v>
      </c>
      <c r="H492" s="104"/>
      <c r="I492" s="102" cm="1">
        <f t="array" ref="I492">((_xlfn.XLOOKUP(B492,'4. Material Balance Activities'!$C$90:$C$138,'4. Material Balance Activities'!$G$90:$G$138,NA,0,1)-_xlfn.XLOOKUP(B492,'4. Material Balance Activities'!$C$90:$C$138,'4. Material Balance Activities'!$M$90:$M$138,NA,0,1))*G492)*(1-F492)</f>
        <v>5.4187056</v>
      </c>
      <c r="J492" s="105" t="s">
        <v>214</v>
      </c>
      <c r="K492" s="83" t="s">
        <v>214</v>
      </c>
      <c r="L492" s="102" cm="1">
        <f t="array" ref="L492">((_xlfn.XLOOKUP(B492,'4. Material Balance Activities'!$C$90:$C$138,'4. Material Balance Activities'!$J$90:$J$138,NA,0,1)-_xlfn.XLOOKUP(B492,'4. Material Balance Activities'!$C$90:$C$138,'4. Material Balance Activities'!$P$90:$P$138,NA,0,1))*G492)*(1-F492)</f>
        <v>2.1849619354838711E-2</v>
      </c>
      <c r="M492" s="105" t="s">
        <v>214</v>
      </c>
      <c r="N492" s="83" t="s">
        <v>214</v>
      </c>
    </row>
    <row r="493" spans="1:14" x14ac:dyDescent="0.25">
      <c r="A493" s="79" t="s">
        <v>291</v>
      </c>
      <c r="B493" s="133" t="s">
        <v>316</v>
      </c>
      <c r="C493" s="137" t="s">
        <v>428</v>
      </c>
      <c r="D493" s="81" t="str">
        <f>IFERROR(IF(C493="No CAS","",INDEX('DEQ Pollutant List'!$C$7:$C$611,MATCH('5. Pollutant Emissions - MB'!C493,'DEQ Pollutant List'!$B$7:$B$611,0))),"")</f>
        <v>Isopropylbenzene (cumene)</v>
      </c>
      <c r="E493" s="115"/>
      <c r="F493" s="138">
        <v>0</v>
      </c>
      <c r="G493" s="139">
        <v>1E-3</v>
      </c>
      <c r="H493" s="104"/>
      <c r="I493" s="102" cm="1">
        <f t="array" ref="I493">((_xlfn.XLOOKUP(B493,'4. Material Balance Activities'!$C$90:$C$138,'4. Material Balance Activities'!$G$90:$G$138,NA,0,1)-_xlfn.XLOOKUP(B493,'4. Material Balance Activities'!$C$90:$C$138,'4. Material Balance Activities'!$M$90:$M$138,NA,0,1))*G493)*(1-F493)</f>
        <v>1.8062352000000002</v>
      </c>
      <c r="J493" s="105" t="s">
        <v>214</v>
      </c>
      <c r="K493" s="83" t="s">
        <v>214</v>
      </c>
      <c r="L493" s="102" cm="1">
        <f t="array" ref="L493">((_xlfn.XLOOKUP(B493,'4. Material Balance Activities'!$C$90:$C$138,'4. Material Balance Activities'!$J$90:$J$138,NA,0,1)-_xlfn.XLOOKUP(B493,'4. Material Balance Activities'!$C$90:$C$138,'4. Material Balance Activities'!$P$90:$P$138,NA,0,1))*G493)*(1-F493)</f>
        <v>7.2832064516129037E-3</v>
      </c>
      <c r="M493" s="105" t="s">
        <v>214</v>
      </c>
      <c r="N493" s="83" t="s">
        <v>214</v>
      </c>
    </row>
    <row r="494" spans="1:14" x14ac:dyDescent="0.25">
      <c r="A494" s="79" t="s">
        <v>291</v>
      </c>
      <c r="B494" s="133" t="s">
        <v>316</v>
      </c>
      <c r="C494" s="137" t="s">
        <v>156</v>
      </c>
      <c r="D494" s="81" t="str">
        <f>IFERROR(IF(C494="No CAS","",INDEX('DEQ Pollutant List'!$C$7:$C$611,MATCH('5. Pollutant Emissions - MB'!C494,'DEQ Pollutant List'!$B$7:$B$611,0))),"")</f>
        <v>Formaldehyde</v>
      </c>
      <c r="E494" s="115"/>
      <c r="F494" s="138">
        <v>0</v>
      </c>
      <c r="G494" s="139">
        <v>1.1999999999999999E-3</v>
      </c>
      <c r="H494" s="104"/>
      <c r="I494" s="102" cm="1">
        <f t="array" ref="I494">((_xlfn.XLOOKUP(B494,'4. Material Balance Activities'!$C$90:$C$138,'4. Material Balance Activities'!$G$90:$G$138,NA,0,1)-_xlfn.XLOOKUP(B494,'4. Material Balance Activities'!$C$90:$C$138,'4. Material Balance Activities'!$M$90:$M$138,NA,0,1))*G494)*(1-F494)</f>
        <v>2.16748224</v>
      </c>
      <c r="J494" s="105" t="s">
        <v>214</v>
      </c>
      <c r="K494" s="83" t="s">
        <v>214</v>
      </c>
      <c r="L494" s="102" cm="1">
        <f t="array" ref="L494">((_xlfn.XLOOKUP(B494,'4. Material Balance Activities'!$C$90:$C$138,'4. Material Balance Activities'!$J$90:$J$138,NA,0,1)-_xlfn.XLOOKUP(B494,'4. Material Balance Activities'!$C$90:$C$138,'4. Material Balance Activities'!$P$90:$P$138,NA,0,1))*G494)*(1-F494)</f>
        <v>8.7398477419354838E-3</v>
      </c>
      <c r="M494" s="105" t="s">
        <v>214</v>
      </c>
      <c r="N494" s="83" t="s">
        <v>214</v>
      </c>
    </row>
    <row r="495" spans="1:14" x14ac:dyDescent="0.25">
      <c r="A495" s="79" t="s">
        <v>291</v>
      </c>
      <c r="B495" s="133" t="s">
        <v>316</v>
      </c>
      <c r="C495" s="137" t="s">
        <v>430</v>
      </c>
      <c r="D495" s="81" t="str">
        <f>IFERROR(IF(C495="No CAS","",INDEX('DEQ Pollutant List'!$C$7:$C$611,MATCH('5. Pollutant Emissions - MB'!C495,'DEQ Pollutant List'!$B$7:$B$611,0))),"")</f>
        <v>n-Butyl alcohol</v>
      </c>
      <c r="E495" s="115"/>
      <c r="F495" s="138">
        <v>0</v>
      </c>
      <c r="G495" s="139">
        <v>0.06</v>
      </c>
      <c r="H495" s="104"/>
      <c r="I495" s="102" cm="1">
        <f t="array" ref="I495">((_xlfn.XLOOKUP(B495,'4. Material Balance Activities'!$C$90:$C$138,'4. Material Balance Activities'!$G$90:$G$138,NA,0,1)-_xlfn.XLOOKUP(B495,'4. Material Balance Activities'!$C$90:$C$138,'4. Material Balance Activities'!$M$90:$M$138,NA,0,1))*G495)*(1-F495)</f>
        <v>108.374112</v>
      </c>
      <c r="J495" s="105" t="s">
        <v>214</v>
      </c>
      <c r="K495" s="83" t="s">
        <v>214</v>
      </c>
      <c r="L495" s="102" cm="1">
        <f t="array" ref="L495">((_xlfn.XLOOKUP(B495,'4. Material Balance Activities'!$C$90:$C$138,'4. Material Balance Activities'!$J$90:$J$138,NA,0,1)-_xlfn.XLOOKUP(B495,'4. Material Balance Activities'!$C$90:$C$138,'4. Material Balance Activities'!$P$90:$P$138,NA,0,1))*G495)*(1-F495)</f>
        <v>0.43699238709677418</v>
      </c>
      <c r="M495" s="105" t="s">
        <v>214</v>
      </c>
      <c r="N495" s="83" t="s">
        <v>214</v>
      </c>
    </row>
    <row r="496" spans="1:14" x14ac:dyDescent="0.25">
      <c r="A496" s="79" t="s">
        <v>291</v>
      </c>
      <c r="B496" s="133" t="s">
        <v>316</v>
      </c>
      <c r="C496" s="137" t="s">
        <v>432</v>
      </c>
      <c r="D496" s="81" t="str">
        <f>IFERROR(IF(C496="No CAS","",INDEX('DEQ Pollutant List'!$C$7:$C$611,MATCH('5. Pollutant Emissions - MB'!C496,'DEQ Pollutant List'!$B$7:$B$611,0))),"")</f>
        <v>Propylene glycol monomethyl ether acetate</v>
      </c>
      <c r="E496" s="115"/>
      <c r="F496" s="138">
        <v>0</v>
      </c>
      <c r="G496" s="139">
        <v>0.01</v>
      </c>
      <c r="H496" s="104"/>
      <c r="I496" s="102" cm="1">
        <f t="array" ref="I496">((_xlfn.XLOOKUP(B496,'4. Material Balance Activities'!$C$90:$C$138,'4. Material Balance Activities'!$G$90:$G$138,NA,0,1)-_xlfn.XLOOKUP(B496,'4. Material Balance Activities'!$C$90:$C$138,'4. Material Balance Activities'!$M$90:$M$138,NA,0,1))*G496)*(1-F496)</f>
        <v>18.062352000000001</v>
      </c>
      <c r="J496" s="105" t="s">
        <v>214</v>
      </c>
      <c r="K496" s="83" t="s">
        <v>214</v>
      </c>
      <c r="L496" s="102" cm="1">
        <f t="array" ref="L496">((_xlfn.XLOOKUP(B496,'4. Material Balance Activities'!$C$90:$C$138,'4. Material Balance Activities'!$J$90:$J$138,NA,0,1)-_xlfn.XLOOKUP(B496,'4. Material Balance Activities'!$C$90:$C$138,'4. Material Balance Activities'!$P$90:$P$138,NA,0,1))*G496)*(1-F496)</f>
        <v>7.283206451612903E-2</v>
      </c>
      <c r="M496" s="105" t="s">
        <v>214</v>
      </c>
      <c r="N496" s="83" t="s">
        <v>214</v>
      </c>
    </row>
    <row r="497" spans="1:14" x14ac:dyDescent="0.25">
      <c r="A497" s="79" t="s">
        <v>291</v>
      </c>
      <c r="B497" s="133" t="s">
        <v>317</v>
      </c>
      <c r="C497" s="137" t="s">
        <v>191</v>
      </c>
      <c r="D497" s="81" t="str">
        <f>IFERROR(IF(C497="No CAS","",INDEX('DEQ Pollutant List'!$C$7:$C$611,MATCH('5. Pollutant Emissions - MB'!C497,'DEQ Pollutant List'!$B$7:$B$611,0))),"")</f>
        <v>Xylene (mixture), including m-xylene, o-xylene, p-xylene</v>
      </c>
      <c r="E497" s="115"/>
      <c r="F497" s="138">
        <v>0</v>
      </c>
      <c r="G497" s="139">
        <v>0.01</v>
      </c>
      <c r="H497" s="104"/>
      <c r="I497" s="102" cm="1">
        <f t="array" ref="I497">((_xlfn.XLOOKUP(B497,'4. Material Balance Activities'!$C$90:$C$138,'4. Material Balance Activities'!$G$90:$G$138,NA,0,1)-_xlfn.XLOOKUP(B497,'4. Material Balance Activities'!$C$90:$C$138,'4. Material Balance Activities'!$M$90:$M$138,NA,0,1))*G497)*(1-F497)</f>
        <v>25.820553000000004</v>
      </c>
      <c r="J497" s="105" t="s">
        <v>214</v>
      </c>
      <c r="K497" s="83" t="s">
        <v>214</v>
      </c>
      <c r="L497" s="102" cm="1">
        <f t="array" ref="L497">((_xlfn.XLOOKUP(B497,'4. Material Balance Activities'!$C$90:$C$138,'4. Material Balance Activities'!$J$90:$J$138,NA,0,1)-_xlfn.XLOOKUP(B497,'4. Material Balance Activities'!$C$90:$C$138,'4. Material Balance Activities'!$P$90:$P$138,NA,0,1))*G497)*(1-F497)</f>
        <v>0.10411513306451615</v>
      </c>
      <c r="M497" s="105" t="s">
        <v>214</v>
      </c>
      <c r="N497" s="83" t="s">
        <v>214</v>
      </c>
    </row>
    <row r="498" spans="1:14" x14ac:dyDescent="0.25">
      <c r="A498" s="79" t="s">
        <v>291</v>
      </c>
      <c r="B498" s="133" t="s">
        <v>317</v>
      </c>
      <c r="C498" s="137" t="s">
        <v>156</v>
      </c>
      <c r="D498" s="81" t="str">
        <f>IFERROR(IF(C498="No CAS","",INDEX('DEQ Pollutant List'!$C$7:$C$611,MATCH('5. Pollutant Emissions - MB'!C498,'DEQ Pollutant List'!$B$7:$B$611,0))),"")</f>
        <v>Formaldehyde</v>
      </c>
      <c r="E498" s="115"/>
      <c r="F498" s="138">
        <v>0</v>
      </c>
      <c r="G498" s="139">
        <v>1E-3</v>
      </c>
      <c r="H498" s="104"/>
      <c r="I498" s="102" cm="1">
        <f t="array" ref="I498">((_xlfn.XLOOKUP(B498,'4. Material Balance Activities'!$C$90:$C$138,'4. Material Balance Activities'!$G$90:$G$138,NA,0,1)-_xlfn.XLOOKUP(B498,'4. Material Balance Activities'!$C$90:$C$138,'4. Material Balance Activities'!$M$90:$M$138,NA,0,1))*G498)*(1-F498)</f>
        <v>2.5820553000000004</v>
      </c>
      <c r="J498" s="105" t="s">
        <v>214</v>
      </c>
      <c r="K498" s="83" t="s">
        <v>214</v>
      </c>
      <c r="L498" s="102" cm="1">
        <f t="array" ref="L498">((_xlfn.XLOOKUP(B498,'4. Material Balance Activities'!$C$90:$C$138,'4. Material Balance Activities'!$J$90:$J$138,NA,0,1)-_xlfn.XLOOKUP(B498,'4. Material Balance Activities'!$C$90:$C$138,'4. Material Balance Activities'!$P$90:$P$138,NA,0,1))*G498)*(1-F498)</f>
        <v>1.0411513306451615E-2</v>
      </c>
      <c r="M498" s="105" t="s">
        <v>214</v>
      </c>
      <c r="N498" s="83" t="s">
        <v>214</v>
      </c>
    </row>
    <row r="499" spans="1:14" x14ac:dyDescent="0.25">
      <c r="A499" s="79" t="s">
        <v>291</v>
      </c>
      <c r="B499" s="133" t="s">
        <v>317</v>
      </c>
      <c r="C499" s="137" t="s">
        <v>431</v>
      </c>
      <c r="D499" s="81" t="str">
        <f>IFERROR(IF(C499="No CAS","",INDEX('DEQ Pollutant List'!$C$7:$C$611,MATCH('5. Pollutant Emissions - MB'!C499,'DEQ Pollutant List'!$B$7:$B$611,0))),"")</f>
        <v>1,2,4-Trimethylbenzene</v>
      </c>
      <c r="E499" s="115"/>
      <c r="F499" s="138">
        <v>0</v>
      </c>
      <c r="G499" s="139">
        <v>0.01</v>
      </c>
      <c r="H499" s="104"/>
      <c r="I499" s="102" cm="1">
        <f t="array" ref="I499">((_xlfn.XLOOKUP(B499,'4. Material Balance Activities'!$C$90:$C$138,'4. Material Balance Activities'!$G$90:$G$138,NA,0,1)-_xlfn.XLOOKUP(B499,'4. Material Balance Activities'!$C$90:$C$138,'4. Material Balance Activities'!$M$90:$M$138,NA,0,1))*G499)*(1-F499)</f>
        <v>25.820553000000004</v>
      </c>
      <c r="J499" s="105" t="s">
        <v>214</v>
      </c>
      <c r="K499" s="83" t="s">
        <v>214</v>
      </c>
      <c r="L499" s="102" cm="1">
        <f t="array" ref="L499">((_xlfn.XLOOKUP(B499,'4. Material Balance Activities'!$C$90:$C$138,'4. Material Balance Activities'!$J$90:$J$138,NA,0,1)-_xlfn.XLOOKUP(B499,'4. Material Balance Activities'!$C$90:$C$138,'4. Material Balance Activities'!$P$90:$P$138,NA,0,1))*G499)*(1-F499)</f>
        <v>0.10411513306451615</v>
      </c>
      <c r="M499" s="105" t="s">
        <v>214</v>
      </c>
      <c r="N499" s="83" t="s">
        <v>214</v>
      </c>
    </row>
    <row r="500" spans="1:14" x14ac:dyDescent="0.25">
      <c r="A500" s="79" t="s">
        <v>291</v>
      </c>
      <c r="B500" s="133" t="s">
        <v>317</v>
      </c>
      <c r="C500" s="137" t="s">
        <v>437</v>
      </c>
      <c r="D500" s="81" t="str">
        <f>IFERROR(IF(C500="No CAS","",INDEX('DEQ Pollutant List'!$C$7:$C$611,MATCH('5. Pollutant Emissions - MB'!C500,'DEQ Pollutant List'!$B$7:$B$611,0))),"")</f>
        <v>1,3,5-Trimethylbenzene</v>
      </c>
      <c r="E500" s="115"/>
      <c r="F500" s="138">
        <v>0</v>
      </c>
      <c r="G500" s="139">
        <v>0.01</v>
      </c>
      <c r="H500" s="104"/>
      <c r="I500" s="102" cm="1">
        <f t="array" ref="I500">((_xlfn.XLOOKUP(B500,'4. Material Balance Activities'!$C$90:$C$138,'4. Material Balance Activities'!$G$90:$G$138,NA,0,1)-_xlfn.XLOOKUP(B500,'4. Material Balance Activities'!$C$90:$C$138,'4. Material Balance Activities'!$M$90:$M$138,NA,0,1))*G500)*(1-F500)</f>
        <v>25.820553000000004</v>
      </c>
      <c r="J500" s="105" t="s">
        <v>214</v>
      </c>
      <c r="K500" s="83" t="s">
        <v>214</v>
      </c>
      <c r="L500" s="102" cm="1">
        <f t="array" ref="L500">((_xlfn.XLOOKUP(B500,'4. Material Balance Activities'!$C$90:$C$138,'4. Material Balance Activities'!$J$90:$J$138,NA,0,1)-_xlfn.XLOOKUP(B500,'4. Material Balance Activities'!$C$90:$C$138,'4. Material Balance Activities'!$P$90:$P$138,NA,0,1))*G500)*(1-F500)</f>
        <v>0.10411513306451615</v>
      </c>
      <c r="M500" s="105" t="s">
        <v>214</v>
      </c>
      <c r="N500" s="83" t="s">
        <v>214</v>
      </c>
    </row>
    <row r="501" spans="1:14" x14ac:dyDescent="0.25">
      <c r="A501" s="79" t="s">
        <v>291</v>
      </c>
      <c r="B501" s="133" t="s">
        <v>317</v>
      </c>
      <c r="C501" s="137" t="s">
        <v>181</v>
      </c>
      <c r="D501" s="81" t="str">
        <f>IFERROR(IF(C501="No CAS","",INDEX('DEQ Pollutant List'!$C$7:$C$611,MATCH('5. Pollutant Emissions - MB'!C501,'DEQ Pollutant List'!$B$7:$B$611,0))),"")</f>
        <v>Ethyl benzene</v>
      </c>
      <c r="E501" s="115"/>
      <c r="F501" s="138">
        <v>0</v>
      </c>
      <c r="G501" s="139">
        <v>1E-3</v>
      </c>
      <c r="H501" s="104"/>
      <c r="I501" s="102" cm="1">
        <f t="array" ref="I501">((_xlfn.XLOOKUP(B501,'4. Material Balance Activities'!$C$90:$C$138,'4. Material Balance Activities'!$G$90:$G$138,NA,0,1)-_xlfn.XLOOKUP(B501,'4. Material Balance Activities'!$C$90:$C$138,'4. Material Balance Activities'!$M$90:$M$138,NA,0,1))*G501)*(1-F501)</f>
        <v>2.5820553000000004</v>
      </c>
      <c r="J501" s="105" t="s">
        <v>214</v>
      </c>
      <c r="K501" s="83" t="s">
        <v>214</v>
      </c>
      <c r="L501" s="102" cm="1">
        <f t="array" ref="L501">((_xlfn.XLOOKUP(B501,'4. Material Balance Activities'!$C$90:$C$138,'4. Material Balance Activities'!$J$90:$J$138,NA,0,1)-_xlfn.XLOOKUP(B501,'4. Material Balance Activities'!$C$90:$C$138,'4. Material Balance Activities'!$P$90:$P$138,NA,0,1))*G501)*(1-F501)</f>
        <v>1.0411513306451615E-2</v>
      </c>
      <c r="M501" s="105" t="s">
        <v>214</v>
      </c>
      <c r="N501" s="83" t="s">
        <v>214</v>
      </c>
    </row>
    <row r="502" spans="1:14" x14ac:dyDescent="0.25">
      <c r="A502" s="79" t="s">
        <v>291</v>
      </c>
      <c r="B502" s="133" t="s">
        <v>317</v>
      </c>
      <c r="C502" s="137" t="s">
        <v>428</v>
      </c>
      <c r="D502" s="81" t="str">
        <f>IFERROR(IF(C502="No CAS","",INDEX('DEQ Pollutant List'!$C$7:$C$611,MATCH('5. Pollutant Emissions - MB'!C502,'DEQ Pollutant List'!$B$7:$B$611,0))),"")</f>
        <v>Isopropylbenzene (cumene)</v>
      </c>
      <c r="E502" s="115"/>
      <c r="F502" s="138">
        <v>0</v>
      </c>
      <c r="G502" s="139">
        <v>2E-3</v>
      </c>
      <c r="H502" s="104"/>
      <c r="I502" s="102" cm="1">
        <f t="array" ref="I502">((_xlfn.XLOOKUP(B502,'4. Material Balance Activities'!$C$90:$C$138,'4. Material Balance Activities'!$G$90:$G$138,NA,0,1)-_xlfn.XLOOKUP(B502,'4. Material Balance Activities'!$C$90:$C$138,'4. Material Balance Activities'!$M$90:$M$138,NA,0,1))*G502)*(1-F502)</f>
        <v>5.1641106000000008</v>
      </c>
      <c r="J502" s="105" t="s">
        <v>214</v>
      </c>
      <c r="K502" s="83" t="s">
        <v>214</v>
      </c>
      <c r="L502" s="102" cm="1">
        <f t="array" ref="L502">((_xlfn.XLOOKUP(B502,'4. Material Balance Activities'!$C$90:$C$138,'4. Material Balance Activities'!$J$90:$J$138,NA,0,1)-_xlfn.XLOOKUP(B502,'4. Material Balance Activities'!$C$90:$C$138,'4. Material Balance Activities'!$P$90:$P$138,NA,0,1))*G502)*(1-F502)</f>
        <v>2.082302661290323E-2</v>
      </c>
      <c r="M502" s="105" t="s">
        <v>214</v>
      </c>
      <c r="N502" s="83" t="s">
        <v>214</v>
      </c>
    </row>
    <row r="503" spans="1:14" x14ac:dyDescent="0.25">
      <c r="A503" s="79" t="s">
        <v>291</v>
      </c>
      <c r="B503" s="133" t="s">
        <v>317</v>
      </c>
      <c r="C503" s="137" t="s">
        <v>432</v>
      </c>
      <c r="D503" s="81" t="str">
        <f>IFERROR(IF(C503="No CAS","",INDEX('DEQ Pollutant List'!$C$7:$C$611,MATCH('5. Pollutant Emissions - MB'!C503,'DEQ Pollutant List'!$B$7:$B$611,0))),"")</f>
        <v>Propylene glycol monomethyl ether acetate</v>
      </c>
      <c r="E503" s="115"/>
      <c r="F503" s="138">
        <v>0</v>
      </c>
      <c r="G503" s="139">
        <v>0.02</v>
      </c>
      <c r="H503" s="104"/>
      <c r="I503" s="102" cm="1">
        <f t="array" ref="I503">((_xlfn.XLOOKUP(B503,'4. Material Balance Activities'!$C$90:$C$138,'4. Material Balance Activities'!$G$90:$G$138,NA,0,1)-_xlfn.XLOOKUP(B503,'4. Material Balance Activities'!$C$90:$C$138,'4. Material Balance Activities'!$M$90:$M$138,NA,0,1))*G503)*(1-F503)</f>
        <v>51.641106000000008</v>
      </c>
      <c r="J503" s="105" t="s">
        <v>214</v>
      </c>
      <c r="K503" s="83" t="s">
        <v>214</v>
      </c>
      <c r="L503" s="102" cm="1">
        <f t="array" ref="L503">((_xlfn.XLOOKUP(B503,'4. Material Balance Activities'!$C$90:$C$138,'4. Material Balance Activities'!$J$90:$J$138,NA,0,1)-_xlfn.XLOOKUP(B503,'4. Material Balance Activities'!$C$90:$C$138,'4. Material Balance Activities'!$P$90:$P$138,NA,0,1))*G503)*(1-F503)</f>
        <v>0.20823026612903231</v>
      </c>
      <c r="M503" s="105" t="s">
        <v>214</v>
      </c>
      <c r="N503" s="83" t="s">
        <v>214</v>
      </c>
    </row>
    <row r="504" spans="1:14" x14ac:dyDescent="0.25">
      <c r="A504" s="79" t="s">
        <v>291</v>
      </c>
      <c r="B504" s="133" t="s">
        <v>317</v>
      </c>
      <c r="C504" s="137" t="s">
        <v>436</v>
      </c>
      <c r="D504" s="81" t="str">
        <f>IFERROR(IF(C504="No CAS","",INDEX('DEQ Pollutant List'!$C$7:$C$611,MATCH('5. Pollutant Emissions - MB'!C504,'DEQ Pollutant List'!$B$7:$B$611,0))),"")</f>
        <v>1,2,3-Trimethylbenzene</v>
      </c>
      <c r="E504" s="115"/>
      <c r="F504" s="138">
        <v>0</v>
      </c>
      <c r="G504" s="139">
        <v>0.01</v>
      </c>
      <c r="H504" s="104"/>
      <c r="I504" s="102" cm="1">
        <f t="array" ref="I504">((_xlfn.XLOOKUP(B504,'4. Material Balance Activities'!$C$90:$C$138,'4. Material Balance Activities'!$G$90:$G$138,NA,0,1)-_xlfn.XLOOKUP(B504,'4. Material Balance Activities'!$C$90:$C$138,'4. Material Balance Activities'!$M$90:$M$138,NA,0,1))*G504)*(1-F504)</f>
        <v>25.820553000000004</v>
      </c>
      <c r="J504" s="105" t="s">
        <v>214</v>
      </c>
      <c r="K504" s="83" t="s">
        <v>214</v>
      </c>
      <c r="L504" s="102" cm="1">
        <f t="array" ref="L504">((_xlfn.XLOOKUP(B504,'4. Material Balance Activities'!$C$90:$C$138,'4. Material Balance Activities'!$J$90:$J$138,NA,0,1)-_xlfn.XLOOKUP(B504,'4. Material Balance Activities'!$C$90:$C$138,'4. Material Balance Activities'!$P$90:$P$138,NA,0,1))*G504)*(1-F504)</f>
        <v>0.10411513306451615</v>
      </c>
      <c r="M504" s="105" t="s">
        <v>214</v>
      </c>
      <c r="N504" s="83" t="s">
        <v>214</v>
      </c>
    </row>
    <row r="505" spans="1:14" x14ac:dyDescent="0.25">
      <c r="A505" s="79" t="s">
        <v>291</v>
      </c>
      <c r="B505" s="133" t="s">
        <v>318</v>
      </c>
      <c r="C505" s="137" t="s">
        <v>156</v>
      </c>
      <c r="D505" s="81" t="str">
        <f>IFERROR(IF(C505="No CAS","",INDEX('DEQ Pollutant List'!$C$7:$C$611,MATCH('5. Pollutant Emissions - MB'!C505,'DEQ Pollutant List'!$B$7:$B$611,0))),"")</f>
        <v>Formaldehyde</v>
      </c>
      <c r="E505" s="115"/>
      <c r="F505" s="138">
        <v>0</v>
      </c>
      <c r="G505" s="139">
        <v>1E-3</v>
      </c>
      <c r="H505" s="104"/>
      <c r="I505" s="102" cm="1">
        <f t="array" ref="I505">((_xlfn.XLOOKUP(B505,'4. Material Balance Activities'!$C$90:$C$138,'4. Material Balance Activities'!$G$90:$G$138,NA,0,1)-_xlfn.XLOOKUP(B505,'4. Material Balance Activities'!$C$90:$C$138,'4. Material Balance Activities'!$M$90:$M$138,NA,0,1))*G505)*(1-F505)</f>
        <v>0.44550000000000006</v>
      </c>
      <c r="J505" s="105" t="s">
        <v>214</v>
      </c>
      <c r="K505" s="83" t="s">
        <v>214</v>
      </c>
      <c r="L505" s="102" cm="1">
        <f t="array" ref="L505">((_xlfn.XLOOKUP(B505,'4. Material Balance Activities'!$C$90:$C$138,'4. Material Balance Activities'!$J$90:$J$138,NA,0,1)-_xlfn.XLOOKUP(B505,'4. Material Balance Activities'!$C$90:$C$138,'4. Material Balance Activities'!$P$90:$P$138,NA,0,1))*G505)*(1-F505)</f>
        <v>1.7963709677419357E-3</v>
      </c>
      <c r="M505" s="105" t="s">
        <v>214</v>
      </c>
      <c r="N505" s="83" t="s">
        <v>214</v>
      </c>
    </row>
    <row r="506" spans="1:14" x14ac:dyDescent="0.25">
      <c r="A506" s="79" t="s">
        <v>291</v>
      </c>
      <c r="B506" s="133" t="s">
        <v>318</v>
      </c>
      <c r="C506" s="137" t="s">
        <v>431</v>
      </c>
      <c r="D506" s="81" t="str">
        <f>IFERROR(IF(C506="No CAS","",INDEX('DEQ Pollutant List'!$C$7:$C$611,MATCH('5. Pollutant Emissions - MB'!C506,'DEQ Pollutant List'!$B$7:$B$611,0))),"")</f>
        <v>1,2,4-Trimethylbenzene</v>
      </c>
      <c r="E506" s="115"/>
      <c r="F506" s="138">
        <v>0</v>
      </c>
      <c r="G506" s="139">
        <v>0.01</v>
      </c>
      <c r="H506" s="104"/>
      <c r="I506" s="102" cm="1">
        <f t="array" ref="I506">((_xlfn.XLOOKUP(B506,'4. Material Balance Activities'!$C$90:$C$138,'4. Material Balance Activities'!$G$90:$G$138,NA,0,1)-_xlfn.XLOOKUP(B506,'4. Material Balance Activities'!$C$90:$C$138,'4. Material Balance Activities'!$M$90:$M$138,NA,0,1))*G506)*(1-F506)</f>
        <v>4.455000000000001</v>
      </c>
      <c r="J506" s="105" t="s">
        <v>214</v>
      </c>
      <c r="K506" s="83" t="s">
        <v>214</v>
      </c>
      <c r="L506" s="102" cm="1">
        <f t="array" ref="L506">((_xlfn.XLOOKUP(B506,'4. Material Balance Activities'!$C$90:$C$138,'4. Material Balance Activities'!$J$90:$J$138,NA,0,1)-_xlfn.XLOOKUP(B506,'4. Material Balance Activities'!$C$90:$C$138,'4. Material Balance Activities'!$P$90:$P$138,NA,0,1))*G506)*(1-F506)</f>
        <v>1.7963709677419358E-2</v>
      </c>
      <c r="M506" s="105" t="s">
        <v>214</v>
      </c>
      <c r="N506" s="83" t="s">
        <v>214</v>
      </c>
    </row>
    <row r="507" spans="1:14" x14ac:dyDescent="0.25">
      <c r="A507" s="79" t="s">
        <v>291</v>
      </c>
      <c r="B507" s="133" t="s">
        <v>318</v>
      </c>
      <c r="C507" s="137" t="s">
        <v>437</v>
      </c>
      <c r="D507" s="81" t="str">
        <f>IFERROR(IF(C507="No CAS","",INDEX('DEQ Pollutant List'!$C$7:$C$611,MATCH('5. Pollutant Emissions - MB'!C507,'DEQ Pollutant List'!$B$7:$B$611,0))),"")</f>
        <v>1,3,5-Trimethylbenzene</v>
      </c>
      <c r="E507" s="115"/>
      <c r="F507" s="138">
        <v>0</v>
      </c>
      <c r="G507" s="139">
        <v>0.01</v>
      </c>
      <c r="H507" s="104"/>
      <c r="I507" s="102" cm="1">
        <f t="array" ref="I507">((_xlfn.XLOOKUP(B507,'4. Material Balance Activities'!$C$90:$C$138,'4. Material Balance Activities'!$G$90:$G$138,NA,0,1)-_xlfn.XLOOKUP(B507,'4. Material Balance Activities'!$C$90:$C$138,'4. Material Balance Activities'!$M$90:$M$138,NA,0,1))*G507)*(1-F507)</f>
        <v>4.455000000000001</v>
      </c>
      <c r="J507" s="105" t="s">
        <v>214</v>
      </c>
      <c r="K507" s="83" t="s">
        <v>214</v>
      </c>
      <c r="L507" s="102" cm="1">
        <f t="array" ref="L507">((_xlfn.XLOOKUP(B507,'4. Material Balance Activities'!$C$90:$C$138,'4. Material Balance Activities'!$J$90:$J$138,NA,0,1)-_xlfn.XLOOKUP(B507,'4. Material Balance Activities'!$C$90:$C$138,'4. Material Balance Activities'!$P$90:$P$138,NA,0,1))*G507)*(1-F507)</f>
        <v>1.7963709677419358E-2</v>
      </c>
      <c r="M507" s="105" t="s">
        <v>214</v>
      </c>
      <c r="N507" s="83" t="s">
        <v>214</v>
      </c>
    </row>
    <row r="508" spans="1:14" x14ac:dyDescent="0.25">
      <c r="A508" s="79" t="s">
        <v>291</v>
      </c>
      <c r="B508" s="133" t="s">
        <v>318</v>
      </c>
      <c r="C508" s="137" t="s">
        <v>436</v>
      </c>
      <c r="D508" s="81" t="str">
        <f>IFERROR(IF(C508="No CAS","",INDEX('DEQ Pollutant List'!$C$7:$C$611,MATCH('5. Pollutant Emissions - MB'!C508,'DEQ Pollutant List'!$B$7:$B$611,0))),"")</f>
        <v>1,2,3-Trimethylbenzene</v>
      </c>
      <c r="E508" s="115"/>
      <c r="F508" s="138">
        <v>0</v>
      </c>
      <c r="G508" s="139">
        <v>3.0000000000000001E-3</v>
      </c>
      <c r="H508" s="104"/>
      <c r="I508" s="102" cm="1">
        <f t="array" ref="I508">((_xlfn.XLOOKUP(B508,'4. Material Balance Activities'!$C$90:$C$138,'4. Material Balance Activities'!$G$90:$G$138,NA,0,1)-_xlfn.XLOOKUP(B508,'4. Material Balance Activities'!$C$90:$C$138,'4. Material Balance Activities'!$M$90:$M$138,NA,0,1))*G508)*(1-F508)</f>
        <v>1.3365000000000002</v>
      </c>
      <c r="J508" s="105" t="s">
        <v>214</v>
      </c>
      <c r="K508" s="83" t="s">
        <v>214</v>
      </c>
      <c r="L508" s="102" cm="1">
        <f t="array" ref="L508">((_xlfn.XLOOKUP(B508,'4. Material Balance Activities'!$C$90:$C$138,'4. Material Balance Activities'!$J$90:$J$138,NA,0,1)-_xlfn.XLOOKUP(B508,'4. Material Balance Activities'!$C$90:$C$138,'4. Material Balance Activities'!$P$90:$P$138,NA,0,1))*G508)*(1-F508)</f>
        <v>5.3891129032258072E-3</v>
      </c>
      <c r="M508" s="105" t="s">
        <v>214</v>
      </c>
      <c r="N508" s="83" t="s">
        <v>214</v>
      </c>
    </row>
    <row r="509" spans="1:14" x14ac:dyDescent="0.25">
      <c r="A509" s="79" t="s">
        <v>291</v>
      </c>
      <c r="B509" s="133" t="s">
        <v>318</v>
      </c>
      <c r="C509" s="137" t="s">
        <v>191</v>
      </c>
      <c r="D509" s="81" t="str">
        <f>IFERROR(IF(C509="No CAS","",INDEX('DEQ Pollutant List'!$C$7:$C$611,MATCH('5. Pollutant Emissions - MB'!C509,'DEQ Pollutant List'!$B$7:$B$611,0))),"")</f>
        <v>Xylene (mixture), including m-xylene, o-xylene, p-xylene</v>
      </c>
      <c r="E509" s="115"/>
      <c r="F509" s="138">
        <v>0</v>
      </c>
      <c r="G509" s="139">
        <v>0.02</v>
      </c>
      <c r="H509" s="104"/>
      <c r="I509" s="102" cm="1">
        <f t="array" ref="I509">((_xlfn.XLOOKUP(B509,'4. Material Balance Activities'!$C$90:$C$138,'4. Material Balance Activities'!$G$90:$G$138,NA,0,1)-_xlfn.XLOOKUP(B509,'4. Material Balance Activities'!$C$90:$C$138,'4. Material Balance Activities'!$M$90:$M$138,NA,0,1))*G509)*(1-F509)</f>
        <v>8.9100000000000019</v>
      </c>
      <c r="J509" s="105" t="s">
        <v>214</v>
      </c>
      <c r="K509" s="83" t="s">
        <v>214</v>
      </c>
      <c r="L509" s="102" cm="1">
        <f t="array" ref="L509">((_xlfn.XLOOKUP(B509,'4. Material Balance Activities'!$C$90:$C$138,'4. Material Balance Activities'!$J$90:$J$138,NA,0,1)-_xlfn.XLOOKUP(B509,'4. Material Balance Activities'!$C$90:$C$138,'4. Material Balance Activities'!$P$90:$P$138,NA,0,1))*G509)*(1-F509)</f>
        <v>3.5927419354838716E-2</v>
      </c>
      <c r="M509" s="105" t="s">
        <v>214</v>
      </c>
      <c r="N509" s="83" t="s">
        <v>214</v>
      </c>
    </row>
    <row r="510" spans="1:14" x14ac:dyDescent="0.25">
      <c r="A510" s="79" t="s">
        <v>291</v>
      </c>
      <c r="B510" s="133" t="s">
        <v>318</v>
      </c>
      <c r="C510" s="137" t="s">
        <v>181</v>
      </c>
      <c r="D510" s="81" t="str">
        <f>IFERROR(IF(C510="No CAS","",INDEX('DEQ Pollutant List'!$C$7:$C$611,MATCH('5. Pollutant Emissions - MB'!C510,'DEQ Pollutant List'!$B$7:$B$611,0))),"")</f>
        <v>Ethyl benzene</v>
      </c>
      <c r="E510" s="115"/>
      <c r="F510" s="138">
        <v>0</v>
      </c>
      <c r="G510" s="139">
        <v>3.0000000000000001E-3</v>
      </c>
      <c r="H510" s="104"/>
      <c r="I510" s="102" cm="1">
        <f t="array" ref="I510">((_xlfn.XLOOKUP(B510,'4. Material Balance Activities'!$C$90:$C$138,'4. Material Balance Activities'!$G$90:$G$138,NA,0,1)-_xlfn.XLOOKUP(B510,'4. Material Balance Activities'!$C$90:$C$138,'4. Material Balance Activities'!$M$90:$M$138,NA,0,1))*G510)*(1-F510)</f>
        <v>1.3365000000000002</v>
      </c>
      <c r="J510" s="105" t="s">
        <v>214</v>
      </c>
      <c r="K510" s="83" t="s">
        <v>214</v>
      </c>
      <c r="L510" s="102" cm="1">
        <f t="array" ref="L510">((_xlfn.XLOOKUP(B510,'4. Material Balance Activities'!$C$90:$C$138,'4. Material Balance Activities'!$J$90:$J$138,NA,0,1)-_xlfn.XLOOKUP(B510,'4. Material Balance Activities'!$C$90:$C$138,'4. Material Balance Activities'!$P$90:$P$138,NA,0,1))*G510)*(1-F510)</f>
        <v>5.3891129032258072E-3</v>
      </c>
      <c r="M510" s="105" t="s">
        <v>214</v>
      </c>
      <c r="N510" s="83" t="s">
        <v>214</v>
      </c>
    </row>
    <row r="511" spans="1:14" x14ac:dyDescent="0.25">
      <c r="A511" s="79" t="s">
        <v>291</v>
      </c>
      <c r="B511" s="133" t="s">
        <v>318</v>
      </c>
      <c r="C511" s="137" t="s">
        <v>428</v>
      </c>
      <c r="D511" s="81" t="str">
        <f>IFERROR(IF(C511="No CAS","",INDEX('DEQ Pollutant List'!$C$7:$C$611,MATCH('5. Pollutant Emissions - MB'!C511,'DEQ Pollutant List'!$B$7:$B$611,0))),"")</f>
        <v>Isopropylbenzene (cumene)</v>
      </c>
      <c r="E511" s="115"/>
      <c r="F511" s="138">
        <v>0</v>
      </c>
      <c r="G511" s="139">
        <v>1E-3</v>
      </c>
      <c r="H511" s="104"/>
      <c r="I511" s="102" cm="1">
        <f t="array" ref="I511">((_xlfn.XLOOKUP(B511,'4. Material Balance Activities'!$C$90:$C$138,'4. Material Balance Activities'!$G$90:$G$138,NA,0,1)-_xlfn.XLOOKUP(B511,'4. Material Balance Activities'!$C$90:$C$138,'4. Material Balance Activities'!$M$90:$M$138,NA,0,1))*G511)*(1-F511)</f>
        <v>0.44550000000000006</v>
      </c>
      <c r="J511" s="105" t="s">
        <v>214</v>
      </c>
      <c r="K511" s="83" t="s">
        <v>214</v>
      </c>
      <c r="L511" s="102" cm="1">
        <f t="array" ref="L511">((_xlfn.XLOOKUP(B511,'4. Material Balance Activities'!$C$90:$C$138,'4. Material Balance Activities'!$J$90:$J$138,NA,0,1)-_xlfn.XLOOKUP(B511,'4. Material Balance Activities'!$C$90:$C$138,'4. Material Balance Activities'!$P$90:$P$138,NA,0,1))*G511)*(1-F511)</f>
        <v>1.7963709677419357E-3</v>
      </c>
      <c r="M511" s="105" t="s">
        <v>214</v>
      </c>
      <c r="N511" s="83" t="s">
        <v>214</v>
      </c>
    </row>
    <row r="512" spans="1:14" x14ac:dyDescent="0.25">
      <c r="A512" s="79" t="s">
        <v>291</v>
      </c>
      <c r="B512" s="133" t="s">
        <v>318</v>
      </c>
      <c r="C512" s="137" t="s">
        <v>430</v>
      </c>
      <c r="D512" s="81" t="str">
        <f>IFERROR(IF(C512="No CAS","",INDEX('DEQ Pollutant List'!$C$7:$C$611,MATCH('5. Pollutant Emissions - MB'!C512,'DEQ Pollutant List'!$B$7:$B$611,0))),"")</f>
        <v>n-Butyl alcohol</v>
      </c>
      <c r="E512" s="115"/>
      <c r="F512" s="138">
        <v>0</v>
      </c>
      <c r="G512" s="139">
        <v>0.06</v>
      </c>
      <c r="H512" s="104"/>
      <c r="I512" s="102" cm="1">
        <f t="array" ref="I512">((_xlfn.XLOOKUP(B512,'4. Material Balance Activities'!$C$90:$C$138,'4. Material Balance Activities'!$G$90:$G$138,NA,0,1)-_xlfn.XLOOKUP(B512,'4. Material Balance Activities'!$C$90:$C$138,'4. Material Balance Activities'!$M$90:$M$138,NA,0,1))*G512)*(1-F512)</f>
        <v>26.730000000000004</v>
      </c>
      <c r="J512" s="105" t="s">
        <v>214</v>
      </c>
      <c r="K512" s="83" t="s">
        <v>214</v>
      </c>
      <c r="L512" s="102" cm="1">
        <f t="array" ref="L512">((_xlfn.XLOOKUP(B512,'4. Material Balance Activities'!$C$90:$C$138,'4. Material Balance Activities'!$J$90:$J$138,NA,0,1)-_xlfn.XLOOKUP(B512,'4. Material Balance Activities'!$C$90:$C$138,'4. Material Balance Activities'!$P$90:$P$138,NA,0,1))*G512)*(1-F512)</f>
        <v>0.10778225806451613</v>
      </c>
      <c r="M512" s="105" t="s">
        <v>214</v>
      </c>
      <c r="N512" s="83" t="s">
        <v>214</v>
      </c>
    </row>
    <row r="513" spans="1:14" x14ac:dyDescent="0.25">
      <c r="A513" s="79" t="s">
        <v>291</v>
      </c>
      <c r="B513" s="133" t="s">
        <v>319</v>
      </c>
      <c r="C513" s="137" t="s">
        <v>191</v>
      </c>
      <c r="D513" s="81" t="str">
        <f>IFERROR(IF(C513="No CAS","",INDEX('DEQ Pollutant List'!$C$7:$C$611,MATCH('5. Pollutant Emissions - MB'!C513,'DEQ Pollutant List'!$B$7:$B$611,0))),"")</f>
        <v>Xylene (mixture), including m-xylene, o-xylene, p-xylene</v>
      </c>
      <c r="E513" s="115"/>
      <c r="F513" s="138">
        <v>0</v>
      </c>
      <c r="G513" s="139">
        <v>0.02</v>
      </c>
      <c r="H513" s="104"/>
      <c r="I513" s="102" cm="1">
        <f t="array" ref="I513">((_xlfn.XLOOKUP(B513,'4. Material Balance Activities'!$C$90:$C$138,'4. Material Balance Activities'!$G$90:$G$138,NA,0,1)-_xlfn.XLOOKUP(B513,'4. Material Balance Activities'!$C$90:$C$138,'4. Material Balance Activities'!$M$90:$M$138,NA,0,1))*G513)*(1-F513)</f>
        <v>5.7499200000000013</v>
      </c>
      <c r="J513" s="105" t="s">
        <v>214</v>
      </c>
      <c r="K513" s="83" t="s">
        <v>214</v>
      </c>
      <c r="L513" s="102" cm="1">
        <f t="array" ref="L513">((_xlfn.XLOOKUP(B513,'4. Material Balance Activities'!$C$90:$C$138,'4. Material Balance Activities'!$J$90:$J$138,NA,0,1)-_xlfn.XLOOKUP(B513,'4. Material Balance Activities'!$C$90:$C$138,'4. Material Balance Activities'!$P$90:$P$138,NA,0,1))*G513)*(1-F513)</f>
        <v>2.3185161290322585E-2</v>
      </c>
      <c r="M513" s="105" t="s">
        <v>214</v>
      </c>
      <c r="N513" s="83" t="s">
        <v>214</v>
      </c>
    </row>
    <row r="514" spans="1:14" x14ac:dyDescent="0.25">
      <c r="A514" s="79" t="s">
        <v>291</v>
      </c>
      <c r="B514" s="133" t="s">
        <v>319</v>
      </c>
      <c r="C514" s="137" t="s">
        <v>181</v>
      </c>
      <c r="D514" s="81" t="str">
        <f>IFERROR(IF(C514="No CAS","",INDEX('DEQ Pollutant List'!$C$7:$C$611,MATCH('5. Pollutant Emissions - MB'!C514,'DEQ Pollutant List'!$B$7:$B$611,0))),"")</f>
        <v>Ethyl benzene</v>
      </c>
      <c r="E514" s="115"/>
      <c r="F514" s="138">
        <v>0</v>
      </c>
      <c r="G514" s="139">
        <v>0.02</v>
      </c>
      <c r="H514" s="104"/>
      <c r="I514" s="102" cm="1">
        <f t="array" ref="I514">((_xlfn.XLOOKUP(B514,'4. Material Balance Activities'!$C$90:$C$138,'4. Material Balance Activities'!$G$90:$G$138,NA,0,1)-_xlfn.XLOOKUP(B514,'4. Material Balance Activities'!$C$90:$C$138,'4. Material Balance Activities'!$M$90:$M$138,NA,0,1))*G514)*(1-F514)</f>
        <v>5.7499200000000013</v>
      </c>
      <c r="J514" s="105" t="s">
        <v>214</v>
      </c>
      <c r="K514" s="83" t="s">
        <v>214</v>
      </c>
      <c r="L514" s="102" cm="1">
        <f t="array" ref="L514">((_xlfn.XLOOKUP(B514,'4. Material Balance Activities'!$C$90:$C$138,'4. Material Balance Activities'!$J$90:$J$138,NA,0,1)-_xlfn.XLOOKUP(B514,'4. Material Balance Activities'!$C$90:$C$138,'4. Material Balance Activities'!$P$90:$P$138,NA,0,1))*G514)*(1-F514)</f>
        <v>2.3185161290322585E-2</v>
      </c>
      <c r="M514" s="105" t="s">
        <v>214</v>
      </c>
      <c r="N514" s="83" t="s">
        <v>214</v>
      </c>
    </row>
    <row r="515" spans="1:14" x14ac:dyDescent="0.25">
      <c r="A515" s="79" t="s">
        <v>291</v>
      </c>
      <c r="B515" s="133" t="s">
        <v>319</v>
      </c>
      <c r="C515" s="137" t="s">
        <v>156</v>
      </c>
      <c r="D515" s="81" t="str">
        <f>IFERROR(IF(C515="No CAS","",INDEX('DEQ Pollutant List'!$C$7:$C$611,MATCH('5. Pollutant Emissions - MB'!C515,'DEQ Pollutant List'!$B$7:$B$611,0))),"")</f>
        <v>Formaldehyde</v>
      </c>
      <c r="E515" s="115"/>
      <c r="F515" s="138">
        <v>0</v>
      </c>
      <c r="G515" s="139">
        <v>0.02</v>
      </c>
      <c r="H515" s="104"/>
      <c r="I515" s="102" cm="1">
        <f t="array" ref="I515">((_xlfn.XLOOKUP(B515,'4. Material Balance Activities'!$C$90:$C$138,'4. Material Balance Activities'!$G$90:$G$138,NA,0,1)-_xlfn.XLOOKUP(B515,'4. Material Balance Activities'!$C$90:$C$138,'4. Material Balance Activities'!$M$90:$M$138,NA,0,1))*G515)*(1-F515)</f>
        <v>5.7499200000000013</v>
      </c>
      <c r="J515" s="105" t="s">
        <v>214</v>
      </c>
      <c r="K515" s="83" t="s">
        <v>214</v>
      </c>
      <c r="L515" s="102" cm="1">
        <f t="array" ref="L515">((_xlfn.XLOOKUP(B515,'4. Material Balance Activities'!$C$90:$C$138,'4. Material Balance Activities'!$J$90:$J$138,NA,0,1)-_xlfn.XLOOKUP(B515,'4. Material Balance Activities'!$C$90:$C$138,'4. Material Balance Activities'!$P$90:$P$138,NA,0,1))*G515)*(1-F515)</f>
        <v>2.3185161290322585E-2</v>
      </c>
      <c r="M515" s="105" t="s">
        <v>214</v>
      </c>
      <c r="N515" s="83" t="s">
        <v>214</v>
      </c>
    </row>
    <row r="516" spans="1:14" x14ac:dyDescent="0.25">
      <c r="A516" s="79" t="s">
        <v>291</v>
      </c>
      <c r="B516" s="133" t="s">
        <v>319</v>
      </c>
      <c r="C516" s="137" t="s">
        <v>431</v>
      </c>
      <c r="D516" s="81" t="str">
        <f>IFERROR(IF(C516="No CAS","",INDEX('DEQ Pollutant List'!$C$7:$C$611,MATCH('5. Pollutant Emissions - MB'!C516,'DEQ Pollutant List'!$B$7:$B$611,0))),"")</f>
        <v>1,2,4-Trimethylbenzene</v>
      </c>
      <c r="E516" s="115"/>
      <c r="F516" s="138">
        <v>0</v>
      </c>
      <c r="G516" s="139">
        <v>0.02</v>
      </c>
      <c r="H516" s="104"/>
      <c r="I516" s="102" cm="1">
        <f t="array" ref="I516">((_xlfn.XLOOKUP(B516,'4. Material Balance Activities'!$C$90:$C$138,'4. Material Balance Activities'!$G$90:$G$138,NA,0,1)-_xlfn.XLOOKUP(B516,'4. Material Balance Activities'!$C$90:$C$138,'4. Material Balance Activities'!$M$90:$M$138,NA,0,1))*G516)*(1-F516)</f>
        <v>5.7499200000000013</v>
      </c>
      <c r="J516" s="105" t="s">
        <v>214</v>
      </c>
      <c r="K516" s="83" t="s">
        <v>214</v>
      </c>
      <c r="L516" s="102" cm="1">
        <f t="array" ref="L516">((_xlfn.XLOOKUP(B516,'4. Material Balance Activities'!$C$90:$C$138,'4. Material Balance Activities'!$J$90:$J$138,NA,0,1)-_xlfn.XLOOKUP(B516,'4. Material Balance Activities'!$C$90:$C$138,'4. Material Balance Activities'!$P$90:$P$138,NA,0,1))*G516)*(1-F516)</f>
        <v>2.3185161290322585E-2</v>
      </c>
      <c r="M516" s="105" t="s">
        <v>214</v>
      </c>
      <c r="N516" s="83" t="s">
        <v>214</v>
      </c>
    </row>
    <row r="517" spans="1:14" x14ac:dyDescent="0.25">
      <c r="A517" s="79" t="s">
        <v>291</v>
      </c>
      <c r="B517" s="133" t="s">
        <v>319</v>
      </c>
      <c r="C517" s="137" t="s">
        <v>437</v>
      </c>
      <c r="D517" s="81" t="str">
        <f>IFERROR(IF(C517="No CAS","",INDEX('DEQ Pollutant List'!$C$7:$C$611,MATCH('5. Pollutant Emissions - MB'!C517,'DEQ Pollutant List'!$B$7:$B$611,0))),"")</f>
        <v>1,3,5-Trimethylbenzene</v>
      </c>
      <c r="E517" s="115"/>
      <c r="F517" s="138">
        <v>0</v>
      </c>
      <c r="G517" s="139">
        <v>0.02</v>
      </c>
      <c r="H517" s="104"/>
      <c r="I517" s="102" cm="1">
        <f t="array" ref="I517">((_xlfn.XLOOKUP(B517,'4. Material Balance Activities'!$C$90:$C$138,'4. Material Balance Activities'!$G$90:$G$138,NA,0,1)-_xlfn.XLOOKUP(B517,'4. Material Balance Activities'!$C$90:$C$138,'4. Material Balance Activities'!$M$90:$M$138,NA,0,1))*G517)*(1-F517)</f>
        <v>5.7499200000000013</v>
      </c>
      <c r="J517" s="105" t="s">
        <v>214</v>
      </c>
      <c r="K517" s="83" t="s">
        <v>214</v>
      </c>
      <c r="L517" s="102" cm="1">
        <f t="array" ref="L517">((_xlfn.XLOOKUP(B517,'4. Material Balance Activities'!$C$90:$C$138,'4. Material Balance Activities'!$J$90:$J$138,NA,0,1)-_xlfn.XLOOKUP(B517,'4. Material Balance Activities'!$C$90:$C$138,'4. Material Balance Activities'!$P$90:$P$138,NA,0,1))*G517)*(1-F517)</f>
        <v>2.3185161290322585E-2</v>
      </c>
      <c r="M517" s="105" t="s">
        <v>214</v>
      </c>
      <c r="N517" s="83" t="s">
        <v>214</v>
      </c>
    </row>
    <row r="518" spans="1:14" x14ac:dyDescent="0.25">
      <c r="A518" s="79" t="s">
        <v>291</v>
      </c>
      <c r="B518" s="133" t="s">
        <v>319</v>
      </c>
      <c r="C518" s="137" t="s">
        <v>428</v>
      </c>
      <c r="D518" s="81" t="str">
        <f>IFERROR(IF(C518="No CAS","",INDEX('DEQ Pollutant List'!$C$7:$C$611,MATCH('5. Pollutant Emissions - MB'!C518,'DEQ Pollutant List'!$B$7:$B$611,0))),"")</f>
        <v>Isopropylbenzene (cumene)</v>
      </c>
      <c r="E518" s="115"/>
      <c r="F518" s="138">
        <v>0</v>
      </c>
      <c r="G518" s="139">
        <v>0.02</v>
      </c>
      <c r="H518" s="104"/>
      <c r="I518" s="102" cm="1">
        <f t="array" ref="I518">((_xlfn.XLOOKUP(B518,'4. Material Balance Activities'!$C$90:$C$138,'4. Material Balance Activities'!$G$90:$G$138,NA,0,1)-_xlfn.XLOOKUP(B518,'4. Material Balance Activities'!$C$90:$C$138,'4. Material Balance Activities'!$M$90:$M$138,NA,0,1))*G518)*(1-F518)</f>
        <v>5.7499200000000013</v>
      </c>
      <c r="J518" s="105" t="s">
        <v>214</v>
      </c>
      <c r="K518" s="83" t="s">
        <v>214</v>
      </c>
      <c r="L518" s="102" cm="1">
        <f t="array" ref="L518">((_xlfn.XLOOKUP(B518,'4. Material Balance Activities'!$C$90:$C$138,'4. Material Balance Activities'!$J$90:$J$138,NA,0,1)-_xlfn.XLOOKUP(B518,'4. Material Balance Activities'!$C$90:$C$138,'4. Material Balance Activities'!$P$90:$P$138,NA,0,1))*G518)*(1-F518)</f>
        <v>2.3185161290322585E-2</v>
      </c>
      <c r="M518" s="105" t="s">
        <v>214</v>
      </c>
      <c r="N518" s="83" t="s">
        <v>214</v>
      </c>
    </row>
    <row r="519" spans="1:14" x14ac:dyDescent="0.25">
      <c r="A519" s="79" t="s">
        <v>291</v>
      </c>
      <c r="B519" s="133" t="s">
        <v>319</v>
      </c>
      <c r="C519" s="137" t="s">
        <v>430</v>
      </c>
      <c r="D519" s="81" t="str">
        <f>IFERROR(IF(C519="No CAS","",INDEX('DEQ Pollutant List'!$C$7:$C$611,MATCH('5. Pollutant Emissions - MB'!C519,'DEQ Pollutant List'!$B$7:$B$611,0))),"")</f>
        <v>n-Butyl alcohol</v>
      </c>
      <c r="E519" s="115"/>
      <c r="F519" s="138">
        <v>0</v>
      </c>
      <c r="G519" s="139">
        <v>0.02</v>
      </c>
      <c r="H519" s="104"/>
      <c r="I519" s="102" cm="1">
        <f t="array" ref="I519">((_xlfn.XLOOKUP(B519,'4. Material Balance Activities'!$C$90:$C$138,'4. Material Balance Activities'!$G$90:$G$138,NA,0,1)-_xlfn.XLOOKUP(B519,'4. Material Balance Activities'!$C$90:$C$138,'4. Material Balance Activities'!$M$90:$M$138,NA,0,1))*G519)*(1-F519)</f>
        <v>5.7499200000000013</v>
      </c>
      <c r="J519" s="105" t="s">
        <v>214</v>
      </c>
      <c r="K519" s="83" t="s">
        <v>214</v>
      </c>
      <c r="L519" s="102" cm="1">
        <f t="array" ref="L519">((_xlfn.XLOOKUP(B519,'4. Material Balance Activities'!$C$90:$C$138,'4. Material Balance Activities'!$J$90:$J$138,NA,0,1)-_xlfn.XLOOKUP(B519,'4. Material Balance Activities'!$C$90:$C$138,'4. Material Balance Activities'!$P$90:$P$138,NA,0,1))*G519)*(1-F519)</f>
        <v>2.3185161290322585E-2</v>
      </c>
      <c r="M519" s="105" t="s">
        <v>214</v>
      </c>
      <c r="N519" s="83" t="s">
        <v>214</v>
      </c>
    </row>
    <row r="520" spans="1:14" x14ac:dyDescent="0.25">
      <c r="A520" s="79" t="s">
        <v>291</v>
      </c>
      <c r="B520" s="133" t="s">
        <v>319</v>
      </c>
      <c r="C520" s="137" t="s">
        <v>436</v>
      </c>
      <c r="D520" s="81" t="str">
        <f>IFERROR(IF(C520="No CAS","",INDEX('DEQ Pollutant List'!$C$7:$C$611,MATCH('5. Pollutant Emissions - MB'!C520,'DEQ Pollutant List'!$B$7:$B$611,0))),"")</f>
        <v>1,2,3-Trimethylbenzene</v>
      </c>
      <c r="E520" s="115"/>
      <c r="F520" s="138">
        <v>0</v>
      </c>
      <c r="G520" s="139">
        <v>0.02</v>
      </c>
      <c r="H520" s="104"/>
      <c r="I520" s="102" cm="1">
        <f t="array" ref="I520">((_xlfn.XLOOKUP(B520,'4. Material Balance Activities'!$C$90:$C$138,'4. Material Balance Activities'!$G$90:$G$138,NA,0,1)-_xlfn.XLOOKUP(B520,'4. Material Balance Activities'!$C$90:$C$138,'4. Material Balance Activities'!$M$90:$M$138,NA,0,1))*G520)*(1-F520)</f>
        <v>5.7499200000000013</v>
      </c>
      <c r="J520" s="105" t="s">
        <v>214</v>
      </c>
      <c r="K520" s="83" t="s">
        <v>214</v>
      </c>
      <c r="L520" s="102" cm="1">
        <f t="array" ref="L520">((_xlfn.XLOOKUP(B520,'4. Material Balance Activities'!$C$90:$C$138,'4. Material Balance Activities'!$J$90:$J$138,NA,0,1)-_xlfn.XLOOKUP(B520,'4. Material Balance Activities'!$C$90:$C$138,'4. Material Balance Activities'!$P$90:$P$138,NA,0,1))*G520)*(1-F520)</f>
        <v>2.3185161290322585E-2</v>
      </c>
      <c r="M520" s="105" t="s">
        <v>214</v>
      </c>
      <c r="N520" s="83" t="s">
        <v>214</v>
      </c>
    </row>
    <row r="521" spans="1:14" x14ac:dyDescent="0.25">
      <c r="A521" s="79" t="s">
        <v>291</v>
      </c>
      <c r="B521" s="133" t="s">
        <v>320</v>
      </c>
      <c r="C521" s="137" t="s">
        <v>181</v>
      </c>
      <c r="D521" s="81" t="str">
        <f>IFERROR(IF(C521="No CAS","",INDEX('DEQ Pollutant List'!$C$7:$C$611,MATCH('5. Pollutant Emissions - MB'!C521,'DEQ Pollutant List'!$B$7:$B$611,0))),"")</f>
        <v>Ethyl benzene</v>
      </c>
      <c r="E521" s="115"/>
      <c r="F521" s="138">
        <v>0</v>
      </c>
      <c r="G521" s="139">
        <v>1E-3</v>
      </c>
      <c r="H521" s="104"/>
      <c r="I521" s="102" cm="1">
        <f t="array" ref="I521">((_xlfn.XLOOKUP(B521,'4. Material Balance Activities'!$C$90:$C$138,'4. Material Balance Activities'!$G$90:$G$138,NA,0,1)-_xlfn.XLOOKUP(B521,'4. Material Balance Activities'!$C$90:$C$138,'4. Material Balance Activities'!$M$90:$M$138,NA,0,1))*G521)*(1-F521)</f>
        <v>0.437085</v>
      </c>
      <c r="J521" s="105" t="s">
        <v>214</v>
      </c>
      <c r="K521" s="83" t="s">
        <v>214</v>
      </c>
      <c r="L521" s="102" cm="1">
        <f t="array" ref="L521">((_xlfn.XLOOKUP(B521,'4. Material Balance Activities'!$C$90:$C$138,'4. Material Balance Activities'!$J$90:$J$138,NA,0,1)-_xlfn.XLOOKUP(B521,'4. Material Balance Activities'!$C$90:$C$138,'4. Material Balance Activities'!$P$90:$P$138,NA,0,1))*G521)*(1-F521)</f>
        <v>1.7624395161290323E-3</v>
      </c>
      <c r="M521" s="105" t="s">
        <v>214</v>
      </c>
      <c r="N521" s="83" t="s">
        <v>214</v>
      </c>
    </row>
    <row r="522" spans="1:14" x14ac:dyDescent="0.25">
      <c r="A522" s="79" t="s">
        <v>291</v>
      </c>
      <c r="B522" s="133" t="s">
        <v>320</v>
      </c>
      <c r="C522" s="137" t="s">
        <v>191</v>
      </c>
      <c r="D522" s="81" t="str">
        <f>IFERROR(IF(C522="No CAS","",INDEX('DEQ Pollutant List'!$C$7:$C$611,MATCH('5. Pollutant Emissions - MB'!C522,'DEQ Pollutant List'!$B$7:$B$611,0))),"")</f>
        <v>Xylene (mixture), including m-xylene, o-xylene, p-xylene</v>
      </c>
      <c r="E522" s="115"/>
      <c r="F522" s="138">
        <v>0</v>
      </c>
      <c r="G522" s="139">
        <v>0.01</v>
      </c>
      <c r="H522" s="104"/>
      <c r="I522" s="102" cm="1">
        <f t="array" ref="I522">((_xlfn.XLOOKUP(B522,'4. Material Balance Activities'!$C$90:$C$138,'4. Material Balance Activities'!$G$90:$G$138,NA,0,1)-_xlfn.XLOOKUP(B522,'4. Material Balance Activities'!$C$90:$C$138,'4. Material Balance Activities'!$M$90:$M$138,NA,0,1))*G522)*(1-F522)</f>
        <v>4.3708499999999999</v>
      </c>
      <c r="J522" s="105" t="s">
        <v>214</v>
      </c>
      <c r="K522" s="83" t="s">
        <v>214</v>
      </c>
      <c r="L522" s="102" cm="1">
        <f t="array" ref="L522">((_xlfn.XLOOKUP(B522,'4. Material Balance Activities'!$C$90:$C$138,'4. Material Balance Activities'!$J$90:$J$138,NA,0,1)-_xlfn.XLOOKUP(B522,'4. Material Balance Activities'!$C$90:$C$138,'4. Material Balance Activities'!$P$90:$P$138,NA,0,1))*G522)*(1-F522)</f>
        <v>1.7624395161290322E-2</v>
      </c>
      <c r="M522" s="105" t="s">
        <v>214</v>
      </c>
      <c r="N522" s="83" t="s">
        <v>214</v>
      </c>
    </row>
    <row r="523" spans="1:14" x14ac:dyDescent="0.25">
      <c r="A523" s="79" t="s">
        <v>291</v>
      </c>
      <c r="B523" s="133" t="s">
        <v>320</v>
      </c>
      <c r="C523" s="137" t="s">
        <v>156</v>
      </c>
      <c r="D523" s="81" t="str">
        <f>IFERROR(IF(C523="No CAS","",INDEX('DEQ Pollutant List'!$C$7:$C$611,MATCH('5. Pollutant Emissions - MB'!C523,'DEQ Pollutant List'!$B$7:$B$611,0))),"")</f>
        <v>Formaldehyde</v>
      </c>
      <c r="E523" s="115"/>
      <c r="F523" s="138">
        <v>0</v>
      </c>
      <c r="G523" s="139">
        <v>1E-3</v>
      </c>
      <c r="H523" s="104"/>
      <c r="I523" s="102" cm="1">
        <f t="array" ref="I523">((_xlfn.XLOOKUP(B523,'4. Material Balance Activities'!$C$90:$C$138,'4. Material Balance Activities'!$G$90:$G$138,NA,0,1)-_xlfn.XLOOKUP(B523,'4. Material Balance Activities'!$C$90:$C$138,'4. Material Balance Activities'!$M$90:$M$138,NA,0,1))*G523)*(1-F523)</f>
        <v>0.437085</v>
      </c>
      <c r="J523" s="105" t="s">
        <v>214</v>
      </c>
      <c r="K523" s="83" t="s">
        <v>214</v>
      </c>
      <c r="L523" s="102" cm="1">
        <f t="array" ref="L523">((_xlfn.XLOOKUP(B523,'4. Material Balance Activities'!$C$90:$C$138,'4. Material Balance Activities'!$J$90:$J$138,NA,0,1)-_xlfn.XLOOKUP(B523,'4. Material Balance Activities'!$C$90:$C$138,'4. Material Balance Activities'!$P$90:$P$138,NA,0,1))*G523)*(1-F523)</f>
        <v>1.7624395161290323E-3</v>
      </c>
      <c r="M523" s="105" t="s">
        <v>214</v>
      </c>
      <c r="N523" s="83" t="s">
        <v>214</v>
      </c>
    </row>
    <row r="524" spans="1:14" x14ac:dyDescent="0.25">
      <c r="A524" s="79" t="s">
        <v>291</v>
      </c>
      <c r="B524" s="133" t="s">
        <v>320</v>
      </c>
      <c r="C524" s="137" t="s">
        <v>431</v>
      </c>
      <c r="D524" s="81" t="str">
        <f>IFERROR(IF(C524="No CAS","",INDEX('DEQ Pollutant List'!$C$7:$C$611,MATCH('5. Pollutant Emissions - MB'!C524,'DEQ Pollutant List'!$B$7:$B$611,0))),"")</f>
        <v>1,2,4-Trimethylbenzene</v>
      </c>
      <c r="E524" s="115"/>
      <c r="F524" s="138">
        <v>0</v>
      </c>
      <c r="G524" s="139">
        <v>0.01</v>
      </c>
      <c r="H524" s="104"/>
      <c r="I524" s="102" cm="1">
        <f t="array" ref="I524">((_xlfn.XLOOKUP(B524,'4. Material Balance Activities'!$C$90:$C$138,'4. Material Balance Activities'!$G$90:$G$138,NA,0,1)-_xlfn.XLOOKUP(B524,'4. Material Balance Activities'!$C$90:$C$138,'4. Material Balance Activities'!$M$90:$M$138,NA,0,1))*G524)*(1-F524)</f>
        <v>4.3708499999999999</v>
      </c>
      <c r="J524" s="105" t="s">
        <v>214</v>
      </c>
      <c r="K524" s="83" t="s">
        <v>214</v>
      </c>
      <c r="L524" s="102" cm="1">
        <f t="array" ref="L524">((_xlfn.XLOOKUP(B524,'4. Material Balance Activities'!$C$90:$C$138,'4. Material Balance Activities'!$J$90:$J$138,NA,0,1)-_xlfn.XLOOKUP(B524,'4. Material Balance Activities'!$C$90:$C$138,'4. Material Balance Activities'!$P$90:$P$138,NA,0,1))*G524)*(1-F524)</f>
        <v>1.7624395161290322E-2</v>
      </c>
      <c r="M524" s="105" t="s">
        <v>214</v>
      </c>
      <c r="N524" s="83" t="s">
        <v>214</v>
      </c>
    </row>
    <row r="525" spans="1:14" x14ac:dyDescent="0.25">
      <c r="A525" s="79" t="s">
        <v>291</v>
      </c>
      <c r="B525" s="133" t="s">
        <v>320</v>
      </c>
      <c r="C525" s="137" t="s">
        <v>437</v>
      </c>
      <c r="D525" s="81" t="str">
        <f>IFERROR(IF(C525="No CAS","",INDEX('DEQ Pollutant List'!$C$7:$C$611,MATCH('5. Pollutant Emissions - MB'!C525,'DEQ Pollutant List'!$B$7:$B$611,0))),"")</f>
        <v>1,3,5-Trimethylbenzene</v>
      </c>
      <c r="E525" s="115"/>
      <c r="F525" s="138">
        <v>0</v>
      </c>
      <c r="G525" s="139">
        <v>0.01</v>
      </c>
      <c r="H525" s="104"/>
      <c r="I525" s="102" cm="1">
        <f t="array" ref="I525">((_xlfn.XLOOKUP(B525,'4. Material Balance Activities'!$C$90:$C$138,'4. Material Balance Activities'!$G$90:$G$138,NA,0,1)-_xlfn.XLOOKUP(B525,'4. Material Balance Activities'!$C$90:$C$138,'4. Material Balance Activities'!$M$90:$M$138,NA,0,1))*G525)*(1-F525)</f>
        <v>4.3708499999999999</v>
      </c>
      <c r="J525" s="105" t="s">
        <v>214</v>
      </c>
      <c r="K525" s="83" t="s">
        <v>214</v>
      </c>
      <c r="L525" s="102" cm="1">
        <f t="array" ref="L525">((_xlfn.XLOOKUP(B525,'4. Material Balance Activities'!$C$90:$C$138,'4. Material Balance Activities'!$J$90:$J$138,NA,0,1)-_xlfn.XLOOKUP(B525,'4. Material Balance Activities'!$C$90:$C$138,'4. Material Balance Activities'!$P$90:$P$138,NA,0,1))*G525)*(1-F525)</f>
        <v>1.7624395161290322E-2</v>
      </c>
      <c r="M525" s="105" t="s">
        <v>214</v>
      </c>
      <c r="N525" s="83" t="s">
        <v>214</v>
      </c>
    </row>
    <row r="526" spans="1:14" x14ac:dyDescent="0.25">
      <c r="A526" s="79" t="s">
        <v>291</v>
      </c>
      <c r="B526" s="133" t="s">
        <v>320</v>
      </c>
      <c r="C526" s="137" t="s">
        <v>428</v>
      </c>
      <c r="D526" s="81" t="str">
        <f>IFERROR(IF(C526="No CAS","",INDEX('DEQ Pollutant List'!$C$7:$C$611,MATCH('5. Pollutant Emissions - MB'!C526,'DEQ Pollutant List'!$B$7:$B$611,0))),"")</f>
        <v>Isopropylbenzene (cumene)</v>
      </c>
      <c r="E526" s="115"/>
      <c r="F526" s="138">
        <v>0</v>
      </c>
      <c r="G526" s="139">
        <v>2E-3</v>
      </c>
      <c r="H526" s="104"/>
      <c r="I526" s="102" cm="1">
        <f t="array" ref="I526">((_xlfn.XLOOKUP(B526,'4. Material Balance Activities'!$C$90:$C$138,'4. Material Balance Activities'!$G$90:$G$138,NA,0,1)-_xlfn.XLOOKUP(B526,'4. Material Balance Activities'!$C$90:$C$138,'4. Material Balance Activities'!$M$90:$M$138,NA,0,1))*G526)*(1-F526)</f>
        <v>0.87417</v>
      </c>
      <c r="J526" s="105" t="s">
        <v>214</v>
      </c>
      <c r="K526" s="83" t="s">
        <v>214</v>
      </c>
      <c r="L526" s="102" cm="1">
        <f t="array" ref="L526">((_xlfn.XLOOKUP(B526,'4. Material Balance Activities'!$C$90:$C$138,'4. Material Balance Activities'!$J$90:$J$138,NA,0,1)-_xlfn.XLOOKUP(B526,'4. Material Balance Activities'!$C$90:$C$138,'4. Material Balance Activities'!$P$90:$P$138,NA,0,1))*G526)*(1-F526)</f>
        <v>3.5248790322580646E-3</v>
      </c>
      <c r="M526" s="105" t="s">
        <v>214</v>
      </c>
      <c r="N526" s="83" t="s">
        <v>214</v>
      </c>
    </row>
    <row r="527" spans="1:14" x14ac:dyDescent="0.25">
      <c r="A527" s="79" t="s">
        <v>291</v>
      </c>
      <c r="B527" s="133" t="s">
        <v>320</v>
      </c>
      <c r="C527" s="137" t="s">
        <v>430</v>
      </c>
      <c r="D527" s="81" t="str">
        <f>IFERROR(IF(C527="No CAS","",INDEX('DEQ Pollutant List'!$C$7:$C$611,MATCH('5. Pollutant Emissions - MB'!C527,'DEQ Pollutant List'!$B$7:$B$611,0))),"")</f>
        <v>n-Butyl alcohol</v>
      </c>
      <c r="E527" s="115"/>
      <c r="F527" s="138">
        <v>0</v>
      </c>
      <c r="G527" s="139">
        <v>7.0000000000000007E-2</v>
      </c>
      <c r="H527" s="104"/>
      <c r="I527" s="102" cm="1">
        <f t="array" ref="I527">((_xlfn.XLOOKUP(B527,'4. Material Balance Activities'!$C$90:$C$138,'4. Material Balance Activities'!$G$90:$G$138,NA,0,1)-_xlfn.XLOOKUP(B527,'4. Material Balance Activities'!$C$90:$C$138,'4. Material Balance Activities'!$M$90:$M$138,NA,0,1))*G527)*(1-F527)</f>
        <v>30.595950000000002</v>
      </c>
      <c r="J527" s="105" t="s">
        <v>214</v>
      </c>
      <c r="K527" s="83" t="s">
        <v>214</v>
      </c>
      <c r="L527" s="102" cm="1">
        <f t="array" ref="L527">((_xlfn.XLOOKUP(B527,'4. Material Balance Activities'!$C$90:$C$138,'4. Material Balance Activities'!$J$90:$J$138,NA,0,1)-_xlfn.XLOOKUP(B527,'4. Material Balance Activities'!$C$90:$C$138,'4. Material Balance Activities'!$P$90:$P$138,NA,0,1))*G527)*(1-F527)</f>
        <v>0.12337076612903226</v>
      </c>
      <c r="M527" s="105" t="s">
        <v>214</v>
      </c>
      <c r="N527" s="83" t="s">
        <v>214</v>
      </c>
    </row>
    <row r="528" spans="1:14" x14ac:dyDescent="0.25">
      <c r="A528" s="79" t="s">
        <v>291</v>
      </c>
      <c r="B528" s="133" t="s">
        <v>320</v>
      </c>
      <c r="C528" s="137" t="s">
        <v>432</v>
      </c>
      <c r="D528" s="81" t="str">
        <f>IFERROR(IF(C528="No CAS","",INDEX('DEQ Pollutant List'!$C$7:$C$611,MATCH('5. Pollutant Emissions - MB'!C528,'DEQ Pollutant List'!$B$7:$B$611,0))),"")</f>
        <v>Propylene glycol monomethyl ether acetate</v>
      </c>
      <c r="E528" s="115"/>
      <c r="F528" s="138">
        <v>0</v>
      </c>
      <c r="G528" s="139">
        <v>0.02</v>
      </c>
      <c r="H528" s="104"/>
      <c r="I528" s="102" cm="1">
        <f t="array" ref="I528">((_xlfn.XLOOKUP(B528,'4. Material Balance Activities'!$C$90:$C$138,'4. Material Balance Activities'!$G$90:$G$138,NA,0,1)-_xlfn.XLOOKUP(B528,'4. Material Balance Activities'!$C$90:$C$138,'4. Material Balance Activities'!$M$90:$M$138,NA,0,1))*G528)*(1-F528)</f>
        <v>8.7416999999999998</v>
      </c>
      <c r="J528" s="105" t="s">
        <v>214</v>
      </c>
      <c r="K528" s="83" t="s">
        <v>214</v>
      </c>
      <c r="L528" s="102" cm="1">
        <f t="array" ref="L528">((_xlfn.XLOOKUP(B528,'4. Material Balance Activities'!$C$90:$C$138,'4. Material Balance Activities'!$J$90:$J$138,NA,0,1)-_xlfn.XLOOKUP(B528,'4. Material Balance Activities'!$C$90:$C$138,'4. Material Balance Activities'!$P$90:$P$138,NA,0,1))*G528)*(1-F528)</f>
        <v>3.5248790322580645E-2</v>
      </c>
      <c r="M528" s="105" t="s">
        <v>214</v>
      </c>
      <c r="N528" s="83" t="s">
        <v>214</v>
      </c>
    </row>
    <row r="529" spans="1:14" x14ac:dyDescent="0.25">
      <c r="A529" s="79" t="s">
        <v>291</v>
      </c>
      <c r="B529" s="133" t="s">
        <v>320</v>
      </c>
      <c r="C529" s="137" t="s">
        <v>436</v>
      </c>
      <c r="D529" s="81" t="str">
        <f>IFERROR(IF(C529="No CAS","",INDEX('DEQ Pollutant List'!$C$7:$C$611,MATCH('5. Pollutant Emissions - MB'!C529,'DEQ Pollutant List'!$B$7:$B$611,0))),"")</f>
        <v>1,2,3-Trimethylbenzene</v>
      </c>
      <c r="E529" s="115"/>
      <c r="F529" s="138">
        <v>0</v>
      </c>
      <c r="G529" s="139">
        <v>0.01</v>
      </c>
      <c r="H529" s="104"/>
      <c r="I529" s="102" cm="1">
        <f t="array" ref="I529">((_xlfn.XLOOKUP(B529,'4. Material Balance Activities'!$C$90:$C$138,'4. Material Balance Activities'!$G$90:$G$138,NA,0,1)-_xlfn.XLOOKUP(B529,'4. Material Balance Activities'!$C$90:$C$138,'4. Material Balance Activities'!$M$90:$M$138,NA,0,1))*G529)*(1-F529)</f>
        <v>4.3708499999999999</v>
      </c>
      <c r="J529" s="105" t="s">
        <v>214</v>
      </c>
      <c r="K529" s="83" t="s">
        <v>214</v>
      </c>
      <c r="L529" s="102" cm="1">
        <f t="array" ref="L529">((_xlfn.XLOOKUP(B529,'4. Material Balance Activities'!$C$90:$C$138,'4. Material Balance Activities'!$J$90:$J$138,NA,0,1)-_xlfn.XLOOKUP(B529,'4. Material Balance Activities'!$C$90:$C$138,'4. Material Balance Activities'!$P$90:$P$138,NA,0,1))*G529)*(1-F529)</f>
        <v>1.7624395161290322E-2</v>
      </c>
      <c r="M529" s="105" t="s">
        <v>214</v>
      </c>
      <c r="N529" s="83" t="s">
        <v>214</v>
      </c>
    </row>
    <row r="530" spans="1:14" x14ac:dyDescent="0.25">
      <c r="A530" s="79" t="s">
        <v>291</v>
      </c>
      <c r="B530" s="133" t="s">
        <v>321</v>
      </c>
      <c r="C530" s="137" t="s">
        <v>181</v>
      </c>
      <c r="D530" s="81" t="str">
        <f>IFERROR(IF(C530="No CAS","",INDEX('DEQ Pollutant List'!$C$7:$C$611,MATCH('5. Pollutant Emissions - MB'!C530,'DEQ Pollutant List'!$B$7:$B$611,0))),"")</f>
        <v>Ethyl benzene</v>
      </c>
      <c r="E530" s="115"/>
      <c r="F530" s="138">
        <v>0</v>
      </c>
      <c r="G530" s="139">
        <v>1E-3</v>
      </c>
      <c r="H530" s="104"/>
      <c r="I530" s="102" cm="1">
        <f t="array" ref="I530">((_xlfn.XLOOKUP(B530,'4. Material Balance Activities'!$C$90:$C$138,'4. Material Balance Activities'!$G$90:$G$138,NA,0,1)-_xlfn.XLOOKUP(B530,'4. Material Balance Activities'!$C$90:$C$138,'4. Material Balance Activities'!$M$90:$M$138,NA,0,1))*G530)*(1-F530)</f>
        <v>0.36753750000000002</v>
      </c>
      <c r="J530" s="105" t="s">
        <v>214</v>
      </c>
      <c r="K530" s="83" t="s">
        <v>214</v>
      </c>
      <c r="L530" s="102" cm="1">
        <f t="array" ref="L530">((_xlfn.XLOOKUP(B530,'4. Material Balance Activities'!$C$90:$C$138,'4. Material Balance Activities'!$J$90:$J$138,NA,0,1)-_xlfn.XLOOKUP(B530,'4. Material Balance Activities'!$C$90:$C$138,'4. Material Balance Activities'!$P$90:$P$138,NA,0,1))*G530)*(1-F530)</f>
        <v>1.482006048387097E-3</v>
      </c>
      <c r="M530" s="105" t="s">
        <v>214</v>
      </c>
      <c r="N530" s="83" t="s">
        <v>214</v>
      </c>
    </row>
    <row r="531" spans="1:14" x14ac:dyDescent="0.25">
      <c r="A531" s="79" t="s">
        <v>291</v>
      </c>
      <c r="B531" s="133" t="s">
        <v>321</v>
      </c>
      <c r="C531" s="137" t="s">
        <v>191</v>
      </c>
      <c r="D531" s="81" t="str">
        <f>IFERROR(IF(C531="No CAS","",INDEX('DEQ Pollutant List'!$C$7:$C$611,MATCH('5. Pollutant Emissions - MB'!C531,'DEQ Pollutant List'!$B$7:$B$611,0))),"")</f>
        <v>Xylene (mixture), including m-xylene, o-xylene, p-xylene</v>
      </c>
      <c r="E531" s="115"/>
      <c r="F531" s="138">
        <v>0</v>
      </c>
      <c r="G531" s="139">
        <v>0.01</v>
      </c>
      <c r="H531" s="104"/>
      <c r="I531" s="102" cm="1">
        <f t="array" ref="I531">((_xlfn.XLOOKUP(B531,'4. Material Balance Activities'!$C$90:$C$138,'4. Material Balance Activities'!$G$90:$G$138,NA,0,1)-_xlfn.XLOOKUP(B531,'4. Material Balance Activities'!$C$90:$C$138,'4. Material Balance Activities'!$M$90:$M$138,NA,0,1))*G531)*(1-F531)</f>
        <v>3.6753750000000003</v>
      </c>
      <c r="J531" s="105" t="s">
        <v>214</v>
      </c>
      <c r="K531" s="83" t="s">
        <v>214</v>
      </c>
      <c r="L531" s="102" cm="1">
        <f t="array" ref="L531">((_xlfn.XLOOKUP(B531,'4. Material Balance Activities'!$C$90:$C$138,'4. Material Balance Activities'!$J$90:$J$138,NA,0,1)-_xlfn.XLOOKUP(B531,'4. Material Balance Activities'!$C$90:$C$138,'4. Material Balance Activities'!$P$90:$P$138,NA,0,1))*G531)*(1-F531)</f>
        <v>1.4820060483870969E-2</v>
      </c>
      <c r="M531" s="105" t="s">
        <v>214</v>
      </c>
      <c r="N531" s="83" t="s">
        <v>214</v>
      </c>
    </row>
    <row r="532" spans="1:14" x14ac:dyDescent="0.25">
      <c r="A532" s="79" t="s">
        <v>291</v>
      </c>
      <c r="B532" s="133" t="s">
        <v>321</v>
      </c>
      <c r="C532" s="137" t="s">
        <v>156</v>
      </c>
      <c r="D532" s="81" t="str">
        <f>IFERROR(IF(C532="No CAS","",INDEX('DEQ Pollutant List'!$C$7:$C$611,MATCH('5. Pollutant Emissions - MB'!C532,'DEQ Pollutant List'!$B$7:$B$611,0))),"")</f>
        <v>Formaldehyde</v>
      </c>
      <c r="E532" s="115"/>
      <c r="F532" s="138">
        <v>0</v>
      </c>
      <c r="G532" s="139">
        <v>1E-3</v>
      </c>
      <c r="H532" s="104"/>
      <c r="I532" s="102" cm="1">
        <f t="array" ref="I532">((_xlfn.XLOOKUP(B532,'4. Material Balance Activities'!$C$90:$C$138,'4. Material Balance Activities'!$G$90:$G$138,NA,0,1)-_xlfn.XLOOKUP(B532,'4. Material Balance Activities'!$C$90:$C$138,'4. Material Balance Activities'!$M$90:$M$138,NA,0,1))*G532)*(1-F532)</f>
        <v>0.36753750000000002</v>
      </c>
      <c r="J532" s="105" t="s">
        <v>214</v>
      </c>
      <c r="K532" s="83" t="s">
        <v>214</v>
      </c>
      <c r="L532" s="102" cm="1">
        <f t="array" ref="L532">((_xlfn.XLOOKUP(B532,'4. Material Balance Activities'!$C$90:$C$138,'4. Material Balance Activities'!$J$90:$J$138,NA,0,1)-_xlfn.XLOOKUP(B532,'4. Material Balance Activities'!$C$90:$C$138,'4. Material Balance Activities'!$P$90:$P$138,NA,0,1))*G532)*(1-F532)</f>
        <v>1.482006048387097E-3</v>
      </c>
      <c r="M532" s="105" t="s">
        <v>214</v>
      </c>
      <c r="N532" s="83" t="s">
        <v>214</v>
      </c>
    </row>
    <row r="533" spans="1:14" x14ac:dyDescent="0.25">
      <c r="A533" s="79" t="s">
        <v>291</v>
      </c>
      <c r="B533" s="133" t="s">
        <v>321</v>
      </c>
      <c r="C533" s="137" t="s">
        <v>431</v>
      </c>
      <c r="D533" s="81" t="str">
        <f>IFERROR(IF(C533="No CAS","",INDEX('DEQ Pollutant List'!$C$7:$C$611,MATCH('5. Pollutant Emissions - MB'!C533,'DEQ Pollutant List'!$B$7:$B$611,0))),"")</f>
        <v>1,2,4-Trimethylbenzene</v>
      </c>
      <c r="E533" s="115"/>
      <c r="F533" s="138">
        <v>0</v>
      </c>
      <c r="G533" s="139">
        <v>0.01</v>
      </c>
      <c r="H533" s="104"/>
      <c r="I533" s="102" cm="1">
        <f t="array" ref="I533">((_xlfn.XLOOKUP(B533,'4. Material Balance Activities'!$C$90:$C$138,'4. Material Balance Activities'!$G$90:$G$138,NA,0,1)-_xlfn.XLOOKUP(B533,'4. Material Balance Activities'!$C$90:$C$138,'4. Material Balance Activities'!$M$90:$M$138,NA,0,1))*G533)*(1-F533)</f>
        <v>3.6753750000000003</v>
      </c>
      <c r="J533" s="105" t="s">
        <v>214</v>
      </c>
      <c r="K533" s="83" t="s">
        <v>214</v>
      </c>
      <c r="L533" s="102" cm="1">
        <f t="array" ref="L533">((_xlfn.XLOOKUP(B533,'4. Material Balance Activities'!$C$90:$C$138,'4. Material Balance Activities'!$J$90:$J$138,NA,0,1)-_xlfn.XLOOKUP(B533,'4. Material Balance Activities'!$C$90:$C$138,'4. Material Balance Activities'!$P$90:$P$138,NA,0,1))*G533)*(1-F533)</f>
        <v>1.4820060483870969E-2</v>
      </c>
      <c r="M533" s="105" t="s">
        <v>214</v>
      </c>
      <c r="N533" s="83" t="s">
        <v>214</v>
      </c>
    </row>
    <row r="534" spans="1:14" x14ac:dyDescent="0.25">
      <c r="A534" s="79" t="s">
        <v>291</v>
      </c>
      <c r="B534" s="133" t="s">
        <v>321</v>
      </c>
      <c r="C534" s="137" t="s">
        <v>437</v>
      </c>
      <c r="D534" s="81" t="str">
        <f>IFERROR(IF(C534="No CAS","",INDEX('DEQ Pollutant List'!$C$7:$C$611,MATCH('5. Pollutant Emissions - MB'!C534,'DEQ Pollutant List'!$B$7:$B$611,0))),"")</f>
        <v>1,3,5-Trimethylbenzene</v>
      </c>
      <c r="E534" s="115"/>
      <c r="F534" s="138">
        <v>0</v>
      </c>
      <c r="G534" s="139">
        <v>0.01</v>
      </c>
      <c r="H534" s="104"/>
      <c r="I534" s="102" cm="1">
        <f t="array" ref="I534">((_xlfn.XLOOKUP(B534,'4. Material Balance Activities'!$C$90:$C$138,'4. Material Balance Activities'!$G$90:$G$138,NA,0,1)-_xlfn.XLOOKUP(B534,'4. Material Balance Activities'!$C$90:$C$138,'4. Material Balance Activities'!$M$90:$M$138,NA,0,1))*G534)*(1-F534)</f>
        <v>3.6753750000000003</v>
      </c>
      <c r="J534" s="105" t="s">
        <v>214</v>
      </c>
      <c r="K534" s="83" t="s">
        <v>214</v>
      </c>
      <c r="L534" s="102" cm="1">
        <f t="array" ref="L534">((_xlfn.XLOOKUP(B534,'4. Material Balance Activities'!$C$90:$C$138,'4. Material Balance Activities'!$J$90:$J$138,NA,0,1)-_xlfn.XLOOKUP(B534,'4. Material Balance Activities'!$C$90:$C$138,'4. Material Balance Activities'!$P$90:$P$138,NA,0,1))*G534)*(1-F534)</f>
        <v>1.4820060483870969E-2</v>
      </c>
      <c r="M534" s="105" t="s">
        <v>214</v>
      </c>
      <c r="N534" s="83" t="s">
        <v>214</v>
      </c>
    </row>
    <row r="535" spans="1:14" x14ac:dyDescent="0.25">
      <c r="A535" s="79" t="s">
        <v>291</v>
      </c>
      <c r="B535" s="133" t="s">
        <v>321</v>
      </c>
      <c r="C535" s="137" t="s">
        <v>428</v>
      </c>
      <c r="D535" s="81" t="str">
        <f>IFERROR(IF(C535="No CAS","",INDEX('DEQ Pollutant List'!$C$7:$C$611,MATCH('5. Pollutant Emissions - MB'!C535,'DEQ Pollutant List'!$B$7:$B$611,0))),"")</f>
        <v>Isopropylbenzene (cumene)</v>
      </c>
      <c r="E535" s="115"/>
      <c r="F535" s="138">
        <v>0</v>
      </c>
      <c r="G535" s="139">
        <v>2E-3</v>
      </c>
      <c r="H535" s="104"/>
      <c r="I535" s="102" cm="1">
        <f t="array" ref="I535">((_xlfn.XLOOKUP(B535,'4. Material Balance Activities'!$C$90:$C$138,'4. Material Balance Activities'!$G$90:$G$138,NA,0,1)-_xlfn.XLOOKUP(B535,'4. Material Balance Activities'!$C$90:$C$138,'4. Material Balance Activities'!$M$90:$M$138,NA,0,1))*G535)*(1-F535)</f>
        <v>0.73507500000000003</v>
      </c>
      <c r="J535" s="105" t="s">
        <v>214</v>
      </c>
      <c r="K535" s="83" t="s">
        <v>214</v>
      </c>
      <c r="L535" s="102" cm="1">
        <f t="array" ref="L535">((_xlfn.XLOOKUP(B535,'4. Material Balance Activities'!$C$90:$C$138,'4. Material Balance Activities'!$J$90:$J$138,NA,0,1)-_xlfn.XLOOKUP(B535,'4. Material Balance Activities'!$C$90:$C$138,'4. Material Balance Activities'!$P$90:$P$138,NA,0,1))*G535)*(1-F535)</f>
        <v>2.9640120967741939E-3</v>
      </c>
      <c r="M535" s="105" t="s">
        <v>214</v>
      </c>
      <c r="N535" s="83" t="s">
        <v>214</v>
      </c>
    </row>
    <row r="536" spans="1:14" x14ac:dyDescent="0.25">
      <c r="A536" s="79" t="s">
        <v>291</v>
      </c>
      <c r="B536" s="133" t="s">
        <v>321</v>
      </c>
      <c r="C536" s="137" t="s">
        <v>430</v>
      </c>
      <c r="D536" s="81" t="str">
        <f>IFERROR(IF(C536="No CAS","",INDEX('DEQ Pollutant List'!$C$7:$C$611,MATCH('5. Pollutant Emissions - MB'!C536,'DEQ Pollutant List'!$B$7:$B$611,0))),"")</f>
        <v>n-Butyl alcohol</v>
      </c>
      <c r="E536" s="115"/>
      <c r="F536" s="138">
        <v>0</v>
      </c>
      <c r="G536" s="139">
        <v>7.0000000000000007E-2</v>
      </c>
      <c r="H536" s="104"/>
      <c r="I536" s="102" cm="1">
        <f t="array" ref="I536">((_xlfn.XLOOKUP(B536,'4. Material Balance Activities'!$C$90:$C$138,'4. Material Balance Activities'!$G$90:$G$138,NA,0,1)-_xlfn.XLOOKUP(B536,'4. Material Balance Activities'!$C$90:$C$138,'4. Material Balance Activities'!$M$90:$M$138,NA,0,1))*G536)*(1-F536)</f>
        <v>25.727625000000003</v>
      </c>
      <c r="J536" s="105" t="s">
        <v>214</v>
      </c>
      <c r="K536" s="83" t="s">
        <v>214</v>
      </c>
      <c r="L536" s="102" cm="1">
        <f t="array" ref="L536">((_xlfn.XLOOKUP(B536,'4. Material Balance Activities'!$C$90:$C$138,'4. Material Balance Activities'!$J$90:$J$138,NA,0,1)-_xlfn.XLOOKUP(B536,'4. Material Balance Activities'!$C$90:$C$138,'4. Material Balance Activities'!$P$90:$P$138,NA,0,1))*G536)*(1-F536)</f>
        <v>0.1037404233870968</v>
      </c>
      <c r="M536" s="105" t="s">
        <v>214</v>
      </c>
      <c r="N536" s="83" t="s">
        <v>214</v>
      </c>
    </row>
    <row r="537" spans="1:14" x14ac:dyDescent="0.25">
      <c r="A537" s="79" t="s">
        <v>291</v>
      </c>
      <c r="B537" s="133" t="s">
        <v>321</v>
      </c>
      <c r="C537" s="137" t="s">
        <v>432</v>
      </c>
      <c r="D537" s="81" t="str">
        <f>IFERROR(IF(C537="No CAS","",INDEX('DEQ Pollutant List'!$C$7:$C$611,MATCH('5. Pollutant Emissions - MB'!C537,'DEQ Pollutant List'!$B$7:$B$611,0))),"")</f>
        <v>Propylene glycol monomethyl ether acetate</v>
      </c>
      <c r="E537" s="115"/>
      <c r="F537" s="138">
        <v>0</v>
      </c>
      <c r="G537" s="139">
        <v>0.02</v>
      </c>
      <c r="H537" s="104"/>
      <c r="I537" s="102" cm="1">
        <f t="array" ref="I537">((_xlfn.XLOOKUP(B537,'4. Material Balance Activities'!$C$90:$C$138,'4. Material Balance Activities'!$G$90:$G$138,NA,0,1)-_xlfn.XLOOKUP(B537,'4. Material Balance Activities'!$C$90:$C$138,'4. Material Balance Activities'!$M$90:$M$138,NA,0,1))*G537)*(1-F537)</f>
        <v>7.3507500000000006</v>
      </c>
      <c r="J537" s="105" t="s">
        <v>214</v>
      </c>
      <c r="K537" s="83" t="s">
        <v>214</v>
      </c>
      <c r="L537" s="102" cm="1">
        <f t="array" ref="L537">((_xlfn.XLOOKUP(B537,'4. Material Balance Activities'!$C$90:$C$138,'4. Material Balance Activities'!$J$90:$J$138,NA,0,1)-_xlfn.XLOOKUP(B537,'4. Material Balance Activities'!$C$90:$C$138,'4. Material Balance Activities'!$P$90:$P$138,NA,0,1))*G537)*(1-F537)</f>
        <v>2.9640120967741938E-2</v>
      </c>
      <c r="M537" s="105" t="s">
        <v>214</v>
      </c>
      <c r="N537" s="83" t="s">
        <v>214</v>
      </c>
    </row>
    <row r="538" spans="1:14" x14ac:dyDescent="0.25">
      <c r="A538" s="79" t="s">
        <v>291</v>
      </c>
      <c r="B538" s="133" t="s">
        <v>321</v>
      </c>
      <c r="C538" s="137" t="s">
        <v>436</v>
      </c>
      <c r="D538" s="81" t="str">
        <f>IFERROR(IF(C538="No CAS","",INDEX('DEQ Pollutant List'!$C$7:$C$611,MATCH('5. Pollutant Emissions - MB'!C538,'DEQ Pollutant List'!$B$7:$B$611,0))),"")</f>
        <v>1,2,3-Trimethylbenzene</v>
      </c>
      <c r="E538" s="115"/>
      <c r="F538" s="138">
        <v>0</v>
      </c>
      <c r="G538" s="139">
        <v>0.01</v>
      </c>
      <c r="H538" s="104"/>
      <c r="I538" s="102" cm="1">
        <f t="array" ref="I538">((_xlfn.XLOOKUP(B538,'4. Material Balance Activities'!$C$90:$C$138,'4. Material Balance Activities'!$G$90:$G$138,NA,0,1)-_xlfn.XLOOKUP(B538,'4. Material Balance Activities'!$C$90:$C$138,'4. Material Balance Activities'!$M$90:$M$138,NA,0,1))*G538)*(1-F538)</f>
        <v>3.6753750000000003</v>
      </c>
      <c r="J538" s="105" t="s">
        <v>214</v>
      </c>
      <c r="K538" s="83" t="s">
        <v>214</v>
      </c>
      <c r="L538" s="102" cm="1">
        <f t="array" ref="L538">((_xlfn.XLOOKUP(B538,'4. Material Balance Activities'!$C$90:$C$138,'4. Material Balance Activities'!$J$90:$J$138,NA,0,1)-_xlfn.XLOOKUP(B538,'4. Material Balance Activities'!$C$90:$C$138,'4. Material Balance Activities'!$P$90:$P$138,NA,0,1))*G538)*(1-F538)</f>
        <v>1.4820060483870969E-2</v>
      </c>
      <c r="M538" s="105" t="s">
        <v>214</v>
      </c>
      <c r="N538" s="83" t="s">
        <v>214</v>
      </c>
    </row>
    <row r="539" spans="1:14" x14ac:dyDescent="0.25">
      <c r="A539" s="79" t="s">
        <v>291</v>
      </c>
      <c r="B539" s="133" t="s">
        <v>322</v>
      </c>
      <c r="C539" s="137" t="s">
        <v>156</v>
      </c>
      <c r="D539" s="81" t="str">
        <f>IFERROR(IF(C539="No CAS","",INDEX('DEQ Pollutant List'!$C$7:$C$611,MATCH('5. Pollutant Emissions - MB'!C539,'DEQ Pollutant List'!$B$7:$B$611,0))),"")</f>
        <v>Formaldehyde</v>
      </c>
      <c r="E539" s="115"/>
      <c r="F539" s="138">
        <v>0</v>
      </c>
      <c r="G539" s="139">
        <v>1E-3</v>
      </c>
      <c r="H539" s="104"/>
      <c r="I539" s="102" cm="1">
        <f t="array" ref="I539">((_xlfn.XLOOKUP(B539,'4. Material Balance Activities'!$C$90:$C$138,'4. Material Balance Activities'!$G$90:$G$138,NA,0,1)-_xlfn.XLOOKUP(B539,'4. Material Balance Activities'!$C$90:$C$138,'4. Material Balance Activities'!$M$90:$M$138,NA,0,1))*G539)*(1-F539)</f>
        <v>0.88565400000000005</v>
      </c>
      <c r="J539" s="105" t="s">
        <v>214</v>
      </c>
      <c r="K539" s="83" t="s">
        <v>214</v>
      </c>
      <c r="L539" s="102" cm="1">
        <f t="array" ref="L539">((_xlfn.XLOOKUP(B539,'4. Material Balance Activities'!$C$90:$C$138,'4. Material Balance Activities'!$J$90:$J$138,NA,0,1)-_xlfn.XLOOKUP(B539,'4. Material Balance Activities'!$C$90:$C$138,'4. Material Balance Activities'!$P$90:$P$138,NA,0,1))*G539)*(1-F539)</f>
        <v>3.5711854838709678E-3</v>
      </c>
      <c r="M539" s="105" t="s">
        <v>214</v>
      </c>
      <c r="N539" s="83" t="s">
        <v>214</v>
      </c>
    </row>
    <row r="540" spans="1:14" x14ac:dyDescent="0.25">
      <c r="A540" s="79" t="s">
        <v>291</v>
      </c>
      <c r="B540" s="133" t="s">
        <v>322</v>
      </c>
      <c r="C540" s="137" t="s">
        <v>431</v>
      </c>
      <c r="D540" s="81" t="str">
        <f>IFERROR(IF(C540="No CAS","",INDEX('DEQ Pollutant List'!$C$7:$C$611,MATCH('5. Pollutant Emissions - MB'!C540,'DEQ Pollutant List'!$B$7:$B$611,0))),"")</f>
        <v>1,2,4-Trimethylbenzene</v>
      </c>
      <c r="E540" s="115"/>
      <c r="F540" s="138">
        <v>0</v>
      </c>
      <c r="G540" s="139">
        <v>0.01</v>
      </c>
      <c r="H540" s="104"/>
      <c r="I540" s="102" cm="1">
        <f t="array" ref="I540">((_xlfn.XLOOKUP(B540,'4. Material Balance Activities'!$C$90:$C$138,'4. Material Balance Activities'!$G$90:$G$138,NA,0,1)-_xlfn.XLOOKUP(B540,'4. Material Balance Activities'!$C$90:$C$138,'4. Material Balance Activities'!$M$90:$M$138,NA,0,1))*G540)*(1-F540)</f>
        <v>8.8565400000000007</v>
      </c>
      <c r="J540" s="105" t="s">
        <v>214</v>
      </c>
      <c r="K540" s="83" t="s">
        <v>214</v>
      </c>
      <c r="L540" s="102" cm="1">
        <f t="array" ref="L540">((_xlfn.XLOOKUP(B540,'4. Material Balance Activities'!$C$90:$C$138,'4. Material Balance Activities'!$J$90:$J$138,NA,0,1)-_xlfn.XLOOKUP(B540,'4. Material Balance Activities'!$C$90:$C$138,'4. Material Balance Activities'!$P$90:$P$138,NA,0,1))*G540)*(1-F540)</f>
        <v>3.5711854838709679E-2</v>
      </c>
      <c r="M540" s="105" t="s">
        <v>214</v>
      </c>
      <c r="N540" s="83" t="s">
        <v>214</v>
      </c>
    </row>
    <row r="541" spans="1:14" x14ac:dyDescent="0.25">
      <c r="A541" s="79" t="s">
        <v>291</v>
      </c>
      <c r="B541" s="133" t="s">
        <v>322</v>
      </c>
      <c r="C541" s="137" t="s">
        <v>437</v>
      </c>
      <c r="D541" s="81" t="str">
        <f>IFERROR(IF(C541="No CAS","",INDEX('DEQ Pollutant List'!$C$7:$C$611,MATCH('5. Pollutant Emissions - MB'!C541,'DEQ Pollutant List'!$B$7:$B$611,0))),"")</f>
        <v>1,3,5-Trimethylbenzene</v>
      </c>
      <c r="E541" s="115"/>
      <c r="F541" s="138">
        <v>0</v>
      </c>
      <c r="G541" s="139">
        <v>0.01</v>
      </c>
      <c r="H541" s="104"/>
      <c r="I541" s="102" cm="1">
        <f t="array" ref="I541">((_xlfn.XLOOKUP(B541,'4. Material Balance Activities'!$C$90:$C$138,'4. Material Balance Activities'!$G$90:$G$138,NA,0,1)-_xlfn.XLOOKUP(B541,'4. Material Balance Activities'!$C$90:$C$138,'4. Material Balance Activities'!$M$90:$M$138,NA,0,1))*G541)*(1-F541)</f>
        <v>8.8565400000000007</v>
      </c>
      <c r="J541" s="105" t="s">
        <v>214</v>
      </c>
      <c r="K541" s="83" t="s">
        <v>214</v>
      </c>
      <c r="L541" s="102" cm="1">
        <f t="array" ref="L541">((_xlfn.XLOOKUP(B541,'4. Material Balance Activities'!$C$90:$C$138,'4. Material Balance Activities'!$J$90:$J$138,NA,0,1)-_xlfn.XLOOKUP(B541,'4. Material Balance Activities'!$C$90:$C$138,'4. Material Balance Activities'!$P$90:$P$138,NA,0,1))*G541)*(1-F541)</f>
        <v>3.5711854838709679E-2</v>
      </c>
      <c r="M541" s="105" t="s">
        <v>214</v>
      </c>
      <c r="N541" s="83" t="s">
        <v>214</v>
      </c>
    </row>
    <row r="542" spans="1:14" x14ac:dyDescent="0.25">
      <c r="A542" s="79" t="s">
        <v>291</v>
      </c>
      <c r="B542" s="133" t="s">
        <v>322</v>
      </c>
      <c r="C542" s="137" t="s">
        <v>436</v>
      </c>
      <c r="D542" s="81" t="str">
        <f>IFERROR(IF(C542="No CAS","",INDEX('DEQ Pollutant List'!$C$7:$C$611,MATCH('5. Pollutant Emissions - MB'!C542,'DEQ Pollutant List'!$B$7:$B$611,0))),"")</f>
        <v>1,2,3-Trimethylbenzene</v>
      </c>
      <c r="E542" s="115"/>
      <c r="F542" s="138">
        <v>0</v>
      </c>
      <c r="G542" s="139">
        <v>3.0000000000000001E-3</v>
      </c>
      <c r="H542" s="104"/>
      <c r="I542" s="102" cm="1">
        <f t="array" ref="I542">((_xlfn.XLOOKUP(B542,'4. Material Balance Activities'!$C$90:$C$138,'4. Material Balance Activities'!$G$90:$G$138,NA,0,1)-_xlfn.XLOOKUP(B542,'4. Material Balance Activities'!$C$90:$C$138,'4. Material Balance Activities'!$M$90:$M$138,NA,0,1))*G542)*(1-F542)</f>
        <v>2.656962</v>
      </c>
      <c r="J542" s="105" t="s">
        <v>214</v>
      </c>
      <c r="K542" s="83" t="s">
        <v>214</v>
      </c>
      <c r="L542" s="102" cm="1">
        <f t="array" ref="L542">((_xlfn.XLOOKUP(B542,'4. Material Balance Activities'!$C$90:$C$138,'4. Material Balance Activities'!$J$90:$J$138,NA,0,1)-_xlfn.XLOOKUP(B542,'4. Material Balance Activities'!$C$90:$C$138,'4. Material Balance Activities'!$P$90:$P$138,NA,0,1))*G542)*(1-F542)</f>
        <v>1.0713556451612902E-2</v>
      </c>
      <c r="M542" s="105" t="s">
        <v>214</v>
      </c>
      <c r="N542" s="83" t="s">
        <v>214</v>
      </c>
    </row>
    <row r="543" spans="1:14" x14ac:dyDescent="0.25">
      <c r="A543" s="79" t="s">
        <v>291</v>
      </c>
      <c r="B543" s="133" t="s">
        <v>322</v>
      </c>
      <c r="C543" s="137" t="s">
        <v>191</v>
      </c>
      <c r="D543" s="81" t="str">
        <f>IFERROR(IF(C543="No CAS","",INDEX('DEQ Pollutant List'!$C$7:$C$611,MATCH('5. Pollutant Emissions - MB'!C543,'DEQ Pollutant List'!$B$7:$B$611,0))),"")</f>
        <v>Xylene (mixture), including m-xylene, o-xylene, p-xylene</v>
      </c>
      <c r="E543" s="115"/>
      <c r="F543" s="138">
        <v>0</v>
      </c>
      <c r="G543" s="139">
        <v>0.02</v>
      </c>
      <c r="H543" s="104"/>
      <c r="I543" s="102" cm="1">
        <f t="array" ref="I543">((_xlfn.XLOOKUP(B543,'4. Material Balance Activities'!$C$90:$C$138,'4. Material Balance Activities'!$G$90:$G$138,NA,0,1)-_xlfn.XLOOKUP(B543,'4. Material Balance Activities'!$C$90:$C$138,'4. Material Balance Activities'!$M$90:$M$138,NA,0,1))*G543)*(1-F543)</f>
        <v>17.713080000000001</v>
      </c>
      <c r="J543" s="105" t="s">
        <v>214</v>
      </c>
      <c r="K543" s="83" t="s">
        <v>214</v>
      </c>
      <c r="L543" s="102" cm="1">
        <f t="array" ref="L543">((_xlfn.XLOOKUP(B543,'4. Material Balance Activities'!$C$90:$C$138,'4. Material Balance Activities'!$J$90:$J$138,NA,0,1)-_xlfn.XLOOKUP(B543,'4. Material Balance Activities'!$C$90:$C$138,'4. Material Balance Activities'!$P$90:$P$138,NA,0,1))*G543)*(1-F543)</f>
        <v>7.1423709677419359E-2</v>
      </c>
      <c r="M543" s="105" t="s">
        <v>214</v>
      </c>
      <c r="N543" s="83" t="s">
        <v>214</v>
      </c>
    </row>
    <row r="544" spans="1:14" x14ac:dyDescent="0.25">
      <c r="A544" s="79" t="s">
        <v>291</v>
      </c>
      <c r="B544" s="133" t="s">
        <v>322</v>
      </c>
      <c r="C544" s="137" t="s">
        <v>181</v>
      </c>
      <c r="D544" s="81" t="str">
        <f>IFERROR(IF(C544="No CAS","",INDEX('DEQ Pollutant List'!$C$7:$C$611,MATCH('5. Pollutant Emissions - MB'!C544,'DEQ Pollutant List'!$B$7:$B$611,0))),"")</f>
        <v>Ethyl benzene</v>
      </c>
      <c r="E544" s="115"/>
      <c r="F544" s="138">
        <v>0</v>
      </c>
      <c r="G544" s="139">
        <v>3.0000000000000001E-3</v>
      </c>
      <c r="H544" s="104"/>
      <c r="I544" s="102" cm="1">
        <f t="array" ref="I544">((_xlfn.XLOOKUP(B544,'4. Material Balance Activities'!$C$90:$C$138,'4. Material Balance Activities'!$G$90:$G$138,NA,0,1)-_xlfn.XLOOKUP(B544,'4. Material Balance Activities'!$C$90:$C$138,'4. Material Balance Activities'!$M$90:$M$138,NA,0,1))*G544)*(1-F544)</f>
        <v>2.656962</v>
      </c>
      <c r="J544" s="105" t="s">
        <v>214</v>
      </c>
      <c r="K544" s="83" t="s">
        <v>214</v>
      </c>
      <c r="L544" s="102" cm="1">
        <f t="array" ref="L544">((_xlfn.XLOOKUP(B544,'4. Material Balance Activities'!$C$90:$C$138,'4. Material Balance Activities'!$J$90:$J$138,NA,0,1)-_xlfn.XLOOKUP(B544,'4. Material Balance Activities'!$C$90:$C$138,'4. Material Balance Activities'!$P$90:$P$138,NA,0,1))*G544)*(1-F544)</f>
        <v>1.0713556451612902E-2</v>
      </c>
      <c r="M544" s="105" t="s">
        <v>214</v>
      </c>
      <c r="N544" s="83" t="s">
        <v>214</v>
      </c>
    </row>
    <row r="545" spans="1:14" x14ac:dyDescent="0.25">
      <c r="A545" s="79" t="s">
        <v>291</v>
      </c>
      <c r="B545" s="133" t="s">
        <v>322</v>
      </c>
      <c r="C545" s="137" t="s">
        <v>428</v>
      </c>
      <c r="D545" s="81" t="str">
        <f>IFERROR(IF(C545="No CAS","",INDEX('DEQ Pollutant List'!$C$7:$C$611,MATCH('5. Pollutant Emissions - MB'!C545,'DEQ Pollutant List'!$B$7:$B$611,0))),"")</f>
        <v>Isopropylbenzene (cumene)</v>
      </c>
      <c r="E545" s="115"/>
      <c r="F545" s="138">
        <v>0</v>
      </c>
      <c r="G545" s="139">
        <v>1E-3</v>
      </c>
      <c r="H545" s="104"/>
      <c r="I545" s="102" cm="1">
        <f t="array" ref="I545">((_xlfn.XLOOKUP(B545,'4. Material Balance Activities'!$C$90:$C$138,'4. Material Balance Activities'!$G$90:$G$138,NA,0,1)-_xlfn.XLOOKUP(B545,'4. Material Balance Activities'!$C$90:$C$138,'4. Material Balance Activities'!$M$90:$M$138,NA,0,1))*G545)*(1-F545)</f>
        <v>0.88565400000000005</v>
      </c>
      <c r="J545" s="105" t="s">
        <v>214</v>
      </c>
      <c r="K545" s="83" t="s">
        <v>214</v>
      </c>
      <c r="L545" s="102" cm="1">
        <f t="array" ref="L545">((_xlfn.XLOOKUP(B545,'4. Material Balance Activities'!$C$90:$C$138,'4. Material Balance Activities'!$J$90:$J$138,NA,0,1)-_xlfn.XLOOKUP(B545,'4. Material Balance Activities'!$C$90:$C$138,'4. Material Balance Activities'!$P$90:$P$138,NA,0,1))*G545)*(1-F545)</f>
        <v>3.5711854838709678E-3</v>
      </c>
      <c r="M545" s="105" t="s">
        <v>214</v>
      </c>
      <c r="N545" s="83" t="s">
        <v>214</v>
      </c>
    </row>
    <row r="546" spans="1:14" x14ac:dyDescent="0.25">
      <c r="A546" s="79" t="s">
        <v>291</v>
      </c>
      <c r="B546" s="133" t="s">
        <v>322</v>
      </c>
      <c r="C546" s="137" t="s">
        <v>430</v>
      </c>
      <c r="D546" s="81" t="str">
        <f>IFERROR(IF(C546="No CAS","",INDEX('DEQ Pollutant List'!$C$7:$C$611,MATCH('5. Pollutant Emissions - MB'!C546,'DEQ Pollutant List'!$B$7:$B$611,0))),"")</f>
        <v>n-Butyl alcohol</v>
      </c>
      <c r="E546" s="115"/>
      <c r="F546" s="138">
        <v>0</v>
      </c>
      <c r="G546" s="139">
        <v>0.06</v>
      </c>
      <c r="H546" s="104"/>
      <c r="I546" s="102" cm="1">
        <f t="array" ref="I546">((_xlfn.XLOOKUP(B546,'4. Material Balance Activities'!$C$90:$C$138,'4. Material Balance Activities'!$G$90:$G$138,NA,0,1)-_xlfn.XLOOKUP(B546,'4. Material Balance Activities'!$C$90:$C$138,'4. Material Balance Activities'!$M$90:$M$138,NA,0,1))*G546)*(1-F546)</f>
        <v>53.139240000000001</v>
      </c>
      <c r="J546" s="105" t="s">
        <v>214</v>
      </c>
      <c r="K546" s="83" t="s">
        <v>214</v>
      </c>
      <c r="L546" s="102" cm="1">
        <f t="array" ref="L546">((_xlfn.XLOOKUP(B546,'4. Material Balance Activities'!$C$90:$C$138,'4. Material Balance Activities'!$J$90:$J$138,NA,0,1)-_xlfn.XLOOKUP(B546,'4. Material Balance Activities'!$C$90:$C$138,'4. Material Balance Activities'!$P$90:$P$138,NA,0,1))*G546)*(1-F546)</f>
        <v>0.21427112903225803</v>
      </c>
      <c r="M546" s="105" t="s">
        <v>214</v>
      </c>
      <c r="N546" s="83" t="s">
        <v>214</v>
      </c>
    </row>
    <row r="547" spans="1:14" x14ac:dyDescent="0.25">
      <c r="A547" s="79" t="s">
        <v>291</v>
      </c>
      <c r="B547" s="133" t="s">
        <v>322</v>
      </c>
      <c r="C547" s="137" t="s">
        <v>432</v>
      </c>
      <c r="D547" s="81" t="str">
        <f>IFERROR(IF(C547="No CAS","",INDEX('DEQ Pollutant List'!$C$7:$C$611,MATCH('5. Pollutant Emissions - MB'!C547,'DEQ Pollutant List'!$B$7:$B$611,0))),"")</f>
        <v>Propylene glycol monomethyl ether acetate</v>
      </c>
      <c r="E547" s="115"/>
      <c r="F547" s="138">
        <v>0</v>
      </c>
      <c r="G547" s="139">
        <v>0.01</v>
      </c>
      <c r="H547" s="104"/>
      <c r="I547" s="102" cm="1">
        <f t="array" ref="I547">((_xlfn.XLOOKUP(B547,'4. Material Balance Activities'!$C$90:$C$138,'4. Material Balance Activities'!$G$90:$G$138,NA,0,1)-_xlfn.XLOOKUP(B547,'4. Material Balance Activities'!$C$90:$C$138,'4. Material Balance Activities'!$M$90:$M$138,NA,0,1))*G547)*(1-F547)</f>
        <v>8.8565400000000007</v>
      </c>
      <c r="J547" s="105" t="s">
        <v>214</v>
      </c>
      <c r="K547" s="83" t="s">
        <v>214</v>
      </c>
      <c r="L547" s="102" cm="1">
        <f t="array" ref="L547">((_xlfn.XLOOKUP(B547,'4. Material Balance Activities'!$C$90:$C$138,'4. Material Balance Activities'!$J$90:$J$138,NA,0,1)-_xlfn.XLOOKUP(B547,'4. Material Balance Activities'!$C$90:$C$138,'4. Material Balance Activities'!$P$90:$P$138,NA,0,1))*G547)*(1-F547)</f>
        <v>3.5711854838709679E-2</v>
      </c>
      <c r="M547" s="105" t="s">
        <v>214</v>
      </c>
      <c r="N547" s="83" t="s">
        <v>214</v>
      </c>
    </row>
    <row r="548" spans="1:14" x14ac:dyDescent="0.25">
      <c r="A548" s="79" t="s">
        <v>291</v>
      </c>
      <c r="B548" s="133" t="s">
        <v>323</v>
      </c>
      <c r="C548" s="137" t="s">
        <v>156</v>
      </c>
      <c r="D548" s="81" t="str">
        <f>IFERROR(IF(C548="No CAS","",INDEX('DEQ Pollutant List'!$C$7:$C$611,MATCH('5. Pollutant Emissions - MB'!C548,'DEQ Pollutant List'!$B$7:$B$611,0))),"")</f>
        <v>Formaldehyde</v>
      </c>
      <c r="E548" s="115"/>
      <c r="F548" s="138">
        <v>0</v>
      </c>
      <c r="G548" s="139">
        <v>1E-3</v>
      </c>
      <c r="H548" s="104"/>
      <c r="I548" s="102" cm="1">
        <f t="array" ref="I548">((_xlfn.XLOOKUP(B548,'4. Material Balance Activities'!$C$90:$C$138,'4. Material Balance Activities'!$G$90:$G$138,NA,0,1)-_xlfn.XLOOKUP(B548,'4. Material Balance Activities'!$C$90:$C$138,'4. Material Balance Activities'!$M$90:$M$138,NA,0,1))*G548)*(1-F548)</f>
        <v>0.39085199999999998</v>
      </c>
      <c r="J548" s="105" t="s">
        <v>214</v>
      </c>
      <c r="K548" s="83" t="s">
        <v>214</v>
      </c>
      <c r="L548" s="102" cm="1">
        <f t="array" ref="L548">((_xlfn.XLOOKUP(B548,'4. Material Balance Activities'!$C$90:$C$138,'4. Material Balance Activities'!$J$90:$J$138,NA,0,1)-_xlfn.XLOOKUP(B548,'4. Material Balance Activities'!$C$90:$C$138,'4. Material Balance Activities'!$P$90:$P$138,NA,0,1))*G548)*(1-F548)</f>
        <v>1.5760161290322581E-3</v>
      </c>
      <c r="M548" s="105" t="s">
        <v>214</v>
      </c>
      <c r="N548" s="83" t="s">
        <v>214</v>
      </c>
    </row>
    <row r="549" spans="1:14" x14ac:dyDescent="0.25">
      <c r="A549" s="79" t="s">
        <v>291</v>
      </c>
      <c r="B549" s="133" t="s">
        <v>323</v>
      </c>
      <c r="C549" s="137" t="s">
        <v>431</v>
      </c>
      <c r="D549" s="81" t="str">
        <f>IFERROR(IF(C549="No CAS","",INDEX('DEQ Pollutant List'!$C$7:$C$611,MATCH('5. Pollutant Emissions - MB'!C549,'DEQ Pollutant List'!$B$7:$B$611,0))),"")</f>
        <v>1,2,4-Trimethylbenzene</v>
      </c>
      <c r="E549" s="115"/>
      <c r="F549" s="138">
        <v>0</v>
      </c>
      <c r="G549" s="139">
        <v>0.01</v>
      </c>
      <c r="H549" s="104"/>
      <c r="I549" s="102" cm="1">
        <f t="array" ref="I549">((_xlfn.XLOOKUP(B549,'4. Material Balance Activities'!$C$90:$C$138,'4. Material Balance Activities'!$G$90:$G$138,NA,0,1)-_xlfn.XLOOKUP(B549,'4. Material Balance Activities'!$C$90:$C$138,'4. Material Balance Activities'!$M$90:$M$138,NA,0,1))*G549)*(1-F549)</f>
        <v>3.9085199999999998</v>
      </c>
      <c r="J549" s="105" t="s">
        <v>214</v>
      </c>
      <c r="K549" s="83" t="s">
        <v>214</v>
      </c>
      <c r="L549" s="102" cm="1">
        <f t="array" ref="L549">((_xlfn.XLOOKUP(B549,'4. Material Balance Activities'!$C$90:$C$138,'4. Material Balance Activities'!$J$90:$J$138,NA,0,1)-_xlfn.XLOOKUP(B549,'4. Material Balance Activities'!$C$90:$C$138,'4. Material Balance Activities'!$P$90:$P$138,NA,0,1))*G549)*(1-F549)</f>
        <v>1.576016129032258E-2</v>
      </c>
      <c r="M549" s="105" t="s">
        <v>214</v>
      </c>
      <c r="N549" s="83" t="s">
        <v>214</v>
      </c>
    </row>
    <row r="550" spans="1:14" x14ac:dyDescent="0.25">
      <c r="A550" s="79" t="s">
        <v>291</v>
      </c>
      <c r="B550" s="133" t="s">
        <v>323</v>
      </c>
      <c r="C550" s="137" t="s">
        <v>437</v>
      </c>
      <c r="D550" s="81" t="str">
        <f>IFERROR(IF(C550="No CAS","",INDEX('DEQ Pollutant List'!$C$7:$C$611,MATCH('5. Pollutant Emissions - MB'!C550,'DEQ Pollutant List'!$B$7:$B$611,0))),"")</f>
        <v>1,3,5-Trimethylbenzene</v>
      </c>
      <c r="E550" s="115"/>
      <c r="F550" s="138">
        <v>0</v>
      </c>
      <c r="G550" s="139">
        <v>0.01</v>
      </c>
      <c r="H550" s="104"/>
      <c r="I550" s="102" cm="1">
        <f t="array" ref="I550">((_xlfn.XLOOKUP(B550,'4. Material Balance Activities'!$C$90:$C$138,'4. Material Balance Activities'!$G$90:$G$138,NA,0,1)-_xlfn.XLOOKUP(B550,'4. Material Balance Activities'!$C$90:$C$138,'4. Material Balance Activities'!$M$90:$M$138,NA,0,1))*G550)*(1-F550)</f>
        <v>3.9085199999999998</v>
      </c>
      <c r="J550" s="105" t="s">
        <v>214</v>
      </c>
      <c r="K550" s="83" t="s">
        <v>214</v>
      </c>
      <c r="L550" s="102" cm="1">
        <f t="array" ref="L550">((_xlfn.XLOOKUP(B550,'4. Material Balance Activities'!$C$90:$C$138,'4. Material Balance Activities'!$J$90:$J$138,NA,0,1)-_xlfn.XLOOKUP(B550,'4. Material Balance Activities'!$C$90:$C$138,'4. Material Balance Activities'!$P$90:$P$138,NA,0,1))*G550)*(1-F550)</f>
        <v>1.576016129032258E-2</v>
      </c>
      <c r="M550" s="105" t="s">
        <v>214</v>
      </c>
      <c r="N550" s="83" t="s">
        <v>214</v>
      </c>
    </row>
    <row r="551" spans="1:14" x14ac:dyDescent="0.25">
      <c r="A551" s="79" t="s">
        <v>291</v>
      </c>
      <c r="B551" s="133" t="s">
        <v>323</v>
      </c>
      <c r="C551" s="137" t="s">
        <v>191</v>
      </c>
      <c r="D551" s="81" t="str">
        <f>IFERROR(IF(C551="No CAS","",INDEX('DEQ Pollutant List'!$C$7:$C$611,MATCH('5. Pollutant Emissions - MB'!C551,'DEQ Pollutant List'!$B$7:$B$611,0))),"")</f>
        <v>Xylene (mixture), including m-xylene, o-xylene, p-xylene</v>
      </c>
      <c r="E551" s="115"/>
      <c r="F551" s="138">
        <v>0</v>
      </c>
      <c r="G551" s="139">
        <v>0.02</v>
      </c>
      <c r="H551" s="104"/>
      <c r="I551" s="102" cm="1">
        <f t="array" ref="I551">((_xlfn.XLOOKUP(B551,'4. Material Balance Activities'!$C$90:$C$138,'4. Material Balance Activities'!$G$90:$G$138,NA,0,1)-_xlfn.XLOOKUP(B551,'4. Material Balance Activities'!$C$90:$C$138,'4. Material Balance Activities'!$M$90:$M$138,NA,0,1))*G551)*(1-F551)</f>
        <v>7.8170399999999995</v>
      </c>
      <c r="J551" s="105" t="s">
        <v>214</v>
      </c>
      <c r="K551" s="83" t="s">
        <v>214</v>
      </c>
      <c r="L551" s="102" cm="1">
        <f t="array" ref="L551">((_xlfn.XLOOKUP(B551,'4. Material Balance Activities'!$C$90:$C$138,'4. Material Balance Activities'!$J$90:$J$138,NA,0,1)-_xlfn.XLOOKUP(B551,'4. Material Balance Activities'!$C$90:$C$138,'4. Material Balance Activities'!$P$90:$P$138,NA,0,1))*G551)*(1-F551)</f>
        <v>3.152032258064516E-2</v>
      </c>
      <c r="M551" s="105" t="s">
        <v>214</v>
      </c>
      <c r="N551" s="83" t="s">
        <v>214</v>
      </c>
    </row>
    <row r="552" spans="1:14" x14ac:dyDescent="0.25">
      <c r="A552" s="79" t="s">
        <v>291</v>
      </c>
      <c r="B552" s="133" t="s">
        <v>323</v>
      </c>
      <c r="C552" s="137" t="s">
        <v>181</v>
      </c>
      <c r="D552" s="81" t="str">
        <f>IFERROR(IF(C552="No CAS","",INDEX('DEQ Pollutant List'!$C$7:$C$611,MATCH('5. Pollutant Emissions - MB'!C552,'DEQ Pollutant List'!$B$7:$B$611,0))),"")</f>
        <v>Ethyl benzene</v>
      </c>
      <c r="E552" s="115"/>
      <c r="F552" s="138">
        <v>0</v>
      </c>
      <c r="G552" s="139">
        <v>3.0000000000000001E-3</v>
      </c>
      <c r="H552" s="104"/>
      <c r="I552" s="102" cm="1">
        <f t="array" ref="I552">((_xlfn.XLOOKUP(B552,'4. Material Balance Activities'!$C$90:$C$138,'4. Material Balance Activities'!$G$90:$G$138,NA,0,1)-_xlfn.XLOOKUP(B552,'4. Material Balance Activities'!$C$90:$C$138,'4. Material Balance Activities'!$M$90:$M$138,NA,0,1))*G552)*(1-F552)</f>
        <v>1.1725559999999999</v>
      </c>
      <c r="J552" s="105" t="s">
        <v>214</v>
      </c>
      <c r="K552" s="83" t="s">
        <v>214</v>
      </c>
      <c r="L552" s="102" cm="1">
        <f t="array" ref="L552">((_xlfn.XLOOKUP(B552,'4. Material Balance Activities'!$C$90:$C$138,'4. Material Balance Activities'!$J$90:$J$138,NA,0,1)-_xlfn.XLOOKUP(B552,'4. Material Balance Activities'!$C$90:$C$138,'4. Material Balance Activities'!$P$90:$P$138,NA,0,1))*G552)*(1-F552)</f>
        <v>4.7280483870967742E-3</v>
      </c>
      <c r="M552" s="105" t="s">
        <v>214</v>
      </c>
      <c r="N552" s="83" t="s">
        <v>214</v>
      </c>
    </row>
    <row r="553" spans="1:14" x14ac:dyDescent="0.25">
      <c r="A553" s="79" t="s">
        <v>291</v>
      </c>
      <c r="B553" s="133" t="s">
        <v>323</v>
      </c>
      <c r="C553" s="137" t="s">
        <v>428</v>
      </c>
      <c r="D553" s="81" t="str">
        <f>IFERROR(IF(C553="No CAS","",INDEX('DEQ Pollutant List'!$C$7:$C$611,MATCH('5. Pollutant Emissions - MB'!C553,'DEQ Pollutant List'!$B$7:$B$611,0))),"")</f>
        <v>Isopropylbenzene (cumene)</v>
      </c>
      <c r="E553" s="115"/>
      <c r="F553" s="138">
        <v>0</v>
      </c>
      <c r="G553" s="139">
        <v>1E-3</v>
      </c>
      <c r="H553" s="104"/>
      <c r="I553" s="102" cm="1">
        <f t="array" ref="I553">((_xlfn.XLOOKUP(B553,'4. Material Balance Activities'!$C$90:$C$138,'4. Material Balance Activities'!$G$90:$G$138,NA,0,1)-_xlfn.XLOOKUP(B553,'4. Material Balance Activities'!$C$90:$C$138,'4. Material Balance Activities'!$M$90:$M$138,NA,0,1))*G553)*(1-F553)</f>
        <v>0.39085199999999998</v>
      </c>
      <c r="J553" s="105" t="s">
        <v>214</v>
      </c>
      <c r="K553" s="83" t="s">
        <v>214</v>
      </c>
      <c r="L553" s="102" cm="1">
        <f t="array" ref="L553">((_xlfn.XLOOKUP(B553,'4. Material Balance Activities'!$C$90:$C$138,'4. Material Balance Activities'!$J$90:$J$138,NA,0,1)-_xlfn.XLOOKUP(B553,'4. Material Balance Activities'!$C$90:$C$138,'4. Material Balance Activities'!$P$90:$P$138,NA,0,1))*G553)*(1-F553)</f>
        <v>1.5760161290322581E-3</v>
      </c>
      <c r="M553" s="105" t="s">
        <v>214</v>
      </c>
      <c r="N553" s="83" t="s">
        <v>214</v>
      </c>
    </row>
    <row r="554" spans="1:14" x14ac:dyDescent="0.25">
      <c r="A554" s="79" t="s">
        <v>291</v>
      </c>
      <c r="B554" s="133" t="s">
        <v>323</v>
      </c>
      <c r="C554" s="137" t="s">
        <v>430</v>
      </c>
      <c r="D554" s="81" t="str">
        <f>IFERROR(IF(C554="No CAS","",INDEX('DEQ Pollutant List'!$C$7:$C$611,MATCH('5. Pollutant Emissions - MB'!C554,'DEQ Pollutant List'!$B$7:$B$611,0))),"")</f>
        <v>n-Butyl alcohol</v>
      </c>
      <c r="E554" s="115"/>
      <c r="F554" s="138">
        <v>0</v>
      </c>
      <c r="G554" s="139">
        <v>0.06</v>
      </c>
      <c r="H554" s="104"/>
      <c r="I554" s="102" cm="1">
        <f t="array" ref="I554">((_xlfn.XLOOKUP(B554,'4. Material Balance Activities'!$C$90:$C$138,'4. Material Balance Activities'!$G$90:$G$138,NA,0,1)-_xlfn.XLOOKUP(B554,'4. Material Balance Activities'!$C$90:$C$138,'4. Material Balance Activities'!$M$90:$M$138,NA,0,1))*G554)*(1-F554)</f>
        <v>23.451119999999996</v>
      </c>
      <c r="J554" s="105" t="s">
        <v>214</v>
      </c>
      <c r="K554" s="83" t="s">
        <v>214</v>
      </c>
      <c r="L554" s="102" cm="1">
        <f t="array" ref="L554">((_xlfn.XLOOKUP(B554,'4. Material Balance Activities'!$C$90:$C$138,'4. Material Balance Activities'!$J$90:$J$138,NA,0,1)-_xlfn.XLOOKUP(B554,'4. Material Balance Activities'!$C$90:$C$138,'4. Material Balance Activities'!$P$90:$P$138,NA,0,1))*G554)*(1-F554)</f>
        <v>9.4560967741935481E-2</v>
      </c>
      <c r="M554" s="105" t="s">
        <v>214</v>
      </c>
      <c r="N554" s="83" t="s">
        <v>214</v>
      </c>
    </row>
    <row r="555" spans="1:14" x14ac:dyDescent="0.25">
      <c r="A555" s="79" t="s">
        <v>291</v>
      </c>
      <c r="B555" s="133" t="s">
        <v>323</v>
      </c>
      <c r="C555" s="137" t="s">
        <v>436</v>
      </c>
      <c r="D555" s="81" t="str">
        <f>IFERROR(IF(C555="No CAS","",INDEX('DEQ Pollutant List'!$C$7:$C$611,MATCH('5. Pollutant Emissions - MB'!C555,'DEQ Pollutant List'!$B$7:$B$611,0))),"")</f>
        <v>1,2,3-Trimethylbenzene</v>
      </c>
      <c r="E555" s="115"/>
      <c r="F555" s="138">
        <v>0</v>
      </c>
      <c r="G555" s="139">
        <v>0.01</v>
      </c>
      <c r="H555" s="104"/>
      <c r="I555" s="102" cm="1">
        <f t="array" ref="I555">((_xlfn.XLOOKUP(B555,'4. Material Balance Activities'!$C$90:$C$138,'4. Material Balance Activities'!$G$90:$G$138,NA,0,1)-_xlfn.XLOOKUP(B555,'4. Material Balance Activities'!$C$90:$C$138,'4. Material Balance Activities'!$M$90:$M$138,NA,0,1))*G555)*(1-F555)</f>
        <v>3.9085199999999998</v>
      </c>
      <c r="J555" s="105" t="s">
        <v>214</v>
      </c>
      <c r="K555" s="83" t="s">
        <v>214</v>
      </c>
      <c r="L555" s="102" cm="1">
        <f t="array" ref="L555">((_xlfn.XLOOKUP(B555,'4. Material Balance Activities'!$C$90:$C$138,'4. Material Balance Activities'!$J$90:$J$138,NA,0,1)-_xlfn.XLOOKUP(B555,'4. Material Balance Activities'!$C$90:$C$138,'4. Material Balance Activities'!$P$90:$P$138,NA,0,1))*G555)*(1-F555)</f>
        <v>1.576016129032258E-2</v>
      </c>
      <c r="M555" s="105" t="s">
        <v>214</v>
      </c>
      <c r="N555" s="83" t="s">
        <v>214</v>
      </c>
    </row>
    <row r="556" spans="1:14" x14ac:dyDescent="0.25">
      <c r="A556" s="79" t="s">
        <v>291</v>
      </c>
      <c r="B556" s="133" t="s">
        <v>324</v>
      </c>
      <c r="C556" s="137" t="s">
        <v>156</v>
      </c>
      <c r="D556" s="81" t="str">
        <f>IFERROR(IF(C556="No CAS","",INDEX('DEQ Pollutant List'!$C$7:$C$611,MATCH('5. Pollutant Emissions - MB'!C556,'DEQ Pollutant List'!$B$7:$B$611,0))),"")</f>
        <v>Formaldehyde</v>
      </c>
      <c r="E556" s="115"/>
      <c r="F556" s="138">
        <v>0</v>
      </c>
      <c r="G556" s="139">
        <v>1E-3</v>
      </c>
      <c r="H556" s="104"/>
      <c r="I556" s="102" cm="1">
        <f t="array" ref="I556">((_xlfn.XLOOKUP(B556,'4. Material Balance Activities'!$C$90:$C$138,'4. Material Balance Activities'!$G$90:$G$138,NA,0,1)-_xlfn.XLOOKUP(B556,'4. Material Balance Activities'!$C$90:$C$138,'4. Material Balance Activities'!$M$90:$M$138,NA,0,1))*G556)*(1-F556)</f>
        <v>0.4397085</v>
      </c>
      <c r="J556" s="105" t="s">
        <v>214</v>
      </c>
      <c r="K556" s="83" t="s">
        <v>214</v>
      </c>
      <c r="L556" s="102" cm="1">
        <f t="array" ref="L556">((_xlfn.XLOOKUP(B556,'4. Material Balance Activities'!$C$90:$C$138,'4. Material Balance Activities'!$J$90:$J$138,NA,0,1)-_xlfn.XLOOKUP(B556,'4. Material Balance Activities'!$C$90:$C$138,'4. Material Balance Activities'!$P$90:$P$138,NA,0,1))*G556)*(1-F556)</f>
        <v>1.7730181451612904E-3</v>
      </c>
      <c r="M556" s="105" t="s">
        <v>214</v>
      </c>
      <c r="N556" s="83" t="s">
        <v>214</v>
      </c>
    </row>
    <row r="557" spans="1:14" x14ac:dyDescent="0.25">
      <c r="A557" s="79" t="s">
        <v>291</v>
      </c>
      <c r="B557" s="133" t="s">
        <v>324</v>
      </c>
      <c r="C557" s="137" t="s">
        <v>431</v>
      </c>
      <c r="D557" s="81" t="str">
        <f>IFERROR(IF(C557="No CAS","",INDEX('DEQ Pollutant List'!$C$7:$C$611,MATCH('5. Pollutant Emissions - MB'!C557,'DEQ Pollutant List'!$B$7:$B$611,0))),"")</f>
        <v>1,2,4-Trimethylbenzene</v>
      </c>
      <c r="E557" s="115"/>
      <c r="F557" s="138">
        <v>0</v>
      </c>
      <c r="G557" s="139">
        <v>0.01</v>
      </c>
      <c r="H557" s="104"/>
      <c r="I557" s="102" cm="1">
        <f t="array" ref="I557">((_xlfn.XLOOKUP(B557,'4. Material Balance Activities'!$C$90:$C$138,'4. Material Balance Activities'!$G$90:$G$138,NA,0,1)-_xlfn.XLOOKUP(B557,'4. Material Balance Activities'!$C$90:$C$138,'4. Material Balance Activities'!$M$90:$M$138,NA,0,1))*G557)*(1-F557)</f>
        <v>4.3970850000000006</v>
      </c>
      <c r="J557" s="105" t="s">
        <v>214</v>
      </c>
      <c r="K557" s="83" t="s">
        <v>214</v>
      </c>
      <c r="L557" s="102" cm="1">
        <f t="array" ref="L557">((_xlfn.XLOOKUP(B557,'4. Material Balance Activities'!$C$90:$C$138,'4. Material Balance Activities'!$J$90:$J$138,NA,0,1)-_xlfn.XLOOKUP(B557,'4. Material Balance Activities'!$C$90:$C$138,'4. Material Balance Activities'!$P$90:$P$138,NA,0,1))*G557)*(1-F557)</f>
        <v>1.7730181451612904E-2</v>
      </c>
      <c r="M557" s="105" t="s">
        <v>214</v>
      </c>
      <c r="N557" s="83" t="s">
        <v>214</v>
      </c>
    </row>
    <row r="558" spans="1:14" x14ac:dyDescent="0.25">
      <c r="A558" s="79" t="s">
        <v>291</v>
      </c>
      <c r="B558" s="133" t="s">
        <v>324</v>
      </c>
      <c r="C558" s="137" t="s">
        <v>437</v>
      </c>
      <c r="D558" s="81" t="str">
        <f>IFERROR(IF(C558="No CAS","",INDEX('DEQ Pollutant List'!$C$7:$C$611,MATCH('5. Pollutant Emissions - MB'!C558,'DEQ Pollutant List'!$B$7:$B$611,0))),"")</f>
        <v>1,3,5-Trimethylbenzene</v>
      </c>
      <c r="E558" s="115"/>
      <c r="F558" s="138">
        <v>0</v>
      </c>
      <c r="G558" s="139">
        <v>0.01</v>
      </c>
      <c r="H558" s="104"/>
      <c r="I558" s="102" cm="1">
        <f t="array" ref="I558">((_xlfn.XLOOKUP(B558,'4. Material Balance Activities'!$C$90:$C$138,'4. Material Balance Activities'!$G$90:$G$138,NA,0,1)-_xlfn.XLOOKUP(B558,'4. Material Balance Activities'!$C$90:$C$138,'4. Material Balance Activities'!$M$90:$M$138,NA,0,1))*G558)*(1-F558)</f>
        <v>4.3970850000000006</v>
      </c>
      <c r="J558" s="105" t="s">
        <v>214</v>
      </c>
      <c r="K558" s="83" t="s">
        <v>214</v>
      </c>
      <c r="L558" s="102" cm="1">
        <f t="array" ref="L558">((_xlfn.XLOOKUP(B558,'4. Material Balance Activities'!$C$90:$C$138,'4. Material Balance Activities'!$J$90:$J$138,NA,0,1)-_xlfn.XLOOKUP(B558,'4. Material Balance Activities'!$C$90:$C$138,'4. Material Balance Activities'!$P$90:$P$138,NA,0,1))*G558)*(1-F558)</f>
        <v>1.7730181451612904E-2</v>
      </c>
      <c r="M558" s="105" t="s">
        <v>214</v>
      </c>
      <c r="N558" s="83" t="s">
        <v>214</v>
      </c>
    </row>
    <row r="559" spans="1:14" x14ac:dyDescent="0.25">
      <c r="A559" s="79" t="s">
        <v>291</v>
      </c>
      <c r="B559" s="133" t="s">
        <v>324</v>
      </c>
      <c r="C559" s="137" t="s">
        <v>191</v>
      </c>
      <c r="D559" s="81" t="str">
        <f>IFERROR(IF(C559="No CAS","",INDEX('DEQ Pollutant List'!$C$7:$C$611,MATCH('5. Pollutant Emissions - MB'!C559,'DEQ Pollutant List'!$B$7:$B$611,0))),"")</f>
        <v>Xylene (mixture), including m-xylene, o-xylene, p-xylene</v>
      </c>
      <c r="E559" s="115"/>
      <c r="F559" s="138">
        <v>0</v>
      </c>
      <c r="G559" s="139">
        <v>0.02</v>
      </c>
      <c r="H559" s="104"/>
      <c r="I559" s="102" cm="1">
        <f t="array" ref="I559">((_xlfn.XLOOKUP(B559,'4. Material Balance Activities'!$C$90:$C$138,'4. Material Balance Activities'!$G$90:$G$138,NA,0,1)-_xlfn.XLOOKUP(B559,'4. Material Balance Activities'!$C$90:$C$138,'4. Material Balance Activities'!$M$90:$M$138,NA,0,1))*G559)*(1-F559)</f>
        <v>8.7941700000000012</v>
      </c>
      <c r="J559" s="105" t="s">
        <v>214</v>
      </c>
      <c r="K559" s="83" t="s">
        <v>214</v>
      </c>
      <c r="L559" s="102" cm="1">
        <f t="array" ref="L559">((_xlfn.XLOOKUP(B559,'4. Material Balance Activities'!$C$90:$C$138,'4. Material Balance Activities'!$J$90:$J$138,NA,0,1)-_xlfn.XLOOKUP(B559,'4. Material Balance Activities'!$C$90:$C$138,'4. Material Balance Activities'!$P$90:$P$138,NA,0,1))*G559)*(1-F559)</f>
        <v>3.5460362903225809E-2</v>
      </c>
      <c r="M559" s="105" t="s">
        <v>214</v>
      </c>
      <c r="N559" s="83" t="s">
        <v>214</v>
      </c>
    </row>
    <row r="560" spans="1:14" x14ac:dyDescent="0.25">
      <c r="A560" s="79" t="s">
        <v>291</v>
      </c>
      <c r="B560" s="133" t="s">
        <v>324</v>
      </c>
      <c r="C560" s="137" t="s">
        <v>181</v>
      </c>
      <c r="D560" s="81" t="str">
        <f>IFERROR(IF(C560="No CAS","",INDEX('DEQ Pollutant List'!$C$7:$C$611,MATCH('5. Pollutant Emissions - MB'!C560,'DEQ Pollutant List'!$B$7:$B$611,0))),"")</f>
        <v>Ethyl benzene</v>
      </c>
      <c r="E560" s="115"/>
      <c r="F560" s="138">
        <v>0</v>
      </c>
      <c r="G560" s="139">
        <v>3.0000000000000001E-3</v>
      </c>
      <c r="H560" s="104"/>
      <c r="I560" s="102" cm="1">
        <f t="array" ref="I560">((_xlfn.XLOOKUP(B560,'4. Material Balance Activities'!$C$90:$C$138,'4. Material Balance Activities'!$G$90:$G$138,NA,0,1)-_xlfn.XLOOKUP(B560,'4. Material Balance Activities'!$C$90:$C$138,'4. Material Balance Activities'!$M$90:$M$138,NA,0,1))*G560)*(1-F560)</f>
        <v>1.3191255000000002</v>
      </c>
      <c r="J560" s="105" t="s">
        <v>214</v>
      </c>
      <c r="K560" s="83" t="s">
        <v>214</v>
      </c>
      <c r="L560" s="102" cm="1">
        <f t="array" ref="L560">((_xlfn.XLOOKUP(B560,'4. Material Balance Activities'!$C$90:$C$138,'4. Material Balance Activities'!$J$90:$J$138,NA,0,1)-_xlfn.XLOOKUP(B560,'4. Material Balance Activities'!$C$90:$C$138,'4. Material Balance Activities'!$P$90:$P$138,NA,0,1))*G560)*(1-F560)</f>
        <v>5.3190544354838713E-3</v>
      </c>
      <c r="M560" s="105" t="s">
        <v>214</v>
      </c>
      <c r="N560" s="83" t="s">
        <v>214</v>
      </c>
    </row>
    <row r="561" spans="1:14" x14ac:dyDescent="0.25">
      <c r="A561" s="79" t="s">
        <v>291</v>
      </c>
      <c r="B561" s="133" t="s">
        <v>324</v>
      </c>
      <c r="C561" s="137" t="s">
        <v>428</v>
      </c>
      <c r="D561" s="81" t="str">
        <f>IFERROR(IF(C561="No CAS","",INDEX('DEQ Pollutant List'!$C$7:$C$611,MATCH('5. Pollutant Emissions - MB'!C561,'DEQ Pollutant List'!$B$7:$B$611,0))),"")</f>
        <v>Isopropylbenzene (cumene)</v>
      </c>
      <c r="E561" s="115"/>
      <c r="F561" s="138">
        <v>0</v>
      </c>
      <c r="G561" s="139">
        <v>1E-3</v>
      </c>
      <c r="H561" s="104"/>
      <c r="I561" s="102" cm="1">
        <f t="array" ref="I561">((_xlfn.XLOOKUP(B561,'4. Material Balance Activities'!$C$90:$C$138,'4. Material Balance Activities'!$G$90:$G$138,NA,0,1)-_xlfn.XLOOKUP(B561,'4. Material Balance Activities'!$C$90:$C$138,'4. Material Balance Activities'!$M$90:$M$138,NA,0,1))*G561)*(1-F561)</f>
        <v>0.4397085</v>
      </c>
      <c r="J561" s="105" t="s">
        <v>214</v>
      </c>
      <c r="K561" s="83" t="s">
        <v>214</v>
      </c>
      <c r="L561" s="102" cm="1">
        <f t="array" ref="L561">((_xlfn.XLOOKUP(B561,'4. Material Balance Activities'!$C$90:$C$138,'4. Material Balance Activities'!$J$90:$J$138,NA,0,1)-_xlfn.XLOOKUP(B561,'4. Material Balance Activities'!$C$90:$C$138,'4. Material Balance Activities'!$P$90:$P$138,NA,0,1))*G561)*(1-F561)</f>
        <v>1.7730181451612904E-3</v>
      </c>
      <c r="M561" s="105" t="s">
        <v>214</v>
      </c>
      <c r="N561" s="83" t="s">
        <v>214</v>
      </c>
    </row>
    <row r="562" spans="1:14" x14ac:dyDescent="0.25">
      <c r="A562" s="79" t="s">
        <v>291</v>
      </c>
      <c r="B562" s="133" t="s">
        <v>324</v>
      </c>
      <c r="C562" s="137" t="s">
        <v>430</v>
      </c>
      <c r="D562" s="81" t="str">
        <f>IFERROR(IF(C562="No CAS","",INDEX('DEQ Pollutant List'!$C$7:$C$611,MATCH('5. Pollutant Emissions - MB'!C562,'DEQ Pollutant List'!$B$7:$B$611,0))),"")</f>
        <v>n-Butyl alcohol</v>
      </c>
      <c r="E562" s="115"/>
      <c r="F562" s="138">
        <v>0</v>
      </c>
      <c r="G562" s="139">
        <v>0.06</v>
      </c>
      <c r="H562" s="104"/>
      <c r="I562" s="102" cm="1">
        <f t="array" ref="I562">((_xlfn.XLOOKUP(B562,'4. Material Balance Activities'!$C$90:$C$138,'4. Material Balance Activities'!$G$90:$G$138,NA,0,1)-_xlfn.XLOOKUP(B562,'4. Material Balance Activities'!$C$90:$C$138,'4. Material Balance Activities'!$M$90:$M$138,NA,0,1))*G562)*(1-F562)</f>
        <v>26.38251</v>
      </c>
      <c r="J562" s="105" t="s">
        <v>214</v>
      </c>
      <c r="K562" s="83" t="s">
        <v>214</v>
      </c>
      <c r="L562" s="102" cm="1">
        <f t="array" ref="L562">((_xlfn.XLOOKUP(B562,'4. Material Balance Activities'!$C$90:$C$138,'4. Material Balance Activities'!$J$90:$J$138,NA,0,1)-_xlfn.XLOOKUP(B562,'4. Material Balance Activities'!$C$90:$C$138,'4. Material Balance Activities'!$P$90:$P$138,NA,0,1))*G562)*(1-F562)</f>
        <v>0.10638108870967741</v>
      </c>
      <c r="M562" s="105" t="s">
        <v>214</v>
      </c>
      <c r="N562" s="83" t="s">
        <v>214</v>
      </c>
    </row>
    <row r="563" spans="1:14" x14ac:dyDescent="0.25">
      <c r="A563" s="79" t="s">
        <v>291</v>
      </c>
      <c r="B563" s="133" t="s">
        <v>324</v>
      </c>
      <c r="C563" s="137" t="s">
        <v>436</v>
      </c>
      <c r="D563" s="81" t="str">
        <f>IFERROR(IF(C563="No CAS","",INDEX('DEQ Pollutant List'!$C$7:$C$611,MATCH('5. Pollutant Emissions - MB'!C563,'DEQ Pollutant List'!$B$7:$B$611,0))),"")</f>
        <v>1,2,3-Trimethylbenzene</v>
      </c>
      <c r="E563" s="115"/>
      <c r="F563" s="138">
        <v>0</v>
      </c>
      <c r="G563" s="139">
        <v>0.01</v>
      </c>
      <c r="H563" s="104"/>
      <c r="I563" s="102" cm="1">
        <f t="array" ref="I563">((_xlfn.XLOOKUP(B563,'4. Material Balance Activities'!$C$90:$C$138,'4. Material Balance Activities'!$G$90:$G$138,NA,0,1)-_xlfn.XLOOKUP(B563,'4. Material Balance Activities'!$C$90:$C$138,'4. Material Balance Activities'!$M$90:$M$138,NA,0,1))*G563)*(1-F563)</f>
        <v>4.3970850000000006</v>
      </c>
      <c r="J563" s="105" t="s">
        <v>214</v>
      </c>
      <c r="K563" s="83" t="s">
        <v>214</v>
      </c>
      <c r="L563" s="102" cm="1">
        <f t="array" ref="L563">((_xlfn.XLOOKUP(B563,'4. Material Balance Activities'!$C$90:$C$138,'4. Material Balance Activities'!$J$90:$J$138,NA,0,1)-_xlfn.XLOOKUP(B563,'4. Material Balance Activities'!$C$90:$C$138,'4. Material Balance Activities'!$P$90:$P$138,NA,0,1))*G563)*(1-F563)</f>
        <v>1.7730181451612904E-2</v>
      </c>
      <c r="M563" s="105" t="s">
        <v>214</v>
      </c>
      <c r="N563" s="83" t="s">
        <v>214</v>
      </c>
    </row>
    <row r="564" spans="1:14" x14ac:dyDescent="0.25">
      <c r="A564" s="79" t="s">
        <v>291</v>
      </c>
      <c r="B564" s="133" t="s">
        <v>325</v>
      </c>
      <c r="C564" s="137" t="s">
        <v>156</v>
      </c>
      <c r="D564" s="81" t="str">
        <f>IFERROR(IF(C564="No CAS","",INDEX('DEQ Pollutant List'!$C$7:$C$611,MATCH('5. Pollutant Emissions - MB'!C564,'DEQ Pollutant List'!$B$7:$B$611,0))),"")</f>
        <v>Formaldehyde</v>
      </c>
      <c r="E564" s="115"/>
      <c r="F564" s="138">
        <v>0</v>
      </c>
      <c r="G564" s="139">
        <v>1E-3</v>
      </c>
      <c r="H564" s="104"/>
      <c r="I564" s="102" cm="1">
        <f t="array" ref="I564">((_xlfn.XLOOKUP(B564,'4. Material Balance Activities'!$C$90:$C$138,'4. Material Balance Activities'!$G$90:$G$138,NA,0,1)-_xlfn.XLOOKUP(B564,'4. Material Balance Activities'!$C$90:$C$138,'4. Material Balance Activities'!$M$90:$M$138,NA,0,1))*G564)*(1-F564)</f>
        <v>0.52377600000000013</v>
      </c>
      <c r="J564" s="105" t="s">
        <v>214</v>
      </c>
      <c r="K564" s="83" t="s">
        <v>214</v>
      </c>
      <c r="L564" s="102" cm="1">
        <f t="array" ref="L564">((_xlfn.XLOOKUP(B564,'4. Material Balance Activities'!$C$90:$C$138,'4. Material Balance Activities'!$J$90:$J$138,NA,0,1)-_xlfn.XLOOKUP(B564,'4. Material Balance Activities'!$C$90:$C$138,'4. Material Balance Activities'!$P$90:$P$138,NA,0,1))*G564)*(1-F564)</f>
        <v>2.1120000000000002E-3</v>
      </c>
      <c r="M564" s="105" t="s">
        <v>214</v>
      </c>
      <c r="N564" s="83" t="s">
        <v>214</v>
      </c>
    </row>
    <row r="565" spans="1:14" x14ac:dyDescent="0.25">
      <c r="A565" s="79" t="s">
        <v>291</v>
      </c>
      <c r="B565" s="133" t="s">
        <v>325</v>
      </c>
      <c r="C565" s="137" t="s">
        <v>431</v>
      </c>
      <c r="D565" s="81" t="str">
        <f>IFERROR(IF(C565="No CAS","",INDEX('DEQ Pollutant List'!$C$7:$C$611,MATCH('5. Pollutant Emissions - MB'!C565,'DEQ Pollutant List'!$B$7:$B$611,0))),"")</f>
        <v>1,2,4-Trimethylbenzene</v>
      </c>
      <c r="E565" s="115"/>
      <c r="F565" s="138">
        <v>0</v>
      </c>
      <c r="G565" s="139">
        <v>0.01</v>
      </c>
      <c r="H565" s="104"/>
      <c r="I565" s="102" cm="1">
        <f t="array" ref="I565">((_xlfn.XLOOKUP(B565,'4. Material Balance Activities'!$C$90:$C$138,'4. Material Balance Activities'!$G$90:$G$138,NA,0,1)-_xlfn.XLOOKUP(B565,'4. Material Balance Activities'!$C$90:$C$138,'4. Material Balance Activities'!$M$90:$M$138,NA,0,1))*G565)*(1-F565)</f>
        <v>5.2377600000000006</v>
      </c>
      <c r="J565" s="105" t="s">
        <v>214</v>
      </c>
      <c r="K565" s="83" t="s">
        <v>214</v>
      </c>
      <c r="L565" s="102" cm="1">
        <f t="array" ref="L565">((_xlfn.XLOOKUP(B565,'4. Material Balance Activities'!$C$90:$C$138,'4. Material Balance Activities'!$J$90:$J$138,NA,0,1)-_xlfn.XLOOKUP(B565,'4. Material Balance Activities'!$C$90:$C$138,'4. Material Balance Activities'!$P$90:$P$138,NA,0,1))*G565)*(1-F565)</f>
        <v>2.112E-2</v>
      </c>
      <c r="M565" s="105" t="s">
        <v>214</v>
      </c>
      <c r="N565" s="83" t="s">
        <v>214</v>
      </c>
    </row>
    <row r="566" spans="1:14" x14ac:dyDescent="0.25">
      <c r="A566" s="79" t="s">
        <v>291</v>
      </c>
      <c r="B566" s="133" t="s">
        <v>325</v>
      </c>
      <c r="C566" s="137" t="s">
        <v>437</v>
      </c>
      <c r="D566" s="81" t="str">
        <f>IFERROR(IF(C566="No CAS","",INDEX('DEQ Pollutant List'!$C$7:$C$611,MATCH('5. Pollutant Emissions - MB'!C566,'DEQ Pollutant List'!$B$7:$B$611,0))),"")</f>
        <v>1,3,5-Trimethylbenzene</v>
      </c>
      <c r="E566" s="115"/>
      <c r="F566" s="138">
        <v>0</v>
      </c>
      <c r="G566" s="139">
        <v>0.01</v>
      </c>
      <c r="H566" s="104"/>
      <c r="I566" s="102" cm="1">
        <f t="array" ref="I566">((_xlfn.XLOOKUP(B566,'4. Material Balance Activities'!$C$90:$C$138,'4. Material Balance Activities'!$G$90:$G$138,NA,0,1)-_xlfn.XLOOKUP(B566,'4. Material Balance Activities'!$C$90:$C$138,'4. Material Balance Activities'!$M$90:$M$138,NA,0,1))*G566)*(1-F566)</f>
        <v>5.2377600000000006</v>
      </c>
      <c r="J566" s="105" t="s">
        <v>214</v>
      </c>
      <c r="K566" s="83" t="s">
        <v>214</v>
      </c>
      <c r="L566" s="102" cm="1">
        <f t="array" ref="L566">((_xlfn.XLOOKUP(B566,'4. Material Balance Activities'!$C$90:$C$138,'4. Material Balance Activities'!$J$90:$J$138,NA,0,1)-_xlfn.XLOOKUP(B566,'4. Material Balance Activities'!$C$90:$C$138,'4. Material Balance Activities'!$P$90:$P$138,NA,0,1))*G566)*(1-F566)</f>
        <v>2.112E-2</v>
      </c>
      <c r="M566" s="105" t="s">
        <v>214</v>
      </c>
      <c r="N566" s="83" t="s">
        <v>214</v>
      </c>
    </row>
    <row r="567" spans="1:14" x14ac:dyDescent="0.25">
      <c r="A567" s="79" t="s">
        <v>291</v>
      </c>
      <c r="B567" s="133" t="s">
        <v>325</v>
      </c>
      <c r="C567" s="137" t="s">
        <v>191</v>
      </c>
      <c r="D567" s="81" t="str">
        <f>IFERROR(IF(C567="No CAS","",INDEX('DEQ Pollutant List'!$C$7:$C$611,MATCH('5. Pollutant Emissions - MB'!C567,'DEQ Pollutant List'!$B$7:$B$611,0))),"")</f>
        <v>Xylene (mixture), including m-xylene, o-xylene, p-xylene</v>
      </c>
      <c r="E567" s="115"/>
      <c r="F567" s="138">
        <v>0</v>
      </c>
      <c r="G567" s="139">
        <v>0.02</v>
      </c>
      <c r="H567" s="104"/>
      <c r="I567" s="102" cm="1">
        <f t="array" ref="I567">((_xlfn.XLOOKUP(B567,'4. Material Balance Activities'!$C$90:$C$138,'4. Material Balance Activities'!$G$90:$G$138,NA,0,1)-_xlfn.XLOOKUP(B567,'4. Material Balance Activities'!$C$90:$C$138,'4. Material Balance Activities'!$M$90:$M$138,NA,0,1))*G567)*(1-F567)</f>
        <v>10.475520000000001</v>
      </c>
      <c r="J567" s="105" t="s">
        <v>214</v>
      </c>
      <c r="K567" s="83" t="s">
        <v>214</v>
      </c>
      <c r="L567" s="102" cm="1">
        <f t="array" ref="L567">((_xlfn.XLOOKUP(B567,'4. Material Balance Activities'!$C$90:$C$138,'4. Material Balance Activities'!$J$90:$J$138,NA,0,1)-_xlfn.XLOOKUP(B567,'4. Material Balance Activities'!$C$90:$C$138,'4. Material Balance Activities'!$P$90:$P$138,NA,0,1))*G567)*(1-F567)</f>
        <v>4.224E-2</v>
      </c>
      <c r="M567" s="105" t="s">
        <v>214</v>
      </c>
      <c r="N567" s="83" t="s">
        <v>214</v>
      </c>
    </row>
    <row r="568" spans="1:14" x14ac:dyDescent="0.25">
      <c r="A568" s="79" t="s">
        <v>291</v>
      </c>
      <c r="B568" s="133" t="s">
        <v>325</v>
      </c>
      <c r="C568" s="137" t="s">
        <v>181</v>
      </c>
      <c r="D568" s="81" t="str">
        <f>IFERROR(IF(C568="No CAS","",INDEX('DEQ Pollutant List'!$C$7:$C$611,MATCH('5. Pollutant Emissions - MB'!C568,'DEQ Pollutant List'!$B$7:$B$611,0))),"")</f>
        <v>Ethyl benzene</v>
      </c>
      <c r="E568" s="115"/>
      <c r="F568" s="138">
        <v>0</v>
      </c>
      <c r="G568" s="139">
        <v>3.0000000000000001E-3</v>
      </c>
      <c r="H568" s="104"/>
      <c r="I568" s="102" cm="1">
        <f t="array" ref="I568">((_xlfn.XLOOKUP(B568,'4. Material Balance Activities'!$C$90:$C$138,'4. Material Balance Activities'!$G$90:$G$138,NA,0,1)-_xlfn.XLOOKUP(B568,'4. Material Balance Activities'!$C$90:$C$138,'4. Material Balance Activities'!$M$90:$M$138,NA,0,1))*G568)*(1-F568)</f>
        <v>1.5713280000000003</v>
      </c>
      <c r="J568" s="105" t="s">
        <v>214</v>
      </c>
      <c r="K568" s="83" t="s">
        <v>214</v>
      </c>
      <c r="L568" s="102" cm="1">
        <f t="array" ref="L568">((_xlfn.XLOOKUP(B568,'4. Material Balance Activities'!$C$90:$C$138,'4. Material Balance Activities'!$J$90:$J$138,NA,0,1)-_xlfn.XLOOKUP(B568,'4. Material Balance Activities'!$C$90:$C$138,'4. Material Balance Activities'!$P$90:$P$138,NA,0,1))*G568)*(1-F568)</f>
        <v>6.3360000000000005E-3</v>
      </c>
      <c r="M568" s="105" t="s">
        <v>214</v>
      </c>
      <c r="N568" s="83" t="s">
        <v>214</v>
      </c>
    </row>
    <row r="569" spans="1:14" x14ac:dyDescent="0.25">
      <c r="A569" s="79" t="s">
        <v>291</v>
      </c>
      <c r="B569" s="133" t="s">
        <v>325</v>
      </c>
      <c r="C569" s="137" t="s">
        <v>428</v>
      </c>
      <c r="D569" s="81" t="str">
        <f>IFERROR(IF(C569="No CAS","",INDEX('DEQ Pollutant List'!$C$7:$C$611,MATCH('5. Pollutant Emissions - MB'!C569,'DEQ Pollutant List'!$B$7:$B$611,0))),"")</f>
        <v>Isopropylbenzene (cumene)</v>
      </c>
      <c r="E569" s="115"/>
      <c r="F569" s="138">
        <v>0</v>
      </c>
      <c r="G569" s="139">
        <v>1E-3</v>
      </c>
      <c r="H569" s="104"/>
      <c r="I569" s="102" cm="1">
        <f t="array" ref="I569">((_xlfn.XLOOKUP(B569,'4. Material Balance Activities'!$C$90:$C$138,'4. Material Balance Activities'!$G$90:$G$138,NA,0,1)-_xlfn.XLOOKUP(B569,'4. Material Balance Activities'!$C$90:$C$138,'4. Material Balance Activities'!$M$90:$M$138,NA,0,1))*G569)*(1-F569)</f>
        <v>0.52377600000000013</v>
      </c>
      <c r="J569" s="105" t="s">
        <v>214</v>
      </c>
      <c r="K569" s="83" t="s">
        <v>214</v>
      </c>
      <c r="L569" s="102" cm="1">
        <f t="array" ref="L569">((_xlfn.XLOOKUP(B569,'4. Material Balance Activities'!$C$90:$C$138,'4. Material Balance Activities'!$J$90:$J$138,NA,0,1)-_xlfn.XLOOKUP(B569,'4. Material Balance Activities'!$C$90:$C$138,'4. Material Balance Activities'!$P$90:$P$138,NA,0,1))*G569)*(1-F569)</f>
        <v>2.1120000000000002E-3</v>
      </c>
      <c r="M569" s="105" t="s">
        <v>214</v>
      </c>
      <c r="N569" s="83" t="s">
        <v>214</v>
      </c>
    </row>
    <row r="570" spans="1:14" x14ac:dyDescent="0.25">
      <c r="A570" s="79" t="s">
        <v>291</v>
      </c>
      <c r="B570" s="133" t="s">
        <v>325</v>
      </c>
      <c r="C570" s="137" t="s">
        <v>430</v>
      </c>
      <c r="D570" s="81" t="str">
        <f>IFERROR(IF(C570="No CAS","",INDEX('DEQ Pollutant List'!$C$7:$C$611,MATCH('5. Pollutant Emissions - MB'!C570,'DEQ Pollutant List'!$B$7:$B$611,0))),"")</f>
        <v>n-Butyl alcohol</v>
      </c>
      <c r="E570" s="115"/>
      <c r="F570" s="138">
        <v>0</v>
      </c>
      <c r="G570" s="139">
        <v>0.06</v>
      </c>
      <c r="H570" s="104"/>
      <c r="I570" s="102" cm="1">
        <f t="array" ref="I570">((_xlfn.XLOOKUP(B570,'4. Material Balance Activities'!$C$90:$C$138,'4. Material Balance Activities'!$G$90:$G$138,NA,0,1)-_xlfn.XLOOKUP(B570,'4. Material Balance Activities'!$C$90:$C$138,'4. Material Balance Activities'!$M$90:$M$138,NA,0,1))*G570)*(1-F570)</f>
        <v>31.426560000000002</v>
      </c>
      <c r="J570" s="105" t="s">
        <v>214</v>
      </c>
      <c r="K570" s="83" t="s">
        <v>214</v>
      </c>
      <c r="L570" s="102" cm="1">
        <f t="array" ref="L570">((_xlfn.XLOOKUP(B570,'4. Material Balance Activities'!$C$90:$C$138,'4. Material Balance Activities'!$J$90:$J$138,NA,0,1)-_xlfn.XLOOKUP(B570,'4. Material Balance Activities'!$C$90:$C$138,'4. Material Balance Activities'!$P$90:$P$138,NA,0,1))*G570)*(1-F570)</f>
        <v>0.12672</v>
      </c>
      <c r="M570" s="105" t="s">
        <v>214</v>
      </c>
      <c r="N570" s="83" t="s">
        <v>214</v>
      </c>
    </row>
    <row r="571" spans="1:14" x14ac:dyDescent="0.25">
      <c r="A571" s="79" t="s">
        <v>291</v>
      </c>
      <c r="B571" s="133" t="s">
        <v>325</v>
      </c>
      <c r="C571" s="137" t="s">
        <v>436</v>
      </c>
      <c r="D571" s="81" t="str">
        <f>IFERROR(IF(C571="No CAS","",INDEX('DEQ Pollutant List'!$C$7:$C$611,MATCH('5. Pollutant Emissions - MB'!C571,'DEQ Pollutant List'!$B$7:$B$611,0))),"")</f>
        <v>1,2,3-Trimethylbenzene</v>
      </c>
      <c r="E571" s="115"/>
      <c r="F571" s="138">
        <v>0</v>
      </c>
      <c r="G571" s="139">
        <v>0.01</v>
      </c>
      <c r="H571" s="104"/>
      <c r="I571" s="102" cm="1">
        <f t="array" ref="I571">((_xlfn.XLOOKUP(B571,'4. Material Balance Activities'!$C$90:$C$138,'4. Material Balance Activities'!$G$90:$G$138,NA,0,1)-_xlfn.XLOOKUP(B571,'4. Material Balance Activities'!$C$90:$C$138,'4. Material Balance Activities'!$M$90:$M$138,NA,0,1))*G571)*(1-F571)</f>
        <v>5.2377600000000006</v>
      </c>
      <c r="J571" s="105" t="s">
        <v>214</v>
      </c>
      <c r="K571" s="83" t="s">
        <v>214</v>
      </c>
      <c r="L571" s="102" cm="1">
        <f t="array" ref="L571">((_xlfn.XLOOKUP(B571,'4. Material Balance Activities'!$C$90:$C$138,'4. Material Balance Activities'!$J$90:$J$138,NA,0,1)-_xlfn.XLOOKUP(B571,'4. Material Balance Activities'!$C$90:$C$138,'4. Material Balance Activities'!$P$90:$P$138,NA,0,1))*G571)*(1-F571)</f>
        <v>2.112E-2</v>
      </c>
      <c r="M571" s="105" t="s">
        <v>214</v>
      </c>
      <c r="N571" s="83" t="s">
        <v>214</v>
      </c>
    </row>
    <row r="572" spans="1:14" x14ac:dyDescent="0.25">
      <c r="A572" s="79" t="s">
        <v>291</v>
      </c>
      <c r="B572" s="133" t="s">
        <v>326</v>
      </c>
      <c r="C572" s="137" t="s">
        <v>156</v>
      </c>
      <c r="D572" s="81" t="str">
        <f>IFERROR(IF(C572="No CAS","",INDEX('DEQ Pollutant List'!$C$7:$C$611,MATCH('5. Pollutant Emissions - MB'!C572,'DEQ Pollutant List'!$B$7:$B$611,0))),"")</f>
        <v>Formaldehyde</v>
      </c>
      <c r="E572" s="115"/>
      <c r="F572" s="138">
        <v>0</v>
      </c>
      <c r="G572" s="139">
        <v>1E-3</v>
      </c>
      <c r="H572" s="104"/>
      <c r="I572" s="102" cm="1">
        <f t="array" ref="I572">((_xlfn.XLOOKUP(B572,'4. Material Balance Activities'!$C$90:$C$138,'4. Material Balance Activities'!$G$90:$G$138,NA,0,1)-_xlfn.XLOOKUP(B572,'4. Material Balance Activities'!$C$90:$C$138,'4. Material Balance Activities'!$M$90:$M$138,NA,0,1))*G572)*(1-F572)</f>
        <v>0.49480200000000002</v>
      </c>
      <c r="J572" s="105" t="s">
        <v>214</v>
      </c>
      <c r="K572" s="83" t="s">
        <v>214</v>
      </c>
      <c r="L572" s="102" cm="1">
        <f t="array" ref="L572">((_xlfn.XLOOKUP(B572,'4. Material Balance Activities'!$C$90:$C$138,'4. Material Balance Activities'!$J$90:$J$138,NA,0,1)-_xlfn.XLOOKUP(B572,'4. Material Balance Activities'!$C$90:$C$138,'4. Material Balance Activities'!$P$90:$P$138,NA,0,1))*G572)*(1-F572)</f>
        <v>1.9951693548387098E-3</v>
      </c>
      <c r="M572" s="105" t="s">
        <v>214</v>
      </c>
      <c r="N572" s="83" t="s">
        <v>214</v>
      </c>
    </row>
    <row r="573" spans="1:14" x14ac:dyDescent="0.25">
      <c r="A573" s="79" t="s">
        <v>291</v>
      </c>
      <c r="B573" s="133" t="s">
        <v>326</v>
      </c>
      <c r="C573" s="137" t="s">
        <v>431</v>
      </c>
      <c r="D573" s="81" t="str">
        <f>IFERROR(IF(C573="No CAS","",INDEX('DEQ Pollutant List'!$C$7:$C$611,MATCH('5. Pollutant Emissions - MB'!C573,'DEQ Pollutant List'!$B$7:$B$611,0))),"")</f>
        <v>1,2,4-Trimethylbenzene</v>
      </c>
      <c r="E573" s="115"/>
      <c r="F573" s="138">
        <v>0</v>
      </c>
      <c r="G573" s="139">
        <v>0.01</v>
      </c>
      <c r="H573" s="104"/>
      <c r="I573" s="102" cm="1">
        <f t="array" ref="I573">((_xlfn.XLOOKUP(B573,'4. Material Balance Activities'!$C$90:$C$138,'4. Material Balance Activities'!$G$90:$G$138,NA,0,1)-_xlfn.XLOOKUP(B573,'4. Material Balance Activities'!$C$90:$C$138,'4. Material Balance Activities'!$M$90:$M$138,NA,0,1))*G573)*(1-F573)</f>
        <v>4.9480200000000005</v>
      </c>
      <c r="J573" s="105" t="s">
        <v>214</v>
      </c>
      <c r="K573" s="83" t="s">
        <v>214</v>
      </c>
      <c r="L573" s="102" cm="1">
        <f t="array" ref="L573">((_xlfn.XLOOKUP(B573,'4. Material Balance Activities'!$C$90:$C$138,'4. Material Balance Activities'!$J$90:$J$138,NA,0,1)-_xlfn.XLOOKUP(B573,'4. Material Balance Activities'!$C$90:$C$138,'4. Material Balance Activities'!$P$90:$P$138,NA,0,1))*G573)*(1-F573)</f>
        <v>1.9951693548387099E-2</v>
      </c>
      <c r="M573" s="105" t="s">
        <v>214</v>
      </c>
      <c r="N573" s="83" t="s">
        <v>214</v>
      </c>
    </row>
    <row r="574" spans="1:14" x14ac:dyDescent="0.25">
      <c r="A574" s="79" t="s">
        <v>291</v>
      </c>
      <c r="B574" s="133" t="s">
        <v>326</v>
      </c>
      <c r="C574" s="137" t="s">
        <v>437</v>
      </c>
      <c r="D574" s="81" t="str">
        <f>IFERROR(IF(C574="No CAS","",INDEX('DEQ Pollutant List'!$C$7:$C$611,MATCH('5. Pollutant Emissions - MB'!C574,'DEQ Pollutant List'!$B$7:$B$611,0))),"")</f>
        <v>1,3,5-Trimethylbenzene</v>
      </c>
      <c r="E574" s="115"/>
      <c r="F574" s="138">
        <v>0</v>
      </c>
      <c r="G574" s="139">
        <v>0.01</v>
      </c>
      <c r="H574" s="104"/>
      <c r="I574" s="102" cm="1">
        <f t="array" ref="I574">((_xlfn.XLOOKUP(B574,'4. Material Balance Activities'!$C$90:$C$138,'4. Material Balance Activities'!$G$90:$G$138,NA,0,1)-_xlfn.XLOOKUP(B574,'4. Material Balance Activities'!$C$90:$C$138,'4. Material Balance Activities'!$M$90:$M$138,NA,0,1))*G574)*(1-F574)</f>
        <v>4.9480200000000005</v>
      </c>
      <c r="J574" s="105" t="s">
        <v>214</v>
      </c>
      <c r="K574" s="83" t="s">
        <v>214</v>
      </c>
      <c r="L574" s="102" cm="1">
        <f t="array" ref="L574">((_xlfn.XLOOKUP(B574,'4. Material Balance Activities'!$C$90:$C$138,'4. Material Balance Activities'!$J$90:$J$138,NA,0,1)-_xlfn.XLOOKUP(B574,'4. Material Balance Activities'!$C$90:$C$138,'4. Material Balance Activities'!$P$90:$P$138,NA,0,1))*G574)*(1-F574)</f>
        <v>1.9951693548387099E-2</v>
      </c>
      <c r="M574" s="105" t="s">
        <v>214</v>
      </c>
      <c r="N574" s="83" t="s">
        <v>214</v>
      </c>
    </row>
    <row r="575" spans="1:14" x14ac:dyDescent="0.25">
      <c r="A575" s="79" t="s">
        <v>291</v>
      </c>
      <c r="B575" s="133" t="s">
        <v>326</v>
      </c>
      <c r="C575" s="137" t="s">
        <v>191</v>
      </c>
      <c r="D575" s="81" t="str">
        <f>IFERROR(IF(C575="No CAS","",INDEX('DEQ Pollutant List'!$C$7:$C$611,MATCH('5. Pollutant Emissions - MB'!C575,'DEQ Pollutant List'!$B$7:$B$611,0))),"")</f>
        <v>Xylene (mixture), including m-xylene, o-xylene, p-xylene</v>
      </c>
      <c r="E575" s="115"/>
      <c r="F575" s="138">
        <v>0</v>
      </c>
      <c r="G575" s="139">
        <v>0.01</v>
      </c>
      <c r="H575" s="104"/>
      <c r="I575" s="102" cm="1">
        <f t="array" ref="I575">((_xlfn.XLOOKUP(B575,'4. Material Balance Activities'!$C$90:$C$138,'4. Material Balance Activities'!$G$90:$G$138,NA,0,1)-_xlfn.XLOOKUP(B575,'4. Material Balance Activities'!$C$90:$C$138,'4. Material Balance Activities'!$M$90:$M$138,NA,0,1))*G575)*(1-F575)</f>
        <v>4.9480200000000005</v>
      </c>
      <c r="J575" s="105" t="s">
        <v>214</v>
      </c>
      <c r="K575" s="83" t="s">
        <v>214</v>
      </c>
      <c r="L575" s="102" cm="1">
        <f t="array" ref="L575">((_xlfn.XLOOKUP(B575,'4. Material Balance Activities'!$C$90:$C$138,'4. Material Balance Activities'!$J$90:$J$138,NA,0,1)-_xlfn.XLOOKUP(B575,'4. Material Balance Activities'!$C$90:$C$138,'4. Material Balance Activities'!$P$90:$P$138,NA,0,1))*G575)*(1-F575)</f>
        <v>1.9951693548387099E-2</v>
      </c>
      <c r="M575" s="105" t="s">
        <v>214</v>
      </c>
      <c r="N575" s="83" t="s">
        <v>214</v>
      </c>
    </row>
    <row r="576" spans="1:14" x14ac:dyDescent="0.25">
      <c r="A576" s="79" t="s">
        <v>291</v>
      </c>
      <c r="B576" s="133" t="s">
        <v>326</v>
      </c>
      <c r="C576" s="137" t="s">
        <v>181</v>
      </c>
      <c r="D576" s="81" t="str">
        <f>IFERROR(IF(C576="No CAS","",INDEX('DEQ Pollutant List'!$C$7:$C$611,MATCH('5. Pollutant Emissions - MB'!C576,'DEQ Pollutant List'!$B$7:$B$611,0))),"")</f>
        <v>Ethyl benzene</v>
      </c>
      <c r="E576" s="115"/>
      <c r="F576" s="138">
        <v>0</v>
      </c>
      <c r="G576" s="139">
        <v>1E-3</v>
      </c>
      <c r="H576" s="104"/>
      <c r="I576" s="102" cm="1">
        <f t="array" ref="I576">((_xlfn.XLOOKUP(B576,'4. Material Balance Activities'!$C$90:$C$138,'4. Material Balance Activities'!$G$90:$G$138,NA,0,1)-_xlfn.XLOOKUP(B576,'4. Material Balance Activities'!$C$90:$C$138,'4. Material Balance Activities'!$M$90:$M$138,NA,0,1))*G576)*(1-F576)</f>
        <v>0.49480200000000002</v>
      </c>
      <c r="J576" s="105" t="s">
        <v>214</v>
      </c>
      <c r="K576" s="83" t="s">
        <v>214</v>
      </c>
      <c r="L576" s="102" cm="1">
        <f t="array" ref="L576">((_xlfn.XLOOKUP(B576,'4. Material Balance Activities'!$C$90:$C$138,'4. Material Balance Activities'!$J$90:$J$138,NA,0,1)-_xlfn.XLOOKUP(B576,'4. Material Balance Activities'!$C$90:$C$138,'4. Material Balance Activities'!$P$90:$P$138,NA,0,1))*G576)*(1-F576)</f>
        <v>1.9951693548387098E-3</v>
      </c>
      <c r="M576" s="105" t="s">
        <v>214</v>
      </c>
      <c r="N576" s="83" t="s">
        <v>214</v>
      </c>
    </row>
    <row r="577" spans="1:14" x14ac:dyDescent="0.25">
      <c r="A577" s="79" t="s">
        <v>291</v>
      </c>
      <c r="B577" s="133" t="s">
        <v>326</v>
      </c>
      <c r="C577" s="137" t="s">
        <v>428</v>
      </c>
      <c r="D577" s="81" t="str">
        <f>IFERROR(IF(C577="No CAS","",INDEX('DEQ Pollutant List'!$C$7:$C$611,MATCH('5. Pollutant Emissions - MB'!C577,'DEQ Pollutant List'!$B$7:$B$611,0))),"")</f>
        <v>Isopropylbenzene (cumene)</v>
      </c>
      <c r="E577" s="115"/>
      <c r="F577" s="138">
        <v>0</v>
      </c>
      <c r="G577" s="139">
        <v>2E-3</v>
      </c>
      <c r="H577" s="104"/>
      <c r="I577" s="102" cm="1">
        <f t="array" ref="I577">((_xlfn.XLOOKUP(B577,'4. Material Balance Activities'!$C$90:$C$138,'4. Material Balance Activities'!$G$90:$G$138,NA,0,1)-_xlfn.XLOOKUP(B577,'4. Material Balance Activities'!$C$90:$C$138,'4. Material Balance Activities'!$M$90:$M$138,NA,0,1))*G577)*(1-F577)</f>
        <v>0.98960400000000004</v>
      </c>
      <c r="J577" s="105" t="s">
        <v>214</v>
      </c>
      <c r="K577" s="83" t="s">
        <v>214</v>
      </c>
      <c r="L577" s="102" cm="1">
        <f t="array" ref="L577">((_xlfn.XLOOKUP(B577,'4. Material Balance Activities'!$C$90:$C$138,'4. Material Balance Activities'!$J$90:$J$138,NA,0,1)-_xlfn.XLOOKUP(B577,'4. Material Balance Activities'!$C$90:$C$138,'4. Material Balance Activities'!$P$90:$P$138,NA,0,1))*G577)*(1-F577)</f>
        <v>3.9903387096774197E-3</v>
      </c>
      <c r="M577" s="105" t="s">
        <v>214</v>
      </c>
      <c r="N577" s="83" t="s">
        <v>214</v>
      </c>
    </row>
    <row r="578" spans="1:14" x14ac:dyDescent="0.25">
      <c r="A578" s="79" t="s">
        <v>291</v>
      </c>
      <c r="B578" s="133" t="s">
        <v>326</v>
      </c>
      <c r="C578" s="137" t="s">
        <v>430</v>
      </c>
      <c r="D578" s="81" t="str">
        <f>IFERROR(IF(C578="No CAS","",INDEX('DEQ Pollutant List'!$C$7:$C$611,MATCH('5. Pollutant Emissions - MB'!C578,'DEQ Pollutant List'!$B$7:$B$611,0))),"")</f>
        <v>n-Butyl alcohol</v>
      </c>
      <c r="E578" s="115"/>
      <c r="F578" s="138">
        <v>0</v>
      </c>
      <c r="G578" s="139">
        <v>7.0000000000000007E-2</v>
      </c>
      <c r="H578" s="104"/>
      <c r="I578" s="102" cm="1">
        <f t="array" ref="I578">((_xlfn.XLOOKUP(B578,'4. Material Balance Activities'!$C$90:$C$138,'4. Material Balance Activities'!$G$90:$G$138,NA,0,1)-_xlfn.XLOOKUP(B578,'4. Material Balance Activities'!$C$90:$C$138,'4. Material Balance Activities'!$M$90:$M$138,NA,0,1))*G578)*(1-F578)</f>
        <v>34.636140000000005</v>
      </c>
      <c r="J578" s="105" t="s">
        <v>214</v>
      </c>
      <c r="K578" s="83" t="s">
        <v>214</v>
      </c>
      <c r="L578" s="102" cm="1">
        <f t="array" ref="L578">((_xlfn.XLOOKUP(B578,'4. Material Balance Activities'!$C$90:$C$138,'4. Material Balance Activities'!$J$90:$J$138,NA,0,1)-_xlfn.XLOOKUP(B578,'4. Material Balance Activities'!$C$90:$C$138,'4. Material Balance Activities'!$P$90:$P$138,NA,0,1))*G578)*(1-F578)</f>
        <v>0.13966185483870969</v>
      </c>
      <c r="M578" s="105" t="s">
        <v>214</v>
      </c>
      <c r="N578" s="83" t="s">
        <v>214</v>
      </c>
    </row>
    <row r="579" spans="1:14" x14ac:dyDescent="0.25">
      <c r="A579" s="79" t="s">
        <v>291</v>
      </c>
      <c r="B579" s="133" t="s">
        <v>326</v>
      </c>
      <c r="C579" s="137" t="s">
        <v>432</v>
      </c>
      <c r="D579" s="81" t="str">
        <f>IFERROR(IF(C579="No CAS","",INDEX('DEQ Pollutant List'!$C$7:$C$611,MATCH('5. Pollutant Emissions - MB'!C579,'DEQ Pollutant List'!$B$7:$B$611,0))),"")</f>
        <v>Propylene glycol monomethyl ether acetate</v>
      </c>
      <c r="E579" s="115"/>
      <c r="F579" s="138">
        <v>0</v>
      </c>
      <c r="G579" s="139">
        <v>0.02</v>
      </c>
      <c r="H579" s="104"/>
      <c r="I579" s="102" cm="1">
        <f t="array" ref="I579">((_xlfn.XLOOKUP(B579,'4. Material Balance Activities'!$C$90:$C$138,'4. Material Balance Activities'!$G$90:$G$138,NA,0,1)-_xlfn.XLOOKUP(B579,'4. Material Balance Activities'!$C$90:$C$138,'4. Material Balance Activities'!$M$90:$M$138,NA,0,1))*G579)*(1-F579)</f>
        <v>9.8960400000000011</v>
      </c>
      <c r="J579" s="105" t="s">
        <v>214</v>
      </c>
      <c r="K579" s="83" t="s">
        <v>214</v>
      </c>
      <c r="L579" s="102" cm="1">
        <f t="array" ref="L579">((_xlfn.XLOOKUP(B579,'4. Material Balance Activities'!$C$90:$C$138,'4. Material Balance Activities'!$J$90:$J$138,NA,0,1)-_xlfn.XLOOKUP(B579,'4. Material Balance Activities'!$C$90:$C$138,'4. Material Balance Activities'!$P$90:$P$138,NA,0,1))*G579)*(1-F579)</f>
        <v>3.9903387096774198E-2</v>
      </c>
      <c r="M579" s="105" t="s">
        <v>214</v>
      </c>
      <c r="N579" s="83" t="s">
        <v>214</v>
      </c>
    </row>
    <row r="580" spans="1:14" x14ac:dyDescent="0.25">
      <c r="A580" s="79" t="s">
        <v>291</v>
      </c>
      <c r="B580" s="133" t="s">
        <v>326</v>
      </c>
      <c r="C580" s="137" t="s">
        <v>436</v>
      </c>
      <c r="D580" s="81" t="str">
        <f>IFERROR(IF(C580="No CAS","",INDEX('DEQ Pollutant List'!$C$7:$C$611,MATCH('5. Pollutant Emissions - MB'!C580,'DEQ Pollutant List'!$B$7:$B$611,0))),"")</f>
        <v>1,2,3-Trimethylbenzene</v>
      </c>
      <c r="E580" s="115"/>
      <c r="F580" s="138">
        <v>0</v>
      </c>
      <c r="G580" s="139">
        <v>0.01</v>
      </c>
      <c r="H580" s="104"/>
      <c r="I580" s="102" cm="1">
        <f t="array" ref="I580">((_xlfn.XLOOKUP(B580,'4. Material Balance Activities'!$C$90:$C$138,'4. Material Balance Activities'!$G$90:$G$138,NA,0,1)-_xlfn.XLOOKUP(B580,'4. Material Balance Activities'!$C$90:$C$138,'4. Material Balance Activities'!$M$90:$M$138,NA,0,1))*G580)*(1-F580)</f>
        <v>4.9480200000000005</v>
      </c>
      <c r="J580" s="105" t="s">
        <v>214</v>
      </c>
      <c r="K580" s="83" t="s">
        <v>214</v>
      </c>
      <c r="L580" s="102" cm="1">
        <f t="array" ref="L580">((_xlfn.XLOOKUP(B580,'4. Material Balance Activities'!$C$90:$C$138,'4. Material Balance Activities'!$J$90:$J$138,NA,0,1)-_xlfn.XLOOKUP(B580,'4. Material Balance Activities'!$C$90:$C$138,'4. Material Balance Activities'!$P$90:$P$138,NA,0,1))*G580)*(1-F580)</f>
        <v>1.9951693548387099E-2</v>
      </c>
      <c r="M580" s="105" t="s">
        <v>214</v>
      </c>
      <c r="N580" s="83" t="s">
        <v>214</v>
      </c>
    </row>
    <row r="581" spans="1:14" x14ac:dyDescent="0.25">
      <c r="A581" s="79" t="s">
        <v>291</v>
      </c>
      <c r="B581" s="133" t="s">
        <v>327</v>
      </c>
      <c r="C581" s="137" t="s">
        <v>191</v>
      </c>
      <c r="D581" s="81" t="str">
        <f>IFERROR(IF(C581="No CAS","",INDEX('DEQ Pollutant List'!$C$7:$C$611,MATCH('5. Pollutant Emissions - MB'!C581,'DEQ Pollutant List'!$B$7:$B$611,0))),"")</f>
        <v>Xylene (mixture), including m-xylene, o-xylene, p-xylene</v>
      </c>
      <c r="E581" s="115"/>
      <c r="F581" s="138">
        <v>0</v>
      </c>
      <c r="G581" s="139">
        <v>0.02</v>
      </c>
      <c r="H581" s="104"/>
      <c r="I581" s="102" cm="1">
        <f t="array" ref="I581">((_xlfn.XLOOKUP(B581,'4. Material Balance Activities'!$C$90:$C$138,'4. Material Balance Activities'!$G$90:$G$138,NA,0,1)-_xlfn.XLOOKUP(B581,'4. Material Balance Activities'!$C$90:$C$138,'4. Material Balance Activities'!$M$90:$M$138,NA,0,1))*G581)*(1-F581)</f>
        <v>15.463470000000001</v>
      </c>
      <c r="J581" s="105" t="s">
        <v>214</v>
      </c>
      <c r="K581" s="83" t="s">
        <v>214</v>
      </c>
      <c r="L581" s="102" cm="1">
        <f t="array" ref="L581">((_xlfn.XLOOKUP(B581,'4. Material Balance Activities'!$C$90:$C$138,'4. Material Balance Activities'!$J$90:$J$138,NA,0,1)-_xlfn.XLOOKUP(B581,'4. Material Balance Activities'!$C$90:$C$138,'4. Material Balance Activities'!$P$90:$P$138,NA,0,1))*G581)*(1-F581)</f>
        <v>6.2352701612903225E-2</v>
      </c>
      <c r="M581" s="105" t="s">
        <v>214</v>
      </c>
      <c r="N581" s="83" t="s">
        <v>214</v>
      </c>
    </row>
    <row r="582" spans="1:14" x14ac:dyDescent="0.25">
      <c r="A582" s="79" t="s">
        <v>291</v>
      </c>
      <c r="B582" s="133" t="s">
        <v>327</v>
      </c>
      <c r="C582" s="137" t="s">
        <v>156</v>
      </c>
      <c r="D582" s="81" t="str">
        <f>IFERROR(IF(C582="No CAS","",INDEX('DEQ Pollutant List'!$C$7:$C$611,MATCH('5. Pollutant Emissions - MB'!C582,'DEQ Pollutant List'!$B$7:$B$611,0))),"")</f>
        <v>Formaldehyde</v>
      </c>
      <c r="E582" s="115"/>
      <c r="F582" s="138">
        <v>0</v>
      </c>
      <c r="G582" s="139">
        <v>1E-3</v>
      </c>
      <c r="H582" s="104"/>
      <c r="I582" s="102" cm="1">
        <f t="array" ref="I582">((_xlfn.XLOOKUP(B582,'4. Material Balance Activities'!$C$90:$C$138,'4. Material Balance Activities'!$G$90:$G$138,NA,0,1)-_xlfn.XLOOKUP(B582,'4. Material Balance Activities'!$C$90:$C$138,'4. Material Balance Activities'!$M$90:$M$138,NA,0,1))*G582)*(1-F582)</f>
        <v>0.77317349999999996</v>
      </c>
      <c r="J582" s="105" t="s">
        <v>214</v>
      </c>
      <c r="K582" s="83" t="s">
        <v>214</v>
      </c>
      <c r="L582" s="102" cm="1">
        <f t="array" ref="L582">((_xlfn.XLOOKUP(B582,'4. Material Balance Activities'!$C$90:$C$138,'4. Material Balance Activities'!$J$90:$J$138,NA,0,1)-_xlfn.XLOOKUP(B582,'4. Material Balance Activities'!$C$90:$C$138,'4. Material Balance Activities'!$P$90:$P$138,NA,0,1))*G582)*(1-F582)</f>
        <v>3.1176350806451612E-3</v>
      </c>
      <c r="M582" s="105" t="s">
        <v>214</v>
      </c>
      <c r="N582" s="83" t="s">
        <v>214</v>
      </c>
    </row>
    <row r="583" spans="1:14" x14ac:dyDescent="0.25">
      <c r="A583" s="79" t="s">
        <v>291</v>
      </c>
      <c r="B583" s="133" t="s">
        <v>327</v>
      </c>
      <c r="C583" s="137" t="s">
        <v>431</v>
      </c>
      <c r="D583" s="81" t="str">
        <f>IFERROR(IF(C583="No CAS","",INDEX('DEQ Pollutant List'!$C$7:$C$611,MATCH('5. Pollutant Emissions - MB'!C583,'DEQ Pollutant List'!$B$7:$B$611,0))),"")</f>
        <v>1,2,4-Trimethylbenzene</v>
      </c>
      <c r="E583" s="115"/>
      <c r="F583" s="138">
        <v>0</v>
      </c>
      <c r="G583" s="139">
        <v>0.01</v>
      </c>
      <c r="H583" s="104"/>
      <c r="I583" s="102" cm="1">
        <f t="array" ref="I583">((_xlfn.XLOOKUP(B583,'4. Material Balance Activities'!$C$90:$C$138,'4. Material Balance Activities'!$G$90:$G$138,NA,0,1)-_xlfn.XLOOKUP(B583,'4. Material Balance Activities'!$C$90:$C$138,'4. Material Balance Activities'!$M$90:$M$138,NA,0,1))*G583)*(1-F583)</f>
        <v>7.7317350000000005</v>
      </c>
      <c r="J583" s="105" t="s">
        <v>214</v>
      </c>
      <c r="K583" s="83" t="s">
        <v>214</v>
      </c>
      <c r="L583" s="102" cm="1">
        <f t="array" ref="L583">((_xlfn.XLOOKUP(B583,'4. Material Balance Activities'!$C$90:$C$138,'4. Material Balance Activities'!$J$90:$J$138,NA,0,1)-_xlfn.XLOOKUP(B583,'4. Material Balance Activities'!$C$90:$C$138,'4. Material Balance Activities'!$P$90:$P$138,NA,0,1))*G583)*(1-F583)</f>
        <v>3.1176350806451612E-2</v>
      </c>
      <c r="M583" s="105" t="s">
        <v>214</v>
      </c>
      <c r="N583" s="83" t="s">
        <v>214</v>
      </c>
    </row>
    <row r="584" spans="1:14" x14ac:dyDescent="0.25">
      <c r="A584" s="79" t="s">
        <v>291</v>
      </c>
      <c r="B584" s="133" t="s">
        <v>327</v>
      </c>
      <c r="C584" s="137" t="s">
        <v>437</v>
      </c>
      <c r="D584" s="81" t="str">
        <f>IFERROR(IF(C584="No CAS","",INDEX('DEQ Pollutant List'!$C$7:$C$611,MATCH('5. Pollutant Emissions - MB'!C584,'DEQ Pollutant List'!$B$7:$B$611,0))),"")</f>
        <v>1,3,5-Trimethylbenzene</v>
      </c>
      <c r="E584" s="115"/>
      <c r="F584" s="138">
        <v>0</v>
      </c>
      <c r="G584" s="139">
        <v>0.01</v>
      </c>
      <c r="H584" s="104"/>
      <c r="I584" s="102" cm="1">
        <f t="array" ref="I584">((_xlfn.XLOOKUP(B584,'4. Material Balance Activities'!$C$90:$C$138,'4. Material Balance Activities'!$G$90:$G$138,NA,0,1)-_xlfn.XLOOKUP(B584,'4. Material Balance Activities'!$C$90:$C$138,'4. Material Balance Activities'!$M$90:$M$138,NA,0,1))*G584)*(1-F584)</f>
        <v>7.7317350000000005</v>
      </c>
      <c r="J584" s="105" t="s">
        <v>214</v>
      </c>
      <c r="K584" s="83" t="s">
        <v>214</v>
      </c>
      <c r="L584" s="102" cm="1">
        <f t="array" ref="L584">((_xlfn.XLOOKUP(B584,'4. Material Balance Activities'!$C$90:$C$138,'4. Material Balance Activities'!$J$90:$J$138,NA,0,1)-_xlfn.XLOOKUP(B584,'4. Material Balance Activities'!$C$90:$C$138,'4. Material Balance Activities'!$P$90:$P$138,NA,0,1))*G584)*(1-F584)</f>
        <v>3.1176350806451612E-2</v>
      </c>
      <c r="M584" s="105" t="s">
        <v>214</v>
      </c>
      <c r="N584" s="83" t="s">
        <v>214</v>
      </c>
    </row>
    <row r="585" spans="1:14" x14ac:dyDescent="0.25">
      <c r="A585" s="79" t="s">
        <v>291</v>
      </c>
      <c r="B585" s="133" t="s">
        <v>327</v>
      </c>
      <c r="C585" s="137" t="s">
        <v>436</v>
      </c>
      <c r="D585" s="81" t="str">
        <f>IFERROR(IF(C585="No CAS","",INDEX('DEQ Pollutant List'!$C$7:$C$611,MATCH('5. Pollutant Emissions - MB'!C585,'DEQ Pollutant List'!$B$7:$B$611,0))),"")</f>
        <v>1,2,3-Trimethylbenzene</v>
      </c>
      <c r="E585" s="115"/>
      <c r="F585" s="138">
        <v>0</v>
      </c>
      <c r="G585" s="139">
        <v>3.0000000000000001E-3</v>
      </c>
      <c r="H585" s="104"/>
      <c r="I585" s="102" cm="1">
        <f t="array" ref="I585">((_xlfn.XLOOKUP(B585,'4. Material Balance Activities'!$C$90:$C$138,'4. Material Balance Activities'!$G$90:$G$138,NA,0,1)-_xlfn.XLOOKUP(B585,'4. Material Balance Activities'!$C$90:$C$138,'4. Material Balance Activities'!$M$90:$M$138,NA,0,1))*G585)*(1-F585)</f>
        <v>2.3195204999999999</v>
      </c>
      <c r="J585" s="105" t="s">
        <v>214</v>
      </c>
      <c r="K585" s="83" t="s">
        <v>214</v>
      </c>
      <c r="L585" s="102" cm="1">
        <f t="array" ref="L585">((_xlfn.XLOOKUP(B585,'4. Material Balance Activities'!$C$90:$C$138,'4. Material Balance Activities'!$J$90:$J$138,NA,0,1)-_xlfn.XLOOKUP(B585,'4. Material Balance Activities'!$C$90:$C$138,'4. Material Balance Activities'!$P$90:$P$138,NA,0,1))*G585)*(1-F585)</f>
        <v>9.3529052419354837E-3</v>
      </c>
      <c r="M585" s="105" t="s">
        <v>214</v>
      </c>
      <c r="N585" s="83" t="s">
        <v>214</v>
      </c>
    </row>
    <row r="586" spans="1:14" x14ac:dyDescent="0.25">
      <c r="A586" s="79" t="s">
        <v>291</v>
      </c>
      <c r="B586" s="133" t="s">
        <v>327</v>
      </c>
      <c r="C586" s="137" t="s">
        <v>181</v>
      </c>
      <c r="D586" s="81" t="str">
        <f>IFERROR(IF(C586="No CAS","",INDEX('DEQ Pollutant List'!$C$7:$C$611,MATCH('5. Pollutant Emissions - MB'!C586,'DEQ Pollutant List'!$B$7:$B$611,0))),"")</f>
        <v>Ethyl benzene</v>
      </c>
      <c r="E586" s="115"/>
      <c r="F586" s="138">
        <v>0</v>
      </c>
      <c r="G586" s="139">
        <v>3.0000000000000001E-3</v>
      </c>
      <c r="H586" s="104"/>
      <c r="I586" s="102" cm="1">
        <f t="array" ref="I586">((_xlfn.XLOOKUP(B586,'4. Material Balance Activities'!$C$90:$C$138,'4. Material Balance Activities'!$G$90:$G$138,NA,0,1)-_xlfn.XLOOKUP(B586,'4. Material Balance Activities'!$C$90:$C$138,'4. Material Balance Activities'!$M$90:$M$138,NA,0,1))*G586)*(1-F586)</f>
        <v>2.3195204999999999</v>
      </c>
      <c r="J586" s="105" t="s">
        <v>214</v>
      </c>
      <c r="K586" s="83" t="s">
        <v>214</v>
      </c>
      <c r="L586" s="102" cm="1">
        <f t="array" ref="L586">((_xlfn.XLOOKUP(B586,'4. Material Balance Activities'!$C$90:$C$138,'4. Material Balance Activities'!$J$90:$J$138,NA,0,1)-_xlfn.XLOOKUP(B586,'4. Material Balance Activities'!$C$90:$C$138,'4. Material Balance Activities'!$P$90:$P$138,NA,0,1))*G586)*(1-F586)</f>
        <v>9.3529052419354837E-3</v>
      </c>
      <c r="M586" s="105" t="s">
        <v>214</v>
      </c>
      <c r="N586" s="83" t="s">
        <v>214</v>
      </c>
    </row>
    <row r="587" spans="1:14" x14ac:dyDescent="0.25">
      <c r="A587" s="79" t="s">
        <v>291</v>
      </c>
      <c r="B587" s="133" t="s">
        <v>327</v>
      </c>
      <c r="C587" s="137" t="s">
        <v>428</v>
      </c>
      <c r="D587" s="81" t="str">
        <f>IFERROR(IF(C587="No CAS","",INDEX('DEQ Pollutant List'!$C$7:$C$611,MATCH('5. Pollutant Emissions - MB'!C587,'DEQ Pollutant List'!$B$7:$B$611,0))),"")</f>
        <v>Isopropylbenzene (cumene)</v>
      </c>
      <c r="E587" s="115"/>
      <c r="F587" s="138">
        <v>0</v>
      </c>
      <c r="G587" s="139">
        <v>1E-3</v>
      </c>
      <c r="H587" s="104"/>
      <c r="I587" s="102" cm="1">
        <f t="array" ref="I587">((_xlfn.XLOOKUP(B587,'4. Material Balance Activities'!$C$90:$C$138,'4. Material Balance Activities'!$G$90:$G$138,NA,0,1)-_xlfn.XLOOKUP(B587,'4. Material Balance Activities'!$C$90:$C$138,'4. Material Balance Activities'!$M$90:$M$138,NA,0,1))*G587)*(1-F587)</f>
        <v>0.77317349999999996</v>
      </c>
      <c r="J587" s="105" t="s">
        <v>214</v>
      </c>
      <c r="K587" s="83" t="s">
        <v>214</v>
      </c>
      <c r="L587" s="102" cm="1">
        <f t="array" ref="L587">((_xlfn.XLOOKUP(B587,'4. Material Balance Activities'!$C$90:$C$138,'4. Material Balance Activities'!$J$90:$J$138,NA,0,1)-_xlfn.XLOOKUP(B587,'4. Material Balance Activities'!$C$90:$C$138,'4. Material Balance Activities'!$P$90:$P$138,NA,0,1))*G587)*(1-F587)</f>
        <v>3.1176350806451612E-3</v>
      </c>
      <c r="M587" s="105" t="s">
        <v>214</v>
      </c>
      <c r="N587" s="83" t="s">
        <v>214</v>
      </c>
    </row>
    <row r="588" spans="1:14" x14ac:dyDescent="0.25">
      <c r="A588" s="79" t="s">
        <v>291</v>
      </c>
      <c r="B588" s="133" t="s">
        <v>327</v>
      </c>
      <c r="C588" s="137" t="s">
        <v>430</v>
      </c>
      <c r="D588" s="81" t="str">
        <f>IFERROR(IF(C588="No CAS","",INDEX('DEQ Pollutant List'!$C$7:$C$611,MATCH('5. Pollutant Emissions - MB'!C588,'DEQ Pollutant List'!$B$7:$B$611,0))),"")</f>
        <v>n-Butyl alcohol</v>
      </c>
      <c r="E588" s="115"/>
      <c r="F588" s="138">
        <v>0</v>
      </c>
      <c r="G588" s="139">
        <v>0.06</v>
      </c>
      <c r="H588" s="104"/>
      <c r="I588" s="102" cm="1">
        <f t="array" ref="I588">((_xlfn.XLOOKUP(B588,'4. Material Balance Activities'!$C$90:$C$138,'4. Material Balance Activities'!$G$90:$G$138,NA,0,1)-_xlfn.XLOOKUP(B588,'4. Material Balance Activities'!$C$90:$C$138,'4. Material Balance Activities'!$M$90:$M$138,NA,0,1))*G588)*(1-F588)</f>
        <v>46.390409999999996</v>
      </c>
      <c r="J588" s="105" t="s">
        <v>214</v>
      </c>
      <c r="K588" s="83" t="s">
        <v>214</v>
      </c>
      <c r="L588" s="102" cm="1">
        <f t="array" ref="L588">((_xlfn.XLOOKUP(B588,'4. Material Balance Activities'!$C$90:$C$138,'4. Material Balance Activities'!$J$90:$J$138,NA,0,1)-_xlfn.XLOOKUP(B588,'4. Material Balance Activities'!$C$90:$C$138,'4. Material Balance Activities'!$P$90:$P$138,NA,0,1))*G588)*(1-F588)</f>
        <v>0.18705810483870966</v>
      </c>
      <c r="M588" s="105" t="s">
        <v>214</v>
      </c>
      <c r="N588" s="83" t="s">
        <v>214</v>
      </c>
    </row>
    <row r="589" spans="1:14" x14ac:dyDescent="0.25">
      <c r="A589" s="79" t="s">
        <v>291</v>
      </c>
      <c r="B589" s="133" t="s">
        <v>327</v>
      </c>
      <c r="C589" s="137" t="s">
        <v>432</v>
      </c>
      <c r="D589" s="81" t="str">
        <f>IFERROR(IF(C589="No CAS","",INDEX('DEQ Pollutant List'!$C$7:$C$611,MATCH('5. Pollutant Emissions - MB'!C589,'DEQ Pollutant List'!$B$7:$B$611,0))),"")</f>
        <v>Propylene glycol monomethyl ether acetate</v>
      </c>
      <c r="E589" s="115"/>
      <c r="F589" s="138">
        <v>0</v>
      </c>
      <c r="G589" s="139">
        <v>0.01</v>
      </c>
      <c r="H589" s="104"/>
      <c r="I589" s="102" cm="1">
        <f t="array" ref="I589">((_xlfn.XLOOKUP(B589,'4. Material Balance Activities'!$C$90:$C$138,'4. Material Balance Activities'!$G$90:$G$138,NA,0,1)-_xlfn.XLOOKUP(B589,'4. Material Balance Activities'!$C$90:$C$138,'4. Material Balance Activities'!$M$90:$M$138,NA,0,1))*G589)*(1-F589)</f>
        <v>7.7317350000000005</v>
      </c>
      <c r="J589" s="105" t="s">
        <v>214</v>
      </c>
      <c r="K589" s="83" t="s">
        <v>214</v>
      </c>
      <c r="L589" s="102" cm="1">
        <f t="array" ref="L589">((_xlfn.XLOOKUP(B589,'4. Material Balance Activities'!$C$90:$C$138,'4. Material Balance Activities'!$J$90:$J$138,NA,0,1)-_xlfn.XLOOKUP(B589,'4. Material Balance Activities'!$C$90:$C$138,'4. Material Balance Activities'!$P$90:$P$138,NA,0,1))*G589)*(1-F589)</f>
        <v>3.1176350806451612E-2</v>
      </c>
      <c r="M589" s="105" t="s">
        <v>214</v>
      </c>
      <c r="N589" s="83" t="s">
        <v>214</v>
      </c>
    </row>
    <row r="590" spans="1:14" x14ac:dyDescent="0.25">
      <c r="A590" s="79" t="s">
        <v>291</v>
      </c>
      <c r="B590" s="133" t="s">
        <v>328</v>
      </c>
      <c r="C590" s="137" t="s">
        <v>191</v>
      </c>
      <c r="D590" s="81" t="str">
        <f>IFERROR(IF(C590="No CAS","",INDEX('DEQ Pollutant List'!$C$7:$C$611,MATCH('5. Pollutant Emissions - MB'!C590,'DEQ Pollutant List'!$B$7:$B$611,0))),"")</f>
        <v>Xylene (mixture), including m-xylene, o-xylene, p-xylene</v>
      </c>
      <c r="E590" s="115"/>
      <c r="F590" s="138">
        <v>0</v>
      </c>
      <c r="G590" s="139">
        <v>0.01</v>
      </c>
      <c r="H590" s="104"/>
      <c r="I590" s="102" cm="1">
        <f t="array" ref="I590">((_xlfn.XLOOKUP(B590,'4. Material Balance Activities'!$C$90:$C$138,'4. Material Balance Activities'!$G$90:$G$138,NA,0,1)-_xlfn.XLOOKUP(B590,'4. Material Balance Activities'!$C$90:$C$138,'4. Material Balance Activities'!$M$90:$M$138,NA,0,1))*G590)*(1-F590)</f>
        <v>4.1256600000000008</v>
      </c>
      <c r="J590" s="105" t="s">
        <v>214</v>
      </c>
      <c r="K590" s="83" t="s">
        <v>214</v>
      </c>
      <c r="L590" s="102" cm="1">
        <f t="array" ref="L590">((_xlfn.XLOOKUP(B590,'4. Material Balance Activities'!$C$90:$C$138,'4. Material Balance Activities'!$J$90:$J$138,NA,0,1)-_xlfn.XLOOKUP(B590,'4. Material Balance Activities'!$C$90:$C$138,'4. Material Balance Activities'!$P$90:$P$138,NA,0,1))*G590)*(1-F590)</f>
        <v>1.6635725806451614E-2</v>
      </c>
      <c r="M590" s="105" t="s">
        <v>214</v>
      </c>
      <c r="N590" s="83" t="s">
        <v>214</v>
      </c>
    </row>
    <row r="591" spans="1:14" x14ac:dyDescent="0.25">
      <c r="A591" s="79" t="s">
        <v>291</v>
      </c>
      <c r="B591" s="133" t="s">
        <v>328</v>
      </c>
      <c r="C591" s="137" t="s">
        <v>156</v>
      </c>
      <c r="D591" s="81" t="str">
        <f>IFERROR(IF(C591="No CAS","",INDEX('DEQ Pollutant List'!$C$7:$C$611,MATCH('5. Pollutant Emissions - MB'!C591,'DEQ Pollutant List'!$B$7:$B$611,0))),"")</f>
        <v>Formaldehyde</v>
      </c>
      <c r="E591" s="115"/>
      <c r="F591" s="138">
        <v>0</v>
      </c>
      <c r="G591" s="139">
        <v>1E-3</v>
      </c>
      <c r="H591" s="104"/>
      <c r="I591" s="102" cm="1">
        <f t="array" ref="I591">((_xlfn.XLOOKUP(B591,'4. Material Balance Activities'!$C$90:$C$138,'4. Material Balance Activities'!$G$90:$G$138,NA,0,1)-_xlfn.XLOOKUP(B591,'4. Material Balance Activities'!$C$90:$C$138,'4. Material Balance Activities'!$M$90:$M$138,NA,0,1))*G591)*(1-F591)</f>
        <v>0.41256600000000004</v>
      </c>
      <c r="J591" s="105" t="s">
        <v>214</v>
      </c>
      <c r="K591" s="83" t="s">
        <v>214</v>
      </c>
      <c r="L591" s="102" cm="1">
        <f t="array" ref="L591">((_xlfn.XLOOKUP(B591,'4. Material Balance Activities'!$C$90:$C$138,'4. Material Balance Activities'!$J$90:$J$138,NA,0,1)-_xlfn.XLOOKUP(B591,'4. Material Balance Activities'!$C$90:$C$138,'4. Material Balance Activities'!$P$90:$P$138,NA,0,1))*G591)*(1-F591)</f>
        <v>1.6635725806451614E-3</v>
      </c>
      <c r="M591" s="105" t="s">
        <v>214</v>
      </c>
      <c r="N591" s="83" t="s">
        <v>214</v>
      </c>
    </row>
    <row r="592" spans="1:14" x14ac:dyDescent="0.25">
      <c r="A592" s="79" t="s">
        <v>291</v>
      </c>
      <c r="B592" s="133" t="s">
        <v>328</v>
      </c>
      <c r="C592" s="137" t="s">
        <v>431</v>
      </c>
      <c r="D592" s="81" t="str">
        <f>IFERROR(IF(C592="No CAS","",INDEX('DEQ Pollutant List'!$C$7:$C$611,MATCH('5. Pollutant Emissions - MB'!C592,'DEQ Pollutant List'!$B$7:$B$611,0))),"")</f>
        <v>1,2,4-Trimethylbenzene</v>
      </c>
      <c r="E592" s="115"/>
      <c r="F592" s="138">
        <v>0</v>
      </c>
      <c r="G592" s="139">
        <v>0.01</v>
      </c>
      <c r="H592" s="104"/>
      <c r="I592" s="102" cm="1">
        <f t="array" ref="I592">((_xlfn.XLOOKUP(B592,'4. Material Balance Activities'!$C$90:$C$138,'4. Material Balance Activities'!$G$90:$G$138,NA,0,1)-_xlfn.XLOOKUP(B592,'4. Material Balance Activities'!$C$90:$C$138,'4. Material Balance Activities'!$M$90:$M$138,NA,0,1))*G592)*(1-F592)</f>
        <v>4.1256600000000008</v>
      </c>
      <c r="J592" s="105" t="s">
        <v>214</v>
      </c>
      <c r="K592" s="83" t="s">
        <v>214</v>
      </c>
      <c r="L592" s="102" cm="1">
        <f t="array" ref="L592">((_xlfn.XLOOKUP(B592,'4. Material Balance Activities'!$C$90:$C$138,'4. Material Balance Activities'!$J$90:$J$138,NA,0,1)-_xlfn.XLOOKUP(B592,'4. Material Balance Activities'!$C$90:$C$138,'4. Material Balance Activities'!$P$90:$P$138,NA,0,1))*G592)*(1-F592)</f>
        <v>1.6635725806451614E-2</v>
      </c>
      <c r="M592" s="105" t="s">
        <v>214</v>
      </c>
      <c r="N592" s="83" t="s">
        <v>214</v>
      </c>
    </row>
    <row r="593" spans="1:14" x14ac:dyDescent="0.25">
      <c r="A593" s="79" t="s">
        <v>291</v>
      </c>
      <c r="B593" s="133" t="s">
        <v>328</v>
      </c>
      <c r="C593" s="137" t="s">
        <v>437</v>
      </c>
      <c r="D593" s="81" t="str">
        <f>IFERROR(IF(C593="No CAS","",INDEX('DEQ Pollutant List'!$C$7:$C$611,MATCH('5. Pollutant Emissions - MB'!C593,'DEQ Pollutant List'!$B$7:$B$611,0))),"")</f>
        <v>1,3,5-Trimethylbenzene</v>
      </c>
      <c r="E593" s="115"/>
      <c r="F593" s="138">
        <v>0</v>
      </c>
      <c r="G593" s="139">
        <v>0.01</v>
      </c>
      <c r="H593" s="104"/>
      <c r="I593" s="102" cm="1">
        <f t="array" ref="I593">((_xlfn.XLOOKUP(B593,'4. Material Balance Activities'!$C$90:$C$138,'4. Material Balance Activities'!$G$90:$G$138,NA,0,1)-_xlfn.XLOOKUP(B593,'4. Material Balance Activities'!$C$90:$C$138,'4. Material Balance Activities'!$M$90:$M$138,NA,0,1))*G593)*(1-F593)</f>
        <v>4.1256600000000008</v>
      </c>
      <c r="J593" s="105" t="s">
        <v>214</v>
      </c>
      <c r="K593" s="83" t="s">
        <v>214</v>
      </c>
      <c r="L593" s="102" cm="1">
        <f t="array" ref="L593">((_xlfn.XLOOKUP(B593,'4. Material Balance Activities'!$C$90:$C$138,'4. Material Balance Activities'!$J$90:$J$138,NA,0,1)-_xlfn.XLOOKUP(B593,'4. Material Balance Activities'!$C$90:$C$138,'4. Material Balance Activities'!$P$90:$P$138,NA,0,1))*G593)*(1-F593)</f>
        <v>1.6635725806451614E-2</v>
      </c>
      <c r="M593" s="105" t="s">
        <v>214</v>
      </c>
      <c r="N593" s="83" t="s">
        <v>214</v>
      </c>
    </row>
    <row r="594" spans="1:14" x14ac:dyDescent="0.25">
      <c r="A594" s="79" t="s">
        <v>291</v>
      </c>
      <c r="B594" s="133" t="s">
        <v>328</v>
      </c>
      <c r="C594" s="137" t="s">
        <v>181</v>
      </c>
      <c r="D594" s="81" t="str">
        <f>IFERROR(IF(C594="No CAS","",INDEX('DEQ Pollutant List'!$C$7:$C$611,MATCH('5. Pollutant Emissions - MB'!C594,'DEQ Pollutant List'!$B$7:$B$611,0))),"")</f>
        <v>Ethyl benzene</v>
      </c>
      <c r="E594" s="115"/>
      <c r="F594" s="138">
        <v>0</v>
      </c>
      <c r="G594" s="139">
        <v>1E-3</v>
      </c>
      <c r="H594" s="104"/>
      <c r="I594" s="102" cm="1">
        <f t="array" ref="I594">((_xlfn.XLOOKUP(B594,'4. Material Balance Activities'!$C$90:$C$138,'4. Material Balance Activities'!$G$90:$G$138,NA,0,1)-_xlfn.XLOOKUP(B594,'4. Material Balance Activities'!$C$90:$C$138,'4. Material Balance Activities'!$M$90:$M$138,NA,0,1))*G594)*(1-F594)</f>
        <v>0.41256600000000004</v>
      </c>
      <c r="J594" s="105" t="s">
        <v>214</v>
      </c>
      <c r="K594" s="83" t="s">
        <v>214</v>
      </c>
      <c r="L594" s="102" cm="1">
        <f t="array" ref="L594">((_xlfn.XLOOKUP(B594,'4. Material Balance Activities'!$C$90:$C$138,'4. Material Balance Activities'!$J$90:$J$138,NA,0,1)-_xlfn.XLOOKUP(B594,'4. Material Balance Activities'!$C$90:$C$138,'4. Material Balance Activities'!$P$90:$P$138,NA,0,1))*G594)*(1-F594)</f>
        <v>1.6635725806451614E-3</v>
      </c>
      <c r="M594" s="105" t="s">
        <v>214</v>
      </c>
      <c r="N594" s="83" t="s">
        <v>214</v>
      </c>
    </row>
    <row r="595" spans="1:14" x14ac:dyDescent="0.25">
      <c r="A595" s="79" t="s">
        <v>291</v>
      </c>
      <c r="B595" s="133" t="s">
        <v>328</v>
      </c>
      <c r="C595" s="137" t="s">
        <v>428</v>
      </c>
      <c r="D595" s="81" t="str">
        <f>IFERROR(IF(C595="No CAS","",INDEX('DEQ Pollutant List'!$C$7:$C$611,MATCH('5. Pollutant Emissions - MB'!C595,'DEQ Pollutant List'!$B$7:$B$611,0))),"")</f>
        <v>Isopropylbenzene (cumene)</v>
      </c>
      <c r="E595" s="115"/>
      <c r="F595" s="138">
        <v>0</v>
      </c>
      <c r="G595" s="139">
        <v>2E-3</v>
      </c>
      <c r="H595" s="104"/>
      <c r="I595" s="102" cm="1">
        <f t="array" ref="I595">((_xlfn.XLOOKUP(B595,'4. Material Balance Activities'!$C$90:$C$138,'4. Material Balance Activities'!$G$90:$G$138,NA,0,1)-_xlfn.XLOOKUP(B595,'4. Material Balance Activities'!$C$90:$C$138,'4. Material Balance Activities'!$M$90:$M$138,NA,0,1))*G595)*(1-F595)</f>
        <v>0.82513200000000009</v>
      </c>
      <c r="J595" s="105" t="s">
        <v>214</v>
      </c>
      <c r="K595" s="83" t="s">
        <v>214</v>
      </c>
      <c r="L595" s="102" cm="1">
        <f t="array" ref="L595">((_xlfn.XLOOKUP(B595,'4. Material Balance Activities'!$C$90:$C$138,'4. Material Balance Activities'!$J$90:$J$138,NA,0,1)-_xlfn.XLOOKUP(B595,'4. Material Balance Activities'!$C$90:$C$138,'4. Material Balance Activities'!$P$90:$P$138,NA,0,1))*G595)*(1-F595)</f>
        <v>3.3271451612903228E-3</v>
      </c>
      <c r="M595" s="105" t="s">
        <v>214</v>
      </c>
      <c r="N595" s="83" t="s">
        <v>214</v>
      </c>
    </row>
    <row r="596" spans="1:14" x14ac:dyDescent="0.25">
      <c r="A596" s="79" t="s">
        <v>291</v>
      </c>
      <c r="B596" s="133" t="s">
        <v>328</v>
      </c>
      <c r="C596" s="137" t="s">
        <v>430</v>
      </c>
      <c r="D596" s="81" t="str">
        <f>IFERROR(IF(C596="No CAS","",INDEX('DEQ Pollutant List'!$C$7:$C$611,MATCH('5. Pollutant Emissions - MB'!C596,'DEQ Pollutant List'!$B$7:$B$611,0))),"")</f>
        <v>n-Butyl alcohol</v>
      </c>
      <c r="E596" s="115"/>
      <c r="F596" s="138">
        <v>0</v>
      </c>
      <c r="G596" s="139">
        <v>7.0000000000000007E-2</v>
      </c>
      <c r="H596" s="104"/>
      <c r="I596" s="102" cm="1">
        <f t="array" ref="I596">((_xlfn.XLOOKUP(B596,'4. Material Balance Activities'!$C$90:$C$138,'4. Material Balance Activities'!$G$90:$G$138,NA,0,1)-_xlfn.XLOOKUP(B596,'4. Material Balance Activities'!$C$90:$C$138,'4. Material Balance Activities'!$M$90:$M$138,NA,0,1))*G596)*(1-F596)</f>
        <v>28.879620000000006</v>
      </c>
      <c r="J596" s="105" t="s">
        <v>214</v>
      </c>
      <c r="K596" s="83" t="s">
        <v>214</v>
      </c>
      <c r="L596" s="102" cm="1">
        <f t="array" ref="L596">((_xlfn.XLOOKUP(B596,'4. Material Balance Activities'!$C$90:$C$138,'4. Material Balance Activities'!$J$90:$J$138,NA,0,1)-_xlfn.XLOOKUP(B596,'4. Material Balance Activities'!$C$90:$C$138,'4. Material Balance Activities'!$P$90:$P$138,NA,0,1))*G596)*(1-F596)</f>
        <v>0.11645008064516131</v>
      </c>
      <c r="M596" s="105" t="s">
        <v>214</v>
      </c>
      <c r="N596" s="83" t="s">
        <v>214</v>
      </c>
    </row>
    <row r="597" spans="1:14" x14ac:dyDescent="0.25">
      <c r="A597" s="79" t="s">
        <v>291</v>
      </c>
      <c r="B597" s="133" t="s">
        <v>328</v>
      </c>
      <c r="C597" s="137" t="s">
        <v>432</v>
      </c>
      <c r="D597" s="81" t="str">
        <f>IFERROR(IF(C597="No CAS","",INDEX('DEQ Pollutant List'!$C$7:$C$611,MATCH('5. Pollutant Emissions - MB'!C597,'DEQ Pollutant List'!$B$7:$B$611,0))),"")</f>
        <v>Propylene glycol monomethyl ether acetate</v>
      </c>
      <c r="E597" s="115"/>
      <c r="F597" s="138">
        <v>0</v>
      </c>
      <c r="G597" s="139">
        <v>0.02</v>
      </c>
      <c r="H597" s="104"/>
      <c r="I597" s="102" cm="1">
        <f t="array" ref="I597">((_xlfn.XLOOKUP(B597,'4. Material Balance Activities'!$C$90:$C$138,'4. Material Balance Activities'!$G$90:$G$138,NA,0,1)-_xlfn.XLOOKUP(B597,'4. Material Balance Activities'!$C$90:$C$138,'4. Material Balance Activities'!$M$90:$M$138,NA,0,1))*G597)*(1-F597)</f>
        <v>8.2513200000000015</v>
      </c>
      <c r="J597" s="105" t="s">
        <v>214</v>
      </c>
      <c r="K597" s="83" t="s">
        <v>214</v>
      </c>
      <c r="L597" s="102" cm="1">
        <f t="array" ref="L597">((_xlfn.XLOOKUP(B597,'4. Material Balance Activities'!$C$90:$C$138,'4. Material Balance Activities'!$J$90:$J$138,NA,0,1)-_xlfn.XLOOKUP(B597,'4. Material Balance Activities'!$C$90:$C$138,'4. Material Balance Activities'!$P$90:$P$138,NA,0,1))*G597)*(1-F597)</f>
        <v>3.3271451612903229E-2</v>
      </c>
      <c r="M597" s="105" t="s">
        <v>214</v>
      </c>
      <c r="N597" s="83" t="s">
        <v>214</v>
      </c>
    </row>
    <row r="598" spans="1:14" x14ac:dyDescent="0.25">
      <c r="A598" s="79" t="s">
        <v>291</v>
      </c>
      <c r="B598" s="133" t="s">
        <v>328</v>
      </c>
      <c r="C598" s="137" t="s">
        <v>436</v>
      </c>
      <c r="D598" s="81" t="str">
        <f>IFERROR(IF(C598="No CAS","",INDEX('DEQ Pollutant List'!$C$7:$C$611,MATCH('5. Pollutant Emissions - MB'!C598,'DEQ Pollutant List'!$B$7:$B$611,0))),"")</f>
        <v>1,2,3-Trimethylbenzene</v>
      </c>
      <c r="E598" s="115"/>
      <c r="F598" s="138">
        <v>0</v>
      </c>
      <c r="G598" s="139">
        <v>0.01</v>
      </c>
      <c r="H598" s="104"/>
      <c r="I598" s="102" cm="1">
        <f t="array" ref="I598">((_xlfn.XLOOKUP(B598,'4. Material Balance Activities'!$C$90:$C$138,'4. Material Balance Activities'!$G$90:$G$138,NA,0,1)-_xlfn.XLOOKUP(B598,'4. Material Balance Activities'!$C$90:$C$138,'4. Material Balance Activities'!$M$90:$M$138,NA,0,1))*G598)*(1-F598)</f>
        <v>4.1256600000000008</v>
      </c>
      <c r="J598" s="105" t="s">
        <v>214</v>
      </c>
      <c r="K598" s="83" t="s">
        <v>214</v>
      </c>
      <c r="L598" s="102" cm="1">
        <f t="array" ref="L598">((_xlfn.XLOOKUP(B598,'4. Material Balance Activities'!$C$90:$C$138,'4. Material Balance Activities'!$J$90:$J$138,NA,0,1)-_xlfn.XLOOKUP(B598,'4. Material Balance Activities'!$C$90:$C$138,'4. Material Balance Activities'!$P$90:$P$138,NA,0,1))*G598)*(1-F598)</f>
        <v>1.6635725806451614E-2</v>
      </c>
      <c r="M598" s="105" t="s">
        <v>214</v>
      </c>
      <c r="N598" s="83" t="s">
        <v>214</v>
      </c>
    </row>
    <row r="599" spans="1:14" x14ac:dyDescent="0.25">
      <c r="A599" s="79" t="s">
        <v>291</v>
      </c>
      <c r="B599" s="133" t="s">
        <v>329</v>
      </c>
      <c r="C599" s="137" t="s">
        <v>191</v>
      </c>
      <c r="D599" s="81" t="str">
        <f>IFERROR(IF(C599="No CAS","",INDEX('DEQ Pollutant List'!$C$7:$C$611,MATCH('5. Pollutant Emissions - MB'!C599,'DEQ Pollutant List'!$B$7:$B$611,0))),"")</f>
        <v>Xylene (mixture), including m-xylene, o-xylene, p-xylene</v>
      </c>
      <c r="E599" s="115"/>
      <c r="F599" s="138">
        <v>0</v>
      </c>
      <c r="G599" s="139">
        <v>0.01</v>
      </c>
      <c r="H599" s="104"/>
      <c r="I599" s="102" cm="1">
        <f t="array" ref="I599">((_xlfn.XLOOKUP(B599,'4. Material Balance Activities'!$C$90:$C$138,'4. Material Balance Activities'!$G$90:$G$138,NA,0,1)-_xlfn.XLOOKUP(B599,'4. Material Balance Activities'!$C$90:$C$138,'4. Material Balance Activities'!$M$90:$M$138,NA,0,1))*G599)*(1-F599)</f>
        <v>1.5699750000000003</v>
      </c>
      <c r="J599" s="105" t="s">
        <v>214</v>
      </c>
      <c r="K599" s="83" t="s">
        <v>214</v>
      </c>
      <c r="L599" s="102" cm="1">
        <f t="array" ref="L599">((_xlfn.XLOOKUP(B599,'4. Material Balance Activities'!$C$90:$C$138,'4. Material Balance Activities'!$J$90:$J$138,NA,0,1)-_xlfn.XLOOKUP(B599,'4. Material Balance Activities'!$C$90:$C$138,'4. Material Balance Activities'!$P$90:$P$138,NA,0,1))*G599)*(1-F599)</f>
        <v>6.3305443548387109E-3</v>
      </c>
      <c r="M599" s="105" t="s">
        <v>214</v>
      </c>
      <c r="N599" s="83" t="s">
        <v>214</v>
      </c>
    </row>
    <row r="600" spans="1:14" x14ac:dyDescent="0.25">
      <c r="A600" s="79" t="s">
        <v>291</v>
      </c>
      <c r="B600" s="133" t="s">
        <v>329</v>
      </c>
      <c r="C600" s="137" t="s">
        <v>156</v>
      </c>
      <c r="D600" s="81" t="str">
        <f>IFERROR(IF(C600="No CAS","",INDEX('DEQ Pollutant List'!$C$7:$C$611,MATCH('5. Pollutant Emissions - MB'!C600,'DEQ Pollutant List'!$B$7:$B$611,0))),"")</f>
        <v>Formaldehyde</v>
      </c>
      <c r="E600" s="115"/>
      <c r="F600" s="138">
        <v>0</v>
      </c>
      <c r="G600" s="139">
        <v>1E-3</v>
      </c>
      <c r="H600" s="104"/>
      <c r="I600" s="102" cm="1">
        <f t="array" ref="I600">((_xlfn.XLOOKUP(B600,'4. Material Balance Activities'!$C$90:$C$138,'4. Material Balance Activities'!$G$90:$G$138,NA,0,1)-_xlfn.XLOOKUP(B600,'4. Material Balance Activities'!$C$90:$C$138,'4. Material Balance Activities'!$M$90:$M$138,NA,0,1))*G600)*(1-F600)</f>
        <v>0.15699750000000004</v>
      </c>
      <c r="J600" s="105" t="s">
        <v>214</v>
      </c>
      <c r="K600" s="83" t="s">
        <v>214</v>
      </c>
      <c r="L600" s="102" cm="1">
        <f t="array" ref="L600">((_xlfn.XLOOKUP(B600,'4. Material Balance Activities'!$C$90:$C$138,'4. Material Balance Activities'!$J$90:$J$138,NA,0,1)-_xlfn.XLOOKUP(B600,'4. Material Balance Activities'!$C$90:$C$138,'4. Material Balance Activities'!$P$90:$P$138,NA,0,1))*G600)*(1-F600)</f>
        <v>6.3305443548387105E-4</v>
      </c>
      <c r="M600" s="105" t="s">
        <v>214</v>
      </c>
      <c r="N600" s="83" t="s">
        <v>214</v>
      </c>
    </row>
    <row r="601" spans="1:14" x14ac:dyDescent="0.25">
      <c r="A601" s="79" t="s">
        <v>291</v>
      </c>
      <c r="B601" s="133" t="s">
        <v>329</v>
      </c>
      <c r="C601" s="137" t="s">
        <v>431</v>
      </c>
      <c r="D601" s="81" t="str">
        <f>IFERROR(IF(C601="No CAS","",INDEX('DEQ Pollutant List'!$C$7:$C$611,MATCH('5. Pollutant Emissions - MB'!C601,'DEQ Pollutant List'!$B$7:$B$611,0))),"")</f>
        <v>1,2,4-Trimethylbenzene</v>
      </c>
      <c r="E601" s="115"/>
      <c r="F601" s="138">
        <v>0</v>
      </c>
      <c r="G601" s="139">
        <v>0.01</v>
      </c>
      <c r="H601" s="104"/>
      <c r="I601" s="102" cm="1">
        <f t="array" ref="I601">((_xlfn.XLOOKUP(B601,'4. Material Balance Activities'!$C$90:$C$138,'4. Material Balance Activities'!$G$90:$G$138,NA,0,1)-_xlfn.XLOOKUP(B601,'4. Material Balance Activities'!$C$90:$C$138,'4. Material Balance Activities'!$M$90:$M$138,NA,0,1))*G601)*(1-F601)</f>
        <v>1.5699750000000003</v>
      </c>
      <c r="J601" s="105" t="s">
        <v>214</v>
      </c>
      <c r="K601" s="83" t="s">
        <v>214</v>
      </c>
      <c r="L601" s="102" cm="1">
        <f t="array" ref="L601">((_xlfn.XLOOKUP(B601,'4. Material Balance Activities'!$C$90:$C$138,'4. Material Balance Activities'!$J$90:$J$138,NA,0,1)-_xlfn.XLOOKUP(B601,'4. Material Balance Activities'!$C$90:$C$138,'4. Material Balance Activities'!$P$90:$P$138,NA,0,1))*G601)*(1-F601)</f>
        <v>6.3305443548387109E-3</v>
      </c>
      <c r="M601" s="105" t="s">
        <v>214</v>
      </c>
      <c r="N601" s="83" t="s">
        <v>214</v>
      </c>
    </row>
    <row r="602" spans="1:14" x14ac:dyDescent="0.25">
      <c r="A602" s="79" t="s">
        <v>291</v>
      </c>
      <c r="B602" s="133" t="s">
        <v>329</v>
      </c>
      <c r="C602" s="137" t="s">
        <v>437</v>
      </c>
      <c r="D602" s="81" t="str">
        <f>IFERROR(IF(C602="No CAS","",INDEX('DEQ Pollutant List'!$C$7:$C$611,MATCH('5. Pollutant Emissions - MB'!C602,'DEQ Pollutant List'!$B$7:$B$611,0))),"")</f>
        <v>1,3,5-Trimethylbenzene</v>
      </c>
      <c r="E602" s="115"/>
      <c r="F602" s="138">
        <v>0</v>
      </c>
      <c r="G602" s="139">
        <v>0.01</v>
      </c>
      <c r="H602" s="104"/>
      <c r="I602" s="102" cm="1">
        <f t="array" ref="I602">((_xlfn.XLOOKUP(B602,'4. Material Balance Activities'!$C$90:$C$138,'4. Material Balance Activities'!$G$90:$G$138,NA,0,1)-_xlfn.XLOOKUP(B602,'4. Material Balance Activities'!$C$90:$C$138,'4. Material Balance Activities'!$M$90:$M$138,NA,0,1))*G602)*(1-F602)</f>
        <v>1.5699750000000003</v>
      </c>
      <c r="J602" s="105" t="s">
        <v>214</v>
      </c>
      <c r="K602" s="83" t="s">
        <v>214</v>
      </c>
      <c r="L602" s="102" cm="1">
        <f t="array" ref="L602">((_xlfn.XLOOKUP(B602,'4. Material Balance Activities'!$C$90:$C$138,'4. Material Balance Activities'!$J$90:$J$138,NA,0,1)-_xlfn.XLOOKUP(B602,'4. Material Balance Activities'!$C$90:$C$138,'4. Material Balance Activities'!$P$90:$P$138,NA,0,1))*G602)*(1-F602)</f>
        <v>6.3305443548387109E-3</v>
      </c>
      <c r="M602" s="105" t="s">
        <v>214</v>
      </c>
      <c r="N602" s="83" t="s">
        <v>214</v>
      </c>
    </row>
    <row r="603" spans="1:14" x14ac:dyDescent="0.25">
      <c r="A603" s="79" t="s">
        <v>291</v>
      </c>
      <c r="B603" s="133" t="s">
        <v>329</v>
      </c>
      <c r="C603" s="137" t="s">
        <v>181</v>
      </c>
      <c r="D603" s="81" t="str">
        <f>IFERROR(IF(C603="No CAS","",INDEX('DEQ Pollutant List'!$C$7:$C$611,MATCH('5. Pollutant Emissions - MB'!C603,'DEQ Pollutant List'!$B$7:$B$611,0))),"")</f>
        <v>Ethyl benzene</v>
      </c>
      <c r="E603" s="115"/>
      <c r="F603" s="138">
        <v>0</v>
      </c>
      <c r="G603" s="139">
        <v>1E-3</v>
      </c>
      <c r="H603" s="104"/>
      <c r="I603" s="102" cm="1">
        <f t="array" ref="I603">((_xlfn.XLOOKUP(B603,'4. Material Balance Activities'!$C$90:$C$138,'4. Material Balance Activities'!$G$90:$G$138,NA,0,1)-_xlfn.XLOOKUP(B603,'4. Material Balance Activities'!$C$90:$C$138,'4. Material Balance Activities'!$M$90:$M$138,NA,0,1))*G603)*(1-F603)</f>
        <v>0.15699750000000004</v>
      </c>
      <c r="J603" s="105" t="s">
        <v>214</v>
      </c>
      <c r="K603" s="83" t="s">
        <v>214</v>
      </c>
      <c r="L603" s="102" cm="1">
        <f t="array" ref="L603">((_xlfn.XLOOKUP(B603,'4. Material Balance Activities'!$C$90:$C$138,'4. Material Balance Activities'!$J$90:$J$138,NA,0,1)-_xlfn.XLOOKUP(B603,'4. Material Balance Activities'!$C$90:$C$138,'4. Material Balance Activities'!$P$90:$P$138,NA,0,1))*G603)*(1-F603)</f>
        <v>6.3305443548387105E-4</v>
      </c>
      <c r="M603" s="105" t="s">
        <v>214</v>
      </c>
      <c r="N603" s="83" t="s">
        <v>214</v>
      </c>
    </row>
    <row r="604" spans="1:14" x14ac:dyDescent="0.25">
      <c r="A604" s="79" t="s">
        <v>291</v>
      </c>
      <c r="B604" s="133" t="s">
        <v>329</v>
      </c>
      <c r="C604" s="137" t="s">
        <v>428</v>
      </c>
      <c r="D604" s="81" t="str">
        <f>IFERROR(IF(C604="No CAS","",INDEX('DEQ Pollutant List'!$C$7:$C$611,MATCH('5. Pollutant Emissions - MB'!C604,'DEQ Pollutant List'!$B$7:$B$611,0))),"")</f>
        <v>Isopropylbenzene (cumene)</v>
      </c>
      <c r="E604" s="115"/>
      <c r="F604" s="138">
        <v>0</v>
      </c>
      <c r="G604" s="139">
        <v>2E-3</v>
      </c>
      <c r="H604" s="104"/>
      <c r="I604" s="102" cm="1">
        <f t="array" ref="I604">((_xlfn.XLOOKUP(B604,'4. Material Balance Activities'!$C$90:$C$138,'4. Material Balance Activities'!$G$90:$G$138,NA,0,1)-_xlfn.XLOOKUP(B604,'4. Material Balance Activities'!$C$90:$C$138,'4. Material Balance Activities'!$M$90:$M$138,NA,0,1))*G604)*(1-F604)</f>
        <v>0.31399500000000008</v>
      </c>
      <c r="J604" s="105" t="s">
        <v>214</v>
      </c>
      <c r="K604" s="83" t="s">
        <v>214</v>
      </c>
      <c r="L604" s="102" cm="1">
        <f t="array" ref="L604">((_xlfn.XLOOKUP(B604,'4. Material Balance Activities'!$C$90:$C$138,'4. Material Balance Activities'!$J$90:$J$138,NA,0,1)-_xlfn.XLOOKUP(B604,'4. Material Balance Activities'!$C$90:$C$138,'4. Material Balance Activities'!$P$90:$P$138,NA,0,1))*G604)*(1-F604)</f>
        <v>1.2661088709677421E-3</v>
      </c>
      <c r="M604" s="105" t="s">
        <v>214</v>
      </c>
      <c r="N604" s="83" t="s">
        <v>214</v>
      </c>
    </row>
    <row r="605" spans="1:14" x14ac:dyDescent="0.25">
      <c r="A605" s="79" t="s">
        <v>291</v>
      </c>
      <c r="B605" s="133" t="s">
        <v>329</v>
      </c>
      <c r="C605" s="137" t="s">
        <v>430</v>
      </c>
      <c r="D605" s="81" t="str">
        <f>IFERROR(IF(C605="No CAS","",INDEX('DEQ Pollutant List'!$C$7:$C$611,MATCH('5. Pollutant Emissions - MB'!C605,'DEQ Pollutant List'!$B$7:$B$611,0))),"")</f>
        <v>n-Butyl alcohol</v>
      </c>
      <c r="E605" s="115"/>
      <c r="F605" s="138">
        <v>0</v>
      </c>
      <c r="G605" s="139">
        <v>7.0000000000000007E-2</v>
      </c>
      <c r="H605" s="104"/>
      <c r="I605" s="102" cm="1">
        <f t="array" ref="I605">((_xlfn.XLOOKUP(B605,'4. Material Balance Activities'!$C$90:$C$138,'4. Material Balance Activities'!$G$90:$G$138,NA,0,1)-_xlfn.XLOOKUP(B605,'4. Material Balance Activities'!$C$90:$C$138,'4. Material Balance Activities'!$M$90:$M$138,NA,0,1))*G605)*(1-F605)</f>
        <v>10.989825000000003</v>
      </c>
      <c r="J605" s="105" t="s">
        <v>214</v>
      </c>
      <c r="K605" s="83" t="s">
        <v>214</v>
      </c>
      <c r="L605" s="102" cm="1">
        <f t="array" ref="L605">((_xlfn.XLOOKUP(B605,'4. Material Balance Activities'!$C$90:$C$138,'4. Material Balance Activities'!$J$90:$J$138,NA,0,1)-_xlfn.XLOOKUP(B605,'4. Material Balance Activities'!$C$90:$C$138,'4. Material Balance Activities'!$P$90:$P$138,NA,0,1))*G605)*(1-F605)</f>
        <v>4.431381048387098E-2</v>
      </c>
      <c r="M605" s="105" t="s">
        <v>214</v>
      </c>
      <c r="N605" s="83" t="s">
        <v>214</v>
      </c>
    </row>
    <row r="606" spans="1:14" x14ac:dyDescent="0.25">
      <c r="A606" s="79" t="s">
        <v>291</v>
      </c>
      <c r="B606" s="133" t="s">
        <v>329</v>
      </c>
      <c r="C606" s="137" t="s">
        <v>432</v>
      </c>
      <c r="D606" s="81" t="str">
        <f>IFERROR(IF(C606="No CAS","",INDEX('DEQ Pollutant List'!$C$7:$C$611,MATCH('5. Pollutant Emissions - MB'!C606,'DEQ Pollutant List'!$B$7:$B$611,0))),"")</f>
        <v>Propylene glycol monomethyl ether acetate</v>
      </c>
      <c r="E606" s="115"/>
      <c r="F606" s="138">
        <v>0</v>
      </c>
      <c r="G606" s="139">
        <v>0.02</v>
      </c>
      <c r="H606" s="104"/>
      <c r="I606" s="102" cm="1">
        <f t="array" ref="I606">((_xlfn.XLOOKUP(B606,'4. Material Balance Activities'!$C$90:$C$138,'4. Material Balance Activities'!$G$90:$G$138,NA,0,1)-_xlfn.XLOOKUP(B606,'4. Material Balance Activities'!$C$90:$C$138,'4. Material Balance Activities'!$M$90:$M$138,NA,0,1))*G606)*(1-F606)</f>
        <v>3.1399500000000007</v>
      </c>
      <c r="J606" s="105" t="s">
        <v>214</v>
      </c>
      <c r="K606" s="83" t="s">
        <v>214</v>
      </c>
      <c r="L606" s="102" cm="1">
        <f t="array" ref="L606">((_xlfn.XLOOKUP(B606,'4. Material Balance Activities'!$C$90:$C$138,'4. Material Balance Activities'!$J$90:$J$138,NA,0,1)-_xlfn.XLOOKUP(B606,'4. Material Balance Activities'!$C$90:$C$138,'4. Material Balance Activities'!$P$90:$P$138,NA,0,1))*G606)*(1-F606)</f>
        <v>1.2661088709677422E-2</v>
      </c>
      <c r="M606" s="105" t="s">
        <v>214</v>
      </c>
      <c r="N606" s="83" t="s">
        <v>214</v>
      </c>
    </row>
    <row r="607" spans="1:14" x14ac:dyDescent="0.25">
      <c r="A607" s="79" t="s">
        <v>291</v>
      </c>
      <c r="B607" s="133" t="s">
        <v>329</v>
      </c>
      <c r="C607" s="137" t="s">
        <v>436</v>
      </c>
      <c r="D607" s="81" t="str">
        <f>IFERROR(IF(C607="No CAS","",INDEX('DEQ Pollutant List'!$C$7:$C$611,MATCH('5. Pollutant Emissions - MB'!C607,'DEQ Pollutant List'!$B$7:$B$611,0))),"")</f>
        <v>1,2,3-Trimethylbenzene</v>
      </c>
      <c r="E607" s="115"/>
      <c r="F607" s="138">
        <v>0</v>
      </c>
      <c r="G607" s="139">
        <v>0.01</v>
      </c>
      <c r="H607" s="104"/>
      <c r="I607" s="102" cm="1">
        <f t="array" ref="I607">((_xlfn.XLOOKUP(B607,'4. Material Balance Activities'!$C$90:$C$138,'4. Material Balance Activities'!$G$90:$G$138,NA,0,1)-_xlfn.XLOOKUP(B607,'4. Material Balance Activities'!$C$90:$C$138,'4. Material Balance Activities'!$M$90:$M$138,NA,0,1))*G607)*(1-F607)</f>
        <v>1.5699750000000003</v>
      </c>
      <c r="J607" s="105" t="s">
        <v>214</v>
      </c>
      <c r="K607" s="83" t="s">
        <v>214</v>
      </c>
      <c r="L607" s="102" cm="1">
        <f t="array" ref="L607">((_xlfn.XLOOKUP(B607,'4. Material Balance Activities'!$C$90:$C$138,'4. Material Balance Activities'!$J$90:$J$138,NA,0,1)-_xlfn.XLOOKUP(B607,'4. Material Balance Activities'!$C$90:$C$138,'4. Material Balance Activities'!$P$90:$P$138,NA,0,1))*G607)*(1-F607)</f>
        <v>6.3305443548387109E-3</v>
      </c>
      <c r="M607" s="105" t="s">
        <v>214</v>
      </c>
      <c r="N607" s="83" t="s">
        <v>214</v>
      </c>
    </row>
    <row r="608" spans="1:14" x14ac:dyDescent="0.25">
      <c r="A608" s="79" t="s">
        <v>291</v>
      </c>
      <c r="B608" s="133" t="s">
        <v>330</v>
      </c>
      <c r="C608" s="137" t="s">
        <v>191</v>
      </c>
      <c r="D608" s="81" t="str">
        <f>IFERROR(IF(C608="No CAS","",INDEX('DEQ Pollutant List'!$C$7:$C$611,MATCH('5. Pollutant Emissions - MB'!C608,'DEQ Pollutant List'!$B$7:$B$611,0))),"")</f>
        <v>Xylene (mixture), including m-xylene, o-xylene, p-xylene</v>
      </c>
      <c r="E608" s="115"/>
      <c r="F608" s="138">
        <v>0</v>
      </c>
      <c r="G608" s="139">
        <v>0.01</v>
      </c>
      <c r="H608" s="104"/>
      <c r="I608" s="102" cm="1">
        <f t="array" ref="I608">((_xlfn.XLOOKUP(B608,'4. Material Balance Activities'!$C$90:$C$138,'4. Material Balance Activities'!$G$90:$G$138,NA,0,1)-_xlfn.XLOOKUP(B608,'4. Material Balance Activities'!$C$90:$C$138,'4. Material Balance Activities'!$M$90:$M$138,NA,0,1))*G608)*(1-F608)</f>
        <v>1.5102450000000003</v>
      </c>
      <c r="J608" s="105" t="s">
        <v>214</v>
      </c>
      <c r="K608" s="83" t="s">
        <v>214</v>
      </c>
      <c r="L608" s="102" cm="1">
        <f t="array" ref="L608">((_xlfn.XLOOKUP(B608,'4. Material Balance Activities'!$C$90:$C$138,'4. Material Balance Activities'!$J$90:$J$138,NA,0,1)-_xlfn.XLOOKUP(B608,'4. Material Balance Activities'!$C$90:$C$138,'4. Material Balance Activities'!$P$90:$P$138,NA,0,1))*G608)*(1-F608)</f>
        <v>6.0896975806451628E-3</v>
      </c>
      <c r="M608" s="105" t="s">
        <v>214</v>
      </c>
      <c r="N608" s="83" t="s">
        <v>214</v>
      </c>
    </row>
    <row r="609" spans="1:14" x14ac:dyDescent="0.25">
      <c r="A609" s="79" t="s">
        <v>291</v>
      </c>
      <c r="B609" s="133" t="s">
        <v>330</v>
      </c>
      <c r="C609" s="137" t="s">
        <v>156</v>
      </c>
      <c r="D609" s="81" t="str">
        <f>IFERROR(IF(C609="No CAS","",INDEX('DEQ Pollutant List'!$C$7:$C$611,MATCH('5. Pollutant Emissions - MB'!C609,'DEQ Pollutant List'!$B$7:$B$611,0))),"")</f>
        <v>Formaldehyde</v>
      </c>
      <c r="E609" s="115"/>
      <c r="F609" s="138">
        <v>0</v>
      </c>
      <c r="G609" s="139">
        <v>1E-3</v>
      </c>
      <c r="H609" s="104"/>
      <c r="I609" s="102" cm="1">
        <f t="array" ref="I609">((_xlfn.XLOOKUP(B609,'4. Material Balance Activities'!$C$90:$C$138,'4. Material Balance Activities'!$G$90:$G$138,NA,0,1)-_xlfn.XLOOKUP(B609,'4. Material Balance Activities'!$C$90:$C$138,'4. Material Balance Activities'!$M$90:$M$138,NA,0,1))*G609)*(1-F609)</f>
        <v>0.15102450000000003</v>
      </c>
      <c r="J609" s="105" t="s">
        <v>214</v>
      </c>
      <c r="K609" s="83" t="s">
        <v>214</v>
      </c>
      <c r="L609" s="102" cm="1">
        <f t="array" ref="L609">((_xlfn.XLOOKUP(B609,'4. Material Balance Activities'!$C$90:$C$138,'4. Material Balance Activities'!$J$90:$J$138,NA,0,1)-_xlfn.XLOOKUP(B609,'4. Material Balance Activities'!$C$90:$C$138,'4. Material Balance Activities'!$P$90:$P$138,NA,0,1))*G609)*(1-F609)</f>
        <v>6.0896975806451622E-4</v>
      </c>
      <c r="M609" s="105" t="s">
        <v>214</v>
      </c>
      <c r="N609" s="83" t="s">
        <v>214</v>
      </c>
    </row>
    <row r="610" spans="1:14" x14ac:dyDescent="0.25">
      <c r="A610" s="79" t="s">
        <v>291</v>
      </c>
      <c r="B610" s="133" t="s">
        <v>330</v>
      </c>
      <c r="C610" s="137" t="s">
        <v>431</v>
      </c>
      <c r="D610" s="81" t="str">
        <f>IFERROR(IF(C610="No CAS","",INDEX('DEQ Pollutant List'!$C$7:$C$611,MATCH('5. Pollutant Emissions - MB'!C610,'DEQ Pollutant List'!$B$7:$B$611,0))),"")</f>
        <v>1,2,4-Trimethylbenzene</v>
      </c>
      <c r="E610" s="115"/>
      <c r="F610" s="138">
        <v>0</v>
      </c>
      <c r="G610" s="139">
        <v>0.01</v>
      </c>
      <c r="H610" s="104"/>
      <c r="I610" s="102" cm="1">
        <f t="array" ref="I610">((_xlfn.XLOOKUP(B610,'4. Material Balance Activities'!$C$90:$C$138,'4. Material Balance Activities'!$G$90:$G$138,NA,0,1)-_xlfn.XLOOKUP(B610,'4. Material Balance Activities'!$C$90:$C$138,'4. Material Balance Activities'!$M$90:$M$138,NA,0,1))*G610)*(1-F610)</f>
        <v>1.5102450000000003</v>
      </c>
      <c r="J610" s="105" t="s">
        <v>214</v>
      </c>
      <c r="K610" s="83" t="s">
        <v>214</v>
      </c>
      <c r="L610" s="102" cm="1">
        <f t="array" ref="L610">((_xlfn.XLOOKUP(B610,'4. Material Balance Activities'!$C$90:$C$138,'4. Material Balance Activities'!$J$90:$J$138,NA,0,1)-_xlfn.XLOOKUP(B610,'4. Material Balance Activities'!$C$90:$C$138,'4. Material Balance Activities'!$P$90:$P$138,NA,0,1))*G610)*(1-F610)</f>
        <v>6.0896975806451628E-3</v>
      </c>
      <c r="M610" s="105" t="s">
        <v>214</v>
      </c>
      <c r="N610" s="83" t="s">
        <v>214</v>
      </c>
    </row>
    <row r="611" spans="1:14" x14ac:dyDescent="0.25">
      <c r="A611" s="79" t="s">
        <v>291</v>
      </c>
      <c r="B611" s="133" t="s">
        <v>330</v>
      </c>
      <c r="C611" s="137" t="s">
        <v>437</v>
      </c>
      <c r="D611" s="81" t="str">
        <f>IFERROR(IF(C611="No CAS","",INDEX('DEQ Pollutant List'!$C$7:$C$611,MATCH('5. Pollutant Emissions - MB'!C611,'DEQ Pollutant List'!$B$7:$B$611,0))),"")</f>
        <v>1,3,5-Trimethylbenzene</v>
      </c>
      <c r="E611" s="115"/>
      <c r="F611" s="138">
        <v>0</v>
      </c>
      <c r="G611" s="139">
        <v>0.01</v>
      </c>
      <c r="H611" s="104"/>
      <c r="I611" s="102" cm="1">
        <f t="array" ref="I611">((_xlfn.XLOOKUP(B611,'4. Material Balance Activities'!$C$90:$C$138,'4. Material Balance Activities'!$G$90:$G$138,NA,0,1)-_xlfn.XLOOKUP(B611,'4. Material Balance Activities'!$C$90:$C$138,'4. Material Balance Activities'!$M$90:$M$138,NA,0,1))*G611)*(1-F611)</f>
        <v>1.5102450000000003</v>
      </c>
      <c r="J611" s="105" t="s">
        <v>214</v>
      </c>
      <c r="K611" s="83" t="s">
        <v>214</v>
      </c>
      <c r="L611" s="102" cm="1">
        <f t="array" ref="L611">((_xlfn.XLOOKUP(B611,'4. Material Balance Activities'!$C$90:$C$138,'4. Material Balance Activities'!$J$90:$J$138,NA,0,1)-_xlfn.XLOOKUP(B611,'4. Material Balance Activities'!$C$90:$C$138,'4. Material Balance Activities'!$P$90:$P$138,NA,0,1))*G611)*(1-F611)</f>
        <v>6.0896975806451628E-3</v>
      </c>
      <c r="M611" s="105" t="s">
        <v>214</v>
      </c>
      <c r="N611" s="83" t="s">
        <v>214</v>
      </c>
    </row>
    <row r="612" spans="1:14" x14ac:dyDescent="0.25">
      <c r="A612" s="79" t="s">
        <v>291</v>
      </c>
      <c r="B612" s="133" t="s">
        <v>330</v>
      </c>
      <c r="C612" s="137" t="s">
        <v>436</v>
      </c>
      <c r="D612" s="81" t="str">
        <f>IFERROR(IF(C612="No CAS","",INDEX('DEQ Pollutant List'!$C$7:$C$611,MATCH('5. Pollutant Emissions - MB'!C612,'DEQ Pollutant List'!$B$7:$B$611,0))),"")</f>
        <v>1,2,3-Trimethylbenzene</v>
      </c>
      <c r="E612" s="115"/>
      <c r="F612" s="138">
        <v>0</v>
      </c>
      <c r="G612" s="139">
        <v>3.0000000000000001E-3</v>
      </c>
      <c r="H612" s="104"/>
      <c r="I612" s="102" cm="1">
        <f t="array" ref="I612">((_xlfn.XLOOKUP(B612,'4. Material Balance Activities'!$C$90:$C$138,'4. Material Balance Activities'!$G$90:$G$138,NA,0,1)-_xlfn.XLOOKUP(B612,'4. Material Balance Activities'!$C$90:$C$138,'4. Material Balance Activities'!$M$90:$M$138,NA,0,1))*G612)*(1-F612)</f>
        <v>0.45307350000000007</v>
      </c>
      <c r="J612" s="105" t="s">
        <v>214</v>
      </c>
      <c r="K612" s="83" t="s">
        <v>214</v>
      </c>
      <c r="L612" s="102" cm="1">
        <f t="array" ref="L612">((_xlfn.XLOOKUP(B612,'4. Material Balance Activities'!$C$90:$C$138,'4. Material Balance Activities'!$J$90:$J$138,NA,0,1)-_xlfn.XLOOKUP(B612,'4. Material Balance Activities'!$C$90:$C$138,'4. Material Balance Activities'!$P$90:$P$138,NA,0,1))*G612)*(1-F612)</f>
        <v>1.8269092741935488E-3</v>
      </c>
      <c r="M612" s="105" t="s">
        <v>214</v>
      </c>
      <c r="N612" s="83" t="s">
        <v>214</v>
      </c>
    </row>
    <row r="613" spans="1:14" x14ac:dyDescent="0.25">
      <c r="A613" s="79" t="s">
        <v>291</v>
      </c>
      <c r="B613" s="133" t="s">
        <v>330</v>
      </c>
      <c r="C613" s="137" t="s">
        <v>181</v>
      </c>
      <c r="D613" s="81" t="str">
        <f>IFERROR(IF(C613="No CAS","",INDEX('DEQ Pollutant List'!$C$7:$C$611,MATCH('5. Pollutant Emissions - MB'!C613,'DEQ Pollutant List'!$B$7:$B$611,0))),"")</f>
        <v>Ethyl benzene</v>
      </c>
      <c r="E613" s="115"/>
      <c r="F613" s="138">
        <v>0</v>
      </c>
      <c r="G613" s="139">
        <v>3.0000000000000001E-3</v>
      </c>
      <c r="H613" s="104"/>
      <c r="I613" s="102" cm="1">
        <f t="array" ref="I613">((_xlfn.XLOOKUP(B613,'4. Material Balance Activities'!$C$90:$C$138,'4. Material Balance Activities'!$G$90:$G$138,NA,0,1)-_xlfn.XLOOKUP(B613,'4. Material Balance Activities'!$C$90:$C$138,'4. Material Balance Activities'!$M$90:$M$138,NA,0,1))*G613)*(1-F613)</f>
        <v>0.45307350000000007</v>
      </c>
      <c r="J613" s="105" t="s">
        <v>214</v>
      </c>
      <c r="K613" s="83" t="s">
        <v>214</v>
      </c>
      <c r="L613" s="102" cm="1">
        <f t="array" ref="L613">((_xlfn.XLOOKUP(B613,'4. Material Balance Activities'!$C$90:$C$138,'4. Material Balance Activities'!$J$90:$J$138,NA,0,1)-_xlfn.XLOOKUP(B613,'4. Material Balance Activities'!$C$90:$C$138,'4. Material Balance Activities'!$P$90:$P$138,NA,0,1))*G613)*(1-F613)</f>
        <v>1.8269092741935488E-3</v>
      </c>
      <c r="M613" s="105" t="s">
        <v>214</v>
      </c>
      <c r="N613" s="83" t="s">
        <v>214</v>
      </c>
    </row>
    <row r="614" spans="1:14" x14ac:dyDescent="0.25">
      <c r="A614" s="79" t="s">
        <v>291</v>
      </c>
      <c r="B614" s="133" t="s">
        <v>330</v>
      </c>
      <c r="C614" s="137" t="s">
        <v>428</v>
      </c>
      <c r="D614" s="81" t="str">
        <f>IFERROR(IF(C614="No CAS","",INDEX('DEQ Pollutant List'!$C$7:$C$611,MATCH('5. Pollutant Emissions - MB'!C614,'DEQ Pollutant List'!$B$7:$B$611,0))),"")</f>
        <v>Isopropylbenzene (cumene)</v>
      </c>
      <c r="E614" s="115"/>
      <c r="F614" s="138">
        <v>0</v>
      </c>
      <c r="G614" s="139">
        <v>1E-3</v>
      </c>
      <c r="H614" s="104"/>
      <c r="I614" s="102" cm="1">
        <f t="array" ref="I614">((_xlfn.XLOOKUP(B614,'4. Material Balance Activities'!$C$90:$C$138,'4. Material Balance Activities'!$G$90:$G$138,NA,0,1)-_xlfn.XLOOKUP(B614,'4. Material Balance Activities'!$C$90:$C$138,'4. Material Balance Activities'!$M$90:$M$138,NA,0,1))*G614)*(1-F614)</f>
        <v>0.15102450000000003</v>
      </c>
      <c r="J614" s="105" t="s">
        <v>214</v>
      </c>
      <c r="K614" s="83" t="s">
        <v>214</v>
      </c>
      <c r="L614" s="102" cm="1">
        <f t="array" ref="L614">((_xlfn.XLOOKUP(B614,'4. Material Balance Activities'!$C$90:$C$138,'4. Material Balance Activities'!$J$90:$J$138,NA,0,1)-_xlfn.XLOOKUP(B614,'4. Material Balance Activities'!$C$90:$C$138,'4. Material Balance Activities'!$P$90:$P$138,NA,0,1))*G614)*(1-F614)</f>
        <v>6.0896975806451622E-4</v>
      </c>
      <c r="M614" s="105" t="s">
        <v>214</v>
      </c>
      <c r="N614" s="83" t="s">
        <v>214</v>
      </c>
    </row>
    <row r="615" spans="1:14" x14ac:dyDescent="0.25">
      <c r="A615" s="79" t="s">
        <v>291</v>
      </c>
      <c r="B615" s="133" t="s">
        <v>330</v>
      </c>
      <c r="C615" s="137" t="s">
        <v>430</v>
      </c>
      <c r="D615" s="81" t="str">
        <f>IFERROR(IF(C615="No CAS","",INDEX('DEQ Pollutant List'!$C$7:$C$611,MATCH('5. Pollutant Emissions - MB'!C615,'DEQ Pollutant List'!$B$7:$B$611,0))),"")</f>
        <v>n-Butyl alcohol</v>
      </c>
      <c r="E615" s="115"/>
      <c r="F615" s="138">
        <v>0</v>
      </c>
      <c r="G615" s="139">
        <v>0.05</v>
      </c>
      <c r="H615" s="104"/>
      <c r="I615" s="102" cm="1">
        <f t="array" ref="I615">((_xlfn.XLOOKUP(B615,'4. Material Balance Activities'!$C$90:$C$138,'4. Material Balance Activities'!$G$90:$G$138,NA,0,1)-_xlfn.XLOOKUP(B615,'4. Material Balance Activities'!$C$90:$C$138,'4. Material Balance Activities'!$M$90:$M$138,NA,0,1))*G615)*(1-F615)</f>
        <v>7.5512250000000014</v>
      </c>
      <c r="J615" s="105" t="s">
        <v>214</v>
      </c>
      <c r="K615" s="83" t="s">
        <v>214</v>
      </c>
      <c r="L615" s="102" cm="1">
        <f t="array" ref="L615">((_xlfn.XLOOKUP(B615,'4. Material Balance Activities'!$C$90:$C$138,'4. Material Balance Activities'!$J$90:$J$138,NA,0,1)-_xlfn.XLOOKUP(B615,'4. Material Balance Activities'!$C$90:$C$138,'4. Material Balance Activities'!$P$90:$P$138,NA,0,1))*G615)*(1-F615)</f>
        <v>3.0448487903225813E-2</v>
      </c>
      <c r="M615" s="105" t="s">
        <v>214</v>
      </c>
      <c r="N615" s="83" t="s">
        <v>214</v>
      </c>
    </row>
    <row r="616" spans="1:14" x14ac:dyDescent="0.25">
      <c r="A616" s="79" t="s">
        <v>291</v>
      </c>
      <c r="B616" s="133" t="s">
        <v>330</v>
      </c>
      <c r="C616" s="137" t="s">
        <v>432</v>
      </c>
      <c r="D616" s="81" t="str">
        <f>IFERROR(IF(C616="No CAS","",INDEX('DEQ Pollutant List'!$C$7:$C$611,MATCH('5. Pollutant Emissions - MB'!C616,'DEQ Pollutant List'!$B$7:$B$611,0))),"")</f>
        <v>Propylene glycol monomethyl ether acetate</v>
      </c>
      <c r="E616" s="115"/>
      <c r="F616" s="138">
        <v>0</v>
      </c>
      <c r="G616" s="139">
        <v>0.02</v>
      </c>
      <c r="H616" s="104"/>
      <c r="I616" s="102" cm="1">
        <f t="array" ref="I616">((_xlfn.XLOOKUP(B616,'4. Material Balance Activities'!$C$90:$C$138,'4. Material Balance Activities'!$G$90:$G$138,NA,0,1)-_xlfn.XLOOKUP(B616,'4. Material Balance Activities'!$C$90:$C$138,'4. Material Balance Activities'!$M$90:$M$138,NA,0,1))*G616)*(1-F616)</f>
        <v>3.0204900000000006</v>
      </c>
      <c r="J616" s="105" t="s">
        <v>214</v>
      </c>
      <c r="K616" s="83" t="s">
        <v>214</v>
      </c>
      <c r="L616" s="102" cm="1">
        <f t="array" ref="L616">((_xlfn.XLOOKUP(B616,'4. Material Balance Activities'!$C$90:$C$138,'4. Material Balance Activities'!$J$90:$J$138,NA,0,1)-_xlfn.XLOOKUP(B616,'4. Material Balance Activities'!$C$90:$C$138,'4. Material Balance Activities'!$P$90:$P$138,NA,0,1))*G616)*(1-F616)</f>
        <v>1.2179395161290326E-2</v>
      </c>
      <c r="M616" s="105" t="s">
        <v>214</v>
      </c>
      <c r="N616" s="83" t="s">
        <v>214</v>
      </c>
    </row>
    <row r="617" spans="1:14" x14ac:dyDescent="0.25">
      <c r="A617" s="79" t="s">
        <v>291</v>
      </c>
      <c r="B617" s="133" t="s">
        <v>331</v>
      </c>
      <c r="C617" s="137" t="s">
        <v>156</v>
      </c>
      <c r="D617" s="81" t="str">
        <f>IFERROR(IF(C617="No CAS","",INDEX('DEQ Pollutant List'!$C$7:$C$611,MATCH('5. Pollutant Emissions - MB'!C617,'DEQ Pollutant List'!$B$7:$B$611,0))),"")</f>
        <v>Formaldehyde</v>
      </c>
      <c r="E617" s="115"/>
      <c r="F617" s="138">
        <v>0</v>
      </c>
      <c r="G617" s="139">
        <v>1E-3</v>
      </c>
      <c r="H617" s="104"/>
      <c r="I617" s="102" cm="1">
        <f t="array" ref="I617">((_xlfn.XLOOKUP(B617,'4. Material Balance Activities'!$C$90:$C$138,'4. Material Balance Activities'!$G$90:$G$138,NA,0,1)-_xlfn.XLOOKUP(B617,'4. Material Balance Activities'!$C$90:$C$138,'4. Material Balance Activities'!$M$90:$M$138,NA,0,1))*G617)*(1-F617)</f>
        <v>0.3768435</v>
      </c>
      <c r="J617" s="105" t="s">
        <v>214</v>
      </c>
      <c r="K617" s="83" t="s">
        <v>214</v>
      </c>
      <c r="L617" s="102" cm="1">
        <f t="array" ref="L617">((_xlfn.XLOOKUP(B617,'4. Material Balance Activities'!$C$90:$C$138,'4. Material Balance Activities'!$J$90:$J$138,NA,0,1)-_xlfn.XLOOKUP(B617,'4. Material Balance Activities'!$C$90:$C$138,'4. Material Balance Activities'!$P$90:$P$138,NA,0,1))*G617)*(1-F617)</f>
        <v>1.5195302419354839E-3</v>
      </c>
      <c r="M617" s="105" t="s">
        <v>214</v>
      </c>
      <c r="N617" s="83" t="s">
        <v>214</v>
      </c>
    </row>
    <row r="618" spans="1:14" x14ac:dyDescent="0.25">
      <c r="A618" s="79" t="s">
        <v>291</v>
      </c>
      <c r="B618" s="133" t="s">
        <v>331</v>
      </c>
      <c r="C618" s="137" t="s">
        <v>431</v>
      </c>
      <c r="D618" s="81" t="str">
        <f>IFERROR(IF(C618="No CAS","",INDEX('DEQ Pollutant List'!$C$7:$C$611,MATCH('5. Pollutant Emissions - MB'!C618,'DEQ Pollutant List'!$B$7:$B$611,0))),"")</f>
        <v>1,2,4-Trimethylbenzene</v>
      </c>
      <c r="E618" s="115"/>
      <c r="F618" s="138">
        <v>0</v>
      </c>
      <c r="G618" s="139">
        <v>0.01</v>
      </c>
      <c r="H618" s="104"/>
      <c r="I618" s="102" cm="1">
        <f t="array" ref="I618">((_xlfn.XLOOKUP(B618,'4. Material Balance Activities'!$C$90:$C$138,'4. Material Balance Activities'!$G$90:$G$138,NA,0,1)-_xlfn.XLOOKUP(B618,'4. Material Balance Activities'!$C$90:$C$138,'4. Material Balance Activities'!$M$90:$M$138,NA,0,1))*G618)*(1-F618)</f>
        <v>3.7684350000000002</v>
      </c>
      <c r="J618" s="105" t="s">
        <v>214</v>
      </c>
      <c r="K618" s="83" t="s">
        <v>214</v>
      </c>
      <c r="L618" s="102" cm="1">
        <f t="array" ref="L618">((_xlfn.XLOOKUP(B618,'4. Material Balance Activities'!$C$90:$C$138,'4. Material Balance Activities'!$J$90:$J$138,NA,0,1)-_xlfn.XLOOKUP(B618,'4. Material Balance Activities'!$C$90:$C$138,'4. Material Balance Activities'!$P$90:$P$138,NA,0,1))*G618)*(1-F618)</f>
        <v>1.519530241935484E-2</v>
      </c>
      <c r="M618" s="105" t="s">
        <v>214</v>
      </c>
      <c r="N618" s="83" t="s">
        <v>214</v>
      </c>
    </row>
    <row r="619" spans="1:14" x14ac:dyDescent="0.25">
      <c r="A619" s="79" t="s">
        <v>291</v>
      </c>
      <c r="B619" s="133" t="s">
        <v>331</v>
      </c>
      <c r="C619" s="137" t="s">
        <v>437</v>
      </c>
      <c r="D619" s="81" t="str">
        <f>IFERROR(IF(C619="No CAS","",INDEX('DEQ Pollutant List'!$C$7:$C$611,MATCH('5. Pollutant Emissions - MB'!C619,'DEQ Pollutant List'!$B$7:$B$611,0))),"")</f>
        <v>1,3,5-Trimethylbenzene</v>
      </c>
      <c r="E619" s="115"/>
      <c r="F619" s="138">
        <v>0</v>
      </c>
      <c r="G619" s="139">
        <v>0.01</v>
      </c>
      <c r="H619" s="104"/>
      <c r="I619" s="102" cm="1">
        <f t="array" ref="I619">((_xlfn.XLOOKUP(B619,'4. Material Balance Activities'!$C$90:$C$138,'4. Material Balance Activities'!$G$90:$G$138,NA,0,1)-_xlfn.XLOOKUP(B619,'4. Material Balance Activities'!$C$90:$C$138,'4. Material Balance Activities'!$M$90:$M$138,NA,0,1))*G619)*(1-F619)</f>
        <v>3.7684350000000002</v>
      </c>
      <c r="J619" s="105" t="s">
        <v>214</v>
      </c>
      <c r="K619" s="83" t="s">
        <v>214</v>
      </c>
      <c r="L619" s="102" cm="1">
        <f t="array" ref="L619">((_xlfn.XLOOKUP(B619,'4. Material Balance Activities'!$C$90:$C$138,'4. Material Balance Activities'!$J$90:$J$138,NA,0,1)-_xlfn.XLOOKUP(B619,'4. Material Balance Activities'!$C$90:$C$138,'4. Material Balance Activities'!$P$90:$P$138,NA,0,1))*G619)*(1-F619)</f>
        <v>1.519530241935484E-2</v>
      </c>
      <c r="M619" s="105" t="s">
        <v>214</v>
      </c>
      <c r="N619" s="83" t="s">
        <v>214</v>
      </c>
    </row>
    <row r="620" spans="1:14" x14ac:dyDescent="0.25">
      <c r="A620" s="79" t="s">
        <v>291</v>
      </c>
      <c r="B620" s="133" t="s">
        <v>331</v>
      </c>
      <c r="C620" s="137" t="s">
        <v>436</v>
      </c>
      <c r="D620" s="81" t="str">
        <f>IFERROR(IF(C620="No CAS","",INDEX('DEQ Pollutant List'!$C$7:$C$611,MATCH('5. Pollutant Emissions - MB'!C620,'DEQ Pollutant List'!$B$7:$B$611,0))),"")</f>
        <v>1,2,3-Trimethylbenzene</v>
      </c>
      <c r="E620" s="115"/>
      <c r="F620" s="138">
        <v>0</v>
      </c>
      <c r="G620" s="139">
        <v>3.0000000000000001E-3</v>
      </c>
      <c r="H620" s="104"/>
      <c r="I620" s="102" cm="1">
        <f t="array" ref="I620">((_xlfn.XLOOKUP(B620,'4. Material Balance Activities'!$C$90:$C$138,'4. Material Balance Activities'!$G$90:$G$138,NA,0,1)-_xlfn.XLOOKUP(B620,'4. Material Balance Activities'!$C$90:$C$138,'4. Material Balance Activities'!$M$90:$M$138,NA,0,1))*G620)*(1-F620)</f>
        <v>1.1305305000000001</v>
      </c>
      <c r="J620" s="105" t="s">
        <v>214</v>
      </c>
      <c r="K620" s="83" t="s">
        <v>214</v>
      </c>
      <c r="L620" s="102" cm="1">
        <f t="array" ref="L620">((_xlfn.XLOOKUP(B620,'4. Material Balance Activities'!$C$90:$C$138,'4. Material Balance Activities'!$J$90:$J$138,NA,0,1)-_xlfn.XLOOKUP(B620,'4. Material Balance Activities'!$C$90:$C$138,'4. Material Balance Activities'!$P$90:$P$138,NA,0,1))*G620)*(1-F620)</f>
        <v>4.5585907258064518E-3</v>
      </c>
      <c r="M620" s="105" t="s">
        <v>214</v>
      </c>
      <c r="N620" s="83" t="s">
        <v>214</v>
      </c>
    </row>
    <row r="621" spans="1:14" x14ac:dyDescent="0.25">
      <c r="A621" s="79" t="s">
        <v>291</v>
      </c>
      <c r="B621" s="133" t="s">
        <v>331</v>
      </c>
      <c r="C621" s="137" t="s">
        <v>191</v>
      </c>
      <c r="D621" s="81" t="str">
        <f>IFERROR(IF(C621="No CAS","",INDEX('DEQ Pollutant List'!$C$7:$C$611,MATCH('5. Pollutant Emissions - MB'!C621,'DEQ Pollutant List'!$B$7:$B$611,0))),"")</f>
        <v>Xylene (mixture), including m-xylene, o-xylene, p-xylene</v>
      </c>
      <c r="E621" s="115"/>
      <c r="F621" s="138">
        <v>0</v>
      </c>
      <c r="G621" s="139">
        <v>0.02</v>
      </c>
      <c r="H621" s="104"/>
      <c r="I621" s="102" cm="1">
        <f t="array" ref="I621">((_xlfn.XLOOKUP(B621,'4. Material Balance Activities'!$C$90:$C$138,'4. Material Balance Activities'!$G$90:$G$138,NA,0,1)-_xlfn.XLOOKUP(B621,'4. Material Balance Activities'!$C$90:$C$138,'4. Material Balance Activities'!$M$90:$M$138,NA,0,1))*G621)*(1-F621)</f>
        <v>7.5368700000000004</v>
      </c>
      <c r="J621" s="105" t="s">
        <v>214</v>
      </c>
      <c r="K621" s="83" t="s">
        <v>214</v>
      </c>
      <c r="L621" s="102" cm="1">
        <f t="array" ref="L621">((_xlfn.XLOOKUP(B621,'4. Material Balance Activities'!$C$90:$C$138,'4. Material Balance Activities'!$J$90:$J$138,NA,0,1)-_xlfn.XLOOKUP(B621,'4. Material Balance Activities'!$C$90:$C$138,'4. Material Balance Activities'!$P$90:$P$138,NA,0,1))*G621)*(1-F621)</f>
        <v>3.039060483870968E-2</v>
      </c>
      <c r="M621" s="105" t="s">
        <v>214</v>
      </c>
      <c r="N621" s="83" t="s">
        <v>214</v>
      </c>
    </row>
    <row r="622" spans="1:14" x14ac:dyDescent="0.25">
      <c r="A622" s="79" t="s">
        <v>291</v>
      </c>
      <c r="B622" s="133" t="s">
        <v>331</v>
      </c>
      <c r="C622" s="137" t="s">
        <v>181</v>
      </c>
      <c r="D622" s="81" t="str">
        <f>IFERROR(IF(C622="No CAS","",INDEX('DEQ Pollutant List'!$C$7:$C$611,MATCH('5. Pollutant Emissions - MB'!C622,'DEQ Pollutant List'!$B$7:$B$611,0))),"")</f>
        <v>Ethyl benzene</v>
      </c>
      <c r="E622" s="115"/>
      <c r="F622" s="138">
        <v>0</v>
      </c>
      <c r="G622" s="139">
        <v>3.0000000000000001E-3</v>
      </c>
      <c r="H622" s="104"/>
      <c r="I622" s="102" cm="1">
        <f t="array" ref="I622">((_xlfn.XLOOKUP(B622,'4. Material Balance Activities'!$C$90:$C$138,'4. Material Balance Activities'!$G$90:$G$138,NA,0,1)-_xlfn.XLOOKUP(B622,'4. Material Balance Activities'!$C$90:$C$138,'4. Material Balance Activities'!$M$90:$M$138,NA,0,1))*G622)*(1-F622)</f>
        <v>1.1305305000000001</v>
      </c>
      <c r="J622" s="105" t="s">
        <v>214</v>
      </c>
      <c r="K622" s="83" t="s">
        <v>214</v>
      </c>
      <c r="L622" s="102" cm="1">
        <f t="array" ref="L622">((_xlfn.XLOOKUP(B622,'4. Material Balance Activities'!$C$90:$C$138,'4. Material Balance Activities'!$J$90:$J$138,NA,0,1)-_xlfn.XLOOKUP(B622,'4. Material Balance Activities'!$C$90:$C$138,'4. Material Balance Activities'!$P$90:$P$138,NA,0,1))*G622)*(1-F622)</f>
        <v>4.5585907258064518E-3</v>
      </c>
      <c r="M622" s="105" t="s">
        <v>214</v>
      </c>
      <c r="N622" s="83" t="s">
        <v>214</v>
      </c>
    </row>
    <row r="623" spans="1:14" x14ac:dyDescent="0.25">
      <c r="A623" s="79" t="s">
        <v>291</v>
      </c>
      <c r="B623" s="133" t="s">
        <v>331</v>
      </c>
      <c r="C623" s="137" t="s">
        <v>428</v>
      </c>
      <c r="D623" s="81" t="str">
        <f>IFERROR(IF(C623="No CAS","",INDEX('DEQ Pollutant List'!$C$7:$C$611,MATCH('5. Pollutant Emissions - MB'!C623,'DEQ Pollutant List'!$B$7:$B$611,0))),"")</f>
        <v>Isopropylbenzene (cumene)</v>
      </c>
      <c r="E623" s="115"/>
      <c r="F623" s="138">
        <v>0</v>
      </c>
      <c r="G623" s="139">
        <v>1E-3</v>
      </c>
      <c r="H623" s="104"/>
      <c r="I623" s="102" cm="1">
        <f t="array" ref="I623">((_xlfn.XLOOKUP(B623,'4. Material Balance Activities'!$C$90:$C$138,'4. Material Balance Activities'!$G$90:$G$138,NA,0,1)-_xlfn.XLOOKUP(B623,'4. Material Balance Activities'!$C$90:$C$138,'4. Material Balance Activities'!$M$90:$M$138,NA,0,1))*G623)*(1-F623)</f>
        <v>0.3768435</v>
      </c>
      <c r="J623" s="105" t="s">
        <v>214</v>
      </c>
      <c r="K623" s="83" t="s">
        <v>214</v>
      </c>
      <c r="L623" s="102" cm="1">
        <f t="array" ref="L623">((_xlfn.XLOOKUP(B623,'4. Material Balance Activities'!$C$90:$C$138,'4. Material Balance Activities'!$J$90:$J$138,NA,0,1)-_xlfn.XLOOKUP(B623,'4. Material Balance Activities'!$C$90:$C$138,'4. Material Balance Activities'!$P$90:$P$138,NA,0,1))*G623)*(1-F623)</f>
        <v>1.5195302419354839E-3</v>
      </c>
      <c r="M623" s="105" t="s">
        <v>214</v>
      </c>
      <c r="N623" s="83" t="s">
        <v>214</v>
      </c>
    </row>
    <row r="624" spans="1:14" x14ac:dyDescent="0.25">
      <c r="A624" s="79" t="s">
        <v>291</v>
      </c>
      <c r="B624" s="133" t="s">
        <v>331</v>
      </c>
      <c r="C624" s="137" t="s">
        <v>430</v>
      </c>
      <c r="D624" s="81" t="str">
        <f>IFERROR(IF(C624="No CAS","",INDEX('DEQ Pollutant List'!$C$7:$C$611,MATCH('5. Pollutant Emissions - MB'!C624,'DEQ Pollutant List'!$B$7:$B$611,0))),"")</f>
        <v>n-Butyl alcohol</v>
      </c>
      <c r="E624" s="115"/>
      <c r="F624" s="138">
        <v>0</v>
      </c>
      <c r="G624" s="139">
        <v>0.06</v>
      </c>
      <c r="H624" s="104"/>
      <c r="I624" s="102" cm="1">
        <f t="array" ref="I624">((_xlfn.XLOOKUP(B624,'4. Material Balance Activities'!$C$90:$C$138,'4. Material Balance Activities'!$G$90:$G$138,NA,0,1)-_xlfn.XLOOKUP(B624,'4. Material Balance Activities'!$C$90:$C$138,'4. Material Balance Activities'!$M$90:$M$138,NA,0,1))*G624)*(1-F624)</f>
        <v>22.610610000000001</v>
      </c>
      <c r="J624" s="105" t="s">
        <v>214</v>
      </c>
      <c r="K624" s="83" t="s">
        <v>214</v>
      </c>
      <c r="L624" s="102" cm="1">
        <f t="array" ref="L624">((_xlfn.XLOOKUP(B624,'4. Material Balance Activities'!$C$90:$C$138,'4. Material Balance Activities'!$J$90:$J$138,NA,0,1)-_xlfn.XLOOKUP(B624,'4. Material Balance Activities'!$C$90:$C$138,'4. Material Balance Activities'!$P$90:$P$138,NA,0,1))*G624)*(1-F624)</f>
        <v>9.1171814516129032E-2</v>
      </c>
      <c r="M624" s="105" t="s">
        <v>214</v>
      </c>
      <c r="N624" s="83" t="s">
        <v>214</v>
      </c>
    </row>
    <row r="625" spans="1:14" x14ac:dyDescent="0.25">
      <c r="A625" s="79" t="s">
        <v>291</v>
      </c>
      <c r="B625" s="133" t="s">
        <v>331</v>
      </c>
      <c r="C625" s="137" t="s">
        <v>432</v>
      </c>
      <c r="D625" s="81" t="str">
        <f>IFERROR(IF(C625="No CAS","",INDEX('DEQ Pollutant List'!$C$7:$C$611,MATCH('5. Pollutant Emissions - MB'!C625,'DEQ Pollutant List'!$B$7:$B$611,0))),"")</f>
        <v>Propylene glycol monomethyl ether acetate</v>
      </c>
      <c r="E625" s="115"/>
      <c r="F625" s="138">
        <v>0</v>
      </c>
      <c r="G625" s="139">
        <v>0.01</v>
      </c>
      <c r="H625" s="104"/>
      <c r="I625" s="102" cm="1">
        <f t="array" ref="I625">((_xlfn.XLOOKUP(B625,'4. Material Balance Activities'!$C$90:$C$138,'4. Material Balance Activities'!$G$90:$G$138,NA,0,1)-_xlfn.XLOOKUP(B625,'4. Material Balance Activities'!$C$90:$C$138,'4. Material Balance Activities'!$M$90:$M$138,NA,0,1))*G625)*(1-F625)</f>
        <v>3.7684350000000002</v>
      </c>
      <c r="J625" s="105" t="s">
        <v>214</v>
      </c>
      <c r="K625" s="83" t="s">
        <v>214</v>
      </c>
      <c r="L625" s="102" cm="1">
        <f t="array" ref="L625">((_xlfn.XLOOKUP(B625,'4. Material Balance Activities'!$C$90:$C$138,'4. Material Balance Activities'!$J$90:$J$138,NA,0,1)-_xlfn.XLOOKUP(B625,'4. Material Balance Activities'!$C$90:$C$138,'4. Material Balance Activities'!$P$90:$P$138,NA,0,1))*G625)*(1-F625)</f>
        <v>1.519530241935484E-2</v>
      </c>
      <c r="M625" s="105" t="s">
        <v>214</v>
      </c>
      <c r="N625" s="83" t="s">
        <v>214</v>
      </c>
    </row>
    <row r="626" spans="1:14" x14ac:dyDescent="0.25">
      <c r="A626" s="79" t="s">
        <v>291</v>
      </c>
      <c r="B626" s="133" t="s">
        <v>332</v>
      </c>
      <c r="C626" s="137" t="s">
        <v>191</v>
      </c>
      <c r="D626" s="81" t="str">
        <f>IFERROR(IF(C626="No CAS","",INDEX('DEQ Pollutant List'!$C$7:$C$611,MATCH('5. Pollutant Emissions - MB'!C626,'DEQ Pollutant List'!$B$7:$B$611,0))),"")</f>
        <v>Xylene (mixture), including m-xylene, o-xylene, p-xylene</v>
      </c>
      <c r="E626" s="115"/>
      <c r="F626" s="138">
        <v>0</v>
      </c>
      <c r="G626" s="139">
        <v>0.01</v>
      </c>
      <c r="H626" s="104"/>
      <c r="I626" s="102" cm="1">
        <f t="array" ref="I626">((_xlfn.XLOOKUP(B626,'4. Material Balance Activities'!$C$90:$C$138,'4. Material Balance Activities'!$G$90:$G$138,NA,0,1)-_xlfn.XLOOKUP(B626,'4. Material Balance Activities'!$C$90:$C$138,'4. Material Balance Activities'!$M$90:$M$138,NA,0,1))*G626)*(1-F626)</f>
        <v>0.28743000000000007</v>
      </c>
      <c r="J626" s="105" t="s">
        <v>214</v>
      </c>
      <c r="K626" s="83" t="s">
        <v>214</v>
      </c>
      <c r="L626" s="102" cm="1">
        <f t="array" ref="L626">((_xlfn.XLOOKUP(B626,'4. Material Balance Activities'!$C$90:$C$138,'4. Material Balance Activities'!$J$90:$J$138,NA,0,1)-_xlfn.XLOOKUP(B626,'4. Material Balance Activities'!$C$90:$C$138,'4. Material Balance Activities'!$P$90:$P$138,NA,0,1))*G626)*(1-F626)</f>
        <v>1.1589919354838712E-3</v>
      </c>
      <c r="M626" s="105" t="s">
        <v>214</v>
      </c>
      <c r="N626" s="83" t="s">
        <v>214</v>
      </c>
    </row>
    <row r="627" spans="1:14" x14ac:dyDescent="0.25">
      <c r="A627" s="79" t="s">
        <v>291</v>
      </c>
      <c r="B627" s="133" t="s">
        <v>332</v>
      </c>
      <c r="C627" s="137" t="s">
        <v>156</v>
      </c>
      <c r="D627" s="81" t="str">
        <f>IFERROR(IF(C627="No CAS","",INDEX('DEQ Pollutant List'!$C$7:$C$611,MATCH('5. Pollutant Emissions - MB'!C627,'DEQ Pollutant List'!$B$7:$B$611,0))),"")</f>
        <v>Formaldehyde</v>
      </c>
      <c r="E627" s="115"/>
      <c r="F627" s="138">
        <v>0</v>
      </c>
      <c r="G627" s="139">
        <v>1E-3</v>
      </c>
      <c r="H627" s="104"/>
      <c r="I627" s="102" cm="1">
        <f t="array" ref="I627">((_xlfn.XLOOKUP(B627,'4. Material Balance Activities'!$C$90:$C$138,'4. Material Balance Activities'!$G$90:$G$138,NA,0,1)-_xlfn.XLOOKUP(B627,'4. Material Balance Activities'!$C$90:$C$138,'4. Material Balance Activities'!$M$90:$M$138,NA,0,1))*G627)*(1-F627)</f>
        <v>2.8743000000000005E-2</v>
      </c>
      <c r="J627" s="105" t="s">
        <v>214</v>
      </c>
      <c r="K627" s="83" t="s">
        <v>214</v>
      </c>
      <c r="L627" s="102" cm="1">
        <f t="array" ref="L627">((_xlfn.XLOOKUP(B627,'4. Material Balance Activities'!$C$90:$C$138,'4. Material Balance Activities'!$J$90:$J$138,NA,0,1)-_xlfn.XLOOKUP(B627,'4. Material Balance Activities'!$C$90:$C$138,'4. Material Balance Activities'!$P$90:$P$138,NA,0,1))*G627)*(1-F627)</f>
        <v>1.1589919354838713E-4</v>
      </c>
      <c r="M627" s="105" t="s">
        <v>214</v>
      </c>
      <c r="N627" s="83" t="s">
        <v>214</v>
      </c>
    </row>
    <row r="628" spans="1:14" x14ac:dyDescent="0.25">
      <c r="A628" s="79" t="s">
        <v>291</v>
      </c>
      <c r="B628" s="133" t="s">
        <v>332</v>
      </c>
      <c r="C628" s="137" t="s">
        <v>431</v>
      </c>
      <c r="D628" s="81" t="str">
        <f>IFERROR(IF(C628="No CAS","",INDEX('DEQ Pollutant List'!$C$7:$C$611,MATCH('5. Pollutant Emissions - MB'!C628,'DEQ Pollutant List'!$B$7:$B$611,0))),"")</f>
        <v>1,2,4-Trimethylbenzene</v>
      </c>
      <c r="E628" s="115"/>
      <c r="F628" s="138">
        <v>0</v>
      </c>
      <c r="G628" s="139">
        <v>0.01</v>
      </c>
      <c r="H628" s="104"/>
      <c r="I628" s="102" cm="1">
        <f t="array" ref="I628">((_xlfn.XLOOKUP(B628,'4. Material Balance Activities'!$C$90:$C$138,'4. Material Balance Activities'!$G$90:$G$138,NA,0,1)-_xlfn.XLOOKUP(B628,'4. Material Balance Activities'!$C$90:$C$138,'4. Material Balance Activities'!$M$90:$M$138,NA,0,1))*G628)*(1-F628)</f>
        <v>0.28743000000000007</v>
      </c>
      <c r="J628" s="105" t="s">
        <v>214</v>
      </c>
      <c r="K628" s="83" t="s">
        <v>214</v>
      </c>
      <c r="L628" s="102" cm="1">
        <f t="array" ref="L628">((_xlfn.XLOOKUP(B628,'4. Material Balance Activities'!$C$90:$C$138,'4. Material Balance Activities'!$J$90:$J$138,NA,0,1)-_xlfn.XLOOKUP(B628,'4. Material Balance Activities'!$C$90:$C$138,'4. Material Balance Activities'!$P$90:$P$138,NA,0,1))*G628)*(1-F628)</f>
        <v>1.1589919354838712E-3</v>
      </c>
      <c r="M628" s="105" t="s">
        <v>214</v>
      </c>
      <c r="N628" s="83" t="s">
        <v>214</v>
      </c>
    </row>
    <row r="629" spans="1:14" x14ac:dyDescent="0.25">
      <c r="A629" s="79" t="s">
        <v>291</v>
      </c>
      <c r="B629" s="133" t="s">
        <v>332</v>
      </c>
      <c r="C629" s="137" t="s">
        <v>437</v>
      </c>
      <c r="D629" s="81" t="str">
        <f>IFERROR(IF(C629="No CAS","",INDEX('DEQ Pollutant List'!$C$7:$C$611,MATCH('5. Pollutant Emissions - MB'!C629,'DEQ Pollutant List'!$B$7:$B$611,0))),"")</f>
        <v>1,3,5-Trimethylbenzene</v>
      </c>
      <c r="E629" s="115"/>
      <c r="F629" s="138">
        <v>0</v>
      </c>
      <c r="G629" s="139">
        <v>0.01</v>
      </c>
      <c r="H629" s="104"/>
      <c r="I629" s="102" cm="1">
        <f t="array" ref="I629">((_xlfn.XLOOKUP(B629,'4. Material Balance Activities'!$C$90:$C$138,'4. Material Balance Activities'!$G$90:$G$138,NA,0,1)-_xlfn.XLOOKUP(B629,'4. Material Balance Activities'!$C$90:$C$138,'4. Material Balance Activities'!$M$90:$M$138,NA,0,1))*G629)*(1-F629)</f>
        <v>0.28743000000000007</v>
      </c>
      <c r="J629" s="105" t="s">
        <v>214</v>
      </c>
      <c r="K629" s="83" t="s">
        <v>214</v>
      </c>
      <c r="L629" s="102" cm="1">
        <f t="array" ref="L629">((_xlfn.XLOOKUP(B629,'4. Material Balance Activities'!$C$90:$C$138,'4. Material Balance Activities'!$J$90:$J$138,NA,0,1)-_xlfn.XLOOKUP(B629,'4. Material Balance Activities'!$C$90:$C$138,'4. Material Balance Activities'!$P$90:$P$138,NA,0,1))*G629)*(1-F629)</f>
        <v>1.1589919354838712E-3</v>
      </c>
      <c r="M629" s="105" t="s">
        <v>214</v>
      </c>
      <c r="N629" s="83" t="s">
        <v>214</v>
      </c>
    </row>
    <row r="630" spans="1:14" x14ac:dyDescent="0.25">
      <c r="A630" s="79" t="s">
        <v>291</v>
      </c>
      <c r="B630" s="133" t="s">
        <v>332</v>
      </c>
      <c r="C630" s="137" t="s">
        <v>181</v>
      </c>
      <c r="D630" s="81" t="str">
        <f>IFERROR(IF(C630="No CAS","",INDEX('DEQ Pollutant List'!$C$7:$C$611,MATCH('5. Pollutant Emissions - MB'!C630,'DEQ Pollutant List'!$B$7:$B$611,0))),"")</f>
        <v>Ethyl benzene</v>
      </c>
      <c r="E630" s="115"/>
      <c r="F630" s="138">
        <v>0</v>
      </c>
      <c r="G630" s="139">
        <v>1E-3</v>
      </c>
      <c r="H630" s="104"/>
      <c r="I630" s="102" cm="1">
        <f t="array" ref="I630">((_xlfn.XLOOKUP(B630,'4. Material Balance Activities'!$C$90:$C$138,'4. Material Balance Activities'!$G$90:$G$138,NA,0,1)-_xlfn.XLOOKUP(B630,'4. Material Balance Activities'!$C$90:$C$138,'4. Material Balance Activities'!$M$90:$M$138,NA,0,1))*G630)*(1-F630)</f>
        <v>2.8743000000000005E-2</v>
      </c>
      <c r="J630" s="105" t="s">
        <v>214</v>
      </c>
      <c r="K630" s="83" t="s">
        <v>214</v>
      </c>
      <c r="L630" s="102" cm="1">
        <f t="array" ref="L630">((_xlfn.XLOOKUP(B630,'4. Material Balance Activities'!$C$90:$C$138,'4. Material Balance Activities'!$J$90:$J$138,NA,0,1)-_xlfn.XLOOKUP(B630,'4. Material Balance Activities'!$C$90:$C$138,'4. Material Balance Activities'!$P$90:$P$138,NA,0,1))*G630)*(1-F630)</f>
        <v>1.1589919354838713E-4</v>
      </c>
      <c r="M630" s="105" t="s">
        <v>214</v>
      </c>
      <c r="N630" s="83" t="s">
        <v>214</v>
      </c>
    </row>
    <row r="631" spans="1:14" x14ac:dyDescent="0.25">
      <c r="A631" s="79" t="s">
        <v>291</v>
      </c>
      <c r="B631" s="133" t="s">
        <v>332</v>
      </c>
      <c r="C631" s="137" t="s">
        <v>428</v>
      </c>
      <c r="D631" s="81" t="str">
        <f>IFERROR(IF(C631="No CAS","",INDEX('DEQ Pollutant List'!$C$7:$C$611,MATCH('5. Pollutant Emissions - MB'!C631,'DEQ Pollutant List'!$B$7:$B$611,0))),"")</f>
        <v>Isopropylbenzene (cumene)</v>
      </c>
      <c r="E631" s="115"/>
      <c r="F631" s="138">
        <v>0</v>
      </c>
      <c r="G631" s="139">
        <v>2E-3</v>
      </c>
      <c r="H631" s="104"/>
      <c r="I631" s="102" cm="1">
        <f t="array" ref="I631">((_xlfn.XLOOKUP(B631,'4. Material Balance Activities'!$C$90:$C$138,'4. Material Balance Activities'!$G$90:$G$138,NA,0,1)-_xlfn.XLOOKUP(B631,'4. Material Balance Activities'!$C$90:$C$138,'4. Material Balance Activities'!$M$90:$M$138,NA,0,1))*G631)*(1-F631)</f>
        <v>5.7486000000000009E-2</v>
      </c>
      <c r="J631" s="105" t="s">
        <v>214</v>
      </c>
      <c r="K631" s="83" t="s">
        <v>214</v>
      </c>
      <c r="L631" s="102" cm="1">
        <f t="array" ref="L631">((_xlfn.XLOOKUP(B631,'4. Material Balance Activities'!$C$90:$C$138,'4. Material Balance Activities'!$J$90:$J$138,NA,0,1)-_xlfn.XLOOKUP(B631,'4. Material Balance Activities'!$C$90:$C$138,'4. Material Balance Activities'!$P$90:$P$138,NA,0,1))*G631)*(1-F631)</f>
        <v>2.3179838709677425E-4</v>
      </c>
      <c r="M631" s="105" t="s">
        <v>214</v>
      </c>
      <c r="N631" s="83" t="s">
        <v>214</v>
      </c>
    </row>
    <row r="632" spans="1:14" x14ac:dyDescent="0.25">
      <c r="A632" s="79" t="s">
        <v>291</v>
      </c>
      <c r="B632" s="133" t="s">
        <v>332</v>
      </c>
      <c r="C632" s="137" t="s">
        <v>432</v>
      </c>
      <c r="D632" s="81" t="str">
        <f>IFERROR(IF(C632="No CAS","",INDEX('DEQ Pollutant List'!$C$7:$C$611,MATCH('5. Pollutant Emissions - MB'!C632,'DEQ Pollutant List'!$B$7:$B$611,0))),"")</f>
        <v>Propylene glycol monomethyl ether acetate</v>
      </c>
      <c r="E632" s="115"/>
      <c r="F632" s="138">
        <v>0</v>
      </c>
      <c r="G632" s="139">
        <v>0.02</v>
      </c>
      <c r="H632" s="104"/>
      <c r="I632" s="102" cm="1">
        <f t="array" ref="I632">((_xlfn.XLOOKUP(B632,'4. Material Balance Activities'!$C$90:$C$138,'4. Material Balance Activities'!$G$90:$G$138,NA,0,1)-_xlfn.XLOOKUP(B632,'4. Material Balance Activities'!$C$90:$C$138,'4. Material Balance Activities'!$M$90:$M$138,NA,0,1))*G632)*(1-F632)</f>
        <v>0.57486000000000015</v>
      </c>
      <c r="J632" s="105" t="s">
        <v>214</v>
      </c>
      <c r="K632" s="83" t="s">
        <v>214</v>
      </c>
      <c r="L632" s="102" cm="1">
        <f t="array" ref="L632">((_xlfn.XLOOKUP(B632,'4. Material Balance Activities'!$C$90:$C$138,'4. Material Balance Activities'!$J$90:$J$138,NA,0,1)-_xlfn.XLOOKUP(B632,'4. Material Balance Activities'!$C$90:$C$138,'4. Material Balance Activities'!$P$90:$P$138,NA,0,1))*G632)*(1-F632)</f>
        <v>2.3179838709677424E-3</v>
      </c>
      <c r="M632" s="105" t="s">
        <v>214</v>
      </c>
      <c r="N632" s="83" t="s">
        <v>214</v>
      </c>
    </row>
    <row r="633" spans="1:14" x14ac:dyDescent="0.25">
      <c r="A633" s="79" t="s">
        <v>291</v>
      </c>
      <c r="B633" s="133" t="s">
        <v>332</v>
      </c>
      <c r="C633" s="137" t="s">
        <v>436</v>
      </c>
      <c r="D633" s="81" t="str">
        <f>IFERROR(IF(C633="No CAS","",INDEX('DEQ Pollutant List'!$C$7:$C$611,MATCH('5. Pollutant Emissions - MB'!C633,'DEQ Pollutant List'!$B$7:$B$611,0))),"")</f>
        <v>1,2,3-Trimethylbenzene</v>
      </c>
      <c r="E633" s="115"/>
      <c r="F633" s="138">
        <v>0</v>
      </c>
      <c r="G633" s="139">
        <v>0.01</v>
      </c>
      <c r="H633" s="104"/>
      <c r="I633" s="102" cm="1">
        <f t="array" ref="I633">((_xlfn.XLOOKUP(B633,'4. Material Balance Activities'!$C$90:$C$138,'4. Material Balance Activities'!$G$90:$G$138,NA,0,1)-_xlfn.XLOOKUP(B633,'4. Material Balance Activities'!$C$90:$C$138,'4. Material Balance Activities'!$M$90:$M$138,NA,0,1))*G633)*(1-F633)</f>
        <v>0.28743000000000007</v>
      </c>
      <c r="J633" s="105" t="s">
        <v>214</v>
      </c>
      <c r="K633" s="83" t="s">
        <v>214</v>
      </c>
      <c r="L633" s="102" cm="1">
        <f t="array" ref="L633">((_xlfn.XLOOKUP(B633,'4. Material Balance Activities'!$C$90:$C$138,'4. Material Balance Activities'!$J$90:$J$138,NA,0,1)-_xlfn.XLOOKUP(B633,'4. Material Balance Activities'!$C$90:$C$138,'4. Material Balance Activities'!$P$90:$P$138,NA,0,1))*G633)*(1-F633)</f>
        <v>1.1589919354838712E-3</v>
      </c>
      <c r="M633" s="105" t="s">
        <v>214</v>
      </c>
      <c r="N633" s="83" t="s">
        <v>214</v>
      </c>
    </row>
    <row r="634" spans="1:14" x14ac:dyDescent="0.25">
      <c r="A634" s="79" t="s">
        <v>291</v>
      </c>
      <c r="B634" s="133" t="s">
        <v>333</v>
      </c>
      <c r="C634" s="137" t="s">
        <v>191</v>
      </c>
      <c r="D634" s="81" t="str">
        <f>IFERROR(IF(C634="No CAS","",INDEX('DEQ Pollutant List'!$C$7:$C$611,MATCH('5. Pollutant Emissions - MB'!C634,'DEQ Pollutant List'!$B$7:$B$611,0))),"")</f>
        <v>Xylene (mixture), including m-xylene, o-xylene, p-xylene</v>
      </c>
      <c r="E634" s="115"/>
      <c r="F634" s="138">
        <v>0</v>
      </c>
      <c r="G634" s="139">
        <v>0.01</v>
      </c>
      <c r="H634" s="104"/>
      <c r="I634" s="102" cm="1">
        <f t="array" ref="I634">((_xlfn.XLOOKUP(B634,'4. Material Balance Activities'!$C$90:$C$138,'4. Material Balance Activities'!$G$90:$G$138,NA,0,1)-_xlfn.XLOOKUP(B634,'4. Material Balance Activities'!$C$90:$C$138,'4. Material Balance Activities'!$M$90:$M$138,NA,0,1))*G634)*(1-F634)</f>
        <v>4.0101599999999999</v>
      </c>
      <c r="J634" s="105" t="s">
        <v>214</v>
      </c>
      <c r="K634" s="83" t="s">
        <v>214</v>
      </c>
      <c r="L634" s="102" cm="1">
        <f t="array" ref="L634">((_xlfn.XLOOKUP(B634,'4. Material Balance Activities'!$C$90:$C$138,'4. Material Balance Activities'!$J$90:$J$138,NA,0,1)-_xlfn.XLOOKUP(B634,'4. Material Balance Activities'!$C$90:$C$138,'4. Material Balance Activities'!$P$90:$P$138,NA,0,1))*G634)*(1-F634)</f>
        <v>1.617E-2</v>
      </c>
      <c r="M634" s="105" t="s">
        <v>214</v>
      </c>
      <c r="N634" s="83" t="s">
        <v>214</v>
      </c>
    </row>
    <row r="635" spans="1:14" x14ac:dyDescent="0.25">
      <c r="A635" s="79" t="s">
        <v>291</v>
      </c>
      <c r="B635" s="133" t="s">
        <v>333</v>
      </c>
      <c r="C635" s="137" t="s">
        <v>156</v>
      </c>
      <c r="D635" s="81" t="str">
        <f>IFERROR(IF(C635="No CAS","",INDEX('DEQ Pollutant List'!$C$7:$C$611,MATCH('5. Pollutant Emissions - MB'!C635,'DEQ Pollutant List'!$B$7:$B$611,0))),"")</f>
        <v>Formaldehyde</v>
      </c>
      <c r="E635" s="115"/>
      <c r="F635" s="138">
        <v>0</v>
      </c>
      <c r="G635" s="139">
        <v>1E-3</v>
      </c>
      <c r="H635" s="104"/>
      <c r="I635" s="102" cm="1">
        <f t="array" ref="I635">((_xlfn.XLOOKUP(B635,'4. Material Balance Activities'!$C$90:$C$138,'4. Material Balance Activities'!$G$90:$G$138,NA,0,1)-_xlfn.XLOOKUP(B635,'4. Material Balance Activities'!$C$90:$C$138,'4. Material Balance Activities'!$M$90:$M$138,NA,0,1))*G635)*(1-F635)</f>
        <v>0.40101600000000004</v>
      </c>
      <c r="J635" s="105" t="s">
        <v>214</v>
      </c>
      <c r="K635" s="83" t="s">
        <v>214</v>
      </c>
      <c r="L635" s="102" cm="1">
        <f t="array" ref="L635">((_xlfn.XLOOKUP(B635,'4. Material Balance Activities'!$C$90:$C$138,'4. Material Balance Activities'!$J$90:$J$138,NA,0,1)-_xlfn.XLOOKUP(B635,'4. Material Balance Activities'!$C$90:$C$138,'4. Material Balance Activities'!$P$90:$P$138,NA,0,1))*G635)*(1-F635)</f>
        <v>1.6169999999999999E-3</v>
      </c>
      <c r="M635" s="105" t="s">
        <v>214</v>
      </c>
      <c r="N635" s="83" t="s">
        <v>214</v>
      </c>
    </row>
    <row r="636" spans="1:14" x14ac:dyDescent="0.25">
      <c r="A636" s="79" t="s">
        <v>291</v>
      </c>
      <c r="B636" s="133" t="s">
        <v>333</v>
      </c>
      <c r="C636" s="137" t="s">
        <v>431</v>
      </c>
      <c r="D636" s="81" t="str">
        <f>IFERROR(IF(C636="No CAS","",INDEX('DEQ Pollutant List'!$C$7:$C$611,MATCH('5. Pollutant Emissions - MB'!C636,'DEQ Pollutant List'!$B$7:$B$611,0))),"")</f>
        <v>1,2,4-Trimethylbenzene</v>
      </c>
      <c r="E636" s="115"/>
      <c r="F636" s="138">
        <v>0</v>
      </c>
      <c r="G636" s="139">
        <v>0.01</v>
      </c>
      <c r="H636" s="104"/>
      <c r="I636" s="102" cm="1">
        <f t="array" ref="I636">((_xlfn.XLOOKUP(B636,'4. Material Balance Activities'!$C$90:$C$138,'4. Material Balance Activities'!$G$90:$G$138,NA,0,1)-_xlfn.XLOOKUP(B636,'4. Material Balance Activities'!$C$90:$C$138,'4. Material Balance Activities'!$M$90:$M$138,NA,0,1))*G636)*(1-F636)</f>
        <v>4.0101599999999999</v>
      </c>
      <c r="J636" s="105" t="s">
        <v>214</v>
      </c>
      <c r="K636" s="83" t="s">
        <v>214</v>
      </c>
      <c r="L636" s="102" cm="1">
        <f t="array" ref="L636">((_xlfn.XLOOKUP(B636,'4. Material Balance Activities'!$C$90:$C$138,'4. Material Balance Activities'!$J$90:$J$138,NA,0,1)-_xlfn.XLOOKUP(B636,'4. Material Balance Activities'!$C$90:$C$138,'4. Material Balance Activities'!$P$90:$P$138,NA,0,1))*G636)*(1-F636)</f>
        <v>1.617E-2</v>
      </c>
      <c r="M636" s="105" t="s">
        <v>214</v>
      </c>
      <c r="N636" s="83" t="s">
        <v>214</v>
      </c>
    </row>
    <row r="637" spans="1:14" x14ac:dyDescent="0.25">
      <c r="A637" s="79" t="s">
        <v>291</v>
      </c>
      <c r="B637" s="133" t="s">
        <v>333</v>
      </c>
      <c r="C637" s="137" t="s">
        <v>437</v>
      </c>
      <c r="D637" s="81" t="str">
        <f>IFERROR(IF(C637="No CAS","",INDEX('DEQ Pollutant List'!$C$7:$C$611,MATCH('5. Pollutant Emissions - MB'!C637,'DEQ Pollutant List'!$B$7:$B$611,0))),"")</f>
        <v>1,3,5-Trimethylbenzene</v>
      </c>
      <c r="E637" s="115"/>
      <c r="F637" s="138">
        <v>0</v>
      </c>
      <c r="G637" s="139">
        <v>0.01</v>
      </c>
      <c r="H637" s="104"/>
      <c r="I637" s="102" cm="1">
        <f t="array" ref="I637">((_xlfn.XLOOKUP(B637,'4. Material Balance Activities'!$C$90:$C$138,'4. Material Balance Activities'!$G$90:$G$138,NA,0,1)-_xlfn.XLOOKUP(B637,'4. Material Balance Activities'!$C$90:$C$138,'4. Material Balance Activities'!$M$90:$M$138,NA,0,1))*G637)*(1-F637)</f>
        <v>4.0101599999999999</v>
      </c>
      <c r="J637" s="105" t="s">
        <v>214</v>
      </c>
      <c r="K637" s="83" t="s">
        <v>214</v>
      </c>
      <c r="L637" s="102" cm="1">
        <f t="array" ref="L637">((_xlfn.XLOOKUP(B637,'4. Material Balance Activities'!$C$90:$C$138,'4. Material Balance Activities'!$J$90:$J$138,NA,0,1)-_xlfn.XLOOKUP(B637,'4. Material Balance Activities'!$C$90:$C$138,'4. Material Balance Activities'!$P$90:$P$138,NA,0,1))*G637)*(1-F637)</f>
        <v>1.617E-2</v>
      </c>
      <c r="M637" s="105" t="s">
        <v>214</v>
      </c>
      <c r="N637" s="83" t="s">
        <v>214</v>
      </c>
    </row>
    <row r="638" spans="1:14" x14ac:dyDescent="0.25">
      <c r="A638" s="79" t="s">
        <v>291</v>
      </c>
      <c r="B638" s="133" t="s">
        <v>333</v>
      </c>
      <c r="C638" s="137" t="s">
        <v>181</v>
      </c>
      <c r="D638" s="81" t="str">
        <f>IFERROR(IF(C638="No CAS","",INDEX('DEQ Pollutant List'!$C$7:$C$611,MATCH('5. Pollutant Emissions - MB'!C638,'DEQ Pollutant List'!$B$7:$B$611,0))),"")</f>
        <v>Ethyl benzene</v>
      </c>
      <c r="E638" s="115"/>
      <c r="F638" s="138">
        <v>0</v>
      </c>
      <c r="G638" s="139">
        <v>1E-3</v>
      </c>
      <c r="H638" s="104"/>
      <c r="I638" s="102" cm="1">
        <f t="array" ref="I638">((_xlfn.XLOOKUP(B638,'4. Material Balance Activities'!$C$90:$C$138,'4. Material Balance Activities'!$G$90:$G$138,NA,0,1)-_xlfn.XLOOKUP(B638,'4. Material Balance Activities'!$C$90:$C$138,'4. Material Balance Activities'!$M$90:$M$138,NA,0,1))*G638)*(1-F638)</f>
        <v>0.40101600000000004</v>
      </c>
      <c r="J638" s="105" t="s">
        <v>214</v>
      </c>
      <c r="K638" s="83" t="s">
        <v>214</v>
      </c>
      <c r="L638" s="102" cm="1">
        <f t="array" ref="L638">((_xlfn.XLOOKUP(B638,'4. Material Balance Activities'!$C$90:$C$138,'4. Material Balance Activities'!$J$90:$J$138,NA,0,1)-_xlfn.XLOOKUP(B638,'4. Material Balance Activities'!$C$90:$C$138,'4. Material Balance Activities'!$P$90:$P$138,NA,0,1))*G638)*(1-F638)</f>
        <v>1.6169999999999999E-3</v>
      </c>
      <c r="M638" s="105" t="s">
        <v>214</v>
      </c>
      <c r="N638" s="83" t="s">
        <v>214</v>
      </c>
    </row>
    <row r="639" spans="1:14" x14ac:dyDescent="0.25">
      <c r="A639" s="79" t="s">
        <v>291</v>
      </c>
      <c r="B639" s="133" t="s">
        <v>333</v>
      </c>
      <c r="C639" s="137" t="s">
        <v>428</v>
      </c>
      <c r="D639" s="81" t="str">
        <f>IFERROR(IF(C639="No CAS","",INDEX('DEQ Pollutant List'!$C$7:$C$611,MATCH('5. Pollutant Emissions - MB'!C639,'DEQ Pollutant List'!$B$7:$B$611,0))),"")</f>
        <v>Isopropylbenzene (cumene)</v>
      </c>
      <c r="E639" s="115"/>
      <c r="F639" s="138">
        <v>0</v>
      </c>
      <c r="G639" s="139">
        <v>2E-3</v>
      </c>
      <c r="H639" s="104"/>
      <c r="I639" s="102" cm="1">
        <f t="array" ref="I639">((_xlfn.XLOOKUP(B639,'4. Material Balance Activities'!$C$90:$C$138,'4. Material Balance Activities'!$G$90:$G$138,NA,0,1)-_xlfn.XLOOKUP(B639,'4. Material Balance Activities'!$C$90:$C$138,'4. Material Balance Activities'!$M$90:$M$138,NA,0,1))*G639)*(1-F639)</f>
        <v>0.80203200000000008</v>
      </c>
      <c r="J639" s="105" t="s">
        <v>214</v>
      </c>
      <c r="K639" s="83" t="s">
        <v>214</v>
      </c>
      <c r="L639" s="102" cm="1">
        <f t="array" ref="L639">((_xlfn.XLOOKUP(B639,'4. Material Balance Activities'!$C$90:$C$138,'4. Material Balance Activities'!$J$90:$J$138,NA,0,1)-_xlfn.XLOOKUP(B639,'4. Material Balance Activities'!$C$90:$C$138,'4. Material Balance Activities'!$P$90:$P$138,NA,0,1))*G639)*(1-F639)</f>
        <v>3.2339999999999999E-3</v>
      </c>
      <c r="M639" s="105" t="s">
        <v>214</v>
      </c>
      <c r="N639" s="83" t="s">
        <v>214</v>
      </c>
    </row>
    <row r="640" spans="1:14" x14ac:dyDescent="0.25">
      <c r="A640" s="79" t="s">
        <v>291</v>
      </c>
      <c r="B640" s="133" t="s">
        <v>333</v>
      </c>
      <c r="C640" s="137" t="s">
        <v>430</v>
      </c>
      <c r="D640" s="81" t="str">
        <f>IFERROR(IF(C640="No CAS","",INDEX('DEQ Pollutant List'!$C$7:$C$611,MATCH('5. Pollutant Emissions - MB'!C640,'DEQ Pollutant List'!$B$7:$B$611,0))),"")</f>
        <v>n-Butyl alcohol</v>
      </c>
      <c r="E640" s="115"/>
      <c r="F640" s="138">
        <v>0</v>
      </c>
      <c r="G640" s="139">
        <v>7.0000000000000007E-2</v>
      </c>
      <c r="H640" s="104"/>
      <c r="I640" s="102" cm="1">
        <f t="array" ref="I640">((_xlfn.XLOOKUP(B640,'4. Material Balance Activities'!$C$90:$C$138,'4. Material Balance Activities'!$G$90:$G$138,NA,0,1)-_xlfn.XLOOKUP(B640,'4. Material Balance Activities'!$C$90:$C$138,'4. Material Balance Activities'!$M$90:$M$138,NA,0,1))*G640)*(1-F640)</f>
        <v>28.071120000000004</v>
      </c>
      <c r="J640" s="105" t="s">
        <v>214</v>
      </c>
      <c r="K640" s="83" t="s">
        <v>214</v>
      </c>
      <c r="L640" s="102" cm="1">
        <f t="array" ref="L640">((_xlfn.XLOOKUP(B640,'4. Material Balance Activities'!$C$90:$C$138,'4. Material Balance Activities'!$J$90:$J$138,NA,0,1)-_xlfn.XLOOKUP(B640,'4. Material Balance Activities'!$C$90:$C$138,'4. Material Balance Activities'!$P$90:$P$138,NA,0,1))*G640)*(1-F640)</f>
        <v>0.11319000000000001</v>
      </c>
      <c r="M640" s="105" t="s">
        <v>214</v>
      </c>
      <c r="N640" s="83" t="s">
        <v>214</v>
      </c>
    </row>
    <row r="641" spans="1:14" x14ac:dyDescent="0.25">
      <c r="A641" s="79" t="s">
        <v>291</v>
      </c>
      <c r="B641" s="133" t="s">
        <v>333</v>
      </c>
      <c r="C641" s="137" t="s">
        <v>432</v>
      </c>
      <c r="D641" s="81" t="str">
        <f>IFERROR(IF(C641="No CAS","",INDEX('DEQ Pollutant List'!$C$7:$C$611,MATCH('5. Pollutant Emissions - MB'!C641,'DEQ Pollutant List'!$B$7:$B$611,0))),"")</f>
        <v>Propylene glycol monomethyl ether acetate</v>
      </c>
      <c r="E641" s="115"/>
      <c r="F641" s="138">
        <v>0</v>
      </c>
      <c r="G641" s="139">
        <v>0.02</v>
      </c>
      <c r="H641" s="104"/>
      <c r="I641" s="102" cm="1">
        <f t="array" ref="I641">((_xlfn.XLOOKUP(B641,'4. Material Balance Activities'!$C$90:$C$138,'4. Material Balance Activities'!$G$90:$G$138,NA,0,1)-_xlfn.XLOOKUP(B641,'4. Material Balance Activities'!$C$90:$C$138,'4. Material Balance Activities'!$M$90:$M$138,NA,0,1))*G641)*(1-F641)</f>
        <v>8.0203199999999999</v>
      </c>
      <c r="J641" s="105" t="s">
        <v>214</v>
      </c>
      <c r="K641" s="83" t="s">
        <v>214</v>
      </c>
      <c r="L641" s="102" cm="1">
        <f t="array" ref="L641">((_xlfn.XLOOKUP(B641,'4. Material Balance Activities'!$C$90:$C$138,'4. Material Balance Activities'!$J$90:$J$138,NA,0,1)-_xlfn.XLOOKUP(B641,'4. Material Balance Activities'!$C$90:$C$138,'4. Material Balance Activities'!$P$90:$P$138,NA,0,1))*G641)*(1-F641)</f>
        <v>3.2340000000000001E-2</v>
      </c>
      <c r="M641" s="105" t="s">
        <v>214</v>
      </c>
      <c r="N641" s="83" t="s">
        <v>214</v>
      </c>
    </row>
    <row r="642" spans="1:14" x14ac:dyDescent="0.25">
      <c r="A642" s="79" t="s">
        <v>291</v>
      </c>
      <c r="B642" s="133" t="s">
        <v>333</v>
      </c>
      <c r="C642" s="137" t="s">
        <v>436</v>
      </c>
      <c r="D642" s="81" t="str">
        <f>IFERROR(IF(C642="No CAS","",INDEX('DEQ Pollutant List'!$C$7:$C$611,MATCH('5. Pollutant Emissions - MB'!C642,'DEQ Pollutant List'!$B$7:$B$611,0))),"")</f>
        <v>1,2,3-Trimethylbenzene</v>
      </c>
      <c r="E642" s="115"/>
      <c r="F642" s="138">
        <v>0</v>
      </c>
      <c r="G642" s="139">
        <v>0.01</v>
      </c>
      <c r="H642" s="104"/>
      <c r="I642" s="102" cm="1">
        <f t="array" ref="I642">((_xlfn.XLOOKUP(B642,'4. Material Balance Activities'!$C$90:$C$138,'4. Material Balance Activities'!$G$90:$G$138,NA,0,1)-_xlfn.XLOOKUP(B642,'4. Material Balance Activities'!$C$90:$C$138,'4. Material Balance Activities'!$M$90:$M$138,NA,0,1))*G642)*(1-F642)</f>
        <v>4.0101599999999999</v>
      </c>
      <c r="J642" s="105" t="s">
        <v>214</v>
      </c>
      <c r="K642" s="83" t="s">
        <v>214</v>
      </c>
      <c r="L642" s="102" cm="1">
        <f t="array" ref="L642">((_xlfn.XLOOKUP(B642,'4. Material Balance Activities'!$C$90:$C$138,'4. Material Balance Activities'!$J$90:$J$138,NA,0,1)-_xlfn.XLOOKUP(B642,'4. Material Balance Activities'!$C$90:$C$138,'4. Material Balance Activities'!$P$90:$P$138,NA,0,1))*G642)*(1-F642)</f>
        <v>1.617E-2</v>
      </c>
      <c r="M642" s="105" t="s">
        <v>214</v>
      </c>
      <c r="N642" s="83" t="s">
        <v>214</v>
      </c>
    </row>
    <row r="643" spans="1:14" x14ac:dyDescent="0.25">
      <c r="A643" s="79" t="s">
        <v>291</v>
      </c>
      <c r="B643" s="133" t="s">
        <v>334</v>
      </c>
      <c r="C643" s="137" t="s">
        <v>191</v>
      </c>
      <c r="D643" s="81" t="str">
        <f>IFERROR(IF(C643="No CAS","",INDEX('DEQ Pollutant List'!$C$7:$C$611,MATCH('5. Pollutant Emissions - MB'!C643,'DEQ Pollutant List'!$B$7:$B$611,0))),"")</f>
        <v>Xylene (mixture), including m-xylene, o-xylene, p-xylene</v>
      </c>
      <c r="E643" s="115"/>
      <c r="F643" s="138">
        <v>0</v>
      </c>
      <c r="G643" s="139">
        <v>0.01</v>
      </c>
      <c r="H643" s="104"/>
      <c r="I643" s="102" cm="1">
        <f t="array" ref="I643">((_xlfn.XLOOKUP(B643,'4. Material Balance Activities'!$C$90:$C$138,'4. Material Balance Activities'!$G$90:$G$138,NA,0,1)-_xlfn.XLOOKUP(B643,'4. Material Balance Activities'!$C$90:$C$138,'4. Material Balance Activities'!$M$90:$M$138,NA,0,1))*G643)*(1-F643)</f>
        <v>0.85833000000000004</v>
      </c>
      <c r="J643" s="105" t="s">
        <v>214</v>
      </c>
      <c r="K643" s="83" t="s">
        <v>214</v>
      </c>
      <c r="L643" s="102" cm="1">
        <f t="array" ref="L643">((_xlfn.XLOOKUP(B643,'4. Material Balance Activities'!$C$90:$C$138,'4. Material Balance Activities'!$J$90:$J$138,NA,0,1)-_xlfn.XLOOKUP(B643,'4. Material Balance Activities'!$C$90:$C$138,'4. Material Balance Activities'!$P$90:$P$138,NA,0,1))*G643)*(1-F643)</f>
        <v>3.4610080645161292E-3</v>
      </c>
      <c r="M643" s="105" t="s">
        <v>214</v>
      </c>
      <c r="N643" s="83" t="s">
        <v>214</v>
      </c>
    </row>
    <row r="644" spans="1:14" x14ac:dyDescent="0.25">
      <c r="A644" s="79" t="s">
        <v>291</v>
      </c>
      <c r="B644" s="133" t="s">
        <v>334</v>
      </c>
      <c r="C644" s="137" t="s">
        <v>156</v>
      </c>
      <c r="D644" s="81" t="str">
        <f>IFERROR(IF(C644="No CAS","",INDEX('DEQ Pollutant List'!$C$7:$C$611,MATCH('5. Pollutant Emissions - MB'!C644,'DEQ Pollutant List'!$B$7:$B$611,0))),"")</f>
        <v>Formaldehyde</v>
      </c>
      <c r="E644" s="115"/>
      <c r="F644" s="138">
        <v>0</v>
      </c>
      <c r="G644" s="139">
        <v>1E-3</v>
      </c>
      <c r="H644" s="104"/>
      <c r="I644" s="102" cm="1">
        <f t="array" ref="I644">((_xlfn.XLOOKUP(B644,'4. Material Balance Activities'!$C$90:$C$138,'4. Material Balance Activities'!$G$90:$G$138,NA,0,1)-_xlfn.XLOOKUP(B644,'4. Material Balance Activities'!$C$90:$C$138,'4. Material Balance Activities'!$M$90:$M$138,NA,0,1))*G644)*(1-F644)</f>
        <v>8.5833000000000007E-2</v>
      </c>
      <c r="J644" s="105" t="s">
        <v>214</v>
      </c>
      <c r="K644" s="83" t="s">
        <v>214</v>
      </c>
      <c r="L644" s="102" cm="1">
        <f t="array" ref="L644">((_xlfn.XLOOKUP(B644,'4. Material Balance Activities'!$C$90:$C$138,'4. Material Balance Activities'!$J$90:$J$138,NA,0,1)-_xlfn.XLOOKUP(B644,'4. Material Balance Activities'!$C$90:$C$138,'4. Material Balance Activities'!$P$90:$P$138,NA,0,1))*G644)*(1-F644)</f>
        <v>3.4610080645161291E-4</v>
      </c>
      <c r="M644" s="105" t="s">
        <v>214</v>
      </c>
      <c r="N644" s="83" t="s">
        <v>214</v>
      </c>
    </row>
    <row r="645" spans="1:14" x14ac:dyDescent="0.25">
      <c r="A645" s="79" t="s">
        <v>291</v>
      </c>
      <c r="B645" s="133" t="s">
        <v>334</v>
      </c>
      <c r="C645" s="137" t="s">
        <v>431</v>
      </c>
      <c r="D645" s="81" t="str">
        <f>IFERROR(IF(C645="No CAS","",INDEX('DEQ Pollutant List'!$C$7:$C$611,MATCH('5. Pollutant Emissions - MB'!C645,'DEQ Pollutant List'!$B$7:$B$611,0))),"")</f>
        <v>1,2,4-Trimethylbenzene</v>
      </c>
      <c r="E645" s="115"/>
      <c r="F645" s="138">
        <v>0</v>
      </c>
      <c r="G645" s="139">
        <v>0.01</v>
      </c>
      <c r="H645" s="104"/>
      <c r="I645" s="102" cm="1">
        <f t="array" ref="I645">((_xlfn.XLOOKUP(B645,'4. Material Balance Activities'!$C$90:$C$138,'4. Material Balance Activities'!$G$90:$G$138,NA,0,1)-_xlfn.XLOOKUP(B645,'4. Material Balance Activities'!$C$90:$C$138,'4. Material Balance Activities'!$M$90:$M$138,NA,0,1))*G645)*(1-F645)</f>
        <v>0.85833000000000004</v>
      </c>
      <c r="J645" s="105" t="s">
        <v>214</v>
      </c>
      <c r="K645" s="83" t="s">
        <v>214</v>
      </c>
      <c r="L645" s="102" cm="1">
        <f t="array" ref="L645">((_xlfn.XLOOKUP(B645,'4. Material Balance Activities'!$C$90:$C$138,'4. Material Balance Activities'!$J$90:$J$138,NA,0,1)-_xlfn.XLOOKUP(B645,'4. Material Balance Activities'!$C$90:$C$138,'4. Material Balance Activities'!$P$90:$P$138,NA,0,1))*G645)*(1-F645)</f>
        <v>3.4610080645161292E-3</v>
      </c>
      <c r="M645" s="105" t="s">
        <v>214</v>
      </c>
      <c r="N645" s="83" t="s">
        <v>214</v>
      </c>
    </row>
    <row r="646" spans="1:14" x14ac:dyDescent="0.25">
      <c r="A646" s="79" t="s">
        <v>291</v>
      </c>
      <c r="B646" s="133" t="s">
        <v>334</v>
      </c>
      <c r="C646" s="137" t="s">
        <v>437</v>
      </c>
      <c r="D646" s="81" t="str">
        <f>IFERROR(IF(C646="No CAS","",INDEX('DEQ Pollutant List'!$C$7:$C$611,MATCH('5. Pollutant Emissions - MB'!C646,'DEQ Pollutant List'!$B$7:$B$611,0))),"")</f>
        <v>1,3,5-Trimethylbenzene</v>
      </c>
      <c r="E646" s="115"/>
      <c r="F646" s="138">
        <v>0</v>
      </c>
      <c r="G646" s="139">
        <v>0.01</v>
      </c>
      <c r="H646" s="104"/>
      <c r="I646" s="102" cm="1">
        <f t="array" ref="I646">((_xlfn.XLOOKUP(B646,'4. Material Balance Activities'!$C$90:$C$138,'4. Material Balance Activities'!$G$90:$G$138,NA,0,1)-_xlfn.XLOOKUP(B646,'4. Material Balance Activities'!$C$90:$C$138,'4. Material Balance Activities'!$M$90:$M$138,NA,0,1))*G646)*(1-F646)</f>
        <v>0.85833000000000004</v>
      </c>
      <c r="J646" s="105" t="s">
        <v>214</v>
      </c>
      <c r="K646" s="83" t="s">
        <v>214</v>
      </c>
      <c r="L646" s="102" cm="1">
        <f t="array" ref="L646">((_xlfn.XLOOKUP(B646,'4. Material Balance Activities'!$C$90:$C$138,'4. Material Balance Activities'!$J$90:$J$138,NA,0,1)-_xlfn.XLOOKUP(B646,'4. Material Balance Activities'!$C$90:$C$138,'4. Material Balance Activities'!$P$90:$P$138,NA,0,1))*G646)*(1-F646)</f>
        <v>3.4610080645161292E-3</v>
      </c>
      <c r="M646" s="105" t="s">
        <v>214</v>
      </c>
      <c r="N646" s="83" t="s">
        <v>214</v>
      </c>
    </row>
    <row r="647" spans="1:14" x14ac:dyDescent="0.25">
      <c r="A647" s="79" t="s">
        <v>291</v>
      </c>
      <c r="B647" s="133" t="s">
        <v>334</v>
      </c>
      <c r="C647" s="137" t="s">
        <v>181</v>
      </c>
      <c r="D647" s="81" t="str">
        <f>IFERROR(IF(C647="No CAS","",INDEX('DEQ Pollutant List'!$C$7:$C$611,MATCH('5. Pollutant Emissions - MB'!C647,'DEQ Pollutant List'!$B$7:$B$611,0))),"")</f>
        <v>Ethyl benzene</v>
      </c>
      <c r="E647" s="115"/>
      <c r="F647" s="138">
        <v>0</v>
      </c>
      <c r="G647" s="139">
        <v>1E-3</v>
      </c>
      <c r="H647" s="104"/>
      <c r="I647" s="102" cm="1">
        <f t="array" ref="I647">((_xlfn.XLOOKUP(B647,'4. Material Balance Activities'!$C$90:$C$138,'4. Material Balance Activities'!$G$90:$G$138,NA,0,1)-_xlfn.XLOOKUP(B647,'4. Material Balance Activities'!$C$90:$C$138,'4. Material Balance Activities'!$M$90:$M$138,NA,0,1))*G647)*(1-F647)</f>
        <v>8.5833000000000007E-2</v>
      </c>
      <c r="J647" s="105" t="s">
        <v>214</v>
      </c>
      <c r="K647" s="83" t="s">
        <v>214</v>
      </c>
      <c r="L647" s="102" cm="1">
        <f t="array" ref="L647">((_xlfn.XLOOKUP(B647,'4. Material Balance Activities'!$C$90:$C$138,'4. Material Balance Activities'!$J$90:$J$138,NA,0,1)-_xlfn.XLOOKUP(B647,'4. Material Balance Activities'!$C$90:$C$138,'4. Material Balance Activities'!$P$90:$P$138,NA,0,1))*G647)*(1-F647)</f>
        <v>3.4610080645161291E-4</v>
      </c>
      <c r="M647" s="105" t="s">
        <v>214</v>
      </c>
      <c r="N647" s="83" t="s">
        <v>214</v>
      </c>
    </row>
    <row r="648" spans="1:14" x14ac:dyDescent="0.25">
      <c r="A648" s="79" t="s">
        <v>291</v>
      </c>
      <c r="B648" s="133" t="s">
        <v>334</v>
      </c>
      <c r="C648" s="137" t="s">
        <v>428</v>
      </c>
      <c r="D648" s="81" t="str">
        <f>IFERROR(IF(C648="No CAS","",INDEX('DEQ Pollutant List'!$C$7:$C$611,MATCH('5. Pollutant Emissions - MB'!C648,'DEQ Pollutant List'!$B$7:$B$611,0))),"")</f>
        <v>Isopropylbenzene (cumene)</v>
      </c>
      <c r="E648" s="115"/>
      <c r="F648" s="138">
        <v>0</v>
      </c>
      <c r="G648" s="139">
        <v>2E-3</v>
      </c>
      <c r="H648" s="104"/>
      <c r="I648" s="102" cm="1">
        <f t="array" ref="I648">((_xlfn.XLOOKUP(B648,'4. Material Balance Activities'!$C$90:$C$138,'4. Material Balance Activities'!$G$90:$G$138,NA,0,1)-_xlfn.XLOOKUP(B648,'4. Material Balance Activities'!$C$90:$C$138,'4. Material Balance Activities'!$M$90:$M$138,NA,0,1))*G648)*(1-F648)</f>
        <v>0.17166600000000001</v>
      </c>
      <c r="J648" s="105" t="s">
        <v>214</v>
      </c>
      <c r="K648" s="83" t="s">
        <v>214</v>
      </c>
      <c r="L648" s="102" cm="1">
        <f t="array" ref="L648">((_xlfn.XLOOKUP(B648,'4. Material Balance Activities'!$C$90:$C$138,'4. Material Balance Activities'!$J$90:$J$138,NA,0,1)-_xlfn.XLOOKUP(B648,'4. Material Balance Activities'!$C$90:$C$138,'4. Material Balance Activities'!$P$90:$P$138,NA,0,1))*G648)*(1-F648)</f>
        <v>6.9220161290322582E-4</v>
      </c>
      <c r="M648" s="105" t="s">
        <v>214</v>
      </c>
      <c r="N648" s="83" t="s">
        <v>214</v>
      </c>
    </row>
    <row r="649" spans="1:14" x14ac:dyDescent="0.25">
      <c r="A649" s="79" t="s">
        <v>291</v>
      </c>
      <c r="B649" s="133" t="s">
        <v>334</v>
      </c>
      <c r="C649" s="137" t="s">
        <v>430</v>
      </c>
      <c r="D649" s="81" t="str">
        <f>IFERROR(IF(C649="No CAS","",INDEX('DEQ Pollutant List'!$C$7:$C$611,MATCH('5. Pollutant Emissions - MB'!C649,'DEQ Pollutant List'!$B$7:$B$611,0))),"")</f>
        <v>n-Butyl alcohol</v>
      </c>
      <c r="E649" s="115"/>
      <c r="F649" s="138">
        <v>0</v>
      </c>
      <c r="G649" s="139">
        <v>7.0000000000000007E-2</v>
      </c>
      <c r="H649" s="104"/>
      <c r="I649" s="102" cm="1">
        <f t="array" ref="I649">((_xlfn.XLOOKUP(B649,'4. Material Balance Activities'!$C$90:$C$138,'4. Material Balance Activities'!$G$90:$G$138,NA,0,1)-_xlfn.XLOOKUP(B649,'4. Material Balance Activities'!$C$90:$C$138,'4. Material Balance Activities'!$M$90:$M$138,NA,0,1))*G649)*(1-F649)</f>
        <v>6.0083100000000007</v>
      </c>
      <c r="J649" s="105" t="s">
        <v>214</v>
      </c>
      <c r="K649" s="83" t="s">
        <v>214</v>
      </c>
      <c r="L649" s="102" cm="1">
        <f t="array" ref="L649">((_xlfn.XLOOKUP(B649,'4. Material Balance Activities'!$C$90:$C$138,'4. Material Balance Activities'!$J$90:$J$138,NA,0,1)-_xlfn.XLOOKUP(B649,'4. Material Balance Activities'!$C$90:$C$138,'4. Material Balance Activities'!$P$90:$P$138,NA,0,1))*G649)*(1-F649)</f>
        <v>2.4227056451612904E-2</v>
      </c>
      <c r="M649" s="105" t="s">
        <v>214</v>
      </c>
      <c r="N649" s="83" t="s">
        <v>214</v>
      </c>
    </row>
    <row r="650" spans="1:14" x14ac:dyDescent="0.25">
      <c r="A650" s="79" t="s">
        <v>291</v>
      </c>
      <c r="B650" s="133" t="s">
        <v>334</v>
      </c>
      <c r="C650" s="137" t="s">
        <v>432</v>
      </c>
      <c r="D650" s="81" t="str">
        <f>IFERROR(IF(C650="No CAS","",INDEX('DEQ Pollutant List'!$C$7:$C$611,MATCH('5. Pollutant Emissions - MB'!C650,'DEQ Pollutant List'!$B$7:$B$611,0))),"")</f>
        <v>Propylene glycol monomethyl ether acetate</v>
      </c>
      <c r="E650" s="115"/>
      <c r="F650" s="138">
        <v>0</v>
      </c>
      <c r="G650" s="139">
        <v>0.03</v>
      </c>
      <c r="H650" s="104"/>
      <c r="I650" s="102" cm="1">
        <f t="array" ref="I650">((_xlfn.XLOOKUP(B650,'4. Material Balance Activities'!$C$90:$C$138,'4. Material Balance Activities'!$G$90:$G$138,NA,0,1)-_xlfn.XLOOKUP(B650,'4. Material Balance Activities'!$C$90:$C$138,'4. Material Balance Activities'!$M$90:$M$138,NA,0,1))*G650)*(1-F650)</f>
        <v>2.5749899999999997</v>
      </c>
      <c r="J650" s="105" t="s">
        <v>214</v>
      </c>
      <c r="K650" s="83" t="s">
        <v>214</v>
      </c>
      <c r="L650" s="102" cm="1">
        <f t="array" ref="L650">((_xlfn.XLOOKUP(B650,'4. Material Balance Activities'!$C$90:$C$138,'4. Material Balance Activities'!$J$90:$J$138,NA,0,1)-_xlfn.XLOOKUP(B650,'4. Material Balance Activities'!$C$90:$C$138,'4. Material Balance Activities'!$P$90:$P$138,NA,0,1))*G650)*(1-F650)</f>
        <v>1.0383024193548387E-2</v>
      </c>
      <c r="M650" s="105" t="s">
        <v>214</v>
      </c>
      <c r="N650" s="83" t="s">
        <v>214</v>
      </c>
    </row>
    <row r="651" spans="1:14" x14ac:dyDescent="0.25">
      <c r="A651" s="79" t="s">
        <v>291</v>
      </c>
      <c r="B651" s="133" t="s">
        <v>334</v>
      </c>
      <c r="C651" s="137" t="s">
        <v>436</v>
      </c>
      <c r="D651" s="81" t="str">
        <f>IFERROR(IF(C651="No CAS","",INDEX('DEQ Pollutant List'!$C$7:$C$611,MATCH('5. Pollutant Emissions - MB'!C651,'DEQ Pollutant List'!$B$7:$B$611,0))),"")</f>
        <v>1,2,3-Trimethylbenzene</v>
      </c>
      <c r="E651" s="115"/>
      <c r="F651" s="138">
        <v>0</v>
      </c>
      <c r="G651" s="139">
        <v>0.01</v>
      </c>
      <c r="H651" s="104"/>
      <c r="I651" s="102" cm="1">
        <f t="array" ref="I651">((_xlfn.XLOOKUP(B651,'4. Material Balance Activities'!$C$90:$C$138,'4. Material Balance Activities'!$G$90:$G$138,NA,0,1)-_xlfn.XLOOKUP(B651,'4. Material Balance Activities'!$C$90:$C$138,'4. Material Balance Activities'!$M$90:$M$138,NA,0,1))*G651)*(1-F651)</f>
        <v>0.85833000000000004</v>
      </c>
      <c r="J651" s="105" t="s">
        <v>214</v>
      </c>
      <c r="K651" s="83" t="s">
        <v>214</v>
      </c>
      <c r="L651" s="102" cm="1">
        <f t="array" ref="L651">((_xlfn.XLOOKUP(B651,'4. Material Balance Activities'!$C$90:$C$138,'4. Material Balance Activities'!$J$90:$J$138,NA,0,1)-_xlfn.XLOOKUP(B651,'4. Material Balance Activities'!$C$90:$C$138,'4. Material Balance Activities'!$P$90:$P$138,NA,0,1))*G651)*(1-F651)</f>
        <v>3.4610080645161292E-3</v>
      </c>
      <c r="M651" s="105" t="s">
        <v>214</v>
      </c>
      <c r="N651" s="83" t="s">
        <v>214</v>
      </c>
    </row>
    <row r="652" spans="1:14" x14ac:dyDescent="0.25">
      <c r="A652" s="79" t="s">
        <v>291</v>
      </c>
      <c r="B652" s="133" t="s">
        <v>335</v>
      </c>
      <c r="C652" s="137" t="s">
        <v>156</v>
      </c>
      <c r="D652" s="81" t="str">
        <f>IFERROR(IF(C652="No CAS","",INDEX('DEQ Pollutant List'!$C$7:$C$611,MATCH('5. Pollutant Emissions - MB'!C652,'DEQ Pollutant List'!$B$7:$B$611,0))),"")</f>
        <v>Formaldehyde</v>
      </c>
      <c r="E652" s="115"/>
      <c r="F652" s="138">
        <v>0</v>
      </c>
      <c r="G652" s="139">
        <v>1E-3</v>
      </c>
      <c r="H652" s="104"/>
      <c r="I652" s="102" cm="1">
        <f t="array" ref="I652">((_xlfn.XLOOKUP(B652,'4. Material Balance Activities'!$C$90:$C$138,'4. Material Balance Activities'!$G$90:$G$138,NA,0,1)-_xlfn.XLOOKUP(B652,'4. Material Balance Activities'!$C$90:$C$138,'4. Material Balance Activities'!$M$90:$M$138,NA,0,1))*G652)*(1-F652)</f>
        <v>0.48472050000000011</v>
      </c>
      <c r="J652" s="105" t="s">
        <v>214</v>
      </c>
      <c r="K652" s="83" t="s">
        <v>214</v>
      </c>
      <c r="L652" s="102" cm="1">
        <f t="array" ref="L652">((_xlfn.XLOOKUP(B652,'4. Material Balance Activities'!$C$90:$C$138,'4. Material Balance Activities'!$J$90:$J$138,NA,0,1)-_xlfn.XLOOKUP(B652,'4. Material Balance Activities'!$C$90:$C$138,'4. Material Balance Activities'!$P$90:$P$138,NA,0,1))*G652)*(1-F652)</f>
        <v>1.9545181451612907E-3</v>
      </c>
      <c r="M652" s="105" t="s">
        <v>214</v>
      </c>
      <c r="N652" s="83" t="s">
        <v>214</v>
      </c>
    </row>
    <row r="653" spans="1:14" x14ac:dyDescent="0.25">
      <c r="A653" s="79" t="s">
        <v>291</v>
      </c>
      <c r="B653" s="133" t="s">
        <v>335</v>
      </c>
      <c r="C653" s="137" t="s">
        <v>431</v>
      </c>
      <c r="D653" s="81" t="str">
        <f>IFERROR(IF(C653="No CAS","",INDEX('DEQ Pollutant List'!$C$7:$C$611,MATCH('5. Pollutant Emissions - MB'!C653,'DEQ Pollutant List'!$B$7:$B$611,0))),"")</f>
        <v>1,2,4-Trimethylbenzene</v>
      </c>
      <c r="E653" s="115"/>
      <c r="F653" s="138">
        <v>0</v>
      </c>
      <c r="G653" s="139">
        <v>0.01</v>
      </c>
      <c r="H653" s="104"/>
      <c r="I653" s="102" cm="1">
        <f t="array" ref="I653">((_xlfn.XLOOKUP(B653,'4. Material Balance Activities'!$C$90:$C$138,'4. Material Balance Activities'!$G$90:$G$138,NA,0,1)-_xlfn.XLOOKUP(B653,'4. Material Balance Activities'!$C$90:$C$138,'4. Material Balance Activities'!$M$90:$M$138,NA,0,1))*G653)*(1-F653)</f>
        <v>4.8472050000000007</v>
      </c>
      <c r="J653" s="105" t="s">
        <v>214</v>
      </c>
      <c r="K653" s="83" t="s">
        <v>214</v>
      </c>
      <c r="L653" s="102" cm="1">
        <f t="array" ref="L653">((_xlfn.XLOOKUP(B653,'4. Material Balance Activities'!$C$90:$C$138,'4. Material Balance Activities'!$J$90:$J$138,NA,0,1)-_xlfn.XLOOKUP(B653,'4. Material Balance Activities'!$C$90:$C$138,'4. Material Balance Activities'!$P$90:$P$138,NA,0,1))*G653)*(1-F653)</f>
        <v>1.9545181451612905E-2</v>
      </c>
      <c r="M653" s="105" t="s">
        <v>214</v>
      </c>
      <c r="N653" s="83" t="s">
        <v>214</v>
      </c>
    </row>
    <row r="654" spans="1:14" x14ac:dyDescent="0.25">
      <c r="A654" s="79" t="s">
        <v>291</v>
      </c>
      <c r="B654" s="133" t="s">
        <v>335</v>
      </c>
      <c r="C654" s="137" t="s">
        <v>437</v>
      </c>
      <c r="D654" s="81" t="str">
        <f>IFERROR(IF(C654="No CAS","",INDEX('DEQ Pollutant List'!$C$7:$C$611,MATCH('5. Pollutant Emissions - MB'!C654,'DEQ Pollutant List'!$B$7:$B$611,0))),"")</f>
        <v>1,3,5-Trimethylbenzene</v>
      </c>
      <c r="E654" s="115"/>
      <c r="F654" s="138">
        <v>0</v>
      </c>
      <c r="G654" s="139">
        <v>0.01</v>
      </c>
      <c r="H654" s="104"/>
      <c r="I654" s="102" cm="1">
        <f t="array" ref="I654">((_xlfn.XLOOKUP(B654,'4. Material Balance Activities'!$C$90:$C$138,'4. Material Balance Activities'!$G$90:$G$138,NA,0,1)-_xlfn.XLOOKUP(B654,'4. Material Balance Activities'!$C$90:$C$138,'4. Material Balance Activities'!$M$90:$M$138,NA,0,1))*G654)*(1-F654)</f>
        <v>4.8472050000000007</v>
      </c>
      <c r="J654" s="105" t="s">
        <v>214</v>
      </c>
      <c r="K654" s="83" t="s">
        <v>214</v>
      </c>
      <c r="L654" s="102" cm="1">
        <f t="array" ref="L654">((_xlfn.XLOOKUP(B654,'4. Material Balance Activities'!$C$90:$C$138,'4. Material Balance Activities'!$J$90:$J$138,NA,0,1)-_xlfn.XLOOKUP(B654,'4. Material Balance Activities'!$C$90:$C$138,'4. Material Balance Activities'!$P$90:$P$138,NA,0,1))*G654)*(1-F654)</f>
        <v>1.9545181451612905E-2</v>
      </c>
      <c r="M654" s="105" t="s">
        <v>214</v>
      </c>
      <c r="N654" s="83" t="s">
        <v>214</v>
      </c>
    </row>
    <row r="655" spans="1:14" x14ac:dyDescent="0.25">
      <c r="A655" s="79" t="s">
        <v>291</v>
      </c>
      <c r="B655" s="133" t="s">
        <v>335</v>
      </c>
      <c r="C655" s="137" t="s">
        <v>436</v>
      </c>
      <c r="D655" s="81" t="str">
        <f>IFERROR(IF(C655="No CAS","",INDEX('DEQ Pollutant List'!$C$7:$C$611,MATCH('5. Pollutant Emissions - MB'!C655,'DEQ Pollutant List'!$B$7:$B$611,0))),"")</f>
        <v>1,2,3-Trimethylbenzene</v>
      </c>
      <c r="E655" s="115"/>
      <c r="F655" s="138">
        <v>0</v>
      </c>
      <c r="G655" s="139">
        <v>3.0000000000000001E-3</v>
      </c>
      <c r="H655" s="104"/>
      <c r="I655" s="102" cm="1">
        <f t="array" ref="I655">((_xlfn.XLOOKUP(B655,'4. Material Balance Activities'!$C$90:$C$138,'4. Material Balance Activities'!$G$90:$G$138,NA,0,1)-_xlfn.XLOOKUP(B655,'4. Material Balance Activities'!$C$90:$C$138,'4. Material Balance Activities'!$M$90:$M$138,NA,0,1))*G655)*(1-F655)</f>
        <v>1.4541615000000003</v>
      </c>
      <c r="J655" s="105" t="s">
        <v>214</v>
      </c>
      <c r="K655" s="83" t="s">
        <v>214</v>
      </c>
      <c r="L655" s="102" cm="1">
        <f t="array" ref="L655">((_xlfn.XLOOKUP(B655,'4. Material Balance Activities'!$C$90:$C$138,'4. Material Balance Activities'!$J$90:$J$138,NA,0,1)-_xlfn.XLOOKUP(B655,'4. Material Balance Activities'!$C$90:$C$138,'4. Material Balance Activities'!$P$90:$P$138,NA,0,1))*G655)*(1-F655)</f>
        <v>5.863554435483872E-3</v>
      </c>
      <c r="M655" s="105" t="s">
        <v>214</v>
      </c>
      <c r="N655" s="83" t="s">
        <v>214</v>
      </c>
    </row>
    <row r="656" spans="1:14" x14ac:dyDescent="0.25">
      <c r="A656" s="79" t="s">
        <v>291</v>
      </c>
      <c r="B656" s="133" t="s">
        <v>335</v>
      </c>
      <c r="C656" s="137" t="s">
        <v>191</v>
      </c>
      <c r="D656" s="81" t="str">
        <f>IFERROR(IF(C656="No CAS","",INDEX('DEQ Pollutant List'!$C$7:$C$611,MATCH('5. Pollutant Emissions - MB'!C656,'DEQ Pollutant List'!$B$7:$B$611,0))),"")</f>
        <v>Xylene (mixture), including m-xylene, o-xylene, p-xylene</v>
      </c>
      <c r="E656" s="115"/>
      <c r="F656" s="138">
        <v>0</v>
      </c>
      <c r="G656" s="139">
        <v>0.01</v>
      </c>
      <c r="H656" s="104"/>
      <c r="I656" s="102" cm="1">
        <f t="array" ref="I656">((_xlfn.XLOOKUP(B656,'4. Material Balance Activities'!$C$90:$C$138,'4. Material Balance Activities'!$G$90:$G$138,NA,0,1)-_xlfn.XLOOKUP(B656,'4. Material Balance Activities'!$C$90:$C$138,'4. Material Balance Activities'!$M$90:$M$138,NA,0,1))*G656)*(1-F656)</f>
        <v>4.8472050000000007</v>
      </c>
      <c r="J656" s="105" t="s">
        <v>214</v>
      </c>
      <c r="K656" s="83" t="s">
        <v>214</v>
      </c>
      <c r="L656" s="102" cm="1">
        <f t="array" ref="L656">((_xlfn.XLOOKUP(B656,'4. Material Balance Activities'!$C$90:$C$138,'4. Material Balance Activities'!$J$90:$J$138,NA,0,1)-_xlfn.XLOOKUP(B656,'4. Material Balance Activities'!$C$90:$C$138,'4. Material Balance Activities'!$P$90:$P$138,NA,0,1))*G656)*(1-F656)</f>
        <v>1.9545181451612905E-2</v>
      </c>
      <c r="M656" s="105" t="s">
        <v>214</v>
      </c>
      <c r="N656" s="83" t="s">
        <v>214</v>
      </c>
    </row>
    <row r="657" spans="1:14" x14ac:dyDescent="0.25">
      <c r="A657" s="79" t="s">
        <v>291</v>
      </c>
      <c r="B657" s="133" t="s">
        <v>335</v>
      </c>
      <c r="C657" s="137" t="s">
        <v>181</v>
      </c>
      <c r="D657" s="81" t="str">
        <f>IFERROR(IF(C657="No CAS","",INDEX('DEQ Pollutant List'!$C$7:$C$611,MATCH('5. Pollutant Emissions - MB'!C657,'DEQ Pollutant List'!$B$7:$B$611,0))),"")</f>
        <v>Ethyl benzene</v>
      </c>
      <c r="E657" s="115"/>
      <c r="F657" s="138">
        <v>0</v>
      </c>
      <c r="G657" s="139">
        <v>3.0000000000000001E-3</v>
      </c>
      <c r="H657" s="104"/>
      <c r="I657" s="102" cm="1">
        <f t="array" ref="I657">((_xlfn.XLOOKUP(B657,'4. Material Balance Activities'!$C$90:$C$138,'4. Material Balance Activities'!$G$90:$G$138,NA,0,1)-_xlfn.XLOOKUP(B657,'4. Material Balance Activities'!$C$90:$C$138,'4. Material Balance Activities'!$M$90:$M$138,NA,0,1))*G657)*(1-F657)</f>
        <v>1.4541615000000003</v>
      </c>
      <c r="J657" s="105" t="s">
        <v>214</v>
      </c>
      <c r="K657" s="83" t="s">
        <v>214</v>
      </c>
      <c r="L657" s="102" cm="1">
        <f t="array" ref="L657">((_xlfn.XLOOKUP(B657,'4. Material Balance Activities'!$C$90:$C$138,'4. Material Balance Activities'!$J$90:$J$138,NA,0,1)-_xlfn.XLOOKUP(B657,'4. Material Balance Activities'!$C$90:$C$138,'4. Material Balance Activities'!$P$90:$P$138,NA,0,1))*G657)*(1-F657)</f>
        <v>5.863554435483872E-3</v>
      </c>
      <c r="M657" s="105" t="s">
        <v>214</v>
      </c>
      <c r="N657" s="83" t="s">
        <v>214</v>
      </c>
    </row>
    <row r="658" spans="1:14" x14ac:dyDescent="0.25">
      <c r="A658" s="79" t="s">
        <v>291</v>
      </c>
      <c r="B658" s="133" t="s">
        <v>335</v>
      </c>
      <c r="C658" s="137" t="s">
        <v>428</v>
      </c>
      <c r="D658" s="81" t="str">
        <f>IFERROR(IF(C658="No CAS","",INDEX('DEQ Pollutant List'!$C$7:$C$611,MATCH('5. Pollutant Emissions - MB'!C658,'DEQ Pollutant List'!$B$7:$B$611,0))),"")</f>
        <v>Isopropylbenzene (cumene)</v>
      </c>
      <c r="E658" s="115"/>
      <c r="F658" s="138">
        <v>0</v>
      </c>
      <c r="G658" s="139">
        <v>1E-3</v>
      </c>
      <c r="H658" s="104"/>
      <c r="I658" s="102" cm="1">
        <f t="array" ref="I658">((_xlfn.XLOOKUP(B658,'4. Material Balance Activities'!$C$90:$C$138,'4. Material Balance Activities'!$G$90:$G$138,NA,0,1)-_xlfn.XLOOKUP(B658,'4. Material Balance Activities'!$C$90:$C$138,'4. Material Balance Activities'!$M$90:$M$138,NA,0,1))*G658)*(1-F658)</f>
        <v>0.48472050000000011</v>
      </c>
      <c r="J658" s="105" t="s">
        <v>214</v>
      </c>
      <c r="K658" s="83" t="s">
        <v>214</v>
      </c>
      <c r="L658" s="102" cm="1">
        <f t="array" ref="L658">((_xlfn.XLOOKUP(B658,'4. Material Balance Activities'!$C$90:$C$138,'4. Material Balance Activities'!$J$90:$J$138,NA,0,1)-_xlfn.XLOOKUP(B658,'4. Material Balance Activities'!$C$90:$C$138,'4. Material Balance Activities'!$P$90:$P$138,NA,0,1))*G658)*(1-F658)</f>
        <v>1.9545181451612907E-3</v>
      </c>
      <c r="M658" s="105" t="s">
        <v>214</v>
      </c>
      <c r="N658" s="83" t="s">
        <v>214</v>
      </c>
    </row>
    <row r="659" spans="1:14" x14ac:dyDescent="0.25">
      <c r="A659" s="79" t="s">
        <v>291</v>
      </c>
      <c r="B659" s="133" t="s">
        <v>335</v>
      </c>
      <c r="C659" s="137" t="s">
        <v>430</v>
      </c>
      <c r="D659" s="81" t="str">
        <f>IFERROR(IF(C659="No CAS","",INDEX('DEQ Pollutant List'!$C$7:$C$611,MATCH('5. Pollutant Emissions - MB'!C659,'DEQ Pollutant List'!$B$7:$B$611,0))),"")</f>
        <v>n-Butyl alcohol</v>
      </c>
      <c r="E659" s="115"/>
      <c r="F659" s="138">
        <v>0</v>
      </c>
      <c r="G659" s="139">
        <v>0.06</v>
      </c>
      <c r="H659" s="104"/>
      <c r="I659" s="102" cm="1">
        <f t="array" ref="I659">((_xlfn.XLOOKUP(B659,'4. Material Balance Activities'!$C$90:$C$138,'4. Material Balance Activities'!$G$90:$G$138,NA,0,1)-_xlfn.XLOOKUP(B659,'4. Material Balance Activities'!$C$90:$C$138,'4. Material Balance Activities'!$M$90:$M$138,NA,0,1))*G659)*(1-F659)</f>
        <v>29.083230000000004</v>
      </c>
      <c r="J659" s="105" t="s">
        <v>214</v>
      </c>
      <c r="K659" s="83" t="s">
        <v>214</v>
      </c>
      <c r="L659" s="102" cm="1">
        <f t="array" ref="L659">((_xlfn.XLOOKUP(B659,'4. Material Balance Activities'!$C$90:$C$138,'4. Material Balance Activities'!$J$90:$J$138,NA,0,1)-_xlfn.XLOOKUP(B659,'4. Material Balance Activities'!$C$90:$C$138,'4. Material Balance Activities'!$P$90:$P$138,NA,0,1))*G659)*(1-F659)</f>
        <v>0.11727108870967742</v>
      </c>
      <c r="M659" s="105" t="s">
        <v>214</v>
      </c>
      <c r="N659" s="83" t="s">
        <v>214</v>
      </c>
    </row>
    <row r="660" spans="1:14" x14ac:dyDescent="0.25">
      <c r="A660" s="79" t="s">
        <v>291</v>
      </c>
      <c r="B660" s="133" t="s">
        <v>335</v>
      </c>
      <c r="C660" s="137" t="s">
        <v>432</v>
      </c>
      <c r="D660" s="81" t="str">
        <f>IFERROR(IF(C660="No CAS","",INDEX('DEQ Pollutant List'!$C$7:$C$611,MATCH('5. Pollutant Emissions - MB'!C660,'DEQ Pollutant List'!$B$7:$B$611,0))),"")</f>
        <v>Propylene glycol monomethyl ether acetate</v>
      </c>
      <c r="E660" s="115"/>
      <c r="F660" s="138">
        <v>0</v>
      </c>
      <c r="G660" s="139">
        <v>0.01</v>
      </c>
      <c r="H660" s="104"/>
      <c r="I660" s="102" cm="1">
        <f t="array" ref="I660">((_xlfn.XLOOKUP(B660,'4. Material Balance Activities'!$C$90:$C$138,'4. Material Balance Activities'!$G$90:$G$138,NA,0,1)-_xlfn.XLOOKUP(B660,'4. Material Balance Activities'!$C$90:$C$138,'4. Material Balance Activities'!$M$90:$M$138,NA,0,1))*G660)*(1-F660)</f>
        <v>4.8472050000000007</v>
      </c>
      <c r="J660" s="105" t="s">
        <v>214</v>
      </c>
      <c r="K660" s="83" t="s">
        <v>214</v>
      </c>
      <c r="L660" s="102" cm="1">
        <f t="array" ref="L660">((_xlfn.XLOOKUP(B660,'4. Material Balance Activities'!$C$90:$C$138,'4. Material Balance Activities'!$J$90:$J$138,NA,0,1)-_xlfn.XLOOKUP(B660,'4. Material Balance Activities'!$C$90:$C$138,'4. Material Balance Activities'!$P$90:$P$138,NA,0,1))*G660)*(1-F660)</f>
        <v>1.9545181451612905E-2</v>
      </c>
      <c r="M660" s="105" t="s">
        <v>214</v>
      </c>
      <c r="N660" s="83" t="s">
        <v>214</v>
      </c>
    </row>
    <row r="661" spans="1:14" x14ac:dyDescent="0.25">
      <c r="A661" s="79" t="s">
        <v>291</v>
      </c>
      <c r="B661" s="133" t="s">
        <v>336</v>
      </c>
      <c r="C661" s="137" t="s">
        <v>432</v>
      </c>
      <c r="D661" s="81" t="str">
        <f>IFERROR(IF(C661="No CAS","",INDEX('DEQ Pollutant List'!$C$7:$C$611,MATCH('5. Pollutant Emissions - MB'!C661,'DEQ Pollutant List'!$B$7:$B$611,0))),"")</f>
        <v>Propylene glycol monomethyl ether acetate</v>
      </c>
      <c r="E661" s="115"/>
      <c r="F661" s="138">
        <v>0</v>
      </c>
      <c r="G661" s="139">
        <v>0.2</v>
      </c>
      <c r="H661" s="104"/>
      <c r="I661" s="102" cm="1">
        <f t="array" ref="I661">((_xlfn.XLOOKUP(B661,'4. Material Balance Activities'!$C$90:$C$138,'4. Material Balance Activities'!$G$90:$G$138,NA,0,1)-_xlfn.XLOOKUP(B661,'4. Material Balance Activities'!$C$90:$C$138,'4. Material Balance Activities'!$M$90:$M$138,NA,0,1))*G661)*(1-F661)</f>
        <v>0.77616000000000007</v>
      </c>
      <c r="J661" s="105" t="s">
        <v>214</v>
      </c>
      <c r="K661" s="83" t="s">
        <v>214</v>
      </c>
      <c r="L661" s="102" cm="1">
        <f t="array" ref="L661">((_xlfn.XLOOKUP(B661,'4. Material Balance Activities'!$C$90:$C$138,'4. Material Balance Activities'!$J$90:$J$138,NA,0,1)-_xlfn.XLOOKUP(B661,'4. Material Balance Activities'!$C$90:$C$138,'4. Material Balance Activities'!$P$90:$P$138,NA,0,1))*G661)*(1-F661)</f>
        <v>3.1296774193548395E-3</v>
      </c>
      <c r="M661" s="105" t="s">
        <v>214</v>
      </c>
      <c r="N661" s="83" t="s">
        <v>214</v>
      </c>
    </row>
    <row r="662" spans="1:14" x14ac:dyDescent="0.25">
      <c r="A662" s="79" t="s">
        <v>291</v>
      </c>
      <c r="B662" s="133" t="s">
        <v>336</v>
      </c>
      <c r="C662" s="137" t="s">
        <v>185</v>
      </c>
      <c r="D662" s="81" t="str">
        <f>IFERROR(IF(C662="No CAS","",INDEX('DEQ Pollutant List'!$C$7:$C$611,MATCH('5. Pollutant Emissions - MB'!C662,'DEQ Pollutant List'!$B$7:$B$611,0))),"")</f>
        <v>Mercury and compounds</v>
      </c>
      <c r="E662" s="115"/>
      <c r="F662" s="138">
        <f>1-(1-0.75)*(1-0.992)</f>
        <v>0.998</v>
      </c>
      <c r="G662" s="139">
        <v>8.0000000000000005E-9</v>
      </c>
      <c r="H662" s="104" t="s">
        <v>421</v>
      </c>
      <c r="I662" s="102" cm="1">
        <f t="array" ref="I662">((_xlfn.XLOOKUP(B662,'4. Material Balance Activities'!$C$90:$C$138,'4. Material Balance Activities'!$G$90:$G$138,NA,0,1)-_xlfn.XLOOKUP(B662,'4. Material Balance Activities'!$C$90:$C$138,'4. Material Balance Activities'!$M$90:$M$138,NA,0,1))*G662)*(1-F662)</f>
        <v>6.2092800000000055E-11</v>
      </c>
      <c r="J662" s="105" t="s">
        <v>214</v>
      </c>
      <c r="K662" s="83" t="s">
        <v>214</v>
      </c>
      <c r="L662" s="102" cm="1">
        <f t="array" ref="L662">((_xlfn.XLOOKUP(B662,'4. Material Balance Activities'!$C$90:$C$138,'4. Material Balance Activities'!$J$90:$J$138,NA,0,1)-_xlfn.XLOOKUP(B662,'4. Material Balance Activities'!$C$90:$C$138,'4. Material Balance Activities'!$P$90:$P$138,NA,0,1))*G662)*(1-F662)</f>
        <v>2.5037419354838737E-13</v>
      </c>
      <c r="M662" s="105" t="s">
        <v>214</v>
      </c>
      <c r="N662" s="83" t="s">
        <v>214</v>
      </c>
    </row>
    <row r="663" spans="1:14" x14ac:dyDescent="0.25">
      <c r="A663" s="79" t="s">
        <v>291</v>
      </c>
      <c r="B663" s="133" t="s">
        <v>336</v>
      </c>
      <c r="C663" s="137" t="s">
        <v>183</v>
      </c>
      <c r="D663" s="81" t="str">
        <f>IFERROR(IF(C663="No CAS","",INDEX('DEQ Pollutant List'!$C$7:$C$611,MATCH('5. Pollutant Emissions - MB'!C663,'DEQ Pollutant List'!$B$7:$B$611,0))),"")</f>
        <v>Lead and compounds</v>
      </c>
      <c r="E663" s="115"/>
      <c r="F663" s="138">
        <f>1-(1-0.75)*(1-0.992)</f>
        <v>0.998</v>
      </c>
      <c r="G663" s="139">
        <v>6.0000000000000002E-5</v>
      </c>
      <c r="H663" s="104" t="s">
        <v>421</v>
      </c>
      <c r="I663" s="102" cm="1">
        <f t="array" ref="I663">((_xlfn.XLOOKUP(B663,'4. Material Balance Activities'!$C$90:$C$138,'4. Material Balance Activities'!$G$90:$G$138,NA,0,1)-_xlfn.XLOOKUP(B663,'4. Material Balance Activities'!$C$90:$C$138,'4. Material Balance Activities'!$M$90:$M$138,NA,0,1))*G663)*(1-F663)</f>
        <v>4.6569600000000047E-7</v>
      </c>
      <c r="J663" s="105" t="s">
        <v>214</v>
      </c>
      <c r="K663" s="83" t="s">
        <v>214</v>
      </c>
      <c r="L663" s="102" cm="1">
        <f t="array" ref="L663">((_xlfn.XLOOKUP(B663,'4. Material Balance Activities'!$C$90:$C$138,'4. Material Balance Activities'!$J$90:$J$138,NA,0,1)-_xlfn.XLOOKUP(B663,'4. Material Balance Activities'!$C$90:$C$138,'4. Material Balance Activities'!$P$90:$P$138,NA,0,1))*G663)*(1-F663)</f>
        <v>1.8778064516129053E-9</v>
      </c>
      <c r="M663" s="105" t="s">
        <v>214</v>
      </c>
      <c r="N663" s="83" t="s">
        <v>214</v>
      </c>
    </row>
    <row r="664" spans="1:14" x14ac:dyDescent="0.25">
      <c r="A664" s="79" t="s">
        <v>291</v>
      </c>
      <c r="B664" s="133" t="s">
        <v>336</v>
      </c>
      <c r="C664" s="137" t="s">
        <v>184</v>
      </c>
      <c r="D664" s="81" t="str">
        <f>IFERROR(IF(C664="No CAS","",INDEX('DEQ Pollutant List'!$C$7:$C$611,MATCH('5. Pollutant Emissions - MB'!C664,'DEQ Pollutant List'!$B$7:$B$611,0))),"")</f>
        <v>Manganese and compounds</v>
      </c>
      <c r="E664" s="115"/>
      <c r="F664" s="138">
        <f>1-(1-0.75)*(1-0.992)</f>
        <v>0.998</v>
      </c>
      <c r="G664" s="139">
        <v>0.02</v>
      </c>
      <c r="H664" s="104" t="s">
        <v>421</v>
      </c>
      <c r="I664" s="102" cm="1">
        <f t="array" ref="I664">((_xlfn.XLOOKUP(B664,'4. Material Balance Activities'!$C$90:$C$138,'4. Material Balance Activities'!$G$90:$G$138,NA,0,1)-_xlfn.XLOOKUP(B664,'4. Material Balance Activities'!$C$90:$C$138,'4. Material Balance Activities'!$M$90:$M$138,NA,0,1))*G664)*(1-F664)</f>
        <v>1.5523200000000016E-4</v>
      </c>
      <c r="J664" s="105" t="s">
        <v>214</v>
      </c>
      <c r="K664" s="83" t="s">
        <v>214</v>
      </c>
      <c r="L664" s="102" cm="1">
        <f t="array" ref="L664">((_xlfn.XLOOKUP(B664,'4. Material Balance Activities'!$C$90:$C$138,'4. Material Balance Activities'!$J$90:$J$138,NA,0,1)-_xlfn.XLOOKUP(B664,'4. Material Balance Activities'!$C$90:$C$138,'4. Material Balance Activities'!$P$90:$P$138,NA,0,1))*G664)*(1-F664)</f>
        <v>6.2593548387096838E-7</v>
      </c>
      <c r="M664" s="105" t="s">
        <v>214</v>
      </c>
      <c r="N664" s="83" t="s">
        <v>214</v>
      </c>
    </row>
    <row r="665" spans="1:14" x14ac:dyDescent="0.25">
      <c r="A665" s="79" t="s">
        <v>291</v>
      </c>
      <c r="B665" s="133" t="s">
        <v>337</v>
      </c>
      <c r="C665" s="137" t="s">
        <v>432</v>
      </c>
      <c r="D665" s="81" t="str">
        <f>IFERROR(IF(C665="No CAS","",INDEX('DEQ Pollutant List'!$C$7:$C$611,MATCH('5. Pollutant Emissions - MB'!C665,'DEQ Pollutant List'!$B$7:$B$611,0))),"")</f>
        <v>Propylene glycol monomethyl ether acetate</v>
      </c>
      <c r="E665" s="115"/>
      <c r="F665" s="138">
        <v>0</v>
      </c>
      <c r="G665" s="139">
        <v>0.24</v>
      </c>
      <c r="H665" s="104"/>
      <c r="I665" s="102" cm="1">
        <f t="array" ref="I665">((_xlfn.XLOOKUP(B665,'4. Material Balance Activities'!$C$90:$C$138,'4. Material Balance Activities'!$G$90:$G$138,NA,0,1)-_xlfn.XLOOKUP(B665,'4. Material Balance Activities'!$C$90:$C$138,'4. Material Balance Activities'!$M$90:$M$138,NA,0,1))*G665)*(1-F665)</f>
        <v>0.87436799999999992</v>
      </c>
      <c r="J665" s="105" t="s">
        <v>214</v>
      </c>
      <c r="K665" s="83" t="s">
        <v>214</v>
      </c>
      <c r="L665" s="102" cm="1">
        <f t="array" ref="L665">((_xlfn.XLOOKUP(B665,'4. Material Balance Activities'!$C$90:$C$138,'4. Material Balance Activities'!$J$90:$J$138,NA,0,1)-_xlfn.XLOOKUP(B665,'4. Material Balance Activities'!$C$90:$C$138,'4. Material Balance Activities'!$P$90:$P$138,NA,0,1))*G665)*(1-F665)</f>
        <v>3.5256774193548387E-3</v>
      </c>
      <c r="M665" s="105" t="s">
        <v>214</v>
      </c>
      <c r="N665" s="83" t="s">
        <v>214</v>
      </c>
    </row>
    <row r="666" spans="1:14" x14ac:dyDescent="0.25">
      <c r="A666" s="79" t="s">
        <v>291</v>
      </c>
      <c r="B666" s="133" t="s">
        <v>289</v>
      </c>
      <c r="C666" s="137" t="s">
        <v>189</v>
      </c>
      <c r="D666" s="81" t="str">
        <f>IFERROR(IF(C666="No CAS","",INDEX('DEQ Pollutant List'!$C$7:$C$611,MATCH('5. Pollutant Emissions - MB'!C666,'DEQ Pollutant List'!$B$7:$B$611,0))),"")</f>
        <v>Toluene</v>
      </c>
      <c r="E666" s="115"/>
      <c r="F666" s="138">
        <v>0</v>
      </c>
      <c r="G666" s="139">
        <v>0.38</v>
      </c>
      <c r="H666" s="104"/>
      <c r="I666" s="102" cm="1">
        <f t="array" ref="I666">((_xlfn.XLOOKUP(B666,'4. Material Balance Activities'!$C$90:$C$138,'4. Material Balance Activities'!$G$90:$G$138,NA,0,1)-_xlfn.XLOOKUP(B666,'4. Material Balance Activities'!$C$90:$C$138,'4. Material Balance Activities'!$M$90:$M$138,NA,0,1))*G666)*(1-F666)</f>
        <v>1874.0403000000001</v>
      </c>
      <c r="J666" s="105" t="s">
        <v>214</v>
      </c>
      <c r="K666" s="83" t="s">
        <v>214</v>
      </c>
      <c r="L666" s="102" cm="1">
        <f t="array" ref="L666">((_xlfn.XLOOKUP(B666,'4. Material Balance Activities'!$C$90:$C$138,'4. Material Balance Activities'!$J$90:$J$138,NA,0,1)-_xlfn.XLOOKUP(B666,'4. Material Balance Activities'!$C$90:$C$138,'4. Material Balance Activities'!$P$90:$P$138,NA,0,1))*G666)*(1-F666)</f>
        <v>7.556614112903226</v>
      </c>
      <c r="M666" s="105" t="s">
        <v>214</v>
      </c>
      <c r="N666" s="83" t="s">
        <v>214</v>
      </c>
    </row>
    <row r="667" spans="1:14" x14ac:dyDescent="0.25">
      <c r="A667" s="79" t="s">
        <v>291</v>
      </c>
      <c r="B667" s="133" t="s">
        <v>289</v>
      </c>
      <c r="C667" s="137" t="s">
        <v>424</v>
      </c>
      <c r="D667" s="81" t="str">
        <f>IFERROR(IF(C667="No CAS","",INDEX('DEQ Pollutant List'!$C$7:$C$611,MATCH('5. Pollutant Emissions - MB'!C667,'DEQ Pollutant List'!$B$7:$B$611,0))),"")</f>
        <v>Isopropyl alcohol</v>
      </c>
      <c r="E667" s="115"/>
      <c r="F667" s="138">
        <v>0</v>
      </c>
      <c r="G667" s="139">
        <v>0.02</v>
      </c>
      <c r="H667" s="104"/>
      <c r="I667" s="102" cm="1">
        <f t="array" ref="I667">((_xlfn.XLOOKUP(B667,'4. Material Balance Activities'!$C$90:$C$138,'4. Material Balance Activities'!$G$90:$G$138,NA,0,1)-_xlfn.XLOOKUP(B667,'4. Material Balance Activities'!$C$90:$C$138,'4. Material Balance Activities'!$M$90:$M$138,NA,0,1))*G667)*(1-F667)</f>
        <v>98.633700000000005</v>
      </c>
      <c r="J667" s="105" t="s">
        <v>214</v>
      </c>
      <c r="K667" s="83" t="s">
        <v>214</v>
      </c>
      <c r="L667" s="102" cm="1">
        <f t="array" ref="L667">((_xlfn.XLOOKUP(B667,'4. Material Balance Activities'!$C$90:$C$138,'4. Material Balance Activities'!$J$90:$J$138,NA,0,1)-_xlfn.XLOOKUP(B667,'4. Material Balance Activities'!$C$90:$C$138,'4. Material Balance Activities'!$P$90:$P$138,NA,0,1))*G667)*(1-F667)</f>
        <v>0.39771653225806453</v>
      </c>
      <c r="M667" s="105" t="s">
        <v>214</v>
      </c>
      <c r="N667" s="83" t="s">
        <v>214</v>
      </c>
    </row>
    <row r="668" spans="1:14" x14ac:dyDescent="0.25">
      <c r="A668" s="79" t="s">
        <v>291</v>
      </c>
      <c r="B668" s="133" t="s">
        <v>289</v>
      </c>
      <c r="C668" s="137" t="s">
        <v>434</v>
      </c>
      <c r="D668" s="81" t="str">
        <f>IFERROR(IF(C668="No CAS","",INDEX('DEQ Pollutant List'!$C$7:$C$611,MATCH('5. Pollutant Emissions - MB'!C668,'DEQ Pollutant List'!$B$7:$B$611,0))),"")</f>
        <v>Sulfuric acid</v>
      </c>
      <c r="E668" s="115"/>
      <c r="F668" s="138">
        <v>0</v>
      </c>
      <c r="G668" s="139">
        <v>0.02</v>
      </c>
      <c r="H668" s="104"/>
      <c r="I668" s="102" cm="1">
        <f t="array" ref="I668">((_xlfn.XLOOKUP(B668,'4. Material Balance Activities'!$C$90:$C$138,'4. Material Balance Activities'!$G$90:$G$138,NA,0,1)-_xlfn.XLOOKUP(B668,'4. Material Balance Activities'!$C$90:$C$138,'4. Material Balance Activities'!$M$90:$M$138,NA,0,1))*G668)*(1-F668)</f>
        <v>98.633700000000005</v>
      </c>
      <c r="J668" s="105" t="s">
        <v>214</v>
      </c>
      <c r="K668" s="83" t="s">
        <v>214</v>
      </c>
      <c r="L668" s="102" cm="1">
        <f t="array" ref="L668">((_xlfn.XLOOKUP(B668,'4. Material Balance Activities'!$C$90:$C$138,'4. Material Balance Activities'!$J$90:$J$138,NA,0,1)-_xlfn.XLOOKUP(B668,'4. Material Balance Activities'!$C$90:$C$138,'4. Material Balance Activities'!$P$90:$P$138,NA,0,1))*G668)*(1-F668)</f>
        <v>0.39771653225806453</v>
      </c>
      <c r="M668" s="105" t="s">
        <v>214</v>
      </c>
      <c r="N668" s="83" t="s">
        <v>214</v>
      </c>
    </row>
    <row r="669" spans="1:14" x14ac:dyDescent="0.25">
      <c r="A669" s="79" t="s">
        <v>291</v>
      </c>
      <c r="B669" s="133" t="s">
        <v>229</v>
      </c>
      <c r="C669" s="137" t="s">
        <v>425</v>
      </c>
      <c r="D669" s="81" t="str">
        <f>IFERROR(IF(C669="No CAS","",INDEX('DEQ Pollutant List'!$C$7:$C$611,MATCH('5. Pollutant Emissions - MB'!C669,'DEQ Pollutant List'!$B$7:$B$611,0))),"")</f>
        <v>2-Butanone (methyl ethyl ketone)</v>
      </c>
      <c r="E669" s="115"/>
      <c r="F669" s="138">
        <v>0</v>
      </c>
      <c r="G669" s="139">
        <v>1</v>
      </c>
      <c r="H669" s="104"/>
      <c r="I669" s="102" cm="1">
        <f t="array" ref="I669">((_xlfn.XLOOKUP(B669,'4. Material Balance Activities'!$C$90:$C$138,'4. Material Balance Activities'!$G$90:$G$138,NA,0,1)-_xlfn.XLOOKUP(B669,'4. Material Balance Activities'!$C$90:$C$138,'4. Material Balance Activities'!$M$90:$M$138,NA,0,1))*G669)*(1-F669)</f>
        <v>15.4308</v>
      </c>
      <c r="J669" s="105" t="s">
        <v>214</v>
      </c>
      <c r="K669" s="83" t="s">
        <v>214</v>
      </c>
      <c r="L669" s="102" cm="1">
        <f t="array" ref="L669">((_xlfn.XLOOKUP(B669,'4. Material Balance Activities'!$C$90:$C$138,'4. Material Balance Activities'!$J$90:$J$138,NA,0,1)-_xlfn.XLOOKUP(B669,'4. Material Balance Activities'!$C$90:$C$138,'4. Material Balance Activities'!$P$90:$P$138,NA,0,1))*G669)*(1-F669)</f>
        <v>6.222096774193548E-2</v>
      </c>
      <c r="M669" s="105" t="s">
        <v>214</v>
      </c>
      <c r="N669" s="83" t="s">
        <v>214</v>
      </c>
    </row>
    <row r="670" spans="1:14" x14ac:dyDescent="0.25">
      <c r="A670" s="79" t="s">
        <v>291</v>
      </c>
      <c r="B670" s="133" t="s">
        <v>231</v>
      </c>
      <c r="C670" s="137" t="s">
        <v>420</v>
      </c>
      <c r="D670" s="81" t="str">
        <f>IFERROR(IF(C670="No CAS","",INDEX('DEQ Pollutant List'!$C$7:$C$611,MATCH('5. Pollutant Emissions - MB'!C670,'DEQ Pollutant List'!$B$7:$B$611,0))),"")</f>
        <v>Acetone</v>
      </c>
      <c r="E670" s="115"/>
      <c r="F670" s="138">
        <v>0</v>
      </c>
      <c r="G670" s="139">
        <v>1</v>
      </c>
      <c r="H670" s="104"/>
      <c r="I670" s="102" cm="1">
        <f t="array" ref="I670">((_xlfn.XLOOKUP(B670,'4. Material Balance Activities'!$C$90:$C$138,'4. Material Balance Activities'!$G$90:$G$138,NA,0,1)-_xlfn.XLOOKUP(B670,'4. Material Balance Activities'!$C$90:$C$138,'4. Material Balance Activities'!$M$90:$M$138,NA,0,1))*G670)*(1-F670)</f>
        <v>293.58450000000005</v>
      </c>
      <c r="J670" s="105" t="s">
        <v>214</v>
      </c>
      <c r="K670" s="83" t="s">
        <v>214</v>
      </c>
      <c r="L670" s="102" cm="1">
        <f t="array" ref="L670">((_xlfn.XLOOKUP(B670,'4. Material Balance Activities'!$C$90:$C$138,'4. Material Balance Activities'!$J$90:$J$138,NA,0,1)-_xlfn.XLOOKUP(B670,'4. Material Balance Activities'!$C$90:$C$138,'4. Material Balance Activities'!$P$90:$P$138,NA,0,1))*G670)*(1-F670)</f>
        <v>1.1838084677419356</v>
      </c>
      <c r="M670" s="105" t="s">
        <v>214</v>
      </c>
      <c r="N670" s="83" t="s">
        <v>214</v>
      </c>
    </row>
    <row r="671" spans="1:14" x14ac:dyDescent="0.25">
      <c r="A671" s="79" t="s">
        <v>291</v>
      </c>
      <c r="B671" s="133" t="s">
        <v>232</v>
      </c>
      <c r="C671" s="137" t="s">
        <v>420</v>
      </c>
      <c r="D671" s="81" t="str">
        <f>IFERROR(IF(C671="No CAS","",INDEX('DEQ Pollutant List'!$C$7:$C$611,MATCH('5. Pollutant Emissions - MB'!C671,'DEQ Pollutant List'!$B$7:$B$611,0))),"")</f>
        <v>Acetone</v>
      </c>
      <c r="E671" s="115"/>
      <c r="F671" s="138">
        <v>0</v>
      </c>
      <c r="G671" s="139">
        <v>1</v>
      </c>
      <c r="H671" s="104"/>
      <c r="I671" s="102" cm="1">
        <f t="array" ref="I671">((_xlfn.XLOOKUP(B671,'4. Material Balance Activities'!$C$90:$C$138,'4. Material Balance Activities'!$G$90:$G$138,NA,0,1)-_xlfn.XLOOKUP(B671,'4. Material Balance Activities'!$C$90:$C$138,'4. Material Balance Activities'!$M$90:$M$138,NA,0,1))*G671)*(1-F671)</f>
        <v>5516.7789599999996</v>
      </c>
      <c r="J671" s="105" t="s">
        <v>214</v>
      </c>
      <c r="K671" s="83" t="s">
        <v>214</v>
      </c>
      <c r="L671" s="102" cm="1">
        <f t="array" ref="L671">((_xlfn.XLOOKUP(B671,'4. Material Balance Activities'!$C$90:$C$138,'4. Material Balance Activities'!$J$90:$J$138,NA,0,1)-_xlfn.XLOOKUP(B671,'4. Material Balance Activities'!$C$90:$C$138,'4. Material Balance Activities'!$P$90:$P$138,NA,0,1))*G671)*(1-F671)</f>
        <v>22.245076451612903</v>
      </c>
      <c r="M671" s="105" t="s">
        <v>214</v>
      </c>
      <c r="N671" s="83" t="s">
        <v>214</v>
      </c>
    </row>
    <row r="672" spans="1:14" x14ac:dyDescent="0.25">
      <c r="A672" s="79" t="s">
        <v>291</v>
      </c>
      <c r="B672" s="133" t="s">
        <v>233</v>
      </c>
      <c r="C672" s="137" t="s">
        <v>424</v>
      </c>
      <c r="D672" s="81" t="str">
        <f>IFERROR(IF(C672="No CAS","",INDEX('DEQ Pollutant List'!$C$7:$C$611,MATCH('5. Pollutant Emissions - MB'!C672,'DEQ Pollutant List'!$B$7:$B$611,0))),"")</f>
        <v>Isopropyl alcohol</v>
      </c>
      <c r="E672" s="115"/>
      <c r="F672" s="138">
        <v>0</v>
      </c>
      <c r="G672" s="139">
        <v>0.15</v>
      </c>
      <c r="H672" s="104"/>
      <c r="I672" s="102" cm="1">
        <f t="array" ref="I672">((_xlfn.XLOOKUP(B672,'4. Material Balance Activities'!$C$90:$C$138,'4. Material Balance Activities'!$G$90:$G$138,NA,0,1)-_xlfn.XLOOKUP(B672,'4. Material Balance Activities'!$C$90:$C$138,'4. Material Balance Activities'!$M$90:$M$138,NA,0,1))*G672)*(1-F672)</f>
        <v>1.0157399999999999</v>
      </c>
      <c r="J672" s="105" t="s">
        <v>214</v>
      </c>
      <c r="K672" s="83" t="s">
        <v>214</v>
      </c>
      <c r="L672" s="102" cm="1">
        <f t="array" ref="L672">((_xlfn.XLOOKUP(B672,'4. Material Balance Activities'!$C$90:$C$138,'4. Material Balance Activities'!$J$90:$J$138,NA,0,1)-_xlfn.XLOOKUP(B672,'4. Material Balance Activities'!$C$90:$C$138,'4. Material Balance Activities'!$P$90:$P$138,NA,0,1))*G672)*(1-F672)</f>
        <v>4.0957258064516118E-3</v>
      </c>
      <c r="M672" s="105" t="s">
        <v>214</v>
      </c>
      <c r="N672" s="83" t="s">
        <v>214</v>
      </c>
    </row>
    <row r="673" spans="1:14" x14ac:dyDescent="0.25">
      <c r="A673" s="79" t="s">
        <v>291</v>
      </c>
      <c r="B673" s="133" t="s">
        <v>233</v>
      </c>
      <c r="C673" s="137" t="s">
        <v>420</v>
      </c>
      <c r="D673" s="81" t="str">
        <f>IFERROR(IF(C673="No CAS","",INDEX('DEQ Pollutant List'!$C$7:$C$611,MATCH('5. Pollutant Emissions - MB'!C673,'DEQ Pollutant List'!$B$7:$B$611,0))),"")</f>
        <v>Acetone</v>
      </c>
      <c r="E673" s="115"/>
      <c r="F673" s="138">
        <v>0</v>
      </c>
      <c r="G673" s="139">
        <v>0.14000000000000001</v>
      </c>
      <c r="H673" s="104"/>
      <c r="I673" s="102" cm="1">
        <f t="array" ref="I673">((_xlfn.XLOOKUP(B673,'4. Material Balance Activities'!$C$90:$C$138,'4. Material Balance Activities'!$G$90:$G$138,NA,0,1)-_xlfn.XLOOKUP(B673,'4. Material Balance Activities'!$C$90:$C$138,'4. Material Balance Activities'!$M$90:$M$138,NA,0,1))*G673)*(1-F673)</f>
        <v>0.94802399999999998</v>
      </c>
      <c r="J673" s="105" t="s">
        <v>214</v>
      </c>
      <c r="K673" s="83" t="s">
        <v>214</v>
      </c>
      <c r="L673" s="102" cm="1">
        <f t="array" ref="L673">((_xlfn.XLOOKUP(B673,'4. Material Balance Activities'!$C$90:$C$138,'4. Material Balance Activities'!$J$90:$J$138,NA,0,1)-_xlfn.XLOOKUP(B673,'4. Material Balance Activities'!$C$90:$C$138,'4. Material Balance Activities'!$P$90:$P$138,NA,0,1))*G673)*(1-F673)</f>
        <v>3.8226774193548386E-3</v>
      </c>
      <c r="M673" s="105" t="s">
        <v>214</v>
      </c>
      <c r="N673" s="83" t="s">
        <v>214</v>
      </c>
    </row>
    <row r="674" spans="1:14" x14ac:dyDescent="0.25">
      <c r="A674" s="79" t="s">
        <v>291</v>
      </c>
      <c r="B674" s="133" t="s">
        <v>338</v>
      </c>
      <c r="C674" s="137" t="s">
        <v>191</v>
      </c>
      <c r="D674" s="81" t="str">
        <f>IFERROR(IF(C674="No CAS","",INDEX('DEQ Pollutant List'!$C$7:$C$611,MATCH('5. Pollutant Emissions - MB'!C674,'DEQ Pollutant List'!$B$7:$B$611,0))),"")</f>
        <v>Xylene (mixture), including m-xylene, o-xylene, p-xylene</v>
      </c>
      <c r="E674" s="115"/>
      <c r="F674" s="138" t="s">
        <v>426</v>
      </c>
      <c r="G674" s="139" t="s">
        <v>426</v>
      </c>
      <c r="H674" s="104" t="s">
        <v>446</v>
      </c>
      <c r="I674" s="102" t="s">
        <v>214</v>
      </c>
      <c r="J674" s="105">
        <v>21645.039654032054</v>
      </c>
      <c r="K674" s="83">
        <v>21645.039654032054</v>
      </c>
      <c r="L674" s="102" t="s">
        <v>214</v>
      </c>
      <c r="M674" s="105">
        <f>J674/365</f>
        <v>59.301478504197412</v>
      </c>
      <c r="N674" s="83">
        <f>K674/365</f>
        <v>59.301478504197412</v>
      </c>
    </row>
    <row r="675" spans="1:14" x14ac:dyDescent="0.25">
      <c r="A675" s="79" t="s">
        <v>291</v>
      </c>
      <c r="B675" s="133" t="s">
        <v>338</v>
      </c>
      <c r="C675" s="137" t="s">
        <v>181</v>
      </c>
      <c r="D675" s="81" t="str">
        <f>IFERROR(IF(C675="No CAS","",INDEX('DEQ Pollutant List'!$C$7:$C$611,MATCH('5. Pollutant Emissions - MB'!C675,'DEQ Pollutant List'!$B$7:$B$611,0))),"")</f>
        <v>Ethyl benzene</v>
      </c>
      <c r="E675" s="115"/>
      <c r="F675" s="138" t="s">
        <v>426</v>
      </c>
      <c r="G675" s="139" t="s">
        <v>426</v>
      </c>
      <c r="H675" s="104" t="s">
        <v>446</v>
      </c>
      <c r="I675" s="102" t="s">
        <v>214</v>
      </c>
      <c r="J675" s="105">
        <v>5401.2104308114976</v>
      </c>
      <c r="K675" s="83">
        <v>5401.2104308114976</v>
      </c>
      <c r="L675" s="102" t="s">
        <v>214</v>
      </c>
      <c r="M675" s="105">
        <f t="shared" ref="M675:M698" si="8">J675/365</f>
        <v>14.797836796743828</v>
      </c>
      <c r="N675" s="83">
        <f t="shared" ref="N675:N698" si="9">K675/365</f>
        <v>14.797836796743828</v>
      </c>
    </row>
    <row r="676" spans="1:14" x14ac:dyDescent="0.25">
      <c r="A676" s="79" t="s">
        <v>291</v>
      </c>
      <c r="B676" s="133" t="s">
        <v>338</v>
      </c>
      <c r="C676" s="137" t="s">
        <v>189</v>
      </c>
      <c r="D676" s="81" t="str">
        <f>IFERROR(IF(C676="No CAS","",INDEX('DEQ Pollutant List'!$C$7:$C$611,MATCH('5. Pollutant Emissions - MB'!C676,'DEQ Pollutant List'!$B$7:$B$611,0))),"")</f>
        <v>Toluene</v>
      </c>
      <c r="E676" s="115"/>
      <c r="F676" s="138" t="s">
        <v>426</v>
      </c>
      <c r="G676" s="139" t="s">
        <v>426</v>
      </c>
      <c r="H676" s="104" t="s">
        <v>446</v>
      </c>
      <c r="I676" s="102" t="s">
        <v>214</v>
      </c>
      <c r="J676" s="105">
        <v>21354.91776</v>
      </c>
      <c r="K676" s="83">
        <v>21354.91776</v>
      </c>
      <c r="L676" s="102" t="s">
        <v>214</v>
      </c>
      <c r="M676" s="105">
        <f t="shared" si="8"/>
        <v>58.506624000000002</v>
      </c>
      <c r="N676" s="83">
        <f t="shared" si="9"/>
        <v>58.506624000000002</v>
      </c>
    </row>
    <row r="677" spans="1:14" x14ac:dyDescent="0.25">
      <c r="A677" s="79" t="s">
        <v>291</v>
      </c>
      <c r="B677" s="133" t="s">
        <v>338</v>
      </c>
      <c r="C677" s="137" t="s">
        <v>422</v>
      </c>
      <c r="D677" s="81" t="str">
        <f>IFERROR(IF(C677="No CAS","",INDEX('DEQ Pollutant List'!$C$7:$C$611,MATCH('5. Pollutant Emissions - MB'!C677,'DEQ Pollutant List'!$B$7:$B$611,0))),"")</f>
        <v>Methyl isobutyl ketone (MIBK, hexone)</v>
      </c>
      <c r="E677" s="115"/>
      <c r="F677" s="138" t="s">
        <v>426</v>
      </c>
      <c r="G677" s="139" t="s">
        <v>426</v>
      </c>
      <c r="H677" s="104" t="s">
        <v>446</v>
      </c>
      <c r="I677" s="102" t="s">
        <v>214</v>
      </c>
      <c r="J677" s="105">
        <v>0</v>
      </c>
      <c r="K677" s="83">
        <v>0</v>
      </c>
      <c r="L677" s="102" t="s">
        <v>214</v>
      </c>
      <c r="M677" s="105">
        <f t="shared" si="8"/>
        <v>0</v>
      </c>
      <c r="N677" s="83">
        <f t="shared" si="9"/>
        <v>0</v>
      </c>
    </row>
    <row r="678" spans="1:14" x14ac:dyDescent="0.25">
      <c r="A678" s="79" t="s">
        <v>291</v>
      </c>
      <c r="B678" s="133" t="s">
        <v>338</v>
      </c>
      <c r="C678" s="137" t="s">
        <v>187</v>
      </c>
      <c r="D678" s="81" t="str">
        <f>IFERROR(IF(C678="No CAS","",INDEX('DEQ Pollutant List'!$C$7:$C$611,MATCH('5. Pollutant Emissions - MB'!C678,'DEQ Pollutant List'!$B$7:$B$611,0))),"")</f>
        <v>Naphthalene</v>
      </c>
      <c r="E678" s="115"/>
      <c r="F678" s="138" t="s">
        <v>426</v>
      </c>
      <c r="G678" s="139" t="s">
        <v>426</v>
      </c>
      <c r="H678" s="104" t="s">
        <v>446</v>
      </c>
      <c r="I678" s="102" t="s">
        <v>214</v>
      </c>
      <c r="J678" s="105">
        <v>0</v>
      </c>
      <c r="K678" s="83">
        <v>0</v>
      </c>
      <c r="L678" s="102" t="s">
        <v>214</v>
      </c>
      <c r="M678" s="105">
        <f t="shared" si="8"/>
        <v>0</v>
      </c>
      <c r="N678" s="83">
        <f t="shared" si="9"/>
        <v>0</v>
      </c>
    </row>
    <row r="679" spans="1:14" x14ac:dyDescent="0.25">
      <c r="A679" s="79" t="s">
        <v>291</v>
      </c>
      <c r="B679" s="133" t="s">
        <v>338</v>
      </c>
      <c r="C679" s="137" t="s">
        <v>428</v>
      </c>
      <c r="D679" s="81" t="str">
        <f>IFERROR(IF(C679="No CAS","",INDEX('DEQ Pollutant List'!$C$7:$C$611,MATCH('5. Pollutant Emissions - MB'!C679,'DEQ Pollutant List'!$B$7:$B$611,0))),"")</f>
        <v>Isopropylbenzene (cumene)</v>
      </c>
      <c r="E679" s="115"/>
      <c r="F679" s="138" t="s">
        <v>426</v>
      </c>
      <c r="G679" s="139" t="s">
        <v>426</v>
      </c>
      <c r="H679" s="104" t="s">
        <v>446</v>
      </c>
      <c r="I679" s="102" t="s">
        <v>214</v>
      </c>
      <c r="J679" s="105">
        <v>10543.367529890615</v>
      </c>
      <c r="K679" s="83">
        <v>10543.367529890615</v>
      </c>
      <c r="L679" s="102" t="s">
        <v>214</v>
      </c>
      <c r="M679" s="105">
        <f t="shared" si="8"/>
        <v>28.885938438056478</v>
      </c>
      <c r="N679" s="83">
        <f t="shared" si="9"/>
        <v>28.885938438056478</v>
      </c>
    </row>
    <row r="680" spans="1:14" x14ac:dyDescent="0.25">
      <c r="A680" s="79" t="s">
        <v>291</v>
      </c>
      <c r="B680" s="133" t="s">
        <v>338</v>
      </c>
      <c r="C680" s="137" t="s">
        <v>156</v>
      </c>
      <c r="D680" s="81" t="str">
        <f>IFERROR(IF(C680="No CAS","",INDEX('DEQ Pollutant List'!$C$7:$C$611,MATCH('5. Pollutant Emissions - MB'!C680,'DEQ Pollutant List'!$B$7:$B$611,0))),"")</f>
        <v>Formaldehyde</v>
      </c>
      <c r="E680" s="115"/>
      <c r="F680" s="138" t="s">
        <v>426</v>
      </c>
      <c r="G680" s="139" t="s">
        <v>426</v>
      </c>
      <c r="H680" s="104" t="s">
        <v>446</v>
      </c>
      <c r="I680" s="102" t="s">
        <v>214</v>
      </c>
      <c r="J680" s="105">
        <v>1272.7283316570847</v>
      </c>
      <c r="K680" s="83">
        <v>1272.7283316570847</v>
      </c>
      <c r="L680" s="102" t="s">
        <v>214</v>
      </c>
      <c r="M680" s="105">
        <f t="shared" si="8"/>
        <v>3.4869269360468076</v>
      </c>
      <c r="N680" s="83">
        <f t="shared" si="9"/>
        <v>3.4869269360468076</v>
      </c>
    </row>
    <row r="681" spans="1:14" x14ac:dyDescent="0.25">
      <c r="A681" s="79" t="s">
        <v>291</v>
      </c>
      <c r="B681" s="133" t="s">
        <v>338</v>
      </c>
      <c r="C681" s="137" t="s">
        <v>429</v>
      </c>
      <c r="D681" s="81" t="str">
        <f>IFERROR(IF(C681="No CAS","",INDEX('DEQ Pollutant List'!$C$7:$C$611,MATCH('5. Pollutant Emissions - MB'!C681,'DEQ Pollutant List'!$B$7:$B$611,0))),"")</f>
        <v>Ethylene glycol monobutyl ether</v>
      </c>
      <c r="E681" s="115"/>
      <c r="F681" s="138" t="s">
        <v>426</v>
      </c>
      <c r="G681" s="139" t="s">
        <v>426</v>
      </c>
      <c r="H681" s="104" t="s">
        <v>446</v>
      </c>
      <c r="I681" s="102" t="s">
        <v>214</v>
      </c>
      <c r="J681" s="105">
        <v>0</v>
      </c>
      <c r="K681" s="83">
        <v>0</v>
      </c>
      <c r="L681" s="102" t="s">
        <v>214</v>
      </c>
      <c r="M681" s="105">
        <f t="shared" si="8"/>
        <v>0</v>
      </c>
      <c r="N681" s="83">
        <f t="shared" si="9"/>
        <v>0</v>
      </c>
    </row>
    <row r="682" spans="1:14" x14ac:dyDescent="0.25">
      <c r="A682" s="79" t="s">
        <v>291</v>
      </c>
      <c r="B682" s="133" t="s">
        <v>338</v>
      </c>
      <c r="C682" s="137" t="s">
        <v>430</v>
      </c>
      <c r="D682" s="81" t="str">
        <f>IFERROR(IF(C682="No CAS","",INDEX('DEQ Pollutant List'!$C$7:$C$611,MATCH('5. Pollutant Emissions - MB'!C682,'DEQ Pollutant List'!$B$7:$B$611,0))),"")</f>
        <v>n-Butyl alcohol</v>
      </c>
      <c r="E682" s="115"/>
      <c r="F682" s="138" t="s">
        <v>426</v>
      </c>
      <c r="G682" s="139" t="s">
        <v>426</v>
      </c>
      <c r="H682" s="104" t="s">
        <v>446</v>
      </c>
      <c r="I682" s="102" t="s">
        <v>214</v>
      </c>
      <c r="J682" s="105">
        <v>73180.84835410837</v>
      </c>
      <c r="K682" s="83">
        <v>73180.84835410837</v>
      </c>
      <c r="L682" s="102" t="s">
        <v>214</v>
      </c>
      <c r="M682" s="105">
        <f t="shared" si="8"/>
        <v>200.49547494276266</v>
      </c>
      <c r="N682" s="83">
        <f t="shared" si="9"/>
        <v>200.49547494276266</v>
      </c>
    </row>
    <row r="683" spans="1:14" x14ac:dyDescent="0.25">
      <c r="A683" s="79" t="s">
        <v>291</v>
      </c>
      <c r="B683" s="133" t="s">
        <v>338</v>
      </c>
      <c r="C683" s="137" t="s">
        <v>431</v>
      </c>
      <c r="D683" s="81" t="str">
        <f>IFERROR(IF(C683="No CAS","",INDEX('DEQ Pollutant List'!$C$7:$C$611,MATCH('5. Pollutant Emissions - MB'!C683,'DEQ Pollutant List'!$B$7:$B$611,0))),"")</f>
        <v>1,2,4-Trimethylbenzene</v>
      </c>
      <c r="E683" s="115"/>
      <c r="F683" s="138" t="s">
        <v>426</v>
      </c>
      <c r="G683" s="139" t="s">
        <v>426</v>
      </c>
      <c r="H683" s="104" t="s">
        <v>446</v>
      </c>
      <c r="I683" s="102" t="s">
        <v>214</v>
      </c>
      <c r="J683" s="105">
        <v>10919.15</v>
      </c>
      <c r="K683" s="83">
        <v>10919.15</v>
      </c>
      <c r="L683" s="102" t="s">
        <v>214</v>
      </c>
      <c r="M683" s="105">
        <f t="shared" si="8"/>
        <v>29.915479452054793</v>
      </c>
      <c r="N683" s="83">
        <f t="shared" si="9"/>
        <v>29.915479452054793</v>
      </c>
    </row>
    <row r="684" spans="1:14" x14ac:dyDescent="0.25">
      <c r="A684" s="79" t="s">
        <v>291</v>
      </c>
      <c r="B684" s="133" t="s">
        <v>338</v>
      </c>
      <c r="C684" s="137" t="s">
        <v>432</v>
      </c>
      <c r="D684" s="81" t="str">
        <f>IFERROR(IF(C684="No CAS","",INDEX('DEQ Pollutant List'!$C$7:$C$611,MATCH('5. Pollutant Emissions - MB'!C684,'DEQ Pollutant List'!$B$7:$B$611,0))),"")</f>
        <v>Propylene glycol monomethyl ether acetate</v>
      </c>
      <c r="E684" s="115"/>
      <c r="F684" s="138" t="s">
        <v>426</v>
      </c>
      <c r="G684" s="139" t="s">
        <v>426</v>
      </c>
      <c r="H684" s="104" t="s">
        <v>446</v>
      </c>
      <c r="I684" s="102" t="s">
        <v>214</v>
      </c>
      <c r="J684" s="105">
        <v>351147.67156664463</v>
      </c>
      <c r="K684" s="83">
        <v>351147.67156664463</v>
      </c>
      <c r="L684" s="102" t="s">
        <v>214</v>
      </c>
      <c r="M684" s="105">
        <f t="shared" si="8"/>
        <v>962.04841525108111</v>
      </c>
      <c r="N684" s="83">
        <f t="shared" si="9"/>
        <v>962.04841525108111</v>
      </c>
    </row>
    <row r="685" spans="1:14" x14ac:dyDescent="0.25">
      <c r="A685" s="79" t="s">
        <v>291</v>
      </c>
      <c r="B685" s="133" t="s">
        <v>338</v>
      </c>
      <c r="C685" s="137" t="s">
        <v>178</v>
      </c>
      <c r="D685" s="81" t="str">
        <f>IFERROR(IF(C685="No CAS","",INDEX('DEQ Pollutant List'!$C$7:$C$611,MATCH('5. Pollutant Emissions - MB'!C685,'DEQ Pollutant List'!$B$7:$B$611,0))),"")</f>
        <v>Chromium VI, chromate and dichromate particulate</v>
      </c>
      <c r="E685" s="115"/>
      <c r="F685" s="138" t="s">
        <v>426</v>
      </c>
      <c r="G685" s="139" t="s">
        <v>426</v>
      </c>
      <c r="H685" s="104" t="s">
        <v>446</v>
      </c>
      <c r="I685" s="102" t="s">
        <v>214</v>
      </c>
      <c r="J685" s="105">
        <v>0</v>
      </c>
      <c r="K685" s="83">
        <v>0</v>
      </c>
      <c r="L685" s="102" t="s">
        <v>214</v>
      </c>
      <c r="M685" s="105">
        <f t="shared" si="8"/>
        <v>0</v>
      </c>
      <c r="N685" s="83">
        <f t="shared" si="9"/>
        <v>0</v>
      </c>
    </row>
    <row r="686" spans="1:14" x14ac:dyDescent="0.25">
      <c r="A686" s="79" t="s">
        <v>291</v>
      </c>
      <c r="B686" s="133" t="s">
        <v>338</v>
      </c>
      <c r="C686" s="137" t="s">
        <v>425</v>
      </c>
      <c r="D686" s="81" t="str">
        <f>IFERROR(IF(C686="No CAS","",INDEX('DEQ Pollutant List'!$C$7:$C$611,MATCH('5. Pollutant Emissions - MB'!C686,'DEQ Pollutant List'!$B$7:$B$611,0))),"")</f>
        <v>2-Butanone (methyl ethyl ketone)</v>
      </c>
      <c r="E686" s="115"/>
      <c r="F686" s="138" t="s">
        <v>426</v>
      </c>
      <c r="G686" s="139" t="s">
        <v>426</v>
      </c>
      <c r="H686" s="104" t="s">
        <v>446</v>
      </c>
      <c r="I686" s="102" t="s">
        <v>214</v>
      </c>
      <c r="J686" s="105">
        <v>61913.424743742544</v>
      </c>
      <c r="K686" s="83">
        <v>61913.424743742544</v>
      </c>
      <c r="L686" s="102" t="s">
        <v>214</v>
      </c>
      <c r="M686" s="105">
        <f t="shared" si="8"/>
        <v>169.625821215733</v>
      </c>
      <c r="N686" s="83">
        <f t="shared" si="9"/>
        <v>169.625821215733</v>
      </c>
    </row>
    <row r="687" spans="1:14" x14ac:dyDescent="0.25">
      <c r="A687" s="79" t="s">
        <v>291</v>
      </c>
      <c r="B687" s="133" t="s">
        <v>338</v>
      </c>
      <c r="C687" s="137" t="s">
        <v>433</v>
      </c>
      <c r="D687" s="81" t="str">
        <f>IFERROR(IF(C687="No CAS","",INDEX('DEQ Pollutant List'!$C$7:$C$611,MATCH('5. Pollutant Emissions - MB'!C687,'DEQ Pollutant List'!$B$7:$B$611,0))),"")</f>
        <v>t-Butyl acetate</v>
      </c>
      <c r="E687" s="115"/>
      <c r="F687" s="138" t="s">
        <v>426</v>
      </c>
      <c r="G687" s="139" t="s">
        <v>426</v>
      </c>
      <c r="H687" s="104" t="s">
        <v>446</v>
      </c>
      <c r="I687" s="102" t="s">
        <v>214</v>
      </c>
      <c r="J687" s="105">
        <v>0</v>
      </c>
      <c r="K687" s="83">
        <v>0</v>
      </c>
      <c r="L687" s="102" t="s">
        <v>214</v>
      </c>
      <c r="M687" s="105">
        <f t="shared" si="8"/>
        <v>0</v>
      </c>
      <c r="N687" s="83">
        <f t="shared" si="9"/>
        <v>0</v>
      </c>
    </row>
    <row r="688" spans="1:14" x14ac:dyDescent="0.25">
      <c r="A688" s="79" t="s">
        <v>291</v>
      </c>
      <c r="B688" s="133" t="s">
        <v>338</v>
      </c>
      <c r="C688" s="137" t="s">
        <v>185</v>
      </c>
      <c r="D688" s="81" t="str">
        <f>IFERROR(IF(C688="No CAS","",INDEX('DEQ Pollutant List'!$C$7:$C$611,MATCH('5. Pollutant Emissions - MB'!C688,'DEQ Pollutant List'!$B$7:$B$611,0))),"")</f>
        <v>Mercury and compounds</v>
      </c>
      <c r="E688" s="115"/>
      <c r="F688" s="138" t="s">
        <v>426</v>
      </c>
      <c r="G688" s="139" t="s">
        <v>426</v>
      </c>
      <c r="H688" s="104" t="s">
        <v>446</v>
      </c>
      <c r="I688" s="102" t="s">
        <v>214</v>
      </c>
      <c r="J688" s="105">
        <v>2.0202037010429935E-5</v>
      </c>
      <c r="K688" s="83">
        <v>2.0202037010429935E-5</v>
      </c>
      <c r="L688" s="102" t="s">
        <v>214</v>
      </c>
      <c r="M688" s="105">
        <f t="shared" si="8"/>
        <v>5.5348046603917632E-8</v>
      </c>
      <c r="N688" s="83">
        <f t="shared" si="9"/>
        <v>5.5348046603917632E-8</v>
      </c>
    </row>
    <row r="689" spans="1:14" x14ac:dyDescent="0.25">
      <c r="A689" s="79" t="s">
        <v>291</v>
      </c>
      <c r="B689" s="133" t="s">
        <v>338</v>
      </c>
      <c r="C689" s="137" t="s">
        <v>183</v>
      </c>
      <c r="D689" s="81" t="str">
        <f>IFERROR(IF(C689="No CAS","",INDEX('DEQ Pollutant List'!$C$7:$C$611,MATCH('5. Pollutant Emissions - MB'!C689,'DEQ Pollutant List'!$B$7:$B$611,0))),"")</f>
        <v>Lead and compounds</v>
      </c>
      <c r="E689" s="115"/>
      <c r="F689" s="138" t="s">
        <v>426</v>
      </c>
      <c r="G689" s="139" t="s">
        <v>426</v>
      </c>
      <c r="H689" s="104" t="s">
        <v>446</v>
      </c>
      <c r="I689" s="102" t="s">
        <v>214</v>
      </c>
      <c r="J689" s="105">
        <v>0.1515152775782245</v>
      </c>
      <c r="K689" s="83">
        <v>0.1515152775782245</v>
      </c>
      <c r="L689" s="102" t="s">
        <v>214</v>
      </c>
      <c r="M689" s="105">
        <f t="shared" si="8"/>
        <v>4.1511034952938216E-4</v>
      </c>
      <c r="N689" s="83">
        <f t="shared" si="9"/>
        <v>4.1511034952938216E-4</v>
      </c>
    </row>
    <row r="690" spans="1:14" x14ac:dyDescent="0.25">
      <c r="A690" s="79" t="s">
        <v>291</v>
      </c>
      <c r="B690" s="133" t="s">
        <v>338</v>
      </c>
      <c r="C690" s="137" t="s">
        <v>424</v>
      </c>
      <c r="D690" s="81" t="str">
        <f>IFERROR(IF(C690="No CAS","",INDEX('DEQ Pollutant List'!$C$7:$C$611,MATCH('5. Pollutant Emissions - MB'!C690,'DEQ Pollutant List'!$B$7:$B$611,0))),"")</f>
        <v>Isopropyl alcohol</v>
      </c>
      <c r="E690" s="115"/>
      <c r="F690" s="138" t="s">
        <v>426</v>
      </c>
      <c r="G690" s="139" t="s">
        <v>426</v>
      </c>
      <c r="H690" s="104" t="s">
        <v>446</v>
      </c>
      <c r="I690" s="102" t="s">
        <v>214</v>
      </c>
      <c r="J690" s="105">
        <v>9509.4571537544689</v>
      </c>
      <c r="K690" s="83">
        <v>9509.4571537544689</v>
      </c>
      <c r="L690" s="102" t="s">
        <v>214</v>
      </c>
      <c r="M690" s="105">
        <f t="shared" si="8"/>
        <v>26.05330727056019</v>
      </c>
      <c r="N690" s="83">
        <f t="shared" si="9"/>
        <v>26.05330727056019</v>
      </c>
    </row>
    <row r="691" spans="1:14" x14ac:dyDescent="0.25">
      <c r="A691" s="79" t="s">
        <v>291</v>
      </c>
      <c r="B691" s="133" t="s">
        <v>338</v>
      </c>
      <c r="C691" s="137" t="s">
        <v>420</v>
      </c>
      <c r="D691" s="81" t="str">
        <f>IFERROR(IF(C691="No CAS","",INDEX('DEQ Pollutant List'!$C$7:$C$611,MATCH('5. Pollutant Emissions - MB'!C691,'DEQ Pollutant List'!$B$7:$B$611,0))),"")</f>
        <v>Acetone</v>
      </c>
      <c r="E691" s="115"/>
      <c r="F691" s="138" t="s">
        <v>426</v>
      </c>
      <c r="G691" s="139" t="s">
        <v>426</v>
      </c>
      <c r="H691" s="104" t="s">
        <v>446</v>
      </c>
      <c r="I691" s="102" t="s">
        <v>214</v>
      </c>
      <c r="J691" s="105">
        <v>61079.261835518468</v>
      </c>
      <c r="K691" s="83">
        <v>61079.261835518468</v>
      </c>
      <c r="L691" s="102" t="s">
        <v>214</v>
      </c>
      <c r="M691" s="105">
        <f t="shared" si="8"/>
        <v>167.34044338498211</v>
      </c>
      <c r="N691" s="83">
        <f t="shared" si="9"/>
        <v>167.34044338498211</v>
      </c>
    </row>
    <row r="692" spans="1:14" x14ac:dyDescent="0.25">
      <c r="A692" s="79" t="s">
        <v>291</v>
      </c>
      <c r="B692" s="133" t="s">
        <v>338</v>
      </c>
      <c r="C692" s="137" t="s">
        <v>423</v>
      </c>
      <c r="D692" s="81" t="str">
        <f>IFERROR(IF(C692="No CAS","",INDEX('DEQ Pollutant List'!$C$7:$C$611,MATCH('5. Pollutant Emissions - MB'!C692,'DEQ Pollutant List'!$B$7:$B$611,0))),"")</f>
        <v>Propylene glycol monomethyl ether</v>
      </c>
      <c r="E692" s="115"/>
      <c r="F692" s="138" t="s">
        <v>426</v>
      </c>
      <c r="G692" s="139" t="s">
        <v>426</v>
      </c>
      <c r="H692" s="104" t="s">
        <v>446</v>
      </c>
      <c r="I692" s="102" t="s">
        <v>214</v>
      </c>
      <c r="J692" s="105">
        <v>0</v>
      </c>
      <c r="K692" s="83">
        <v>0</v>
      </c>
      <c r="L692" s="102" t="s">
        <v>214</v>
      </c>
      <c r="M692" s="105">
        <f t="shared" si="8"/>
        <v>0</v>
      </c>
      <c r="N692" s="83">
        <f t="shared" si="9"/>
        <v>0</v>
      </c>
    </row>
    <row r="693" spans="1:14" x14ac:dyDescent="0.25">
      <c r="A693" s="79" t="s">
        <v>291</v>
      </c>
      <c r="B693" s="133" t="s">
        <v>338</v>
      </c>
      <c r="C693" s="137" t="s">
        <v>179</v>
      </c>
      <c r="D693" s="81" t="str">
        <f>IFERROR(IF(C693="No CAS","",INDEX('DEQ Pollutant List'!$C$7:$C$611,MATCH('5. Pollutant Emissions - MB'!C693,'DEQ Pollutant List'!$B$7:$B$611,0))),"")</f>
        <v>Cobalt and compounds</v>
      </c>
      <c r="E693" s="115"/>
      <c r="F693" s="138" t="s">
        <v>426</v>
      </c>
      <c r="G693" s="139" t="s">
        <v>426</v>
      </c>
      <c r="H693" s="104" t="s">
        <v>446</v>
      </c>
      <c r="I693" s="102" t="s">
        <v>214</v>
      </c>
      <c r="J693" s="105">
        <v>0</v>
      </c>
      <c r="K693" s="83">
        <v>0</v>
      </c>
      <c r="L693" s="102" t="s">
        <v>214</v>
      </c>
      <c r="M693" s="105">
        <f t="shared" si="8"/>
        <v>0</v>
      </c>
      <c r="N693" s="83">
        <f t="shared" si="9"/>
        <v>0</v>
      </c>
    </row>
    <row r="694" spans="1:14" x14ac:dyDescent="0.25">
      <c r="A694" s="79" t="s">
        <v>291</v>
      </c>
      <c r="B694" s="133" t="s">
        <v>338</v>
      </c>
      <c r="C694" s="137" t="s">
        <v>434</v>
      </c>
      <c r="D694" s="81" t="str">
        <f>IFERROR(IF(C694="No CAS","",INDEX('DEQ Pollutant List'!$C$7:$C$611,MATCH('5. Pollutant Emissions - MB'!C694,'DEQ Pollutant List'!$B$7:$B$611,0))),"")</f>
        <v>Sulfuric acid</v>
      </c>
      <c r="E694" s="115"/>
      <c r="F694" s="138" t="s">
        <v>426</v>
      </c>
      <c r="G694" s="139" t="s">
        <v>426</v>
      </c>
      <c r="H694" s="104" t="s">
        <v>446</v>
      </c>
      <c r="I694" s="102" t="s">
        <v>214</v>
      </c>
      <c r="J694" s="105">
        <v>1123.9430400000001</v>
      </c>
      <c r="K694" s="83">
        <v>1123.9430400000001</v>
      </c>
      <c r="L694" s="102" t="s">
        <v>214</v>
      </c>
      <c r="M694" s="105">
        <f t="shared" si="8"/>
        <v>3.0792960000000003</v>
      </c>
      <c r="N694" s="83">
        <f t="shared" si="9"/>
        <v>3.0792960000000003</v>
      </c>
    </row>
    <row r="695" spans="1:14" x14ac:dyDescent="0.25">
      <c r="A695" s="79" t="s">
        <v>291</v>
      </c>
      <c r="B695" s="133" t="s">
        <v>338</v>
      </c>
      <c r="C695" s="137" t="s">
        <v>435</v>
      </c>
      <c r="D695" s="81" t="str">
        <f>IFERROR(IF(C695="No CAS","",INDEX('DEQ Pollutant List'!$C$7:$C$611,MATCH('5. Pollutant Emissions - MB'!C695,'DEQ Pollutant List'!$B$7:$B$611,0))),"")</f>
        <v>Hexachlorobenzene</v>
      </c>
      <c r="E695" s="115"/>
      <c r="F695" s="138" t="s">
        <v>426</v>
      </c>
      <c r="G695" s="139" t="s">
        <v>426</v>
      </c>
      <c r="H695" s="104" t="s">
        <v>446</v>
      </c>
      <c r="I695" s="102" t="s">
        <v>214</v>
      </c>
      <c r="J695" s="105">
        <v>0</v>
      </c>
      <c r="K695" s="83">
        <v>0</v>
      </c>
      <c r="L695" s="102" t="s">
        <v>214</v>
      </c>
      <c r="M695" s="105">
        <f t="shared" si="8"/>
        <v>0</v>
      </c>
      <c r="N695" s="83">
        <f t="shared" si="9"/>
        <v>0</v>
      </c>
    </row>
    <row r="696" spans="1:14" x14ac:dyDescent="0.25">
      <c r="A696" s="79" t="s">
        <v>291</v>
      </c>
      <c r="B696" s="133" t="s">
        <v>338</v>
      </c>
      <c r="C696" s="137" t="s">
        <v>180</v>
      </c>
      <c r="D696" s="81" t="str">
        <f>IFERROR(IF(C696="No CAS","",INDEX('DEQ Pollutant List'!$C$7:$C$611,MATCH('5. Pollutant Emissions - MB'!C696,'DEQ Pollutant List'!$B$7:$B$611,0))),"")</f>
        <v>Copper and compounds</v>
      </c>
      <c r="E696" s="115"/>
      <c r="F696" s="138" t="s">
        <v>426</v>
      </c>
      <c r="G696" s="139" t="s">
        <v>426</v>
      </c>
      <c r="H696" s="104" t="s">
        <v>446</v>
      </c>
      <c r="I696" s="102" t="s">
        <v>214</v>
      </c>
      <c r="J696" s="105">
        <v>0</v>
      </c>
      <c r="K696" s="83">
        <v>0</v>
      </c>
      <c r="L696" s="102" t="s">
        <v>214</v>
      </c>
      <c r="M696" s="105">
        <f t="shared" si="8"/>
        <v>0</v>
      </c>
      <c r="N696" s="83">
        <f t="shared" si="9"/>
        <v>0</v>
      </c>
    </row>
    <row r="697" spans="1:14" x14ac:dyDescent="0.25">
      <c r="A697" s="79" t="s">
        <v>291</v>
      </c>
      <c r="B697" s="133" t="s">
        <v>338</v>
      </c>
      <c r="C697" s="137" t="s">
        <v>184</v>
      </c>
      <c r="D697" s="81" t="str">
        <f>IFERROR(IF(C697="No CAS","",INDEX('DEQ Pollutant List'!$C$7:$C$611,MATCH('5. Pollutant Emissions - MB'!C697,'DEQ Pollutant List'!$B$7:$B$611,0))),"")</f>
        <v>Manganese and compounds</v>
      </c>
      <c r="E697" s="115"/>
      <c r="F697" s="138" t="s">
        <v>426</v>
      </c>
      <c r="G697" s="139" t="s">
        <v>426</v>
      </c>
      <c r="H697" s="104" t="s">
        <v>446</v>
      </c>
      <c r="I697" s="102" t="s">
        <v>214</v>
      </c>
      <c r="J697" s="105">
        <v>50.505092526074833</v>
      </c>
      <c r="K697" s="83">
        <v>50.505092526074833</v>
      </c>
      <c r="L697" s="102" t="s">
        <v>214</v>
      </c>
      <c r="M697" s="105">
        <f t="shared" si="8"/>
        <v>0.13837011650979406</v>
      </c>
      <c r="N697" s="83">
        <f t="shared" si="9"/>
        <v>0.13837011650979406</v>
      </c>
    </row>
    <row r="698" spans="1:14" x14ac:dyDescent="0.25">
      <c r="A698" s="79" t="s">
        <v>291</v>
      </c>
      <c r="B698" s="133" t="s">
        <v>338</v>
      </c>
      <c r="C698" s="137" t="s">
        <v>436</v>
      </c>
      <c r="D698" s="81" t="str">
        <f>IFERROR(IF(C698="No CAS","",INDEX('DEQ Pollutant List'!$C$7:$C$611,MATCH('5. Pollutant Emissions - MB'!C698,'DEQ Pollutant List'!$B$7:$B$611,0))),"")</f>
        <v>1,2,3-Trimethylbenzene</v>
      </c>
      <c r="E698" s="115"/>
      <c r="F698" s="138" t="s">
        <v>426</v>
      </c>
      <c r="G698" s="139" t="s">
        <v>426</v>
      </c>
      <c r="H698" s="104" t="s">
        <v>446</v>
      </c>
      <c r="I698" s="102" t="s">
        <v>214</v>
      </c>
      <c r="J698" s="105">
        <v>21172.628074281351</v>
      </c>
      <c r="K698" s="83">
        <v>21172.628074281351</v>
      </c>
      <c r="L698" s="102" t="s">
        <v>214</v>
      </c>
      <c r="M698" s="105">
        <f t="shared" si="8"/>
        <v>58.00720020351055</v>
      </c>
      <c r="N698" s="83">
        <f t="shared" si="9"/>
        <v>58.00720020351055</v>
      </c>
    </row>
    <row r="699" spans="1:14" x14ac:dyDescent="0.25">
      <c r="A699" s="79" t="s">
        <v>291</v>
      </c>
      <c r="B699" s="133" t="s">
        <v>338</v>
      </c>
      <c r="C699" s="137" t="s">
        <v>437</v>
      </c>
      <c r="D699" s="81" t="str">
        <f>IFERROR(IF(C699="No CAS","",INDEX('DEQ Pollutant List'!$C$7:$C$611,MATCH('5. Pollutant Emissions - MB'!C699,'DEQ Pollutant List'!$B$7:$B$611,0))),"")</f>
        <v>1,3,5-Trimethylbenzene</v>
      </c>
      <c r="E699" s="115"/>
      <c r="F699" s="138" t="s">
        <v>426</v>
      </c>
      <c r="G699" s="139" t="s">
        <v>426</v>
      </c>
      <c r="H699" s="104" t="s">
        <v>446</v>
      </c>
      <c r="I699" s="102" t="s">
        <v>214</v>
      </c>
      <c r="J699" s="105">
        <v>10919.15</v>
      </c>
      <c r="K699" s="83">
        <v>10919.15</v>
      </c>
      <c r="L699" s="102" t="s">
        <v>214</v>
      </c>
      <c r="M699" s="105">
        <f t="shared" ref="M699" si="10">J699/365</f>
        <v>29.915479452054793</v>
      </c>
      <c r="N699" s="83">
        <f t="shared" ref="N699" si="11">K699/365</f>
        <v>29.915479452054793</v>
      </c>
    </row>
    <row r="700" spans="1:14" x14ac:dyDescent="0.25">
      <c r="A700" s="79" t="s">
        <v>339</v>
      </c>
      <c r="B700" s="133" t="s">
        <v>341</v>
      </c>
      <c r="C700" s="137" t="s">
        <v>191</v>
      </c>
      <c r="D700" s="81" t="str">
        <f>IFERROR(IF(C700="No CAS","",INDEX('DEQ Pollutant List'!$C$7:$C$611,MATCH('5. Pollutant Emissions - MB'!C700,'DEQ Pollutant List'!$B$7:$B$611,0))),"")</f>
        <v>Xylene (mixture), including m-xylene, o-xylene, p-xylene</v>
      </c>
      <c r="E700" s="115"/>
      <c r="F700" s="138">
        <v>0</v>
      </c>
      <c r="G700" s="139">
        <v>5.9999999999999995E-4</v>
      </c>
      <c r="H700" s="104"/>
      <c r="I700" s="102" cm="1">
        <f t="array" ref="I700">((_xlfn.XLOOKUP(B700,'4. Material Balance Activities'!$C$140:$C$160,'4. Material Balance Activities'!$G$140:$G$160,NA,0,1)-_xlfn.XLOOKUP(B700,'4. Material Balance Activities'!$C$140:$C$160,'4. Material Balance Activities'!$M$140:$M$160,NA,0,1))*G700)*(1-F700)</f>
        <v>0.10464557400000001</v>
      </c>
      <c r="J700" s="105" t="s">
        <v>214</v>
      </c>
      <c r="K700" s="83" t="s">
        <v>214</v>
      </c>
      <c r="L700" s="102" cm="1">
        <f t="array" ref="L700">((_xlfn.XLOOKUP(B700,'4. Material Balance Activities'!$C$140:$C$160,'4. Material Balance Activities'!$J$140:$J$160,NA,0,1)-_xlfn.XLOOKUP(B700,'4. Material Balance Activities'!$C$140:$C$160,'4. Material Balance Activities'!$P$140:$P$160,NA,0,1))*G700)*(1-F700)</f>
        <v>4.2195795967741939E-4</v>
      </c>
      <c r="M700" s="105" t="s">
        <v>214</v>
      </c>
      <c r="N700" s="83" t="s">
        <v>214</v>
      </c>
    </row>
    <row r="701" spans="1:14" x14ac:dyDescent="0.25">
      <c r="A701" s="79" t="s">
        <v>339</v>
      </c>
      <c r="B701" s="133" t="s">
        <v>341</v>
      </c>
      <c r="C701" s="137" t="s">
        <v>181</v>
      </c>
      <c r="D701" s="81" t="str">
        <f>IFERROR(IF(C701="No CAS","",INDEX('DEQ Pollutant List'!$C$7:$C$611,MATCH('5. Pollutant Emissions - MB'!C701,'DEQ Pollutant List'!$B$7:$B$611,0))),"")</f>
        <v>Ethyl benzene</v>
      </c>
      <c r="E701" s="115"/>
      <c r="F701" s="138">
        <v>0</v>
      </c>
      <c r="G701" s="139">
        <v>1E-4</v>
      </c>
      <c r="H701" s="104"/>
      <c r="I701" s="102" cm="1">
        <f t="array" ref="I701">((_xlfn.XLOOKUP(B701,'4. Material Balance Activities'!$C$140:$C$160,'4. Material Balance Activities'!$G$140:$G$160,NA,0,1)-_xlfn.XLOOKUP(B701,'4. Material Balance Activities'!$C$140:$C$160,'4. Material Balance Activities'!$M$140:$M$160,NA,0,1))*G701)*(1-F701)</f>
        <v>1.7440929000000004E-2</v>
      </c>
      <c r="J701" s="105" t="s">
        <v>214</v>
      </c>
      <c r="K701" s="83" t="s">
        <v>214</v>
      </c>
      <c r="L701" s="102" cm="1">
        <f t="array" ref="L701">((_xlfn.XLOOKUP(B701,'4. Material Balance Activities'!$C$140:$C$160,'4. Material Balance Activities'!$J$140:$J$160,NA,0,1)-_xlfn.XLOOKUP(B701,'4. Material Balance Activities'!$C$140:$C$160,'4. Material Balance Activities'!$P$140:$P$160,NA,0,1))*G701)*(1-F701)</f>
        <v>7.0326326612903231E-5</v>
      </c>
      <c r="M701" s="105" t="s">
        <v>214</v>
      </c>
      <c r="N701" s="83" t="s">
        <v>214</v>
      </c>
    </row>
    <row r="702" spans="1:14" x14ac:dyDescent="0.25">
      <c r="A702" s="79" t="s">
        <v>339</v>
      </c>
      <c r="B702" s="133" t="s">
        <v>341</v>
      </c>
      <c r="C702" s="137" t="s">
        <v>187</v>
      </c>
      <c r="D702" s="81" t="str">
        <f>IFERROR(IF(C702="No CAS","",INDEX('DEQ Pollutant List'!$C$7:$C$611,MATCH('5. Pollutant Emissions - MB'!C702,'DEQ Pollutant List'!$B$7:$B$611,0))),"")</f>
        <v>Naphthalene</v>
      </c>
      <c r="E702" s="115"/>
      <c r="F702" s="138">
        <v>0</v>
      </c>
      <c r="G702" s="139">
        <v>1.8E-3</v>
      </c>
      <c r="H702" s="104"/>
      <c r="I702" s="102" cm="1">
        <f t="array" ref="I702">((_xlfn.XLOOKUP(B702,'4. Material Balance Activities'!$C$140:$C$160,'4. Material Balance Activities'!$G$140:$G$160,NA,0,1)-_xlfn.XLOOKUP(B702,'4. Material Balance Activities'!$C$140:$C$160,'4. Material Balance Activities'!$M$140:$M$160,NA,0,1))*G702)*(1-F702)</f>
        <v>0.31393672200000006</v>
      </c>
      <c r="J702" s="105" t="s">
        <v>214</v>
      </c>
      <c r="K702" s="83" t="s">
        <v>214</v>
      </c>
      <c r="L702" s="102" cm="1">
        <f t="array" ref="L702">((_xlfn.XLOOKUP(B702,'4. Material Balance Activities'!$C$140:$C$160,'4. Material Balance Activities'!$J$140:$J$160,NA,0,1)-_xlfn.XLOOKUP(B702,'4. Material Balance Activities'!$C$140:$C$160,'4. Material Balance Activities'!$P$140:$P$160,NA,0,1))*G702)*(1-F702)</f>
        <v>1.2658738790322583E-3</v>
      </c>
      <c r="M702" s="105" t="s">
        <v>214</v>
      </c>
      <c r="N702" s="83" t="s">
        <v>214</v>
      </c>
    </row>
    <row r="703" spans="1:14" x14ac:dyDescent="0.25">
      <c r="A703" s="79" t="s">
        <v>339</v>
      </c>
      <c r="B703" s="133" t="s">
        <v>343</v>
      </c>
      <c r="C703" s="137" t="s">
        <v>187</v>
      </c>
      <c r="D703" s="81" t="str">
        <f>IFERROR(IF(C703="No CAS","",INDEX('DEQ Pollutant List'!$C$7:$C$611,MATCH('5. Pollutant Emissions - MB'!C703,'DEQ Pollutant List'!$B$7:$B$611,0))),"")</f>
        <v>Naphthalene</v>
      </c>
      <c r="E703" s="115"/>
      <c r="F703" s="138">
        <v>0</v>
      </c>
      <c r="G703" s="139">
        <v>2.8E-3</v>
      </c>
      <c r="H703" s="104"/>
      <c r="I703" s="102" cm="1">
        <f t="array" ref="I703">((_xlfn.XLOOKUP(B703,'4. Material Balance Activities'!$C$140:$C$160,'4. Material Balance Activities'!$G$140:$G$160,NA,0,1)-_xlfn.XLOOKUP(B703,'4. Material Balance Activities'!$C$140:$C$160,'4. Material Balance Activities'!$M$140:$M$160,NA,0,1))*G703)*(1-F703)</f>
        <v>6.5945879999999985E-2</v>
      </c>
      <c r="J703" s="105" t="s">
        <v>214</v>
      </c>
      <c r="K703" s="83" t="s">
        <v>214</v>
      </c>
      <c r="L703" s="102" cm="1">
        <f t="array" ref="L703">((_xlfn.XLOOKUP(B703,'4. Material Balance Activities'!$C$140:$C$160,'4. Material Balance Activities'!$J$140:$J$160,NA,0,1)-_xlfn.XLOOKUP(B703,'4. Material Balance Activities'!$C$140:$C$160,'4. Material Balance Activities'!$P$140:$P$160,NA,0,1))*G703)*(1-F703)</f>
        <v>2.6591080645161285E-4</v>
      </c>
      <c r="M703" s="105" t="s">
        <v>214</v>
      </c>
      <c r="N703" s="83" t="s">
        <v>214</v>
      </c>
    </row>
    <row r="704" spans="1:14" x14ac:dyDescent="0.25">
      <c r="A704" s="79" t="s">
        <v>339</v>
      </c>
      <c r="B704" s="133" t="s">
        <v>344</v>
      </c>
      <c r="C704" s="137" t="s">
        <v>431</v>
      </c>
      <c r="D704" s="81" t="str">
        <f>IFERROR(IF(C704="No CAS","",INDEX('DEQ Pollutant List'!$C$7:$C$611,MATCH('5. Pollutant Emissions - MB'!C704,'DEQ Pollutant List'!$B$7:$B$611,0))),"")</f>
        <v>1,2,4-Trimethylbenzene</v>
      </c>
      <c r="E704" s="115"/>
      <c r="F704" s="138">
        <v>0</v>
      </c>
      <c r="G704" s="139">
        <v>3.6900000000000002E-2</v>
      </c>
      <c r="H704" s="104"/>
      <c r="I704" s="102" cm="1">
        <f t="array" ref="I704">((_xlfn.XLOOKUP(B704,'4. Material Balance Activities'!$C$140:$C$160,'4. Material Balance Activities'!$G$140:$G$160,NA,0,1)-_xlfn.XLOOKUP(B704,'4. Material Balance Activities'!$C$140:$C$160,'4. Material Balance Activities'!$M$140:$M$160,NA,0,1))*G704)*(1-F704)</f>
        <v>0.65185916399999999</v>
      </c>
      <c r="J704" s="105" t="s">
        <v>214</v>
      </c>
      <c r="K704" s="83" t="s">
        <v>214</v>
      </c>
      <c r="L704" s="102" cm="1">
        <f t="array" ref="L704">((_xlfn.XLOOKUP(B704,'4. Material Balance Activities'!$C$140:$C$160,'4. Material Balance Activities'!$J$140:$J$160,NA,0,1)-_xlfn.XLOOKUP(B704,'4. Material Balance Activities'!$C$140:$C$160,'4. Material Balance Activities'!$P$140:$P$160,NA,0,1))*G704)*(1-F704)</f>
        <v>2.6284643709677423E-3</v>
      </c>
      <c r="M704" s="105" t="s">
        <v>214</v>
      </c>
      <c r="N704" s="83" t="s">
        <v>214</v>
      </c>
    </row>
    <row r="705" spans="1:14" x14ac:dyDescent="0.25">
      <c r="A705" s="79" t="s">
        <v>339</v>
      </c>
      <c r="B705" s="133" t="s">
        <v>344</v>
      </c>
      <c r="C705" s="137" t="s">
        <v>428</v>
      </c>
      <c r="D705" s="81" t="str">
        <f>IFERROR(IF(C705="No CAS","",INDEX('DEQ Pollutant List'!$C$7:$C$611,MATCH('5. Pollutant Emissions - MB'!C705,'DEQ Pollutant List'!$B$7:$B$611,0))),"")</f>
        <v>Isopropylbenzene (cumene)</v>
      </c>
      <c r="E705" s="115"/>
      <c r="F705" s="138">
        <v>0</v>
      </c>
      <c r="G705" s="139">
        <v>3.0000000000000001E-3</v>
      </c>
      <c r="H705" s="104"/>
      <c r="I705" s="102" cm="1">
        <f t="array" ref="I705">((_xlfn.XLOOKUP(B705,'4. Material Balance Activities'!$C$140:$C$160,'4. Material Balance Activities'!$G$140:$G$160,NA,0,1)-_xlfn.XLOOKUP(B705,'4. Material Balance Activities'!$C$140:$C$160,'4. Material Balance Activities'!$M$140:$M$160,NA,0,1))*G705)*(1-F705)</f>
        <v>5.2996679999999997E-2</v>
      </c>
      <c r="J705" s="105" t="s">
        <v>214</v>
      </c>
      <c r="K705" s="83" t="s">
        <v>214</v>
      </c>
      <c r="L705" s="102" cm="1">
        <f t="array" ref="L705">((_xlfn.XLOOKUP(B705,'4. Material Balance Activities'!$C$140:$C$160,'4. Material Balance Activities'!$J$140:$J$160,NA,0,1)-_xlfn.XLOOKUP(B705,'4. Material Balance Activities'!$C$140:$C$160,'4. Material Balance Activities'!$P$140:$P$160,NA,0,1))*G705)*(1-F705)</f>
        <v>2.1369629032258065E-4</v>
      </c>
      <c r="M705" s="105" t="s">
        <v>214</v>
      </c>
      <c r="N705" s="83" t="s">
        <v>214</v>
      </c>
    </row>
    <row r="706" spans="1:14" x14ac:dyDescent="0.25">
      <c r="A706" s="79" t="s">
        <v>339</v>
      </c>
      <c r="B706" s="133" t="s">
        <v>344</v>
      </c>
      <c r="C706" s="137" t="s">
        <v>432</v>
      </c>
      <c r="D706" s="81" t="str">
        <f>IFERROR(IF(C706="No CAS","",INDEX('DEQ Pollutant List'!$C$7:$C$611,MATCH('5. Pollutant Emissions - MB'!C706,'DEQ Pollutant List'!$B$7:$B$611,0))),"")</f>
        <v>Propylene glycol monomethyl ether acetate</v>
      </c>
      <c r="E706" s="115"/>
      <c r="F706" s="138">
        <v>0</v>
      </c>
      <c r="G706" s="139">
        <v>6.0699999999999997E-2</v>
      </c>
      <c r="H706" s="104"/>
      <c r="I706" s="102" cm="1">
        <f t="array" ref="I706">((_xlfn.XLOOKUP(B706,'4. Material Balance Activities'!$C$140:$C$160,'4. Material Balance Activities'!$G$140:$G$160,NA,0,1)-_xlfn.XLOOKUP(B706,'4. Material Balance Activities'!$C$140:$C$160,'4. Material Balance Activities'!$M$140:$M$160,NA,0,1))*G706)*(1-F706)</f>
        <v>1.072299492</v>
      </c>
      <c r="J706" s="105" t="s">
        <v>214</v>
      </c>
      <c r="K706" s="83" t="s">
        <v>214</v>
      </c>
      <c r="L706" s="102" cm="1">
        <f t="array" ref="L706">((_xlfn.XLOOKUP(B706,'4. Material Balance Activities'!$C$140:$C$160,'4. Material Balance Activities'!$J$140:$J$160,NA,0,1)-_xlfn.XLOOKUP(B706,'4. Material Balance Activities'!$C$140:$C$160,'4. Material Balance Activities'!$P$140:$P$160,NA,0,1))*G706)*(1-F706)</f>
        <v>4.3237882741935484E-3</v>
      </c>
      <c r="M706" s="105" t="s">
        <v>214</v>
      </c>
      <c r="N706" s="83" t="s">
        <v>214</v>
      </c>
    </row>
    <row r="707" spans="1:14" x14ac:dyDescent="0.25">
      <c r="A707" s="79" t="s">
        <v>339</v>
      </c>
      <c r="B707" s="133" t="s">
        <v>345</v>
      </c>
      <c r="C707" s="137" t="s">
        <v>187</v>
      </c>
      <c r="D707" s="81" t="str">
        <f>IFERROR(IF(C707="No CAS","",INDEX('DEQ Pollutant List'!$C$7:$C$611,MATCH('5. Pollutant Emissions - MB'!C707,'DEQ Pollutant List'!$B$7:$B$611,0))),"")</f>
        <v>Naphthalene</v>
      </c>
      <c r="E707" s="115"/>
      <c r="F707" s="138">
        <v>0</v>
      </c>
      <c r="G707" s="139">
        <v>1E-4</v>
      </c>
      <c r="H707" s="104"/>
      <c r="I707" s="102" cm="1">
        <f t="array" ref="I707">((_xlfn.XLOOKUP(B707,'4. Material Balance Activities'!$C$140:$C$160,'4. Material Balance Activities'!$G$140:$G$160,NA,0,1)-_xlfn.XLOOKUP(B707,'4. Material Balance Activities'!$C$140:$C$160,'4. Material Balance Activities'!$M$140:$M$160,NA,0,1))*G707)*(1-F707)</f>
        <v>1.150875E-3</v>
      </c>
      <c r="J707" s="105" t="s">
        <v>214</v>
      </c>
      <c r="K707" s="83" t="s">
        <v>214</v>
      </c>
      <c r="L707" s="102" cm="1">
        <f t="array" ref="L707">((_xlfn.XLOOKUP(B707,'4. Material Balance Activities'!$C$140:$C$160,'4. Material Balance Activities'!$J$140:$J$160,NA,0,1)-_xlfn.XLOOKUP(B707,'4. Material Balance Activities'!$C$140:$C$160,'4. Material Balance Activities'!$P$140:$P$160,NA,0,1))*G707)*(1-F707)</f>
        <v>4.6406250000000001E-6</v>
      </c>
      <c r="M707" s="105" t="s">
        <v>214</v>
      </c>
      <c r="N707" s="83" t="s">
        <v>214</v>
      </c>
    </row>
    <row r="708" spans="1:14" x14ac:dyDescent="0.25">
      <c r="A708" s="79" t="s">
        <v>339</v>
      </c>
      <c r="B708" s="133" t="s">
        <v>345</v>
      </c>
      <c r="C708" s="137" t="s">
        <v>428</v>
      </c>
      <c r="D708" s="81" t="str">
        <f>IFERROR(IF(C708="No CAS","",INDEX('DEQ Pollutant List'!$C$7:$C$611,MATCH('5. Pollutant Emissions - MB'!C708,'DEQ Pollutant List'!$B$7:$B$611,0))),"")</f>
        <v>Isopropylbenzene (cumene)</v>
      </c>
      <c r="E708" s="115"/>
      <c r="F708" s="138">
        <v>0</v>
      </c>
      <c r="G708" s="139">
        <v>3.0000000000000001E-3</v>
      </c>
      <c r="H708" s="104"/>
      <c r="I708" s="102" cm="1">
        <f t="array" ref="I708">((_xlfn.XLOOKUP(B708,'4. Material Balance Activities'!$C$140:$C$160,'4. Material Balance Activities'!$G$140:$G$160,NA,0,1)-_xlfn.XLOOKUP(B708,'4. Material Balance Activities'!$C$140:$C$160,'4. Material Balance Activities'!$M$140:$M$160,NA,0,1))*G708)*(1-F708)</f>
        <v>3.4526250000000001E-2</v>
      </c>
      <c r="J708" s="105" t="s">
        <v>214</v>
      </c>
      <c r="K708" s="83" t="s">
        <v>214</v>
      </c>
      <c r="L708" s="102" cm="1">
        <f t="array" ref="L708">((_xlfn.XLOOKUP(B708,'4. Material Balance Activities'!$C$140:$C$160,'4. Material Balance Activities'!$J$140:$J$160,NA,0,1)-_xlfn.XLOOKUP(B708,'4. Material Balance Activities'!$C$140:$C$160,'4. Material Balance Activities'!$P$140:$P$160,NA,0,1))*G708)*(1-F708)</f>
        <v>1.3921874999999999E-4</v>
      </c>
      <c r="M708" s="105" t="s">
        <v>214</v>
      </c>
      <c r="N708" s="83" t="s">
        <v>214</v>
      </c>
    </row>
    <row r="709" spans="1:14" x14ac:dyDescent="0.25">
      <c r="A709" s="226" t="s">
        <v>339</v>
      </c>
      <c r="B709" s="196" t="s">
        <v>345</v>
      </c>
      <c r="C709" s="137" t="s">
        <v>431</v>
      </c>
      <c r="D709" s="81" t="str">
        <f>IFERROR(IF(C709="No CAS","",INDEX('DEQ Pollutant List'!$C$7:$C$611,MATCH('5. Pollutant Emissions - MB'!C709,'DEQ Pollutant List'!$B$7:$B$611,0))),"")</f>
        <v>1,2,4-Trimethylbenzene</v>
      </c>
      <c r="E709" s="115"/>
      <c r="F709" s="138">
        <v>0</v>
      </c>
      <c r="G709" s="139">
        <v>5.6399999999999999E-2</v>
      </c>
      <c r="H709" s="104"/>
      <c r="I709" s="102" cm="1">
        <f t="array" ref="I709">((_xlfn.XLOOKUP(B709,'4. Material Balance Activities'!$C$140:$C$160,'4. Material Balance Activities'!$G$140:$G$160,NA,0,1)-_xlfn.XLOOKUP(B709,'4. Material Balance Activities'!$C$140:$C$160,'4. Material Balance Activities'!$M$140:$M$160,NA,0,1))*G709)*(1-F709)</f>
        <v>0.64909349999999999</v>
      </c>
      <c r="J709" s="105" t="s">
        <v>214</v>
      </c>
      <c r="K709" s="83" t="s">
        <v>214</v>
      </c>
      <c r="L709" s="102" cm="1">
        <f t="array" ref="L709">((_xlfn.XLOOKUP(B709,'4. Material Balance Activities'!$C$140:$C$160,'4. Material Balance Activities'!$J$140:$J$160,NA,0,1)-_xlfn.XLOOKUP(B709,'4. Material Balance Activities'!$C$140:$C$160,'4. Material Balance Activities'!$P$140:$P$160,NA,0,1))*G709)*(1-F709)</f>
        <v>2.6173124999999998E-3</v>
      </c>
      <c r="M709" s="105" t="s">
        <v>214</v>
      </c>
      <c r="N709" s="83" t="s">
        <v>214</v>
      </c>
    </row>
    <row r="710" spans="1:14" x14ac:dyDescent="0.25">
      <c r="A710" s="79" t="s">
        <v>339</v>
      </c>
      <c r="B710" s="133" t="s">
        <v>345</v>
      </c>
      <c r="C710" s="137" t="s">
        <v>432</v>
      </c>
      <c r="D710" s="81" t="str">
        <f>IFERROR(IF(C710="No CAS","",INDEX('DEQ Pollutant List'!$C$7:$C$611,MATCH('5. Pollutant Emissions - MB'!C710,'DEQ Pollutant List'!$B$7:$B$611,0))),"")</f>
        <v>Propylene glycol monomethyl ether acetate</v>
      </c>
      <c r="E710" s="115"/>
      <c r="F710" s="138">
        <v>0</v>
      </c>
      <c r="G710" s="139">
        <v>5.21E-2</v>
      </c>
      <c r="H710" s="104"/>
      <c r="I710" s="102" cm="1">
        <f t="array" ref="I710">((_xlfn.XLOOKUP(B710,'4. Material Balance Activities'!$C$140:$C$160,'4. Material Balance Activities'!$G$140:$G$160,NA,0,1)-_xlfn.XLOOKUP(B710,'4. Material Balance Activities'!$C$140:$C$160,'4. Material Balance Activities'!$M$140:$M$160,NA,0,1))*G710)*(1-F710)</f>
        <v>0.59960587499999995</v>
      </c>
      <c r="J710" s="105" t="s">
        <v>214</v>
      </c>
      <c r="K710" s="83" t="s">
        <v>214</v>
      </c>
      <c r="L710" s="102" cm="1">
        <f t="array" ref="L710">((_xlfn.XLOOKUP(B710,'4. Material Balance Activities'!$C$140:$C$160,'4. Material Balance Activities'!$J$140:$J$160,NA,0,1)-_xlfn.XLOOKUP(B710,'4. Material Balance Activities'!$C$140:$C$160,'4. Material Balance Activities'!$P$140:$P$160,NA,0,1))*G710)*(1-F710)</f>
        <v>2.4177656249999998E-3</v>
      </c>
      <c r="M710" s="105" t="s">
        <v>214</v>
      </c>
      <c r="N710" s="83" t="s">
        <v>214</v>
      </c>
    </row>
    <row r="711" spans="1:14" x14ac:dyDescent="0.25">
      <c r="A711" s="79" t="s">
        <v>339</v>
      </c>
      <c r="B711" s="133" t="s">
        <v>346</v>
      </c>
      <c r="C711" s="137" t="s">
        <v>191</v>
      </c>
      <c r="D711" s="81" t="str">
        <f>IFERROR(IF(C711="No CAS","",INDEX('DEQ Pollutant List'!$C$7:$C$611,MATCH('5. Pollutant Emissions - MB'!C711,'DEQ Pollutant List'!$B$7:$B$611,0))),"")</f>
        <v>Xylene (mixture), including m-xylene, o-xylene, p-xylene</v>
      </c>
      <c r="E711" s="115"/>
      <c r="F711" s="138">
        <v>0</v>
      </c>
      <c r="G711" s="139">
        <v>7.7000000000000002E-3</v>
      </c>
      <c r="H711" s="104"/>
      <c r="I711" s="102" cm="1">
        <f t="array" ref="I711">((_xlfn.XLOOKUP(B711,'4. Material Balance Activities'!$C$140:$C$160,'4. Material Balance Activities'!$G$140:$G$160,NA,0,1)-_xlfn.XLOOKUP(B711,'4. Material Balance Activities'!$C$140:$C$160,'4. Material Balance Activities'!$M$140:$M$160,NA,0,1))*G711)*(1-F711)</f>
        <v>9.0138163499999993E-2</v>
      </c>
      <c r="J711" s="105" t="s">
        <v>214</v>
      </c>
      <c r="K711" s="83" t="s">
        <v>214</v>
      </c>
      <c r="L711" s="102" cm="1">
        <f t="array" ref="L711">((_xlfn.XLOOKUP(B711,'4. Material Balance Activities'!$C$140:$C$160,'4. Material Balance Activities'!$J$140:$J$160,NA,0,1)-_xlfn.XLOOKUP(B711,'4. Material Balance Activities'!$C$140:$C$160,'4. Material Balance Activities'!$P$140:$P$160,NA,0,1))*G711)*(1-F711)</f>
        <v>3.6346033669354839E-4</v>
      </c>
      <c r="M711" s="105" t="s">
        <v>214</v>
      </c>
      <c r="N711" s="83" t="s">
        <v>214</v>
      </c>
    </row>
    <row r="712" spans="1:14" x14ac:dyDescent="0.25">
      <c r="A712" s="79" t="s">
        <v>339</v>
      </c>
      <c r="B712" s="133" t="s">
        <v>346</v>
      </c>
      <c r="C712" s="137" t="s">
        <v>181</v>
      </c>
      <c r="D712" s="81" t="str">
        <f>IFERROR(IF(C712="No CAS","",INDEX('DEQ Pollutant List'!$C$7:$C$611,MATCH('5. Pollutant Emissions - MB'!C712,'DEQ Pollutant List'!$B$7:$B$611,0))),"")</f>
        <v>Ethyl benzene</v>
      </c>
      <c r="E712" s="115"/>
      <c r="F712" s="138">
        <v>0</v>
      </c>
      <c r="G712" s="139">
        <v>6.9999999999999999E-4</v>
      </c>
      <c r="H712" s="104"/>
      <c r="I712" s="102" cm="1">
        <f t="array" ref="I712">((_xlfn.XLOOKUP(B712,'4. Material Balance Activities'!$C$140:$C$160,'4. Material Balance Activities'!$G$140:$G$160,NA,0,1)-_xlfn.XLOOKUP(B712,'4. Material Balance Activities'!$C$140:$C$160,'4. Material Balance Activities'!$M$140:$M$160,NA,0,1))*G712)*(1-F712)</f>
        <v>8.1943784999999984E-3</v>
      </c>
      <c r="J712" s="105" t="s">
        <v>214</v>
      </c>
      <c r="K712" s="83" t="s">
        <v>214</v>
      </c>
      <c r="L712" s="102" cm="1">
        <f t="array" ref="L712">((_xlfn.XLOOKUP(B712,'4. Material Balance Activities'!$C$140:$C$160,'4. Material Balance Activities'!$J$140:$J$160,NA,0,1)-_xlfn.XLOOKUP(B712,'4. Material Balance Activities'!$C$140:$C$160,'4. Material Balance Activities'!$P$140:$P$160,NA,0,1))*G712)*(1-F712)</f>
        <v>3.3041848790322578E-5</v>
      </c>
      <c r="M712" s="105" t="s">
        <v>214</v>
      </c>
      <c r="N712" s="83" t="s">
        <v>214</v>
      </c>
    </row>
    <row r="713" spans="1:14" x14ac:dyDescent="0.25">
      <c r="A713" s="79" t="s">
        <v>339</v>
      </c>
      <c r="B713" s="133" t="s">
        <v>346</v>
      </c>
      <c r="C713" s="137" t="s">
        <v>189</v>
      </c>
      <c r="D713" s="81" t="str">
        <f>IFERROR(IF(C713="No CAS","",INDEX('DEQ Pollutant List'!$C$7:$C$611,MATCH('5. Pollutant Emissions - MB'!C713,'DEQ Pollutant List'!$B$7:$B$611,0))),"")</f>
        <v>Toluene</v>
      </c>
      <c r="E713" s="115"/>
      <c r="F713" s="138">
        <v>0</v>
      </c>
      <c r="G713" s="139">
        <v>1E-4</v>
      </c>
      <c r="H713" s="104"/>
      <c r="I713" s="102" cm="1">
        <f t="array" ref="I713">((_xlfn.XLOOKUP(B713,'4. Material Balance Activities'!$C$140:$C$160,'4. Material Balance Activities'!$G$140:$G$160,NA,0,1)-_xlfn.XLOOKUP(B713,'4. Material Balance Activities'!$C$140:$C$160,'4. Material Balance Activities'!$M$140:$M$160,NA,0,1))*G713)*(1-F713)</f>
        <v>1.1706255E-3</v>
      </c>
      <c r="J713" s="105" t="s">
        <v>214</v>
      </c>
      <c r="K713" s="83" t="s">
        <v>214</v>
      </c>
      <c r="L713" s="102" cm="1">
        <f t="array" ref="L713">((_xlfn.XLOOKUP(B713,'4. Material Balance Activities'!$C$140:$C$160,'4. Material Balance Activities'!$J$140:$J$160,NA,0,1)-_xlfn.XLOOKUP(B713,'4. Material Balance Activities'!$C$140:$C$160,'4. Material Balance Activities'!$P$140:$P$160,NA,0,1))*G713)*(1-F713)</f>
        <v>4.7202641129032257E-6</v>
      </c>
      <c r="M713" s="105" t="s">
        <v>214</v>
      </c>
      <c r="N713" s="83" t="s">
        <v>214</v>
      </c>
    </row>
    <row r="714" spans="1:14" x14ac:dyDescent="0.25">
      <c r="A714" s="79" t="s">
        <v>339</v>
      </c>
      <c r="B714" s="133" t="s">
        <v>346</v>
      </c>
      <c r="C714" s="137" t="s">
        <v>187</v>
      </c>
      <c r="D714" s="81" t="str">
        <f>IFERROR(IF(C714="No CAS","",INDEX('DEQ Pollutant List'!$C$7:$C$611,MATCH('5. Pollutant Emissions - MB'!C714,'DEQ Pollutant List'!$B$7:$B$611,0))),"")</f>
        <v>Naphthalene</v>
      </c>
      <c r="E714" s="115"/>
      <c r="F714" s="138">
        <v>0</v>
      </c>
      <c r="G714" s="139">
        <v>1E-4</v>
      </c>
      <c r="H714" s="104"/>
      <c r="I714" s="102" cm="1">
        <f t="array" ref="I714">((_xlfn.XLOOKUP(B714,'4. Material Balance Activities'!$C$140:$C$160,'4. Material Balance Activities'!$G$140:$G$160,NA,0,1)-_xlfn.XLOOKUP(B714,'4. Material Balance Activities'!$C$140:$C$160,'4. Material Balance Activities'!$M$140:$M$160,NA,0,1))*G714)*(1-F714)</f>
        <v>1.1706255E-3</v>
      </c>
      <c r="J714" s="105" t="s">
        <v>214</v>
      </c>
      <c r="K714" s="83" t="s">
        <v>214</v>
      </c>
      <c r="L714" s="102" cm="1">
        <f t="array" ref="L714">((_xlfn.XLOOKUP(B714,'4. Material Balance Activities'!$C$140:$C$160,'4. Material Balance Activities'!$J$140:$J$160,NA,0,1)-_xlfn.XLOOKUP(B714,'4. Material Balance Activities'!$C$140:$C$160,'4. Material Balance Activities'!$P$140:$P$160,NA,0,1))*G714)*(1-F714)</f>
        <v>4.7202641129032257E-6</v>
      </c>
      <c r="M714" s="105" t="s">
        <v>214</v>
      </c>
      <c r="N714" s="83" t="s">
        <v>214</v>
      </c>
    </row>
    <row r="715" spans="1:14" x14ac:dyDescent="0.25">
      <c r="A715" s="79" t="s">
        <v>339</v>
      </c>
      <c r="B715" s="133" t="s">
        <v>346</v>
      </c>
      <c r="C715" s="137" t="s">
        <v>428</v>
      </c>
      <c r="D715" s="81" t="str">
        <f>IFERROR(IF(C715="No CAS","",INDEX('DEQ Pollutant List'!$C$7:$C$611,MATCH('5. Pollutant Emissions - MB'!C715,'DEQ Pollutant List'!$B$7:$B$611,0))),"")</f>
        <v>Isopropylbenzene (cumene)</v>
      </c>
      <c r="E715" s="115"/>
      <c r="F715" s="138">
        <v>0</v>
      </c>
      <c r="G715" s="139">
        <v>2.2000000000000001E-3</v>
      </c>
      <c r="H715" s="104"/>
      <c r="I715" s="102" cm="1">
        <f t="array" ref="I715">((_xlfn.XLOOKUP(B715,'4. Material Balance Activities'!$C$140:$C$160,'4. Material Balance Activities'!$G$140:$G$160,NA,0,1)-_xlfn.XLOOKUP(B715,'4. Material Balance Activities'!$C$140:$C$160,'4. Material Balance Activities'!$M$140:$M$160,NA,0,1))*G715)*(1-F715)</f>
        <v>2.5753761E-2</v>
      </c>
      <c r="J715" s="105" t="s">
        <v>214</v>
      </c>
      <c r="K715" s="83" t="s">
        <v>214</v>
      </c>
      <c r="L715" s="102" cm="1">
        <f t="array" ref="L715">((_xlfn.XLOOKUP(B715,'4. Material Balance Activities'!$C$140:$C$160,'4. Material Balance Activities'!$J$140:$J$160,NA,0,1)-_xlfn.XLOOKUP(B715,'4. Material Balance Activities'!$C$140:$C$160,'4. Material Balance Activities'!$P$140:$P$160,NA,0,1))*G715)*(1-F715)</f>
        <v>1.0384581048387097E-4</v>
      </c>
      <c r="M715" s="105" t="s">
        <v>214</v>
      </c>
      <c r="N715" s="83" t="s">
        <v>214</v>
      </c>
    </row>
    <row r="716" spans="1:14" x14ac:dyDescent="0.25">
      <c r="A716" s="79" t="s">
        <v>339</v>
      </c>
      <c r="B716" s="133" t="s">
        <v>346</v>
      </c>
      <c r="C716" s="137" t="s">
        <v>429</v>
      </c>
      <c r="D716" s="81" t="str">
        <f>IFERROR(IF(C716="No CAS","",INDEX('DEQ Pollutant List'!$C$7:$C$611,MATCH('5. Pollutant Emissions - MB'!C716,'DEQ Pollutant List'!$B$7:$B$611,0))),"")</f>
        <v>Ethylene glycol monobutyl ether</v>
      </c>
      <c r="E716" s="115"/>
      <c r="F716" s="138">
        <v>0</v>
      </c>
      <c r="G716" s="139">
        <v>2.8999999999999998E-3</v>
      </c>
      <c r="H716" s="104"/>
      <c r="I716" s="102" cm="1">
        <f t="array" ref="I716">((_xlfn.XLOOKUP(B716,'4. Material Balance Activities'!$C$140:$C$160,'4. Material Balance Activities'!$G$140:$G$160,NA,0,1)-_xlfn.XLOOKUP(B716,'4. Material Balance Activities'!$C$140:$C$160,'4. Material Balance Activities'!$M$140:$M$160,NA,0,1))*G716)*(1-F716)</f>
        <v>3.3948139499999995E-2</v>
      </c>
      <c r="J716" s="105" t="s">
        <v>214</v>
      </c>
      <c r="K716" s="83" t="s">
        <v>214</v>
      </c>
      <c r="L716" s="102" cm="1">
        <f t="array" ref="L716">((_xlfn.XLOOKUP(B716,'4. Material Balance Activities'!$C$140:$C$160,'4. Material Balance Activities'!$J$140:$J$160,NA,0,1)-_xlfn.XLOOKUP(B716,'4. Material Balance Activities'!$C$140:$C$160,'4. Material Balance Activities'!$P$140:$P$160,NA,0,1))*G716)*(1-F716)</f>
        <v>1.3688765927419354E-4</v>
      </c>
      <c r="M716" s="105" t="s">
        <v>214</v>
      </c>
      <c r="N716" s="83" t="s">
        <v>214</v>
      </c>
    </row>
    <row r="717" spans="1:14" x14ac:dyDescent="0.25">
      <c r="A717" s="79" t="s">
        <v>339</v>
      </c>
      <c r="B717" s="133" t="s">
        <v>346</v>
      </c>
      <c r="C717" s="137" t="s">
        <v>431</v>
      </c>
      <c r="D717" s="81" t="str">
        <f>IFERROR(IF(C717="No CAS","",INDEX('DEQ Pollutant List'!$C$7:$C$611,MATCH('5. Pollutant Emissions - MB'!C717,'DEQ Pollutant List'!$B$7:$B$611,0))),"")</f>
        <v>1,2,4-Trimethylbenzene</v>
      </c>
      <c r="E717" s="115"/>
      <c r="F717" s="138">
        <v>0</v>
      </c>
      <c r="G717" s="139">
        <v>5.9700000000000003E-2</v>
      </c>
      <c r="H717" s="104"/>
      <c r="I717" s="102" cm="1">
        <f t="array" ref="I717">((_xlfn.XLOOKUP(B717,'4. Material Balance Activities'!$C$140:$C$160,'4. Material Balance Activities'!$G$140:$G$160,NA,0,1)-_xlfn.XLOOKUP(B717,'4. Material Balance Activities'!$C$140:$C$160,'4. Material Balance Activities'!$M$140:$M$160,NA,0,1))*G717)*(1-F717)</f>
        <v>0.69886342349999997</v>
      </c>
      <c r="J717" s="105" t="s">
        <v>214</v>
      </c>
      <c r="K717" s="83" t="s">
        <v>214</v>
      </c>
      <c r="L717" s="102" cm="1">
        <f t="array" ref="L717">((_xlfn.XLOOKUP(B717,'4. Material Balance Activities'!$C$140:$C$160,'4. Material Balance Activities'!$J$140:$J$160,NA,0,1)-_xlfn.XLOOKUP(B717,'4. Material Balance Activities'!$C$140:$C$160,'4. Material Balance Activities'!$P$140:$P$160,NA,0,1))*G717)*(1-F717)</f>
        <v>2.8179976754032256E-3</v>
      </c>
      <c r="M717" s="105" t="s">
        <v>214</v>
      </c>
      <c r="N717" s="83" t="s">
        <v>214</v>
      </c>
    </row>
    <row r="718" spans="1:14" x14ac:dyDescent="0.25">
      <c r="A718" s="79" t="s">
        <v>339</v>
      </c>
      <c r="B718" s="133" t="s">
        <v>346</v>
      </c>
      <c r="C718" s="137" t="s">
        <v>432</v>
      </c>
      <c r="D718" s="81" t="str">
        <f>IFERROR(IF(C718="No CAS","",INDEX('DEQ Pollutant List'!$C$7:$C$611,MATCH('5. Pollutant Emissions - MB'!C718,'DEQ Pollutant List'!$B$7:$B$611,0))),"")</f>
        <v>Propylene glycol monomethyl ether acetate</v>
      </c>
      <c r="E718" s="115"/>
      <c r="F718" s="138">
        <v>0</v>
      </c>
      <c r="G718" s="139">
        <v>2.6200000000000001E-2</v>
      </c>
      <c r="H718" s="104"/>
      <c r="I718" s="102" cm="1">
        <f t="array" ref="I718">((_xlfn.XLOOKUP(B718,'4. Material Balance Activities'!$C$140:$C$160,'4. Material Balance Activities'!$G$140:$G$160,NA,0,1)-_xlfn.XLOOKUP(B718,'4. Material Balance Activities'!$C$140:$C$160,'4. Material Balance Activities'!$M$140:$M$160,NA,0,1))*G718)*(1-F718)</f>
        <v>0.30670388099999996</v>
      </c>
      <c r="J718" s="105" t="s">
        <v>214</v>
      </c>
      <c r="K718" s="83" t="s">
        <v>214</v>
      </c>
      <c r="L718" s="102" cm="1">
        <f t="array" ref="L718">((_xlfn.XLOOKUP(B718,'4. Material Balance Activities'!$C$140:$C$160,'4. Material Balance Activities'!$J$140:$J$160,NA,0,1)-_xlfn.XLOOKUP(B718,'4. Material Balance Activities'!$C$140:$C$160,'4. Material Balance Activities'!$P$140:$P$160,NA,0,1))*G718)*(1-F718)</f>
        <v>1.2367091975806451E-3</v>
      </c>
      <c r="M718" s="105" t="s">
        <v>214</v>
      </c>
      <c r="N718" s="83" t="s">
        <v>214</v>
      </c>
    </row>
    <row r="719" spans="1:14" x14ac:dyDescent="0.25">
      <c r="A719" s="79" t="s">
        <v>339</v>
      </c>
      <c r="B719" s="133" t="s">
        <v>347</v>
      </c>
      <c r="C719" s="137" t="s">
        <v>187</v>
      </c>
      <c r="D719" s="81" t="str">
        <f>IFERROR(IF(C719="No CAS","",INDEX('DEQ Pollutant List'!$C$7:$C$611,MATCH('5. Pollutant Emissions - MB'!C719,'DEQ Pollutant List'!$B$7:$B$611,0))),"")</f>
        <v>Naphthalene</v>
      </c>
      <c r="E719" s="115"/>
      <c r="F719" s="138">
        <v>0</v>
      </c>
      <c r="G719" s="139">
        <v>1E-4</v>
      </c>
      <c r="H719" s="104"/>
      <c r="I719" s="102" cm="1">
        <f t="array" ref="I719">((_xlfn.XLOOKUP(B719,'4. Material Balance Activities'!$C$140:$C$160,'4. Material Balance Activities'!$G$140:$G$160,NA,0,1)-_xlfn.XLOOKUP(B719,'4. Material Balance Activities'!$C$140:$C$160,'4. Material Balance Activities'!$M$140:$M$160,NA,0,1))*G719)*(1-F719)</f>
        <v>1.3411035000000001E-3</v>
      </c>
      <c r="J719" s="105" t="s">
        <v>214</v>
      </c>
      <c r="K719" s="83" t="s">
        <v>214</v>
      </c>
      <c r="L719" s="102" cm="1">
        <f t="array" ref="L719">((_xlfn.XLOOKUP(B719,'4. Material Balance Activities'!$C$140:$C$160,'4. Material Balance Activities'!$J$140:$J$160,NA,0,1)-_xlfn.XLOOKUP(B719,'4. Material Balance Activities'!$C$140:$C$160,'4. Material Balance Activities'!$P$140:$P$160,NA,0,1))*G719)*(1-F719)</f>
        <v>5.4076754032258069E-6</v>
      </c>
      <c r="M719" s="105" t="s">
        <v>214</v>
      </c>
      <c r="N719" s="83" t="s">
        <v>214</v>
      </c>
    </row>
    <row r="720" spans="1:14" x14ac:dyDescent="0.25">
      <c r="A720" s="79" t="s">
        <v>339</v>
      </c>
      <c r="B720" s="133" t="s">
        <v>347</v>
      </c>
      <c r="C720" s="137" t="s">
        <v>428</v>
      </c>
      <c r="D720" s="81" t="str">
        <f>IFERROR(IF(C720="No CAS","",INDEX('DEQ Pollutant List'!$C$7:$C$611,MATCH('5. Pollutant Emissions - MB'!C720,'DEQ Pollutant List'!$B$7:$B$611,0))),"")</f>
        <v>Isopropylbenzene (cumene)</v>
      </c>
      <c r="E720" s="115"/>
      <c r="F720" s="138">
        <v>0</v>
      </c>
      <c r="G720" s="139">
        <v>1.6999999999999999E-3</v>
      </c>
      <c r="H720" s="104"/>
      <c r="I720" s="102" cm="1">
        <f t="array" ref="I720">((_xlfn.XLOOKUP(B720,'4. Material Balance Activities'!$C$140:$C$160,'4. Material Balance Activities'!$G$140:$G$160,NA,0,1)-_xlfn.XLOOKUP(B720,'4. Material Balance Activities'!$C$140:$C$160,'4. Material Balance Activities'!$M$140:$M$160,NA,0,1))*G720)*(1-F720)</f>
        <v>2.2798759499999998E-2</v>
      </c>
      <c r="J720" s="105" t="s">
        <v>214</v>
      </c>
      <c r="K720" s="83" t="s">
        <v>214</v>
      </c>
      <c r="L720" s="102" cm="1">
        <f t="array" ref="L720">((_xlfn.XLOOKUP(B720,'4. Material Balance Activities'!$C$140:$C$160,'4. Material Balance Activities'!$J$140:$J$160,NA,0,1)-_xlfn.XLOOKUP(B720,'4. Material Balance Activities'!$C$140:$C$160,'4. Material Balance Activities'!$P$140:$P$160,NA,0,1))*G720)*(1-F720)</f>
        <v>9.19304818548387E-5</v>
      </c>
      <c r="M720" s="105" t="s">
        <v>214</v>
      </c>
      <c r="N720" s="83" t="s">
        <v>214</v>
      </c>
    </row>
    <row r="721" spans="1:14" x14ac:dyDescent="0.25">
      <c r="A721" s="79" t="s">
        <v>339</v>
      </c>
      <c r="B721" s="133" t="s">
        <v>347</v>
      </c>
      <c r="C721" s="137" t="s">
        <v>431</v>
      </c>
      <c r="D721" s="81" t="str">
        <f>IFERROR(IF(C721="No CAS","",INDEX('DEQ Pollutant List'!$C$7:$C$611,MATCH('5. Pollutant Emissions - MB'!C721,'DEQ Pollutant List'!$B$7:$B$611,0))),"")</f>
        <v>1,2,4-Trimethylbenzene</v>
      </c>
      <c r="E721" s="115"/>
      <c r="F721" s="138">
        <v>0</v>
      </c>
      <c r="G721" s="139">
        <v>4.4499999999999998E-2</v>
      </c>
      <c r="H721" s="104"/>
      <c r="I721" s="102" cm="1">
        <f t="array" ref="I721">((_xlfn.XLOOKUP(B721,'4. Material Balance Activities'!$C$140:$C$160,'4. Material Balance Activities'!$G$140:$G$160,NA,0,1)-_xlfn.XLOOKUP(B721,'4. Material Balance Activities'!$C$140:$C$160,'4. Material Balance Activities'!$M$140:$M$160,NA,0,1))*G721)*(1-F721)</f>
        <v>0.59679105749999994</v>
      </c>
      <c r="J721" s="105" t="s">
        <v>214</v>
      </c>
      <c r="K721" s="83" t="s">
        <v>214</v>
      </c>
      <c r="L721" s="102" cm="1">
        <f t="array" ref="L721">((_xlfn.XLOOKUP(B721,'4. Material Balance Activities'!$C$140:$C$160,'4. Material Balance Activities'!$J$140:$J$160,NA,0,1)-_xlfn.XLOOKUP(B721,'4. Material Balance Activities'!$C$140:$C$160,'4. Material Balance Activities'!$P$140:$P$160,NA,0,1))*G721)*(1-F721)</f>
        <v>2.4064155544354835E-3</v>
      </c>
      <c r="M721" s="105" t="s">
        <v>214</v>
      </c>
      <c r="N721" s="83" t="s">
        <v>214</v>
      </c>
    </row>
    <row r="722" spans="1:14" x14ac:dyDescent="0.25">
      <c r="A722" s="79" t="s">
        <v>339</v>
      </c>
      <c r="B722" s="133" t="s">
        <v>347</v>
      </c>
      <c r="C722" s="137" t="s">
        <v>432</v>
      </c>
      <c r="D722" s="81" t="str">
        <f>IFERROR(IF(C722="No CAS","",INDEX('DEQ Pollutant List'!$C$7:$C$611,MATCH('5. Pollutant Emissions - MB'!C722,'DEQ Pollutant List'!$B$7:$B$611,0))),"")</f>
        <v>Propylene glycol monomethyl ether acetate</v>
      </c>
      <c r="E722" s="115"/>
      <c r="F722" s="138">
        <v>0</v>
      </c>
      <c r="G722" s="139">
        <v>5.5599999999999997E-2</v>
      </c>
      <c r="H722" s="104"/>
      <c r="I722" s="102" cm="1">
        <f t="array" ref="I722">((_xlfn.XLOOKUP(B722,'4. Material Balance Activities'!$C$140:$C$160,'4. Material Balance Activities'!$G$140:$G$160,NA,0,1)-_xlfn.XLOOKUP(B722,'4. Material Balance Activities'!$C$140:$C$160,'4. Material Balance Activities'!$M$140:$M$160,NA,0,1))*G722)*(1-F722)</f>
        <v>0.745653546</v>
      </c>
      <c r="J722" s="105" t="s">
        <v>214</v>
      </c>
      <c r="K722" s="83" t="s">
        <v>214</v>
      </c>
      <c r="L722" s="102" cm="1">
        <f t="array" ref="L722">((_xlfn.XLOOKUP(B722,'4. Material Balance Activities'!$C$140:$C$160,'4. Material Balance Activities'!$J$140:$J$160,NA,0,1)-_xlfn.XLOOKUP(B722,'4. Material Balance Activities'!$C$140:$C$160,'4. Material Balance Activities'!$P$140:$P$160,NA,0,1))*G722)*(1-F722)</f>
        <v>3.0066675241935481E-3</v>
      </c>
      <c r="M722" s="105" t="s">
        <v>214</v>
      </c>
      <c r="N722" s="83" t="s">
        <v>214</v>
      </c>
    </row>
    <row r="723" spans="1:14" x14ac:dyDescent="0.25">
      <c r="A723" s="79" t="s">
        <v>339</v>
      </c>
      <c r="B723" s="133" t="s">
        <v>348</v>
      </c>
      <c r="C723" s="137" t="s">
        <v>181</v>
      </c>
      <c r="D723" s="81" t="str">
        <f>IFERROR(IF(C723="No CAS","",INDEX('DEQ Pollutant List'!$C$7:$C$611,MATCH('5. Pollutant Emissions - MB'!C723,'DEQ Pollutant List'!$B$7:$B$611,0))),"")</f>
        <v>Ethyl benzene</v>
      </c>
      <c r="E723" s="115"/>
      <c r="F723" s="138">
        <v>0</v>
      </c>
      <c r="G723" s="139">
        <v>1E-3</v>
      </c>
      <c r="H723" s="104"/>
      <c r="I723" s="102" cm="1">
        <f t="array" ref="I723">((_xlfn.XLOOKUP(B723,'4. Material Balance Activities'!$C$140:$C$160,'4. Material Balance Activities'!$G$140:$G$160,NA,0,1)-_xlfn.XLOOKUP(B723,'4. Material Balance Activities'!$C$140:$C$160,'4. Material Balance Activities'!$M$140:$M$160,NA,0,1))*G723)*(1-F723)</f>
        <v>0.23037299999999999</v>
      </c>
      <c r="J723" s="105" t="s">
        <v>214</v>
      </c>
      <c r="K723" s="83" t="s">
        <v>214</v>
      </c>
      <c r="L723" s="102" cm="1">
        <f t="array" ref="L723">((_xlfn.XLOOKUP(B723,'4. Material Balance Activities'!$C$140:$C$160,'4. Material Balance Activities'!$J$140:$J$160,NA,0,1)-_xlfn.XLOOKUP(B723,'4. Material Balance Activities'!$C$140:$C$160,'4. Material Balance Activities'!$P$140:$P$160,NA,0,1))*G723)*(1-F723)</f>
        <v>9.2892338709677413E-4</v>
      </c>
      <c r="M723" s="105" t="s">
        <v>214</v>
      </c>
      <c r="N723" s="83" t="s">
        <v>214</v>
      </c>
    </row>
    <row r="724" spans="1:14" x14ac:dyDescent="0.25">
      <c r="A724" s="79" t="s">
        <v>339</v>
      </c>
      <c r="B724" s="133" t="s">
        <v>348</v>
      </c>
      <c r="C724" s="137" t="s">
        <v>191</v>
      </c>
      <c r="D724" s="81" t="str">
        <f>IFERROR(IF(C724="No CAS","",INDEX('DEQ Pollutant List'!$C$7:$C$611,MATCH('5. Pollutant Emissions - MB'!C724,'DEQ Pollutant List'!$B$7:$B$611,0))),"")</f>
        <v>Xylene (mixture), including m-xylene, o-xylene, p-xylene</v>
      </c>
      <c r="E724" s="115"/>
      <c r="F724" s="138">
        <v>0</v>
      </c>
      <c r="G724" s="139">
        <v>0.01</v>
      </c>
      <c r="H724" s="104"/>
      <c r="I724" s="102" cm="1">
        <f t="array" ref="I724">((_xlfn.XLOOKUP(B724,'4. Material Balance Activities'!$C$140:$C$160,'4. Material Balance Activities'!$G$140:$G$160,NA,0,1)-_xlfn.XLOOKUP(B724,'4. Material Balance Activities'!$C$140:$C$160,'4. Material Balance Activities'!$M$140:$M$160,NA,0,1))*G724)*(1-F724)</f>
        <v>2.3037299999999998</v>
      </c>
      <c r="J724" s="105" t="s">
        <v>214</v>
      </c>
      <c r="K724" s="83" t="s">
        <v>214</v>
      </c>
      <c r="L724" s="102" cm="1">
        <f t="array" ref="L724">((_xlfn.XLOOKUP(B724,'4. Material Balance Activities'!$C$140:$C$160,'4. Material Balance Activities'!$J$140:$J$160,NA,0,1)-_xlfn.XLOOKUP(B724,'4. Material Balance Activities'!$C$140:$C$160,'4. Material Balance Activities'!$P$140:$P$160,NA,0,1))*G724)*(1-F724)</f>
        <v>9.2892338709677415E-3</v>
      </c>
      <c r="M724" s="105" t="s">
        <v>214</v>
      </c>
      <c r="N724" s="83" t="s">
        <v>214</v>
      </c>
    </row>
    <row r="725" spans="1:14" x14ac:dyDescent="0.25">
      <c r="A725" s="79" t="s">
        <v>339</v>
      </c>
      <c r="B725" s="133" t="s">
        <v>348</v>
      </c>
      <c r="C725" s="137" t="s">
        <v>179</v>
      </c>
      <c r="D725" s="81" t="str">
        <f>IFERROR(IF(C725="No CAS","",INDEX('DEQ Pollutant List'!$C$7:$C$611,MATCH('5. Pollutant Emissions - MB'!C725,'DEQ Pollutant List'!$B$7:$B$611,0))),"")</f>
        <v>Cobalt and compounds</v>
      </c>
      <c r="E725" s="115"/>
      <c r="F725" s="138">
        <f>1-(1-0.75)*(1-0.992)</f>
        <v>0.998</v>
      </c>
      <c r="G725" s="139">
        <v>1E-3</v>
      </c>
      <c r="H725" s="104" t="s">
        <v>421</v>
      </c>
      <c r="I725" s="102" cm="1">
        <f t="array" ref="I725">((_xlfn.XLOOKUP(B725,'4. Material Balance Activities'!$C$140:$C$160,'4. Material Balance Activities'!$G$140:$G$160,NA,0,1)-_xlfn.XLOOKUP(B725,'4. Material Balance Activities'!$C$140:$C$160,'4. Material Balance Activities'!$M$140:$M$160,NA,0,1))*G725)*(1-F725)</f>
        <v>4.6074600000000038E-4</v>
      </c>
      <c r="J725" s="105" t="s">
        <v>214</v>
      </c>
      <c r="K725" s="83" t="s">
        <v>214</v>
      </c>
      <c r="L725" s="102" cm="1">
        <f t="array" ref="L725">((_xlfn.XLOOKUP(B725,'4. Material Balance Activities'!$C$140:$C$160,'4. Material Balance Activities'!$J$140:$J$160,NA,0,1)-_xlfn.XLOOKUP(B725,'4. Material Balance Activities'!$C$140:$C$160,'4. Material Balance Activities'!$P$140:$P$160,NA,0,1))*G725)*(1-F725)</f>
        <v>1.8578467741935499E-6</v>
      </c>
      <c r="M725" s="105" t="s">
        <v>214</v>
      </c>
      <c r="N725" s="83" t="s">
        <v>214</v>
      </c>
    </row>
    <row r="726" spans="1:14" x14ac:dyDescent="0.25">
      <c r="A726" s="79" t="s">
        <v>339</v>
      </c>
      <c r="B726" s="133" t="s">
        <v>349</v>
      </c>
      <c r="C726" s="137" t="s">
        <v>191</v>
      </c>
      <c r="D726" s="81" t="str">
        <f>IFERROR(IF(C726="No CAS","",INDEX('DEQ Pollutant List'!$C$7:$C$611,MATCH('5. Pollutant Emissions - MB'!C726,'DEQ Pollutant List'!$B$7:$B$611,0))),"")</f>
        <v>Xylene (mixture), including m-xylene, o-xylene, p-xylene</v>
      </c>
      <c r="E726" s="115"/>
      <c r="F726" s="138">
        <v>0</v>
      </c>
      <c r="G726" s="139">
        <v>0.01</v>
      </c>
      <c r="H726" s="104"/>
      <c r="I726" s="102" cm="1">
        <f t="array" ref="I726">((_xlfn.XLOOKUP(B726,'4. Material Balance Activities'!$C$140:$C$160,'4. Material Balance Activities'!$G$140:$G$160,NA,0,1)-_xlfn.XLOOKUP(B726,'4. Material Balance Activities'!$C$140:$C$160,'4. Material Balance Activities'!$M$140:$M$160,NA,0,1))*G726)*(1-F726)</f>
        <v>4.6718100000000007</v>
      </c>
      <c r="J726" s="105" t="s">
        <v>214</v>
      </c>
      <c r="K726" s="83" t="s">
        <v>214</v>
      </c>
      <c r="L726" s="102" cm="1">
        <f t="array" ref="L726">((_xlfn.XLOOKUP(B726,'4. Material Balance Activities'!$C$140:$C$160,'4. Material Balance Activities'!$J$140:$J$160,NA,0,1)-_xlfn.XLOOKUP(B726,'4. Material Balance Activities'!$C$140:$C$160,'4. Material Balance Activities'!$P$140:$P$160,NA,0,1))*G726)*(1-F726)</f>
        <v>1.8837943548387099E-2</v>
      </c>
      <c r="M726" s="105" t="s">
        <v>214</v>
      </c>
      <c r="N726" s="83" t="s">
        <v>214</v>
      </c>
    </row>
    <row r="727" spans="1:14" x14ac:dyDescent="0.25">
      <c r="A727" s="79" t="s">
        <v>339</v>
      </c>
      <c r="B727" s="133" t="s">
        <v>349</v>
      </c>
      <c r="C727" s="137" t="s">
        <v>181</v>
      </c>
      <c r="D727" s="81" t="str">
        <f>IFERROR(IF(C727="No CAS","",INDEX('DEQ Pollutant List'!$C$7:$C$611,MATCH('5. Pollutant Emissions - MB'!C727,'DEQ Pollutant List'!$B$7:$B$611,0))),"")</f>
        <v>Ethyl benzene</v>
      </c>
      <c r="E727" s="115"/>
      <c r="F727" s="138">
        <v>0</v>
      </c>
      <c r="G727" s="139">
        <v>1E-3</v>
      </c>
      <c r="H727" s="104"/>
      <c r="I727" s="102" cm="1">
        <f t="array" ref="I727">((_xlfn.XLOOKUP(B727,'4. Material Balance Activities'!$C$140:$C$160,'4. Material Balance Activities'!$G$140:$G$160,NA,0,1)-_xlfn.XLOOKUP(B727,'4. Material Balance Activities'!$C$140:$C$160,'4. Material Balance Activities'!$M$140:$M$160,NA,0,1))*G727)*(1-F727)</f>
        <v>0.46718100000000007</v>
      </c>
      <c r="J727" s="105" t="s">
        <v>214</v>
      </c>
      <c r="K727" s="83" t="s">
        <v>214</v>
      </c>
      <c r="L727" s="102" cm="1">
        <f t="array" ref="L727">((_xlfn.XLOOKUP(B727,'4. Material Balance Activities'!$C$140:$C$160,'4. Material Balance Activities'!$J$140:$J$160,NA,0,1)-_xlfn.XLOOKUP(B727,'4. Material Balance Activities'!$C$140:$C$160,'4. Material Balance Activities'!$P$140:$P$160,NA,0,1))*G727)*(1-F727)</f>
        <v>1.8837943548387099E-3</v>
      </c>
      <c r="M727" s="105" t="s">
        <v>214</v>
      </c>
      <c r="N727" s="83" t="s">
        <v>214</v>
      </c>
    </row>
    <row r="728" spans="1:14" x14ac:dyDescent="0.25">
      <c r="A728" s="79" t="s">
        <v>339</v>
      </c>
      <c r="B728" s="133" t="s">
        <v>350</v>
      </c>
      <c r="C728" s="137" t="s">
        <v>191</v>
      </c>
      <c r="D728" s="81" t="str">
        <f>IFERROR(IF(C728="No CAS","",INDEX('DEQ Pollutant List'!$C$7:$C$611,MATCH('5. Pollutant Emissions - MB'!C728,'DEQ Pollutant List'!$B$7:$B$611,0))),"")</f>
        <v>Xylene (mixture), including m-xylene, o-xylene, p-xylene</v>
      </c>
      <c r="E728" s="115"/>
      <c r="F728" s="138">
        <v>0</v>
      </c>
      <c r="G728" s="139">
        <v>0.28000000000000003</v>
      </c>
      <c r="H728" s="104"/>
      <c r="I728" s="102" cm="1">
        <f t="array" ref="I728">((_xlfn.XLOOKUP(B728,'4. Material Balance Activities'!$C$140:$C$160,'4. Material Balance Activities'!$G$140:$G$160,NA,0,1)-_xlfn.XLOOKUP(B728,'4. Material Balance Activities'!$C$140:$C$160,'4. Material Balance Activities'!$M$140:$M$160,NA,0,1))*G728)*(1-F728)</f>
        <v>20.34648</v>
      </c>
      <c r="J728" s="105" t="s">
        <v>214</v>
      </c>
      <c r="K728" s="83" t="s">
        <v>214</v>
      </c>
      <c r="L728" s="102" cm="1">
        <f t="array" ref="L728">((_xlfn.XLOOKUP(B728,'4. Material Balance Activities'!$C$140:$C$160,'4. Material Balance Activities'!$J$140:$J$160,NA,0,1)-_xlfn.XLOOKUP(B728,'4. Material Balance Activities'!$C$140:$C$160,'4. Material Balance Activities'!$P$140:$P$160,NA,0,1))*G728)*(1-F728)</f>
        <v>8.2042258064516135E-2</v>
      </c>
      <c r="M728" s="105" t="s">
        <v>214</v>
      </c>
      <c r="N728" s="83" t="s">
        <v>214</v>
      </c>
    </row>
    <row r="729" spans="1:14" x14ac:dyDescent="0.25">
      <c r="A729" s="79" t="s">
        <v>339</v>
      </c>
      <c r="B729" s="133" t="s">
        <v>350</v>
      </c>
      <c r="C729" s="137" t="s">
        <v>181</v>
      </c>
      <c r="D729" s="81" t="str">
        <f>IFERROR(IF(C729="No CAS","",INDEX('DEQ Pollutant List'!$C$7:$C$611,MATCH('5. Pollutant Emissions - MB'!C729,'DEQ Pollutant List'!$B$7:$B$611,0))),"")</f>
        <v>Ethyl benzene</v>
      </c>
      <c r="E729" s="115"/>
      <c r="F729" s="138">
        <v>0</v>
      </c>
      <c r="G729" s="139">
        <v>0.05</v>
      </c>
      <c r="H729" s="104"/>
      <c r="I729" s="102" cm="1">
        <f t="array" ref="I729">((_xlfn.XLOOKUP(B729,'4. Material Balance Activities'!$C$140:$C$160,'4. Material Balance Activities'!$G$140:$G$160,NA,0,1)-_xlfn.XLOOKUP(B729,'4. Material Balance Activities'!$C$140:$C$160,'4. Material Balance Activities'!$M$140:$M$160,NA,0,1))*G729)*(1-F729)</f>
        <v>3.6333000000000002</v>
      </c>
      <c r="J729" s="105" t="s">
        <v>214</v>
      </c>
      <c r="K729" s="83" t="s">
        <v>214</v>
      </c>
      <c r="L729" s="102" cm="1">
        <f t="array" ref="L729">((_xlfn.XLOOKUP(B729,'4. Material Balance Activities'!$C$140:$C$160,'4. Material Balance Activities'!$J$140:$J$160,NA,0,1)-_xlfn.XLOOKUP(B729,'4. Material Balance Activities'!$C$140:$C$160,'4. Material Balance Activities'!$P$140:$P$160,NA,0,1))*G729)*(1-F729)</f>
        <v>1.4650403225806453E-2</v>
      </c>
      <c r="M729" s="105" t="s">
        <v>214</v>
      </c>
      <c r="N729" s="83" t="s">
        <v>214</v>
      </c>
    </row>
    <row r="730" spans="1:14" x14ac:dyDescent="0.25">
      <c r="A730" s="79" t="s">
        <v>339</v>
      </c>
      <c r="B730" s="133" t="s">
        <v>350</v>
      </c>
      <c r="C730" s="137" t="s">
        <v>430</v>
      </c>
      <c r="D730" s="81" t="str">
        <f>IFERROR(IF(C730="No CAS","",INDEX('DEQ Pollutant List'!$C$7:$C$611,MATCH('5. Pollutant Emissions - MB'!C730,'DEQ Pollutant List'!$B$7:$B$611,0))),"")</f>
        <v>n-Butyl alcohol</v>
      </c>
      <c r="E730" s="115"/>
      <c r="F730" s="138">
        <v>0</v>
      </c>
      <c r="G730" s="139">
        <v>0.01</v>
      </c>
      <c r="H730" s="104"/>
      <c r="I730" s="102" cm="1">
        <f t="array" ref="I730">((_xlfn.XLOOKUP(B730,'4. Material Balance Activities'!$C$140:$C$160,'4. Material Balance Activities'!$G$140:$G$160,NA,0,1)-_xlfn.XLOOKUP(B730,'4. Material Balance Activities'!$C$140:$C$160,'4. Material Balance Activities'!$M$140:$M$160,NA,0,1))*G730)*(1-F730)</f>
        <v>0.72665999999999997</v>
      </c>
      <c r="J730" s="105" t="s">
        <v>214</v>
      </c>
      <c r="K730" s="83" t="s">
        <v>214</v>
      </c>
      <c r="L730" s="102" cm="1">
        <f t="array" ref="L730">((_xlfn.XLOOKUP(B730,'4. Material Balance Activities'!$C$140:$C$160,'4. Material Balance Activities'!$J$140:$J$160,NA,0,1)-_xlfn.XLOOKUP(B730,'4. Material Balance Activities'!$C$140:$C$160,'4. Material Balance Activities'!$P$140:$P$160,NA,0,1))*G730)*(1-F730)</f>
        <v>2.9300806451612905E-3</v>
      </c>
      <c r="M730" s="105" t="s">
        <v>214</v>
      </c>
      <c r="N730" s="83" t="s">
        <v>214</v>
      </c>
    </row>
    <row r="731" spans="1:14" x14ac:dyDescent="0.25">
      <c r="A731" s="79" t="s">
        <v>339</v>
      </c>
      <c r="B731" s="133" t="s">
        <v>350</v>
      </c>
      <c r="C731" s="137" t="s">
        <v>432</v>
      </c>
      <c r="D731" s="81" t="str">
        <f>IFERROR(IF(C731="No CAS","",INDEX('DEQ Pollutant List'!$C$7:$C$611,MATCH('5. Pollutant Emissions - MB'!C731,'DEQ Pollutant List'!$B$7:$B$611,0))),"")</f>
        <v>Propylene glycol monomethyl ether acetate</v>
      </c>
      <c r="E731" s="115"/>
      <c r="F731" s="138">
        <v>0</v>
      </c>
      <c r="G731" s="139">
        <v>0.05</v>
      </c>
      <c r="H731" s="104"/>
      <c r="I731" s="102" cm="1">
        <f t="array" ref="I731">((_xlfn.XLOOKUP(B731,'4. Material Balance Activities'!$C$140:$C$160,'4. Material Balance Activities'!$G$140:$G$160,NA,0,1)-_xlfn.XLOOKUP(B731,'4. Material Balance Activities'!$C$140:$C$160,'4. Material Balance Activities'!$M$140:$M$160,NA,0,1))*G731)*(1-F731)</f>
        <v>3.6333000000000002</v>
      </c>
      <c r="J731" s="105" t="s">
        <v>214</v>
      </c>
      <c r="K731" s="83" t="s">
        <v>214</v>
      </c>
      <c r="L731" s="102" cm="1">
        <f t="array" ref="L731">((_xlfn.XLOOKUP(B731,'4. Material Balance Activities'!$C$140:$C$160,'4. Material Balance Activities'!$J$140:$J$160,NA,0,1)-_xlfn.XLOOKUP(B731,'4. Material Balance Activities'!$C$140:$C$160,'4. Material Balance Activities'!$P$140:$P$160,NA,0,1))*G731)*(1-F731)</f>
        <v>1.4650403225806453E-2</v>
      </c>
      <c r="M731" s="105" t="s">
        <v>214</v>
      </c>
      <c r="N731" s="83" t="s">
        <v>214</v>
      </c>
    </row>
    <row r="732" spans="1:14" x14ac:dyDescent="0.25">
      <c r="A732" s="79" t="s">
        <v>339</v>
      </c>
      <c r="B732" s="133" t="s">
        <v>351</v>
      </c>
      <c r="C732" s="137" t="s">
        <v>156</v>
      </c>
      <c r="D732" s="81" t="str">
        <f>IFERROR(IF(C732="No CAS","",INDEX('DEQ Pollutant List'!$C$7:$C$611,MATCH('5. Pollutant Emissions - MB'!C732,'DEQ Pollutant List'!$B$7:$B$611,0))),"")</f>
        <v>Formaldehyde</v>
      </c>
      <c r="E732" s="115"/>
      <c r="F732" s="138">
        <v>0</v>
      </c>
      <c r="G732" s="139">
        <v>1E-3</v>
      </c>
      <c r="H732" s="104"/>
      <c r="I732" s="102" cm="1">
        <f t="array" ref="I732">((_xlfn.XLOOKUP(B732,'4. Material Balance Activities'!$C$140:$C$160,'4. Material Balance Activities'!$G$140:$G$160,NA,0,1)-_xlfn.XLOOKUP(B732,'4. Material Balance Activities'!$C$140:$C$160,'4. Material Balance Activities'!$M$140:$M$160,NA,0,1))*G732)*(1-F732)</f>
        <v>1.1167199999999999E-2</v>
      </c>
      <c r="J732" s="105" t="s">
        <v>214</v>
      </c>
      <c r="K732" s="83" t="s">
        <v>214</v>
      </c>
      <c r="L732" s="102" cm="1">
        <f t="array" ref="L732">((_xlfn.XLOOKUP(B732,'4. Material Balance Activities'!$C$140:$C$160,'4. Material Balance Activities'!$J$140:$J$160,NA,0,1)-_xlfn.XLOOKUP(B732,'4. Material Balance Activities'!$C$140:$C$160,'4. Material Balance Activities'!$P$140:$P$160,NA,0,1))*G732)*(1-F732)</f>
        <v>4.5029032258064504E-5</v>
      </c>
      <c r="M732" s="105" t="s">
        <v>214</v>
      </c>
      <c r="N732" s="83" t="s">
        <v>214</v>
      </c>
    </row>
    <row r="733" spans="1:14" x14ac:dyDescent="0.25">
      <c r="A733" s="79" t="s">
        <v>339</v>
      </c>
      <c r="B733" s="133" t="s">
        <v>351</v>
      </c>
      <c r="C733" s="137" t="s">
        <v>191</v>
      </c>
      <c r="D733" s="81" t="str">
        <f>IFERROR(IF(C733="No CAS","",INDEX('DEQ Pollutant List'!$C$7:$C$611,MATCH('5. Pollutant Emissions - MB'!C733,'DEQ Pollutant List'!$B$7:$B$611,0))),"")</f>
        <v>Xylene (mixture), including m-xylene, o-xylene, p-xylene</v>
      </c>
      <c r="E733" s="115"/>
      <c r="F733" s="138">
        <v>0</v>
      </c>
      <c r="G733" s="139">
        <v>0.28999999999999998</v>
      </c>
      <c r="H733" s="104"/>
      <c r="I733" s="102" cm="1">
        <f t="array" ref="I733">((_xlfn.XLOOKUP(B733,'4. Material Balance Activities'!$C$140:$C$160,'4. Material Balance Activities'!$G$140:$G$160,NA,0,1)-_xlfn.XLOOKUP(B733,'4. Material Balance Activities'!$C$140:$C$160,'4. Material Balance Activities'!$M$140:$M$160,NA,0,1))*G733)*(1-F733)</f>
        <v>3.2384879999999989</v>
      </c>
      <c r="J733" s="105" t="s">
        <v>214</v>
      </c>
      <c r="K733" s="83" t="s">
        <v>214</v>
      </c>
      <c r="L733" s="102" cm="1">
        <f t="array" ref="L733">((_xlfn.XLOOKUP(B733,'4. Material Balance Activities'!$C$140:$C$160,'4. Material Balance Activities'!$J$140:$J$160,NA,0,1)-_xlfn.XLOOKUP(B733,'4. Material Balance Activities'!$C$140:$C$160,'4. Material Balance Activities'!$P$140:$P$160,NA,0,1))*G733)*(1-F733)</f>
        <v>1.3058419354838705E-2</v>
      </c>
      <c r="M733" s="105" t="s">
        <v>214</v>
      </c>
      <c r="N733" s="83" t="s">
        <v>214</v>
      </c>
    </row>
    <row r="734" spans="1:14" x14ac:dyDescent="0.25">
      <c r="A734" s="79" t="s">
        <v>339</v>
      </c>
      <c r="B734" s="133" t="s">
        <v>351</v>
      </c>
      <c r="C734" s="137" t="s">
        <v>181</v>
      </c>
      <c r="D734" s="81" t="str">
        <f>IFERROR(IF(C734="No CAS","",INDEX('DEQ Pollutant List'!$C$7:$C$611,MATCH('5. Pollutant Emissions - MB'!C734,'DEQ Pollutant List'!$B$7:$B$611,0))),"")</f>
        <v>Ethyl benzene</v>
      </c>
      <c r="E734" s="115"/>
      <c r="F734" s="138">
        <v>0</v>
      </c>
      <c r="G734" s="139">
        <v>0.05</v>
      </c>
      <c r="H734" s="104"/>
      <c r="I734" s="102" cm="1">
        <f t="array" ref="I734">((_xlfn.XLOOKUP(B734,'4. Material Balance Activities'!$C$140:$C$160,'4. Material Balance Activities'!$G$140:$G$160,NA,0,1)-_xlfn.XLOOKUP(B734,'4. Material Balance Activities'!$C$140:$C$160,'4. Material Balance Activities'!$M$140:$M$160,NA,0,1))*G734)*(1-F734)</f>
        <v>0.55835999999999986</v>
      </c>
      <c r="J734" s="105" t="s">
        <v>214</v>
      </c>
      <c r="K734" s="83" t="s">
        <v>214</v>
      </c>
      <c r="L734" s="102" cm="1">
        <f t="array" ref="L734">((_xlfn.XLOOKUP(B734,'4. Material Balance Activities'!$C$140:$C$160,'4. Material Balance Activities'!$J$140:$J$160,NA,0,1)-_xlfn.XLOOKUP(B734,'4. Material Balance Activities'!$C$140:$C$160,'4. Material Balance Activities'!$P$140:$P$160,NA,0,1))*G734)*(1-F734)</f>
        <v>2.2514516129032254E-3</v>
      </c>
      <c r="M734" s="105" t="s">
        <v>214</v>
      </c>
      <c r="N734" s="83" t="s">
        <v>214</v>
      </c>
    </row>
    <row r="735" spans="1:14" x14ac:dyDescent="0.25">
      <c r="A735" s="79" t="s">
        <v>339</v>
      </c>
      <c r="B735" s="133" t="s">
        <v>351</v>
      </c>
      <c r="C735" s="137" t="s">
        <v>430</v>
      </c>
      <c r="D735" s="81" t="str">
        <f>IFERROR(IF(C735="No CAS","",INDEX('DEQ Pollutant List'!$C$7:$C$611,MATCH('5. Pollutant Emissions - MB'!C735,'DEQ Pollutant List'!$B$7:$B$611,0))),"")</f>
        <v>n-Butyl alcohol</v>
      </c>
      <c r="E735" s="115"/>
      <c r="F735" s="138">
        <v>0</v>
      </c>
      <c r="G735" s="139">
        <v>0.01</v>
      </c>
      <c r="H735" s="104"/>
      <c r="I735" s="102" cm="1">
        <f t="array" ref="I735">((_xlfn.XLOOKUP(B735,'4. Material Balance Activities'!$C$140:$C$160,'4. Material Balance Activities'!$G$140:$G$160,NA,0,1)-_xlfn.XLOOKUP(B735,'4. Material Balance Activities'!$C$140:$C$160,'4. Material Balance Activities'!$M$140:$M$160,NA,0,1))*G735)*(1-F735)</f>
        <v>0.11167199999999998</v>
      </c>
      <c r="J735" s="105" t="s">
        <v>214</v>
      </c>
      <c r="K735" s="83" t="s">
        <v>214</v>
      </c>
      <c r="L735" s="102" cm="1">
        <f t="array" ref="L735">((_xlfn.XLOOKUP(B735,'4. Material Balance Activities'!$C$140:$C$160,'4. Material Balance Activities'!$J$140:$J$160,NA,0,1)-_xlfn.XLOOKUP(B735,'4. Material Balance Activities'!$C$140:$C$160,'4. Material Balance Activities'!$P$140:$P$160,NA,0,1))*G735)*(1-F735)</f>
        <v>4.5029032258064503E-4</v>
      </c>
      <c r="M735" s="105" t="s">
        <v>214</v>
      </c>
      <c r="N735" s="83" t="s">
        <v>214</v>
      </c>
    </row>
    <row r="736" spans="1:14" x14ac:dyDescent="0.25">
      <c r="A736" s="79" t="s">
        <v>339</v>
      </c>
      <c r="B736" s="133" t="s">
        <v>351</v>
      </c>
      <c r="C736" s="137" t="s">
        <v>432</v>
      </c>
      <c r="D736" s="81" t="str">
        <f>IFERROR(IF(C736="No CAS","",INDEX('DEQ Pollutant List'!$C$7:$C$611,MATCH('5. Pollutant Emissions - MB'!C736,'DEQ Pollutant List'!$B$7:$B$611,0))),"")</f>
        <v>Propylene glycol monomethyl ether acetate</v>
      </c>
      <c r="E736" s="115"/>
      <c r="F736" s="138">
        <v>0</v>
      </c>
      <c r="G736" s="139">
        <v>0.02</v>
      </c>
      <c r="H736" s="104"/>
      <c r="I736" s="102" cm="1">
        <f t="array" ref="I736">((_xlfn.XLOOKUP(B736,'4. Material Balance Activities'!$C$140:$C$160,'4. Material Balance Activities'!$G$140:$G$160,NA,0,1)-_xlfn.XLOOKUP(B736,'4. Material Balance Activities'!$C$140:$C$160,'4. Material Balance Activities'!$M$140:$M$160,NA,0,1))*G736)*(1-F736)</f>
        <v>0.22334399999999996</v>
      </c>
      <c r="J736" s="105" t="s">
        <v>214</v>
      </c>
      <c r="K736" s="83" t="s">
        <v>214</v>
      </c>
      <c r="L736" s="102" cm="1">
        <f t="array" ref="L736">((_xlfn.XLOOKUP(B736,'4. Material Balance Activities'!$C$140:$C$160,'4. Material Balance Activities'!$J$140:$J$160,NA,0,1)-_xlfn.XLOOKUP(B736,'4. Material Balance Activities'!$C$140:$C$160,'4. Material Balance Activities'!$P$140:$P$160,NA,0,1))*G736)*(1-F736)</f>
        <v>9.0058064516129006E-4</v>
      </c>
      <c r="M736" s="105" t="s">
        <v>214</v>
      </c>
      <c r="N736" s="83" t="s">
        <v>214</v>
      </c>
    </row>
    <row r="737" spans="1:14" x14ac:dyDescent="0.25">
      <c r="A737" s="79" t="s">
        <v>339</v>
      </c>
      <c r="B737" s="133" t="s">
        <v>352</v>
      </c>
      <c r="C737" s="137" t="s">
        <v>181</v>
      </c>
      <c r="D737" s="81" t="str">
        <f>IFERROR(IF(C737="No CAS","",INDEX('DEQ Pollutant List'!$C$7:$C$611,MATCH('5. Pollutant Emissions - MB'!C737,'DEQ Pollutant List'!$B$7:$B$611,0))),"")</f>
        <v>Ethyl benzene</v>
      </c>
      <c r="E737" s="115"/>
      <c r="F737" s="138">
        <v>0</v>
      </c>
      <c r="G737" s="139">
        <v>1E-3</v>
      </c>
      <c r="H737" s="104"/>
      <c r="I737" s="102" cm="1">
        <f t="array" ref="I737">((_xlfn.XLOOKUP(B737,'4. Material Balance Activities'!$C$140:$C$160,'4. Material Balance Activities'!$G$140:$G$160,NA,0,1)-_xlfn.XLOOKUP(B737,'4. Material Balance Activities'!$C$140:$C$160,'4. Material Balance Activities'!$M$140:$M$160,NA,0,1))*G737)*(1-F737)</f>
        <v>0.15280650000000001</v>
      </c>
      <c r="J737" s="105" t="s">
        <v>214</v>
      </c>
      <c r="K737" s="83" t="s">
        <v>214</v>
      </c>
      <c r="L737" s="102" cm="1">
        <f t="array" ref="L737">((_xlfn.XLOOKUP(B737,'4. Material Balance Activities'!$C$140:$C$160,'4. Material Balance Activities'!$J$140:$J$160,NA,0,1)-_xlfn.XLOOKUP(B737,'4. Material Balance Activities'!$C$140:$C$160,'4. Material Balance Activities'!$P$140:$P$160,NA,0,1))*G737)*(1-F737)</f>
        <v>6.1615524193548387E-4</v>
      </c>
      <c r="M737" s="105" t="s">
        <v>214</v>
      </c>
      <c r="N737" s="83" t="s">
        <v>214</v>
      </c>
    </row>
    <row r="738" spans="1:14" x14ac:dyDescent="0.25">
      <c r="A738" s="79" t="s">
        <v>339</v>
      </c>
      <c r="B738" s="133" t="s">
        <v>353</v>
      </c>
      <c r="C738" s="137" t="s">
        <v>191</v>
      </c>
      <c r="D738" s="81" t="str">
        <f>IFERROR(IF(C738="No CAS","",INDEX('DEQ Pollutant List'!$C$7:$C$611,MATCH('5. Pollutant Emissions - MB'!C738,'DEQ Pollutant List'!$B$7:$B$611,0))),"")</f>
        <v>Xylene (mixture), including m-xylene, o-xylene, p-xylene</v>
      </c>
      <c r="E738" s="115"/>
      <c r="F738" s="138">
        <v>0</v>
      </c>
      <c r="G738" s="139">
        <v>0.28999999999999998</v>
      </c>
      <c r="H738" s="104"/>
      <c r="I738" s="102" cm="1">
        <f t="array" ref="I738">((_xlfn.XLOOKUP(B738,'4. Material Balance Activities'!$C$140:$C$160,'4. Material Balance Activities'!$G$140:$G$160,NA,0,1)-_xlfn.XLOOKUP(B738,'4. Material Balance Activities'!$C$140:$C$160,'4. Material Balance Activities'!$M$140:$M$160,NA,0,1))*G738)*(1-F738)</f>
        <v>8.5900320000000008</v>
      </c>
      <c r="J738" s="105" t="s">
        <v>214</v>
      </c>
      <c r="K738" s="83" t="s">
        <v>214</v>
      </c>
      <c r="L738" s="102" cm="1">
        <f t="array" ref="L738">((_xlfn.XLOOKUP(B738,'4. Material Balance Activities'!$C$140:$C$160,'4. Material Balance Activities'!$J$140:$J$160,NA,0,1)-_xlfn.XLOOKUP(B738,'4. Material Balance Activities'!$C$140:$C$160,'4. Material Balance Activities'!$P$140:$P$160,NA,0,1))*G738)*(1-F738)</f>
        <v>3.4637225806451614E-2</v>
      </c>
      <c r="M738" s="105" t="s">
        <v>214</v>
      </c>
      <c r="N738" s="83" t="s">
        <v>214</v>
      </c>
    </row>
    <row r="739" spans="1:14" x14ac:dyDescent="0.25">
      <c r="A739" s="79" t="s">
        <v>339</v>
      </c>
      <c r="B739" s="133" t="s">
        <v>353</v>
      </c>
      <c r="C739" s="137" t="s">
        <v>181</v>
      </c>
      <c r="D739" s="81" t="str">
        <f>IFERROR(IF(C739="No CAS","",INDEX('DEQ Pollutant List'!$C$7:$C$611,MATCH('5. Pollutant Emissions - MB'!C739,'DEQ Pollutant List'!$B$7:$B$611,0))),"")</f>
        <v>Ethyl benzene</v>
      </c>
      <c r="E739" s="115"/>
      <c r="F739" s="138">
        <v>0</v>
      </c>
      <c r="G739" s="139">
        <v>0.05</v>
      </c>
      <c r="H739" s="104"/>
      <c r="I739" s="102" cm="1">
        <f t="array" ref="I739">((_xlfn.XLOOKUP(B739,'4. Material Balance Activities'!$C$140:$C$160,'4. Material Balance Activities'!$G$140:$G$160,NA,0,1)-_xlfn.XLOOKUP(B739,'4. Material Balance Activities'!$C$140:$C$160,'4. Material Balance Activities'!$M$140:$M$160,NA,0,1))*G739)*(1-F739)</f>
        <v>1.4810400000000001</v>
      </c>
      <c r="J739" s="105" t="s">
        <v>214</v>
      </c>
      <c r="K739" s="83" t="s">
        <v>214</v>
      </c>
      <c r="L739" s="102" cm="1">
        <f t="array" ref="L739">((_xlfn.XLOOKUP(B739,'4. Material Balance Activities'!$C$140:$C$160,'4. Material Balance Activities'!$J$140:$J$160,NA,0,1)-_xlfn.XLOOKUP(B739,'4. Material Balance Activities'!$C$140:$C$160,'4. Material Balance Activities'!$P$140:$P$160,NA,0,1))*G739)*(1-F739)</f>
        <v>5.9719354838709687E-3</v>
      </c>
      <c r="M739" s="105" t="s">
        <v>214</v>
      </c>
      <c r="N739" s="83" t="s">
        <v>214</v>
      </c>
    </row>
    <row r="740" spans="1:14" x14ac:dyDescent="0.25">
      <c r="A740" s="79" t="s">
        <v>339</v>
      </c>
      <c r="B740" s="133" t="s">
        <v>353</v>
      </c>
      <c r="C740" s="137" t="s">
        <v>156</v>
      </c>
      <c r="D740" s="81" t="str">
        <f>IFERROR(IF(C740="No CAS","",INDEX('DEQ Pollutant List'!$C$7:$C$611,MATCH('5. Pollutant Emissions - MB'!C740,'DEQ Pollutant List'!$B$7:$B$611,0))),"")</f>
        <v>Formaldehyde</v>
      </c>
      <c r="E740" s="115"/>
      <c r="F740" s="138">
        <v>0</v>
      </c>
      <c r="G740" s="139">
        <v>1E-3</v>
      </c>
      <c r="H740" s="104"/>
      <c r="I740" s="102" cm="1">
        <f t="array" ref="I740">((_xlfn.XLOOKUP(B740,'4. Material Balance Activities'!$C$140:$C$160,'4. Material Balance Activities'!$G$140:$G$160,NA,0,1)-_xlfn.XLOOKUP(B740,'4. Material Balance Activities'!$C$140:$C$160,'4. Material Balance Activities'!$M$140:$M$160,NA,0,1))*G740)*(1-F740)</f>
        <v>2.9620800000000003E-2</v>
      </c>
      <c r="J740" s="105" t="s">
        <v>214</v>
      </c>
      <c r="K740" s="83" t="s">
        <v>214</v>
      </c>
      <c r="L740" s="102" cm="1">
        <f t="array" ref="L740">((_xlfn.XLOOKUP(B740,'4. Material Balance Activities'!$C$140:$C$160,'4. Material Balance Activities'!$J$140:$J$160,NA,0,1)-_xlfn.XLOOKUP(B740,'4. Material Balance Activities'!$C$140:$C$160,'4. Material Balance Activities'!$P$140:$P$160,NA,0,1))*G740)*(1-F740)</f>
        <v>1.1943870967741936E-4</v>
      </c>
      <c r="M740" s="105" t="s">
        <v>214</v>
      </c>
      <c r="N740" s="83" t="s">
        <v>214</v>
      </c>
    </row>
    <row r="741" spans="1:14" x14ac:dyDescent="0.25">
      <c r="A741" s="79" t="s">
        <v>339</v>
      </c>
      <c r="B741" s="133" t="s">
        <v>353</v>
      </c>
      <c r="C741" s="137" t="s">
        <v>430</v>
      </c>
      <c r="D741" s="81" t="str">
        <f>IFERROR(IF(C741="No CAS","",INDEX('DEQ Pollutant List'!$C$7:$C$611,MATCH('5. Pollutant Emissions - MB'!C741,'DEQ Pollutant List'!$B$7:$B$611,0))),"")</f>
        <v>n-Butyl alcohol</v>
      </c>
      <c r="E741" s="115"/>
      <c r="F741" s="138">
        <v>0</v>
      </c>
      <c r="G741" s="139">
        <v>0.01</v>
      </c>
      <c r="H741" s="104"/>
      <c r="I741" s="102" cm="1">
        <f t="array" ref="I741">((_xlfn.XLOOKUP(B741,'4. Material Balance Activities'!$C$140:$C$160,'4. Material Balance Activities'!$G$140:$G$160,NA,0,1)-_xlfn.XLOOKUP(B741,'4. Material Balance Activities'!$C$140:$C$160,'4. Material Balance Activities'!$M$140:$M$160,NA,0,1))*G741)*(1-F741)</f>
        <v>0.29620800000000003</v>
      </c>
      <c r="J741" s="105" t="s">
        <v>214</v>
      </c>
      <c r="K741" s="83" t="s">
        <v>214</v>
      </c>
      <c r="L741" s="102" cm="1">
        <f t="array" ref="L741">((_xlfn.XLOOKUP(B741,'4. Material Balance Activities'!$C$140:$C$160,'4. Material Balance Activities'!$J$140:$J$160,NA,0,1)-_xlfn.XLOOKUP(B741,'4. Material Balance Activities'!$C$140:$C$160,'4. Material Balance Activities'!$P$140:$P$160,NA,0,1))*G741)*(1-F741)</f>
        <v>1.1943870967741936E-3</v>
      </c>
      <c r="M741" s="105" t="s">
        <v>214</v>
      </c>
      <c r="N741" s="83" t="s">
        <v>214</v>
      </c>
    </row>
    <row r="742" spans="1:14" x14ac:dyDescent="0.25">
      <c r="A742" s="79" t="s">
        <v>339</v>
      </c>
      <c r="B742" s="133" t="s">
        <v>353</v>
      </c>
      <c r="C742" s="137" t="s">
        <v>432</v>
      </c>
      <c r="D742" s="81" t="str">
        <f>IFERROR(IF(C742="No CAS","",INDEX('DEQ Pollutant List'!$C$7:$C$611,MATCH('5. Pollutant Emissions - MB'!C742,'DEQ Pollutant List'!$B$7:$B$611,0))),"")</f>
        <v>Propylene glycol monomethyl ether acetate</v>
      </c>
      <c r="E742" s="115"/>
      <c r="F742" s="138">
        <v>0</v>
      </c>
      <c r="G742" s="139">
        <v>0.03</v>
      </c>
      <c r="H742" s="104"/>
      <c r="I742" s="102" cm="1">
        <f t="array" ref="I742">((_xlfn.XLOOKUP(B742,'4. Material Balance Activities'!$C$140:$C$160,'4. Material Balance Activities'!$G$140:$G$160,NA,0,1)-_xlfn.XLOOKUP(B742,'4. Material Balance Activities'!$C$140:$C$160,'4. Material Balance Activities'!$M$140:$M$160,NA,0,1))*G742)*(1-F742)</f>
        <v>0.88862400000000008</v>
      </c>
      <c r="J742" s="105" t="s">
        <v>214</v>
      </c>
      <c r="K742" s="83" t="s">
        <v>214</v>
      </c>
      <c r="L742" s="102" cm="1">
        <f t="array" ref="L742">((_xlfn.XLOOKUP(B742,'4. Material Balance Activities'!$C$140:$C$160,'4. Material Balance Activities'!$J$140:$J$160,NA,0,1)-_xlfn.XLOOKUP(B742,'4. Material Balance Activities'!$C$140:$C$160,'4. Material Balance Activities'!$P$140:$P$160,NA,0,1))*G742)*(1-F742)</f>
        <v>3.5831612903225807E-3</v>
      </c>
      <c r="M742" s="105" t="s">
        <v>214</v>
      </c>
      <c r="N742" s="83" t="s">
        <v>214</v>
      </c>
    </row>
    <row r="743" spans="1:14" x14ac:dyDescent="0.25">
      <c r="A743" s="79" t="s">
        <v>339</v>
      </c>
      <c r="B743" s="133" t="s">
        <v>354</v>
      </c>
      <c r="C743" s="137" t="s">
        <v>438</v>
      </c>
      <c r="D743" s="81" t="str">
        <f>IFERROR(IF(C743="No CAS","",INDEX('DEQ Pollutant List'!$C$7:$C$611,MATCH('5. Pollutant Emissions - MB'!C743,'DEQ Pollutant List'!$B$7:$B$611,0))),"")</f>
        <v>m-Xylene</v>
      </c>
      <c r="E743" s="115"/>
      <c r="F743" s="138">
        <v>0</v>
      </c>
      <c r="G743" s="139">
        <v>0.35</v>
      </c>
      <c r="H743" s="104"/>
      <c r="I743" s="102" cm="1">
        <f t="array" ref="I743">((_xlfn.XLOOKUP(B743,'4. Material Balance Activities'!$C$140:$C$160,'4. Material Balance Activities'!$G$140:$G$160,NA,0,1)-_xlfn.XLOOKUP(B743,'4. Material Balance Activities'!$C$140:$C$160,'4. Material Balance Activities'!$M$140:$M$160,NA,0,1))*G743)*(1-F743)</f>
        <v>7.2868949999999986</v>
      </c>
      <c r="J743" s="105" t="s">
        <v>214</v>
      </c>
      <c r="K743" s="83" t="s">
        <v>214</v>
      </c>
      <c r="L743" s="102" cm="1">
        <f t="array" ref="L743">((_xlfn.XLOOKUP(B743,'4. Material Balance Activities'!$C$140:$C$160,'4. Material Balance Activities'!$J$140:$J$160,NA,0,1)-_xlfn.XLOOKUP(B743,'4. Material Balance Activities'!$C$140:$C$160,'4. Material Balance Activities'!$P$140:$P$160,NA,0,1))*G743)*(1-F743)</f>
        <v>2.9382641129032251E-2</v>
      </c>
      <c r="M743" s="105" t="s">
        <v>214</v>
      </c>
      <c r="N743" s="83" t="s">
        <v>214</v>
      </c>
    </row>
    <row r="744" spans="1:14" x14ac:dyDescent="0.25">
      <c r="A744" s="79" t="s">
        <v>339</v>
      </c>
      <c r="B744" s="133" t="s">
        <v>354</v>
      </c>
      <c r="C744" s="137" t="s">
        <v>156</v>
      </c>
      <c r="D744" s="81" t="str">
        <f>IFERROR(IF(C744="No CAS","",INDEX('DEQ Pollutant List'!$C$7:$C$611,MATCH('5. Pollutant Emissions - MB'!C744,'DEQ Pollutant List'!$B$7:$B$611,0))),"")</f>
        <v>Formaldehyde</v>
      </c>
      <c r="E744" s="115"/>
      <c r="F744" s="138">
        <v>0</v>
      </c>
      <c r="G744" s="139">
        <v>1E-3</v>
      </c>
      <c r="H744" s="104"/>
      <c r="I744" s="102" cm="1">
        <f t="array" ref="I744">((_xlfn.XLOOKUP(B744,'4. Material Balance Activities'!$C$140:$C$160,'4. Material Balance Activities'!$G$140:$G$160,NA,0,1)-_xlfn.XLOOKUP(B744,'4. Material Balance Activities'!$C$140:$C$160,'4. Material Balance Activities'!$M$140:$M$160,NA,0,1))*G744)*(1-F744)</f>
        <v>2.0819699999999997E-2</v>
      </c>
      <c r="J744" s="105" t="s">
        <v>214</v>
      </c>
      <c r="K744" s="83" t="s">
        <v>214</v>
      </c>
      <c r="L744" s="102" cm="1">
        <f t="array" ref="L744">((_xlfn.XLOOKUP(B744,'4. Material Balance Activities'!$C$140:$C$160,'4. Material Balance Activities'!$J$140:$J$160,NA,0,1)-_xlfn.XLOOKUP(B744,'4. Material Balance Activities'!$C$140:$C$160,'4. Material Balance Activities'!$P$140:$P$160,NA,0,1))*G744)*(1-F744)</f>
        <v>8.3950403225806444E-5</v>
      </c>
      <c r="M744" s="105" t="s">
        <v>214</v>
      </c>
      <c r="N744" s="83" t="s">
        <v>214</v>
      </c>
    </row>
    <row r="745" spans="1:14" x14ac:dyDescent="0.25">
      <c r="A745" s="79" t="s">
        <v>339</v>
      </c>
      <c r="B745" s="133" t="s">
        <v>354</v>
      </c>
      <c r="C745" s="137" t="s">
        <v>430</v>
      </c>
      <c r="D745" s="81" t="str">
        <f>IFERROR(IF(C745="No CAS","",INDEX('DEQ Pollutant List'!$C$7:$C$611,MATCH('5. Pollutant Emissions - MB'!C745,'DEQ Pollutant List'!$B$7:$B$611,0))),"")</f>
        <v>n-Butyl alcohol</v>
      </c>
      <c r="E745" s="115"/>
      <c r="F745" s="138">
        <v>0</v>
      </c>
      <c r="G745" s="139">
        <v>1.7000000000000001E-2</v>
      </c>
      <c r="H745" s="104"/>
      <c r="I745" s="102" cm="1">
        <f t="array" ref="I745">((_xlfn.XLOOKUP(B745,'4. Material Balance Activities'!$C$140:$C$160,'4. Material Balance Activities'!$G$140:$G$160,NA,0,1)-_xlfn.XLOOKUP(B745,'4. Material Balance Activities'!$C$140:$C$160,'4. Material Balance Activities'!$M$140:$M$160,NA,0,1))*G745)*(1-F745)</f>
        <v>0.3539349</v>
      </c>
      <c r="J745" s="105" t="s">
        <v>214</v>
      </c>
      <c r="K745" s="83" t="s">
        <v>214</v>
      </c>
      <c r="L745" s="102" cm="1">
        <f t="array" ref="L745">((_xlfn.XLOOKUP(B745,'4. Material Balance Activities'!$C$140:$C$160,'4. Material Balance Activities'!$J$140:$J$160,NA,0,1)-_xlfn.XLOOKUP(B745,'4. Material Balance Activities'!$C$140:$C$160,'4. Material Balance Activities'!$P$140:$P$160,NA,0,1))*G745)*(1-F745)</f>
        <v>1.4271568548387095E-3</v>
      </c>
      <c r="M745" s="105" t="s">
        <v>214</v>
      </c>
      <c r="N745" s="83" t="s">
        <v>214</v>
      </c>
    </row>
    <row r="746" spans="1:14" x14ac:dyDescent="0.25">
      <c r="A746" s="79" t="s">
        <v>339</v>
      </c>
      <c r="B746" s="133" t="s">
        <v>354</v>
      </c>
      <c r="C746" s="137" t="s">
        <v>432</v>
      </c>
      <c r="D746" s="81" t="str">
        <f>IFERROR(IF(C746="No CAS","",INDEX('DEQ Pollutant List'!$C$7:$C$611,MATCH('5. Pollutant Emissions - MB'!C746,'DEQ Pollutant List'!$B$7:$B$611,0))),"")</f>
        <v>Propylene glycol monomethyl ether acetate</v>
      </c>
      <c r="E746" s="115"/>
      <c r="F746" s="138">
        <v>0</v>
      </c>
      <c r="G746" s="139">
        <v>0.1</v>
      </c>
      <c r="H746" s="104"/>
      <c r="I746" s="102" cm="1">
        <f t="array" ref="I746">((_xlfn.XLOOKUP(B746,'4. Material Balance Activities'!$C$140:$C$160,'4. Material Balance Activities'!$G$140:$G$160,NA,0,1)-_xlfn.XLOOKUP(B746,'4. Material Balance Activities'!$C$140:$C$160,'4. Material Balance Activities'!$M$140:$M$160,NA,0,1))*G746)*(1-F746)</f>
        <v>2.0819699999999997</v>
      </c>
      <c r="J746" s="105" t="s">
        <v>214</v>
      </c>
      <c r="K746" s="83" t="s">
        <v>214</v>
      </c>
      <c r="L746" s="102" cm="1">
        <f t="array" ref="L746">((_xlfn.XLOOKUP(B746,'4. Material Balance Activities'!$C$140:$C$160,'4. Material Balance Activities'!$J$140:$J$160,NA,0,1)-_xlfn.XLOOKUP(B746,'4. Material Balance Activities'!$C$140:$C$160,'4. Material Balance Activities'!$P$140:$P$160,NA,0,1))*G746)*(1-F746)</f>
        <v>8.3950403225806439E-3</v>
      </c>
      <c r="M746" s="105" t="s">
        <v>214</v>
      </c>
      <c r="N746" s="83" t="s">
        <v>214</v>
      </c>
    </row>
    <row r="747" spans="1:14" x14ac:dyDescent="0.25">
      <c r="A747" s="79" t="s">
        <v>339</v>
      </c>
      <c r="B747" s="133" t="s">
        <v>354</v>
      </c>
      <c r="C747" s="137" t="s">
        <v>181</v>
      </c>
      <c r="D747" s="81" t="str">
        <f>IFERROR(IF(C747="No CAS","",INDEX('DEQ Pollutant List'!$C$7:$C$611,MATCH('5. Pollutant Emissions - MB'!C747,'DEQ Pollutant List'!$B$7:$B$611,0))),"")</f>
        <v>Ethyl benzene</v>
      </c>
      <c r="E747" s="115"/>
      <c r="F747" s="138">
        <v>0</v>
      </c>
      <c r="G747" s="139">
        <v>1E-3</v>
      </c>
      <c r="H747" s="104"/>
      <c r="I747" s="102" cm="1">
        <f t="array" ref="I747">((_xlfn.XLOOKUP(B747,'4. Material Balance Activities'!$C$140:$C$160,'4. Material Balance Activities'!$G$140:$G$160,NA,0,1)-_xlfn.XLOOKUP(B747,'4. Material Balance Activities'!$C$140:$C$160,'4. Material Balance Activities'!$M$140:$M$160,NA,0,1))*G747)*(1-F747)</f>
        <v>2.0819699999999997E-2</v>
      </c>
      <c r="J747" s="105" t="s">
        <v>214</v>
      </c>
      <c r="K747" s="83" t="s">
        <v>214</v>
      </c>
      <c r="L747" s="102" cm="1">
        <f t="array" ref="L747">((_xlfn.XLOOKUP(B747,'4. Material Balance Activities'!$C$140:$C$160,'4. Material Balance Activities'!$J$140:$J$160,NA,0,1)-_xlfn.XLOOKUP(B747,'4. Material Balance Activities'!$C$140:$C$160,'4. Material Balance Activities'!$P$140:$P$160,NA,0,1))*G747)*(1-F747)</f>
        <v>8.3950403225806444E-5</v>
      </c>
      <c r="M747" s="105" t="s">
        <v>214</v>
      </c>
      <c r="N747" s="83" t="s">
        <v>214</v>
      </c>
    </row>
    <row r="748" spans="1:14" x14ac:dyDescent="0.25">
      <c r="A748" s="79" t="s">
        <v>339</v>
      </c>
      <c r="B748" s="133" t="s">
        <v>354</v>
      </c>
      <c r="C748" s="137" t="s">
        <v>179</v>
      </c>
      <c r="D748" s="81" t="str">
        <f>IFERROR(IF(C748="No CAS","",INDEX('DEQ Pollutant List'!$C$7:$C$611,MATCH('5. Pollutant Emissions - MB'!C748,'DEQ Pollutant List'!$B$7:$B$611,0))),"")</f>
        <v>Cobalt and compounds</v>
      </c>
      <c r="E748" s="115"/>
      <c r="F748" s="138">
        <f>1-(1-0.75)*(1-0.992)</f>
        <v>0.998</v>
      </c>
      <c r="G748" s="139">
        <v>1E-3</v>
      </c>
      <c r="H748" s="104" t="s">
        <v>421</v>
      </c>
      <c r="I748" s="102" cm="1">
        <f t="array" ref="I748">((_xlfn.XLOOKUP(B748,'4. Material Balance Activities'!$C$140:$C$160,'4. Material Balance Activities'!$G$140:$G$160,NA,0,1)-_xlfn.XLOOKUP(B748,'4. Material Balance Activities'!$C$140:$C$160,'4. Material Balance Activities'!$M$140:$M$160,NA,0,1))*G748)*(1-F748)</f>
        <v>4.1639400000000027E-5</v>
      </c>
      <c r="J748" s="105" t="s">
        <v>214</v>
      </c>
      <c r="K748" s="83" t="s">
        <v>214</v>
      </c>
      <c r="L748" s="102" cm="1">
        <f t="array" ref="L748">((_xlfn.XLOOKUP(B748,'4. Material Balance Activities'!$C$140:$C$160,'4. Material Balance Activities'!$J$140:$J$160,NA,0,1)-_xlfn.XLOOKUP(B748,'4. Material Balance Activities'!$C$140:$C$160,'4. Material Balance Activities'!$P$140:$P$160,NA,0,1))*G748)*(1-F748)</f>
        <v>1.6790080645161303E-7</v>
      </c>
      <c r="M748" s="105" t="s">
        <v>214</v>
      </c>
      <c r="N748" s="83" t="s">
        <v>214</v>
      </c>
    </row>
    <row r="749" spans="1:14" x14ac:dyDescent="0.25">
      <c r="A749" s="79" t="s">
        <v>339</v>
      </c>
      <c r="B749" s="133" t="s">
        <v>355</v>
      </c>
      <c r="C749" s="137" t="s">
        <v>191</v>
      </c>
      <c r="D749" s="81" t="str">
        <f>IFERROR(IF(C749="No CAS","",INDEX('DEQ Pollutant List'!$C$7:$C$611,MATCH('5. Pollutant Emissions - MB'!C749,'DEQ Pollutant List'!$B$7:$B$611,0))),"")</f>
        <v>Xylene (mixture), including m-xylene, o-xylene, p-xylene</v>
      </c>
      <c r="E749" s="115"/>
      <c r="F749" s="138">
        <v>0</v>
      </c>
      <c r="G749" s="139">
        <v>0.22</v>
      </c>
      <c r="H749" s="104"/>
      <c r="I749" s="102" cm="1">
        <f t="array" ref="I749">((_xlfn.XLOOKUP(B749,'4. Material Balance Activities'!$C$140:$C$160,'4. Material Balance Activities'!$G$140:$G$160,NA,0,1)-_xlfn.XLOOKUP(B749,'4. Material Balance Activities'!$C$140:$C$160,'4. Material Balance Activities'!$M$140:$M$160,NA,0,1))*G749)*(1-F749)</f>
        <v>1.9101059999999999</v>
      </c>
      <c r="J749" s="105" t="s">
        <v>214</v>
      </c>
      <c r="K749" s="83" t="s">
        <v>214</v>
      </c>
      <c r="L749" s="102" cm="1">
        <f t="array" ref="L749">((_xlfn.XLOOKUP(B749,'4. Material Balance Activities'!$C$140:$C$160,'4. Material Balance Activities'!$J$140:$J$160,NA,0,1)-_xlfn.XLOOKUP(B749,'4. Material Balance Activities'!$C$140:$C$160,'4. Material Balance Activities'!$P$140:$P$160,NA,0,1))*G749)*(1-F749)</f>
        <v>7.7020403225806448E-3</v>
      </c>
      <c r="M749" s="105" t="s">
        <v>214</v>
      </c>
      <c r="N749" s="83" t="s">
        <v>214</v>
      </c>
    </row>
    <row r="750" spans="1:14" x14ac:dyDescent="0.25">
      <c r="A750" s="79" t="s">
        <v>339</v>
      </c>
      <c r="B750" s="133" t="s">
        <v>355</v>
      </c>
      <c r="C750" s="137" t="s">
        <v>181</v>
      </c>
      <c r="D750" s="81" t="str">
        <f>IFERROR(IF(C750="No CAS","",INDEX('DEQ Pollutant List'!$C$7:$C$611,MATCH('5. Pollutant Emissions - MB'!C750,'DEQ Pollutant List'!$B$7:$B$611,0))),"")</f>
        <v>Ethyl benzene</v>
      </c>
      <c r="E750" s="115"/>
      <c r="F750" s="138">
        <v>0</v>
      </c>
      <c r="G750" s="139">
        <v>0.04</v>
      </c>
      <c r="H750" s="104"/>
      <c r="I750" s="102" cm="1">
        <f t="array" ref="I750">((_xlfn.XLOOKUP(B750,'4. Material Balance Activities'!$C$140:$C$160,'4. Material Balance Activities'!$G$140:$G$160,NA,0,1)-_xlfn.XLOOKUP(B750,'4. Material Balance Activities'!$C$140:$C$160,'4. Material Balance Activities'!$M$140:$M$160,NA,0,1))*G750)*(1-F750)</f>
        <v>0.34729199999999999</v>
      </c>
      <c r="J750" s="105" t="s">
        <v>214</v>
      </c>
      <c r="K750" s="83" t="s">
        <v>214</v>
      </c>
      <c r="L750" s="102" cm="1">
        <f t="array" ref="L750">((_xlfn.XLOOKUP(B750,'4. Material Balance Activities'!$C$140:$C$160,'4. Material Balance Activities'!$J$140:$J$160,NA,0,1)-_xlfn.XLOOKUP(B750,'4. Material Balance Activities'!$C$140:$C$160,'4. Material Balance Activities'!$P$140:$P$160,NA,0,1))*G750)*(1-F750)</f>
        <v>1.4003709677419354E-3</v>
      </c>
      <c r="M750" s="105" t="s">
        <v>214</v>
      </c>
      <c r="N750" s="83" t="s">
        <v>214</v>
      </c>
    </row>
    <row r="751" spans="1:14" x14ac:dyDescent="0.25">
      <c r="A751" s="79" t="s">
        <v>339</v>
      </c>
      <c r="B751" s="133" t="s">
        <v>355</v>
      </c>
      <c r="C751" s="137" t="s">
        <v>430</v>
      </c>
      <c r="D751" s="81" t="str">
        <f>IFERROR(IF(C751="No CAS","",INDEX('DEQ Pollutant List'!$C$7:$C$611,MATCH('5. Pollutant Emissions - MB'!C751,'DEQ Pollutant List'!$B$7:$B$611,0))),"")</f>
        <v>n-Butyl alcohol</v>
      </c>
      <c r="E751" s="115"/>
      <c r="F751" s="138">
        <v>0</v>
      </c>
      <c r="G751" s="139">
        <v>0.01</v>
      </c>
      <c r="H751" s="104"/>
      <c r="I751" s="102" cm="1">
        <f t="array" ref="I751">((_xlfn.XLOOKUP(B751,'4. Material Balance Activities'!$C$140:$C$160,'4. Material Balance Activities'!$G$140:$G$160,NA,0,1)-_xlfn.XLOOKUP(B751,'4. Material Balance Activities'!$C$140:$C$160,'4. Material Balance Activities'!$M$140:$M$160,NA,0,1))*G751)*(1-F751)</f>
        <v>8.6822999999999997E-2</v>
      </c>
      <c r="J751" s="105" t="s">
        <v>214</v>
      </c>
      <c r="K751" s="83" t="s">
        <v>214</v>
      </c>
      <c r="L751" s="102" cm="1">
        <f t="array" ref="L751">((_xlfn.XLOOKUP(B751,'4. Material Balance Activities'!$C$140:$C$160,'4. Material Balance Activities'!$J$140:$J$160,NA,0,1)-_xlfn.XLOOKUP(B751,'4. Material Balance Activities'!$C$140:$C$160,'4. Material Balance Activities'!$P$140:$P$160,NA,0,1))*G751)*(1-F751)</f>
        <v>3.5009274193548384E-4</v>
      </c>
      <c r="M751" s="105" t="s">
        <v>214</v>
      </c>
      <c r="N751" s="83" t="s">
        <v>214</v>
      </c>
    </row>
    <row r="752" spans="1:14" x14ac:dyDescent="0.25">
      <c r="A752" s="79" t="s">
        <v>339</v>
      </c>
      <c r="B752" s="133" t="s">
        <v>355</v>
      </c>
      <c r="C752" s="137" t="s">
        <v>432</v>
      </c>
      <c r="D752" s="81" t="str">
        <f>IFERROR(IF(C752="No CAS","",INDEX('DEQ Pollutant List'!$C$7:$C$611,MATCH('5. Pollutant Emissions - MB'!C752,'DEQ Pollutant List'!$B$7:$B$611,0))),"")</f>
        <v>Propylene glycol monomethyl ether acetate</v>
      </c>
      <c r="E752" s="115"/>
      <c r="F752" s="138">
        <v>0</v>
      </c>
      <c r="G752" s="139">
        <v>0.05</v>
      </c>
      <c r="H752" s="104"/>
      <c r="I752" s="102" cm="1">
        <f t="array" ref="I752">((_xlfn.XLOOKUP(B752,'4. Material Balance Activities'!$C$140:$C$160,'4. Material Balance Activities'!$G$140:$G$160,NA,0,1)-_xlfn.XLOOKUP(B752,'4. Material Balance Activities'!$C$140:$C$160,'4. Material Balance Activities'!$M$140:$M$160,NA,0,1))*G752)*(1-F752)</f>
        <v>0.43411500000000003</v>
      </c>
      <c r="J752" s="105" t="s">
        <v>214</v>
      </c>
      <c r="K752" s="83" t="s">
        <v>214</v>
      </c>
      <c r="L752" s="102" cm="1">
        <f t="array" ref="L752">((_xlfn.XLOOKUP(B752,'4. Material Balance Activities'!$C$140:$C$160,'4. Material Balance Activities'!$J$140:$J$160,NA,0,1)-_xlfn.XLOOKUP(B752,'4. Material Balance Activities'!$C$140:$C$160,'4. Material Balance Activities'!$P$140:$P$160,NA,0,1))*G752)*(1-F752)</f>
        <v>1.7504637096774193E-3</v>
      </c>
      <c r="M752" s="105" t="s">
        <v>214</v>
      </c>
      <c r="N752" s="83" t="s">
        <v>214</v>
      </c>
    </row>
    <row r="753" spans="1:14" x14ac:dyDescent="0.25">
      <c r="A753" s="79" t="s">
        <v>339</v>
      </c>
      <c r="B753" s="133" t="s">
        <v>356</v>
      </c>
      <c r="C753" s="137" t="s">
        <v>156</v>
      </c>
      <c r="D753" s="81" t="str">
        <f>IFERROR(IF(C753="No CAS","",INDEX('DEQ Pollutant List'!$C$7:$C$611,MATCH('5. Pollutant Emissions - MB'!C753,'DEQ Pollutant List'!$B$7:$B$611,0))),"")</f>
        <v>Formaldehyde</v>
      </c>
      <c r="E753" s="115"/>
      <c r="F753" s="138">
        <v>0</v>
      </c>
      <c r="G753" s="139">
        <v>1E-3</v>
      </c>
      <c r="H753" s="104"/>
      <c r="I753" s="102" cm="1">
        <f t="array" ref="I753">((_xlfn.XLOOKUP(B753,'4. Material Balance Activities'!$C$140:$C$160,'4. Material Balance Activities'!$G$140:$G$160,NA,0,1)-_xlfn.XLOOKUP(B753,'4. Material Balance Activities'!$C$140:$C$160,'4. Material Balance Activities'!$M$140:$M$160,NA,0,1))*G753)*(1-F753)</f>
        <v>2.7165599999999998E-2</v>
      </c>
      <c r="J753" s="105" t="s">
        <v>214</v>
      </c>
      <c r="K753" s="83" t="s">
        <v>214</v>
      </c>
      <c r="L753" s="102" cm="1">
        <f t="array" ref="L753">((_xlfn.XLOOKUP(B753,'4. Material Balance Activities'!$C$140:$C$160,'4. Material Balance Activities'!$J$140:$J$160,NA,0,1)-_xlfn.XLOOKUP(B753,'4. Material Balance Activities'!$C$140:$C$160,'4. Material Balance Activities'!$P$140:$P$160,NA,0,1))*G753)*(1-F753)</f>
        <v>1.0953870967741935E-4</v>
      </c>
      <c r="M753" s="105" t="s">
        <v>214</v>
      </c>
      <c r="N753" s="83" t="s">
        <v>214</v>
      </c>
    </row>
    <row r="754" spans="1:14" x14ac:dyDescent="0.25">
      <c r="A754" s="79" t="s">
        <v>339</v>
      </c>
      <c r="B754" s="133" t="s">
        <v>356</v>
      </c>
      <c r="C754" s="137" t="s">
        <v>191</v>
      </c>
      <c r="D754" s="81" t="str">
        <f>IFERROR(IF(C754="No CAS","",INDEX('DEQ Pollutant List'!$C$7:$C$611,MATCH('5. Pollutant Emissions - MB'!C754,'DEQ Pollutant List'!$B$7:$B$611,0))),"")</f>
        <v>Xylene (mixture), including m-xylene, o-xylene, p-xylene</v>
      </c>
      <c r="E754" s="115"/>
      <c r="F754" s="138">
        <v>0</v>
      </c>
      <c r="G754" s="139">
        <v>0.26</v>
      </c>
      <c r="H754" s="104"/>
      <c r="I754" s="102" cm="1">
        <f t="array" ref="I754">((_xlfn.XLOOKUP(B754,'4. Material Balance Activities'!$C$140:$C$160,'4. Material Balance Activities'!$G$140:$G$160,NA,0,1)-_xlfn.XLOOKUP(B754,'4. Material Balance Activities'!$C$140:$C$160,'4. Material Balance Activities'!$M$140:$M$160,NA,0,1))*G754)*(1-F754)</f>
        <v>7.0630559999999996</v>
      </c>
      <c r="J754" s="105" t="s">
        <v>214</v>
      </c>
      <c r="K754" s="83" t="s">
        <v>214</v>
      </c>
      <c r="L754" s="102" cm="1">
        <f t="array" ref="L754">((_xlfn.XLOOKUP(B754,'4. Material Balance Activities'!$C$140:$C$160,'4. Material Balance Activities'!$J$140:$J$160,NA,0,1)-_xlfn.XLOOKUP(B754,'4. Material Balance Activities'!$C$140:$C$160,'4. Material Balance Activities'!$P$140:$P$160,NA,0,1))*G754)*(1-F754)</f>
        <v>2.8480064516129031E-2</v>
      </c>
      <c r="M754" s="105" t="s">
        <v>214</v>
      </c>
      <c r="N754" s="83" t="s">
        <v>214</v>
      </c>
    </row>
    <row r="755" spans="1:14" x14ac:dyDescent="0.25">
      <c r="A755" s="79" t="s">
        <v>339</v>
      </c>
      <c r="B755" s="133" t="s">
        <v>356</v>
      </c>
      <c r="C755" s="137" t="s">
        <v>181</v>
      </c>
      <c r="D755" s="81" t="str">
        <f>IFERROR(IF(C755="No CAS","",INDEX('DEQ Pollutant List'!$C$7:$C$611,MATCH('5. Pollutant Emissions - MB'!C755,'DEQ Pollutant List'!$B$7:$B$611,0))),"")</f>
        <v>Ethyl benzene</v>
      </c>
      <c r="E755" s="115"/>
      <c r="F755" s="138">
        <v>0</v>
      </c>
      <c r="G755" s="139">
        <v>0.05</v>
      </c>
      <c r="H755" s="104"/>
      <c r="I755" s="102" cm="1">
        <f t="array" ref="I755">((_xlfn.XLOOKUP(B755,'4. Material Balance Activities'!$C$140:$C$160,'4. Material Balance Activities'!$G$140:$G$160,NA,0,1)-_xlfn.XLOOKUP(B755,'4. Material Balance Activities'!$C$140:$C$160,'4. Material Balance Activities'!$M$140:$M$160,NA,0,1))*G755)*(1-F755)</f>
        <v>1.3582799999999999</v>
      </c>
      <c r="J755" s="105" t="s">
        <v>214</v>
      </c>
      <c r="K755" s="83" t="s">
        <v>214</v>
      </c>
      <c r="L755" s="102" cm="1">
        <f t="array" ref="L755">((_xlfn.XLOOKUP(B755,'4. Material Balance Activities'!$C$140:$C$160,'4. Material Balance Activities'!$J$140:$J$160,NA,0,1)-_xlfn.XLOOKUP(B755,'4. Material Balance Activities'!$C$140:$C$160,'4. Material Balance Activities'!$P$140:$P$160,NA,0,1))*G755)*(1-F755)</f>
        <v>5.4769354838709672E-3</v>
      </c>
      <c r="M755" s="105" t="s">
        <v>214</v>
      </c>
      <c r="N755" s="83" t="s">
        <v>214</v>
      </c>
    </row>
    <row r="756" spans="1:14" x14ac:dyDescent="0.25">
      <c r="A756" s="79" t="s">
        <v>339</v>
      </c>
      <c r="B756" s="133" t="s">
        <v>356</v>
      </c>
      <c r="C756" s="137" t="s">
        <v>430</v>
      </c>
      <c r="D756" s="81" t="str">
        <f>IFERROR(IF(C756="No CAS","",INDEX('DEQ Pollutant List'!$C$7:$C$611,MATCH('5. Pollutant Emissions - MB'!C756,'DEQ Pollutant List'!$B$7:$B$611,0))),"")</f>
        <v>n-Butyl alcohol</v>
      </c>
      <c r="E756" s="115"/>
      <c r="F756" s="138">
        <v>0</v>
      </c>
      <c r="G756" s="139">
        <v>0.01</v>
      </c>
      <c r="H756" s="104"/>
      <c r="I756" s="102" cm="1">
        <f t="array" ref="I756">((_xlfn.XLOOKUP(B756,'4. Material Balance Activities'!$C$140:$C$160,'4. Material Balance Activities'!$G$140:$G$160,NA,0,1)-_xlfn.XLOOKUP(B756,'4. Material Balance Activities'!$C$140:$C$160,'4. Material Balance Activities'!$M$140:$M$160,NA,0,1))*G756)*(1-F756)</f>
        <v>0.27165600000000001</v>
      </c>
      <c r="J756" s="105" t="s">
        <v>214</v>
      </c>
      <c r="K756" s="83" t="s">
        <v>214</v>
      </c>
      <c r="L756" s="102" cm="1">
        <f t="array" ref="L756">((_xlfn.XLOOKUP(B756,'4. Material Balance Activities'!$C$140:$C$160,'4. Material Balance Activities'!$J$140:$J$160,NA,0,1)-_xlfn.XLOOKUP(B756,'4. Material Balance Activities'!$C$140:$C$160,'4. Material Balance Activities'!$P$140:$P$160,NA,0,1))*G756)*(1-F756)</f>
        <v>1.0953870967741934E-3</v>
      </c>
      <c r="M756" s="105" t="s">
        <v>214</v>
      </c>
      <c r="N756" s="83" t="s">
        <v>214</v>
      </c>
    </row>
    <row r="757" spans="1:14" x14ac:dyDescent="0.25">
      <c r="A757" s="79" t="s">
        <v>339</v>
      </c>
      <c r="B757" s="133" t="s">
        <v>356</v>
      </c>
      <c r="C757" s="137" t="s">
        <v>432</v>
      </c>
      <c r="D757" s="81" t="str">
        <f>IFERROR(IF(C757="No CAS","",INDEX('DEQ Pollutant List'!$C$7:$C$611,MATCH('5. Pollutant Emissions - MB'!C757,'DEQ Pollutant List'!$B$7:$B$611,0))),"")</f>
        <v>Propylene glycol monomethyl ether acetate</v>
      </c>
      <c r="E757" s="115"/>
      <c r="F757" s="138">
        <v>0</v>
      </c>
      <c r="G757" s="139">
        <v>0.04</v>
      </c>
      <c r="H757" s="104"/>
      <c r="I757" s="102" cm="1">
        <f t="array" ref="I757">((_xlfn.XLOOKUP(B757,'4. Material Balance Activities'!$C$140:$C$160,'4. Material Balance Activities'!$G$140:$G$160,NA,0,1)-_xlfn.XLOOKUP(B757,'4. Material Balance Activities'!$C$140:$C$160,'4. Material Balance Activities'!$M$140:$M$160,NA,0,1))*G757)*(1-F757)</f>
        <v>1.086624</v>
      </c>
      <c r="J757" s="105" t="s">
        <v>214</v>
      </c>
      <c r="K757" s="83" t="s">
        <v>214</v>
      </c>
      <c r="L757" s="102" cm="1">
        <f t="array" ref="L757">((_xlfn.XLOOKUP(B757,'4. Material Balance Activities'!$C$140:$C$160,'4. Material Balance Activities'!$J$140:$J$160,NA,0,1)-_xlfn.XLOOKUP(B757,'4. Material Balance Activities'!$C$140:$C$160,'4. Material Balance Activities'!$P$140:$P$160,NA,0,1))*G757)*(1-F757)</f>
        <v>4.3815483870967738E-3</v>
      </c>
      <c r="M757" s="105" t="s">
        <v>214</v>
      </c>
      <c r="N757" s="83" t="s">
        <v>214</v>
      </c>
    </row>
    <row r="758" spans="1:14" x14ac:dyDescent="0.25">
      <c r="A758" s="79" t="s">
        <v>339</v>
      </c>
      <c r="B758" s="133" t="s">
        <v>357</v>
      </c>
      <c r="C758" s="137" t="s">
        <v>191</v>
      </c>
      <c r="D758" s="81" t="str">
        <f>IFERROR(IF(C758="No CAS","",INDEX('DEQ Pollutant List'!$C$7:$C$611,MATCH('5. Pollutant Emissions - MB'!C758,'DEQ Pollutant List'!$B$7:$B$611,0))),"")</f>
        <v>Xylene (mixture), including m-xylene, o-xylene, p-xylene</v>
      </c>
      <c r="E758" s="115"/>
      <c r="F758" s="138">
        <v>0</v>
      </c>
      <c r="G758" s="139">
        <v>0.26</v>
      </c>
      <c r="H758" s="104"/>
      <c r="I758" s="102" cm="1">
        <f t="array" ref="I758">((_xlfn.XLOOKUP(B758,'4. Material Balance Activities'!$C$140:$C$160,'4. Material Balance Activities'!$G$140:$G$160,NA,0,1)-_xlfn.XLOOKUP(B758,'4. Material Balance Activities'!$C$140:$C$160,'4. Material Balance Activities'!$M$140:$M$160,NA,0,1))*G758)*(1-F758)</f>
        <v>2.0617740000000002</v>
      </c>
      <c r="J758" s="105" t="s">
        <v>214</v>
      </c>
      <c r="K758" s="83" t="s">
        <v>214</v>
      </c>
      <c r="L758" s="102" cm="1">
        <f t="array" ref="L758">((_xlfn.XLOOKUP(B758,'4. Material Balance Activities'!$C$140:$C$160,'4. Material Balance Activities'!$J$140:$J$160,NA,0,1)-_xlfn.XLOOKUP(B758,'4. Material Balance Activities'!$C$140:$C$160,'4. Material Balance Activities'!$P$140:$P$160,NA,0,1))*G758)*(1-F758)</f>
        <v>8.3136048387096768E-3</v>
      </c>
      <c r="M758" s="105" t="s">
        <v>214</v>
      </c>
      <c r="N758" s="83" t="s">
        <v>214</v>
      </c>
    </row>
    <row r="759" spans="1:14" x14ac:dyDescent="0.25">
      <c r="A759" s="79" t="s">
        <v>339</v>
      </c>
      <c r="B759" s="133" t="s">
        <v>357</v>
      </c>
      <c r="C759" s="137" t="s">
        <v>181</v>
      </c>
      <c r="D759" s="81" t="str">
        <f>IFERROR(IF(C759="No CAS","",INDEX('DEQ Pollutant List'!$C$7:$C$611,MATCH('5. Pollutant Emissions - MB'!C759,'DEQ Pollutant List'!$B$7:$B$611,0))),"")</f>
        <v>Ethyl benzene</v>
      </c>
      <c r="E759" s="115"/>
      <c r="F759" s="138">
        <v>0</v>
      </c>
      <c r="G759" s="139">
        <v>0.05</v>
      </c>
      <c r="H759" s="104"/>
      <c r="I759" s="102" cm="1">
        <f t="array" ref="I759">((_xlfn.XLOOKUP(B759,'4. Material Balance Activities'!$C$140:$C$160,'4. Material Balance Activities'!$G$140:$G$160,NA,0,1)-_xlfn.XLOOKUP(B759,'4. Material Balance Activities'!$C$140:$C$160,'4. Material Balance Activities'!$M$140:$M$160,NA,0,1))*G759)*(1-F759)</f>
        <v>0.39649500000000004</v>
      </c>
      <c r="J759" s="105" t="s">
        <v>214</v>
      </c>
      <c r="K759" s="83" t="s">
        <v>214</v>
      </c>
      <c r="L759" s="102" cm="1">
        <f t="array" ref="L759">((_xlfn.XLOOKUP(B759,'4. Material Balance Activities'!$C$140:$C$160,'4. Material Balance Activities'!$J$140:$J$160,NA,0,1)-_xlfn.XLOOKUP(B759,'4. Material Balance Activities'!$C$140:$C$160,'4. Material Balance Activities'!$P$140:$P$160,NA,0,1))*G759)*(1-F759)</f>
        <v>1.5987701612903225E-3</v>
      </c>
      <c r="M759" s="105" t="s">
        <v>214</v>
      </c>
      <c r="N759" s="83" t="s">
        <v>214</v>
      </c>
    </row>
    <row r="760" spans="1:14" x14ac:dyDescent="0.25">
      <c r="A760" s="79" t="s">
        <v>339</v>
      </c>
      <c r="B760" s="133" t="s">
        <v>357</v>
      </c>
      <c r="C760" s="137" t="s">
        <v>430</v>
      </c>
      <c r="D760" s="81" t="str">
        <f>IFERROR(IF(C760="No CAS","",INDEX('DEQ Pollutant List'!$C$7:$C$611,MATCH('5. Pollutant Emissions - MB'!C760,'DEQ Pollutant List'!$B$7:$B$611,0))),"")</f>
        <v>n-Butyl alcohol</v>
      </c>
      <c r="E760" s="115"/>
      <c r="F760" s="138">
        <v>0</v>
      </c>
      <c r="G760" s="139">
        <v>0.01</v>
      </c>
      <c r="H760" s="104"/>
      <c r="I760" s="102" cm="1">
        <f t="array" ref="I760">((_xlfn.XLOOKUP(B760,'4. Material Balance Activities'!$C$140:$C$160,'4. Material Balance Activities'!$G$140:$G$160,NA,0,1)-_xlfn.XLOOKUP(B760,'4. Material Balance Activities'!$C$140:$C$160,'4. Material Balance Activities'!$M$140:$M$160,NA,0,1))*G760)*(1-F760)</f>
        <v>7.9298999999999994E-2</v>
      </c>
      <c r="J760" s="105" t="s">
        <v>214</v>
      </c>
      <c r="K760" s="83" t="s">
        <v>214</v>
      </c>
      <c r="L760" s="102" cm="1">
        <f t="array" ref="L760">((_xlfn.XLOOKUP(B760,'4. Material Balance Activities'!$C$140:$C$160,'4. Material Balance Activities'!$J$140:$J$160,NA,0,1)-_xlfn.XLOOKUP(B760,'4. Material Balance Activities'!$C$140:$C$160,'4. Material Balance Activities'!$P$140:$P$160,NA,0,1))*G760)*(1-F760)</f>
        <v>3.1975403225806449E-4</v>
      </c>
      <c r="M760" s="105" t="s">
        <v>214</v>
      </c>
      <c r="N760" s="83" t="s">
        <v>214</v>
      </c>
    </row>
    <row r="761" spans="1:14" x14ac:dyDescent="0.25">
      <c r="A761" s="79" t="s">
        <v>339</v>
      </c>
      <c r="B761" s="133" t="s">
        <v>357</v>
      </c>
      <c r="C761" s="137" t="s">
        <v>432</v>
      </c>
      <c r="D761" s="81" t="str">
        <f>IFERROR(IF(C761="No CAS","",INDEX('DEQ Pollutant List'!$C$7:$C$611,MATCH('5. Pollutant Emissions - MB'!C761,'DEQ Pollutant List'!$B$7:$B$611,0))),"")</f>
        <v>Propylene glycol monomethyl ether acetate</v>
      </c>
      <c r="E761" s="115"/>
      <c r="F761" s="138">
        <v>0</v>
      </c>
      <c r="G761" s="139">
        <v>0.04</v>
      </c>
      <c r="H761" s="104"/>
      <c r="I761" s="102" cm="1">
        <f t="array" ref="I761">((_xlfn.XLOOKUP(B761,'4. Material Balance Activities'!$C$140:$C$160,'4. Material Balance Activities'!$G$140:$G$160,NA,0,1)-_xlfn.XLOOKUP(B761,'4. Material Balance Activities'!$C$140:$C$160,'4. Material Balance Activities'!$M$140:$M$160,NA,0,1))*G761)*(1-F761)</f>
        <v>0.31719599999999998</v>
      </c>
      <c r="J761" s="105" t="s">
        <v>214</v>
      </c>
      <c r="K761" s="83" t="s">
        <v>214</v>
      </c>
      <c r="L761" s="102" cm="1">
        <f t="array" ref="L761">((_xlfn.XLOOKUP(B761,'4. Material Balance Activities'!$C$140:$C$160,'4. Material Balance Activities'!$J$140:$J$160,NA,0,1)-_xlfn.XLOOKUP(B761,'4. Material Balance Activities'!$C$140:$C$160,'4. Material Balance Activities'!$P$140:$P$160,NA,0,1))*G761)*(1-F761)</f>
        <v>1.279016129032258E-3</v>
      </c>
      <c r="M761" s="105" t="s">
        <v>214</v>
      </c>
      <c r="N761" s="83" t="s">
        <v>214</v>
      </c>
    </row>
    <row r="762" spans="1:14" x14ac:dyDescent="0.25">
      <c r="A762" s="79" t="s">
        <v>339</v>
      </c>
      <c r="B762" s="133" t="s">
        <v>358</v>
      </c>
      <c r="C762" s="137" t="s">
        <v>438</v>
      </c>
      <c r="D762" s="81" t="str">
        <f>IFERROR(IF(C762="No CAS","",INDEX('DEQ Pollutant List'!$C$7:$C$611,MATCH('5. Pollutant Emissions - MB'!C762,'DEQ Pollutant List'!$B$7:$B$611,0))),"")</f>
        <v>m-Xylene</v>
      </c>
      <c r="E762" s="115"/>
      <c r="F762" s="138">
        <v>0</v>
      </c>
      <c r="G762" s="139">
        <v>0.01</v>
      </c>
      <c r="H762" s="104"/>
      <c r="I762" s="102" cm="1">
        <f t="array" ref="I762">((_xlfn.XLOOKUP(B762,'4. Material Balance Activities'!$C$140:$C$160,'4. Material Balance Activities'!$G$140:$G$160,NA,0,1)-_xlfn.XLOOKUP(B762,'4. Material Balance Activities'!$C$140:$C$160,'4. Material Balance Activities'!$M$140:$M$160,NA,0,1))*G762)*(1-F762)</f>
        <v>0.37719000000000003</v>
      </c>
      <c r="J762" s="105" t="s">
        <v>214</v>
      </c>
      <c r="K762" s="83" t="s">
        <v>214</v>
      </c>
      <c r="L762" s="102" cm="1">
        <f t="array" ref="L762">((_xlfn.XLOOKUP(B762,'4. Material Balance Activities'!$C$140:$C$160,'4. Material Balance Activities'!$J$140:$J$160,NA,0,1)-_xlfn.XLOOKUP(B762,'4. Material Balance Activities'!$C$140:$C$160,'4. Material Balance Activities'!$P$140:$P$160,NA,0,1))*G762)*(1-F762)</f>
        <v>1.5209274193548389E-3</v>
      </c>
      <c r="M762" s="105" t="s">
        <v>214</v>
      </c>
      <c r="N762" s="83" t="s">
        <v>214</v>
      </c>
    </row>
    <row r="763" spans="1:14" x14ac:dyDescent="0.25">
      <c r="A763" s="79" t="s">
        <v>339</v>
      </c>
      <c r="B763" s="133" t="s">
        <v>358</v>
      </c>
      <c r="C763" s="137" t="s">
        <v>181</v>
      </c>
      <c r="D763" s="81" t="s">
        <v>447</v>
      </c>
      <c r="E763" s="115"/>
      <c r="F763" s="138">
        <v>0</v>
      </c>
      <c r="G763" s="139">
        <v>1E-3</v>
      </c>
      <c r="H763" s="104"/>
      <c r="I763" s="102" cm="1">
        <f t="array" ref="I763">((_xlfn.XLOOKUP(B763,'4. Material Balance Activities'!$C$140:$C$160,'4. Material Balance Activities'!$G$140:$G$160,NA,0,1)-_xlfn.XLOOKUP(B763,'4. Material Balance Activities'!$C$140:$C$160,'4. Material Balance Activities'!$M$140:$M$160,NA,0,1))*G763)*(1-F763)</f>
        <v>3.7719000000000003E-2</v>
      </c>
      <c r="J763" s="105" t="s">
        <v>214</v>
      </c>
      <c r="K763" s="83" t="s">
        <v>214</v>
      </c>
      <c r="L763" s="102" cm="1">
        <f t="array" ref="L763">((_xlfn.XLOOKUP(B763,'4. Material Balance Activities'!$C$140:$C$160,'4. Material Balance Activities'!$J$140:$J$160,NA,0,1)-_xlfn.XLOOKUP(B763,'4. Material Balance Activities'!$C$140:$C$160,'4. Material Balance Activities'!$P$140:$P$160,NA,0,1))*G763)*(1-F763)</f>
        <v>1.5209274193548388E-4</v>
      </c>
      <c r="M763" s="105" t="s">
        <v>214</v>
      </c>
      <c r="N763" s="83" t="s">
        <v>214</v>
      </c>
    </row>
    <row r="764" spans="1:14" x14ac:dyDescent="0.25">
      <c r="A764" s="79" t="s">
        <v>339</v>
      </c>
      <c r="B764" s="133" t="s">
        <v>229</v>
      </c>
      <c r="C764" s="137" t="s">
        <v>425</v>
      </c>
      <c r="D764" s="81" t="str">
        <f>IFERROR(IF(C764="No CAS","",INDEX('DEQ Pollutant List'!$C$7:$C$611,MATCH('5. Pollutant Emissions - MB'!C764,'DEQ Pollutant List'!$B$7:$B$611,0))),"")</f>
        <v>2-Butanone (methyl ethyl ketone)</v>
      </c>
      <c r="E764" s="115"/>
      <c r="F764" s="138">
        <v>0</v>
      </c>
      <c r="G764" s="139">
        <v>1</v>
      </c>
      <c r="H764" s="104"/>
      <c r="I764" s="102" cm="1">
        <f t="array" ref="I764">((_xlfn.XLOOKUP(B764,'4. Material Balance Activities'!$C$140:$C$160,'4. Material Balance Activities'!$G$140:$G$160,NA,0,1)-_xlfn.XLOOKUP(B764,'4. Material Balance Activities'!$C$140:$C$160,'4. Material Balance Activities'!$M$140:$M$160,NA,0,1))*G764)*(1-F764)</f>
        <v>15.4308</v>
      </c>
      <c r="J764" s="105" t="s">
        <v>214</v>
      </c>
      <c r="K764" s="83" t="s">
        <v>214</v>
      </c>
      <c r="L764" s="102" cm="1">
        <f t="array" ref="L764">((_xlfn.XLOOKUP(B764,'4. Material Balance Activities'!$C$140:$C$160,'4. Material Balance Activities'!$J$140:$J$160,NA,0,1)-_xlfn.XLOOKUP(B764,'4. Material Balance Activities'!$C$140:$C$160,'4. Material Balance Activities'!$P$140:$P$160,NA,0,1))*G764)*(1-F764)</f>
        <v>6.222096774193548E-2</v>
      </c>
      <c r="M764" s="105" t="s">
        <v>214</v>
      </c>
      <c r="N764" s="83" t="s">
        <v>214</v>
      </c>
    </row>
    <row r="765" spans="1:14" x14ac:dyDescent="0.25">
      <c r="A765" s="79" t="s">
        <v>339</v>
      </c>
      <c r="B765" s="133" t="s">
        <v>231</v>
      </c>
      <c r="C765" s="137" t="s">
        <v>420</v>
      </c>
      <c r="D765" s="81" t="str">
        <f>IFERROR(IF(C765="No CAS","",INDEX('DEQ Pollutant List'!$C$7:$C$611,MATCH('5. Pollutant Emissions - MB'!C765,'DEQ Pollutant List'!$B$7:$B$611,0))),"")</f>
        <v>Acetone</v>
      </c>
      <c r="E765" s="115"/>
      <c r="F765" s="138">
        <v>0</v>
      </c>
      <c r="G765" s="139">
        <v>1</v>
      </c>
      <c r="H765" s="104"/>
      <c r="I765" s="102" cm="1">
        <f t="array" ref="I765">((_xlfn.XLOOKUP(B765,'4. Material Balance Activities'!$C$140:$C$160,'4. Material Balance Activities'!$G$140:$G$160,NA,0,1)-_xlfn.XLOOKUP(B765,'4. Material Balance Activities'!$C$140:$C$160,'4. Material Balance Activities'!$M$140:$M$160,NA,0,1))*G765)*(1-F765)</f>
        <v>293.58450000000005</v>
      </c>
      <c r="J765" s="105" t="s">
        <v>214</v>
      </c>
      <c r="K765" s="83" t="s">
        <v>214</v>
      </c>
      <c r="L765" s="102" cm="1">
        <f t="array" ref="L765">((_xlfn.XLOOKUP(B765,'4. Material Balance Activities'!$C$140:$C$160,'4. Material Balance Activities'!$J$140:$J$160,NA,0,1)-_xlfn.XLOOKUP(B765,'4. Material Balance Activities'!$C$140:$C$160,'4. Material Balance Activities'!$P$140:$P$160,NA,0,1))*G765)*(1-F765)</f>
        <v>1.1838084677419356</v>
      </c>
      <c r="M765" s="105" t="s">
        <v>214</v>
      </c>
      <c r="N765" s="83" t="s">
        <v>214</v>
      </c>
    </row>
    <row r="766" spans="1:14" x14ac:dyDescent="0.25">
      <c r="A766" s="79" t="s">
        <v>339</v>
      </c>
      <c r="B766" s="133" t="s">
        <v>232</v>
      </c>
      <c r="C766" s="137" t="s">
        <v>420</v>
      </c>
      <c r="D766" s="81" t="str">
        <f>IFERROR(IF(C766="No CAS","",INDEX('DEQ Pollutant List'!$C$7:$C$611,MATCH('5. Pollutant Emissions - MB'!C766,'DEQ Pollutant List'!$B$7:$B$611,0))),"")</f>
        <v>Acetone</v>
      </c>
      <c r="E766" s="115"/>
      <c r="F766" s="138">
        <v>0</v>
      </c>
      <c r="G766" s="139">
        <v>1</v>
      </c>
      <c r="H766" s="104"/>
      <c r="I766" s="102" cm="1">
        <f t="array" ref="I766">((_xlfn.XLOOKUP(B766,'4. Material Balance Activities'!$C$140:$C$160,'4. Material Balance Activities'!$G$140:$G$160,NA,0,1)-_xlfn.XLOOKUP(B766,'4. Material Balance Activities'!$C$140:$C$160,'4. Material Balance Activities'!$M$140:$M$160,NA,0,1))*G766)*(1-F766)</f>
        <v>5516.7789599999996</v>
      </c>
      <c r="J766" s="105" t="s">
        <v>214</v>
      </c>
      <c r="K766" s="83" t="s">
        <v>214</v>
      </c>
      <c r="L766" s="102" cm="1">
        <f t="array" ref="L766">((_xlfn.XLOOKUP(B766,'4. Material Balance Activities'!$C$140:$C$160,'4. Material Balance Activities'!$J$140:$J$160,NA,0,1)-_xlfn.XLOOKUP(B766,'4. Material Balance Activities'!$C$140:$C$160,'4. Material Balance Activities'!$P$140:$P$160,NA,0,1))*G766)*(1-F766)</f>
        <v>22.245076451612903</v>
      </c>
      <c r="M766" s="105" t="s">
        <v>214</v>
      </c>
      <c r="N766" s="83" t="s">
        <v>214</v>
      </c>
    </row>
    <row r="767" spans="1:14" x14ac:dyDescent="0.25">
      <c r="A767" s="79" t="s">
        <v>339</v>
      </c>
      <c r="B767" s="133" t="s">
        <v>233</v>
      </c>
      <c r="C767" s="137" t="s">
        <v>424</v>
      </c>
      <c r="D767" s="81" t="str">
        <f>IFERROR(IF(C767="No CAS","",INDEX('DEQ Pollutant List'!$C$7:$C$611,MATCH('5. Pollutant Emissions - MB'!C767,'DEQ Pollutant List'!$B$7:$B$611,0))),"")</f>
        <v>Isopropyl alcohol</v>
      </c>
      <c r="E767" s="115"/>
      <c r="F767" s="138">
        <v>0</v>
      </c>
      <c r="G767" s="139">
        <v>0.15</v>
      </c>
      <c r="H767" s="104"/>
      <c r="I767" s="102" cm="1">
        <f t="array" ref="I767">((_xlfn.XLOOKUP(B767,'4. Material Balance Activities'!$C$140:$C$160,'4. Material Balance Activities'!$G$140:$G$160,NA,0,1)-_xlfn.XLOOKUP(B767,'4. Material Balance Activities'!$C$140:$C$160,'4. Material Balance Activities'!$M$140:$M$160,NA,0,1))*G767)*(1-F767)</f>
        <v>1.0157399999999999</v>
      </c>
      <c r="J767" s="105" t="s">
        <v>214</v>
      </c>
      <c r="K767" s="83" t="s">
        <v>214</v>
      </c>
      <c r="L767" s="102" cm="1">
        <f t="array" ref="L767">((_xlfn.XLOOKUP(B767,'4. Material Balance Activities'!$C$140:$C$160,'4. Material Balance Activities'!$J$140:$J$160,NA,0,1)-_xlfn.XLOOKUP(B767,'4. Material Balance Activities'!$C$140:$C$160,'4. Material Balance Activities'!$P$140:$P$160,NA,0,1))*G767)*(1-F767)</f>
        <v>4.0957258064516118E-3</v>
      </c>
      <c r="M767" s="105" t="s">
        <v>214</v>
      </c>
      <c r="N767" s="83" t="s">
        <v>214</v>
      </c>
    </row>
    <row r="768" spans="1:14" x14ac:dyDescent="0.25">
      <c r="A768" s="79" t="s">
        <v>339</v>
      </c>
      <c r="B768" s="133" t="s">
        <v>233</v>
      </c>
      <c r="C768" s="137" t="s">
        <v>420</v>
      </c>
      <c r="D768" s="81" t="str">
        <f>IFERROR(IF(C768="No CAS","",INDEX('DEQ Pollutant List'!$C$7:$C$611,MATCH('5. Pollutant Emissions - MB'!C768,'DEQ Pollutant List'!$B$7:$B$611,0))),"")</f>
        <v>Acetone</v>
      </c>
      <c r="E768" s="115"/>
      <c r="F768" s="138">
        <v>0</v>
      </c>
      <c r="G768" s="139">
        <v>0.14000000000000001</v>
      </c>
      <c r="H768" s="104"/>
      <c r="I768" s="102" cm="1">
        <f t="array" ref="I768">((_xlfn.XLOOKUP(B768,'4. Material Balance Activities'!$C$140:$C$160,'4. Material Balance Activities'!$G$140:$G$160,NA,0,1)-_xlfn.XLOOKUP(B768,'4. Material Balance Activities'!$C$140:$C$160,'4. Material Balance Activities'!$M$140:$M$160,NA,0,1))*G768)*(1-F768)</f>
        <v>0.94802399999999998</v>
      </c>
      <c r="J768" s="105" t="s">
        <v>214</v>
      </c>
      <c r="K768" s="83" t="s">
        <v>214</v>
      </c>
      <c r="L768" s="102" cm="1">
        <f t="array" ref="L768">((_xlfn.XLOOKUP(B768,'4. Material Balance Activities'!$C$140:$C$160,'4. Material Balance Activities'!$J$140:$J$160,NA,0,1)-_xlfn.XLOOKUP(B768,'4. Material Balance Activities'!$C$140:$C$160,'4. Material Balance Activities'!$P$140:$P$160,NA,0,1))*G768)*(1-F768)</f>
        <v>3.8226774193548386E-3</v>
      </c>
      <c r="M768" s="105" t="s">
        <v>214</v>
      </c>
      <c r="N768" s="83" t="s">
        <v>214</v>
      </c>
    </row>
    <row r="769" spans="1:14" x14ac:dyDescent="0.25">
      <c r="A769" s="79" t="s">
        <v>339</v>
      </c>
      <c r="B769" s="133" t="s">
        <v>359</v>
      </c>
      <c r="C769" s="137" t="s">
        <v>191</v>
      </c>
      <c r="D769" s="81" t="str">
        <f>IFERROR(IF(C769="No CAS","",INDEX('DEQ Pollutant List'!$C$7:$C$611,MATCH('5. Pollutant Emissions - MB'!C769,'DEQ Pollutant List'!$B$7:$B$611,0))),"")</f>
        <v>Xylene (mixture), including m-xylene, o-xylene, p-xylene</v>
      </c>
      <c r="E769" s="115"/>
      <c r="F769" s="138" t="s">
        <v>426</v>
      </c>
      <c r="G769" s="139" t="s">
        <v>426</v>
      </c>
      <c r="H769" s="104" t="s">
        <v>448</v>
      </c>
      <c r="I769" s="102" t="s">
        <v>214</v>
      </c>
      <c r="J769" s="105">
        <v>5283.5055125148983</v>
      </c>
      <c r="K769" s="83">
        <v>5283.5055125148983</v>
      </c>
      <c r="L769" s="102" t="s">
        <v>214</v>
      </c>
      <c r="M769" s="105">
        <f>J769/365</f>
        <v>14.475357568533967</v>
      </c>
      <c r="N769" s="83">
        <f>K769/365</f>
        <v>14.475357568533967</v>
      </c>
    </row>
    <row r="770" spans="1:14" x14ac:dyDescent="0.25">
      <c r="A770" s="79" t="s">
        <v>339</v>
      </c>
      <c r="B770" s="133" t="s">
        <v>359</v>
      </c>
      <c r="C770" s="137" t="s">
        <v>181</v>
      </c>
      <c r="D770" s="81" t="str">
        <f>IFERROR(IF(C770="No CAS","",INDEX('DEQ Pollutant List'!$C$7:$C$611,MATCH('5. Pollutant Emissions - MB'!C770,'DEQ Pollutant List'!$B$7:$B$611,0))),"")</f>
        <v>Ethyl benzene</v>
      </c>
      <c r="E770" s="115"/>
      <c r="F770" s="138" t="s">
        <v>426</v>
      </c>
      <c r="G770" s="139" t="s">
        <v>426</v>
      </c>
      <c r="H770" s="104" t="s">
        <v>448</v>
      </c>
      <c r="I770" s="102" t="s">
        <v>214</v>
      </c>
      <c r="J770" s="105">
        <v>862.45932657926096</v>
      </c>
      <c r="K770" s="83">
        <v>862.45932657926096</v>
      </c>
      <c r="L770" s="102" t="s">
        <v>214</v>
      </c>
      <c r="M770" s="105">
        <f t="shared" ref="M770:M793" si="12">J770/365</f>
        <v>2.3629022646007152</v>
      </c>
      <c r="N770" s="83">
        <f t="shared" ref="N770:N793" si="13">K770/365</f>
        <v>2.3629022646007152</v>
      </c>
    </row>
    <row r="771" spans="1:14" x14ac:dyDescent="0.25">
      <c r="A771" s="79" t="s">
        <v>339</v>
      </c>
      <c r="B771" s="133" t="s">
        <v>359</v>
      </c>
      <c r="C771" s="137" t="s">
        <v>189</v>
      </c>
      <c r="D771" s="81" t="str">
        <f>IFERROR(IF(C771="No CAS","",INDEX('DEQ Pollutant List'!$C$7:$C$611,MATCH('5. Pollutant Emissions - MB'!C771,'DEQ Pollutant List'!$B$7:$B$611,0))),"")</f>
        <v>Toluene</v>
      </c>
      <c r="E771" s="115"/>
      <c r="F771" s="138" t="s">
        <v>426</v>
      </c>
      <c r="G771" s="139" t="s">
        <v>426</v>
      </c>
      <c r="H771" s="104" t="s">
        <v>448</v>
      </c>
      <c r="I771" s="102" t="s">
        <v>214</v>
      </c>
      <c r="J771" s="105">
        <v>1.6975697556615019</v>
      </c>
      <c r="K771" s="83">
        <v>1.6975697556615019</v>
      </c>
      <c r="L771" s="102" t="s">
        <v>214</v>
      </c>
      <c r="M771" s="105">
        <f t="shared" si="12"/>
        <v>4.6508760429082247E-3</v>
      </c>
      <c r="N771" s="83">
        <f t="shared" si="13"/>
        <v>4.6508760429082247E-3</v>
      </c>
    </row>
    <row r="772" spans="1:14" x14ac:dyDescent="0.25">
      <c r="A772" s="79" t="s">
        <v>339</v>
      </c>
      <c r="B772" s="133" t="s">
        <v>359</v>
      </c>
      <c r="C772" s="137" t="s">
        <v>422</v>
      </c>
      <c r="D772" s="81" t="str">
        <f>IFERROR(IF(C772="No CAS","",INDEX('DEQ Pollutant List'!$C$7:$C$611,MATCH('5. Pollutant Emissions - MB'!C772,'DEQ Pollutant List'!$B$7:$B$611,0))),"")</f>
        <v>Methyl isobutyl ketone (MIBK, hexone)</v>
      </c>
      <c r="E772" s="115"/>
      <c r="F772" s="138" t="s">
        <v>426</v>
      </c>
      <c r="G772" s="139" t="s">
        <v>426</v>
      </c>
      <c r="H772" s="104" t="s">
        <v>448</v>
      </c>
      <c r="I772" s="102" t="s">
        <v>214</v>
      </c>
      <c r="J772" s="105">
        <v>0</v>
      </c>
      <c r="K772" s="83">
        <v>0</v>
      </c>
      <c r="L772" s="102" t="s">
        <v>214</v>
      </c>
      <c r="M772" s="105">
        <f t="shared" si="12"/>
        <v>0</v>
      </c>
      <c r="N772" s="83">
        <f t="shared" si="13"/>
        <v>0</v>
      </c>
    </row>
    <row r="773" spans="1:14" x14ac:dyDescent="0.25">
      <c r="A773" s="79" t="s">
        <v>339</v>
      </c>
      <c r="B773" s="133" t="s">
        <v>359</v>
      </c>
      <c r="C773" s="137" t="s">
        <v>187</v>
      </c>
      <c r="D773" s="81" t="str">
        <f>IFERROR(IF(C773="No CAS","",INDEX('DEQ Pollutant List'!$C$7:$C$611,MATCH('5. Pollutant Emissions - MB'!C773,'DEQ Pollutant List'!$B$7:$B$611,0))),"")</f>
        <v>Naphthalene</v>
      </c>
      <c r="E773" s="115"/>
      <c r="F773" s="138" t="s">
        <v>426</v>
      </c>
      <c r="G773" s="139" t="s">
        <v>426</v>
      </c>
      <c r="H773" s="104" t="s">
        <v>448</v>
      </c>
      <c r="I773" s="102" t="s">
        <v>214</v>
      </c>
      <c r="J773" s="105">
        <v>47.815348033373056</v>
      </c>
      <c r="K773" s="83">
        <v>47.815348033373056</v>
      </c>
      <c r="L773" s="102" t="s">
        <v>214</v>
      </c>
      <c r="M773" s="105">
        <f t="shared" si="12"/>
        <v>0.13100095351609056</v>
      </c>
      <c r="N773" s="83">
        <f t="shared" si="13"/>
        <v>0.13100095351609056</v>
      </c>
    </row>
    <row r="774" spans="1:14" x14ac:dyDescent="0.25">
      <c r="A774" s="79" t="s">
        <v>339</v>
      </c>
      <c r="B774" s="133" t="s">
        <v>359</v>
      </c>
      <c r="C774" s="137" t="s">
        <v>428</v>
      </c>
      <c r="D774" s="81" t="str">
        <f>IFERROR(IF(C774="No CAS","",INDEX('DEQ Pollutant List'!$C$7:$C$611,MATCH('5. Pollutant Emissions - MB'!C774,'DEQ Pollutant List'!$B$7:$B$611,0))),"")</f>
        <v>Isopropylbenzene (cumene)</v>
      </c>
      <c r="E774" s="115"/>
      <c r="F774" s="138" t="s">
        <v>426</v>
      </c>
      <c r="G774" s="139" t="s">
        <v>426</v>
      </c>
      <c r="H774" s="104" t="s">
        <v>448</v>
      </c>
      <c r="I774" s="102" t="s">
        <v>214</v>
      </c>
      <c r="J774" s="105">
        <v>57.639416567342082</v>
      </c>
      <c r="K774" s="83">
        <v>57.639416567342082</v>
      </c>
      <c r="L774" s="102" t="s">
        <v>214</v>
      </c>
      <c r="M774" s="105">
        <f t="shared" si="12"/>
        <v>0.15791620977353996</v>
      </c>
      <c r="N774" s="83">
        <f t="shared" si="13"/>
        <v>0.15791620977353996</v>
      </c>
    </row>
    <row r="775" spans="1:14" x14ac:dyDescent="0.25">
      <c r="A775" s="79" t="s">
        <v>339</v>
      </c>
      <c r="B775" s="133" t="s">
        <v>359</v>
      </c>
      <c r="C775" s="137" t="s">
        <v>156</v>
      </c>
      <c r="D775" s="81" t="str">
        <f>IFERROR(IF(C775="No CAS","",INDEX('DEQ Pollutant List'!$C$7:$C$611,MATCH('5. Pollutant Emissions - MB'!C775,'DEQ Pollutant List'!$B$7:$B$611,0))),"")</f>
        <v>Formaldehyde</v>
      </c>
      <c r="E775" s="115"/>
      <c r="F775" s="138" t="s">
        <v>426</v>
      </c>
      <c r="G775" s="139" t="s">
        <v>426</v>
      </c>
      <c r="H775" s="104" t="s">
        <v>448</v>
      </c>
      <c r="I775" s="102" t="s">
        <v>214</v>
      </c>
      <c r="J775" s="105">
        <v>16.88</v>
      </c>
      <c r="K775" s="83">
        <v>16.88</v>
      </c>
      <c r="L775" s="102" t="s">
        <v>214</v>
      </c>
      <c r="M775" s="105">
        <f t="shared" si="12"/>
        <v>4.6246575342465748E-2</v>
      </c>
      <c r="N775" s="83">
        <f t="shared" si="13"/>
        <v>4.6246575342465748E-2</v>
      </c>
    </row>
    <row r="776" spans="1:14" x14ac:dyDescent="0.25">
      <c r="A776" s="79" t="s">
        <v>339</v>
      </c>
      <c r="B776" s="133" t="s">
        <v>359</v>
      </c>
      <c r="C776" s="137" t="s">
        <v>429</v>
      </c>
      <c r="D776" s="81" t="str">
        <f>IFERROR(IF(C776="No CAS","",INDEX('DEQ Pollutant List'!$C$7:$C$611,MATCH('5. Pollutant Emissions - MB'!C776,'DEQ Pollutant List'!$B$7:$B$611,0))),"")</f>
        <v>Ethylene glycol monobutyl ether</v>
      </c>
      <c r="E776" s="115"/>
      <c r="F776" s="138" t="s">
        <v>426</v>
      </c>
      <c r="G776" s="139" t="s">
        <v>426</v>
      </c>
      <c r="H776" s="104" t="s">
        <v>448</v>
      </c>
      <c r="I776" s="102" t="s">
        <v>214</v>
      </c>
      <c r="J776" s="105">
        <v>49.229522914183548</v>
      </c>
      <c r="K776" s="83">
        <v>49.229522914183548</v>
      </c>
      <c r="L776" s="102" t="s">
        <v>214</v>
      </c>
      <c r="M776" s="105">
        <f t="shared" si="12"/>
        <v>0.1348754052443385</v>
      </c>
      <c r="N776" s="83">
        <f t="shared" si="13"/>
        <v>0.1348754052443385</v>
      </c>
    </row>
    <row r="777" spans="1:14" x14ac:dyDescent="0.25">
      <c r="A777" s="79" t="s">
        <v>339</v>
      </c>
      <c r="B777" s="133" t="s">
        <v>359</v>
      </c>
      <c r="C777" s="137" t="s">
        <v>430</v>
      </c>
      <c r="D777" s="81" t="str">
        <f>IFERROR(IF(C777="No CAS","",INDEX('DEQ Pollutant List'!$C$7:$C$611,MATCH('5. Pollutant Emissions - MB'!C777,'DEQ Pollutant List'!$B$7:$B$611,0))),"")</f>
        <v>n-Butyl alcohol</v>
      </c>
      <c r="E777" s="115"/>
      <c r="F777" s="138" t="s">
        <v>426</v>
      </c>
      <c r="G777" s="139" t="s">
        <v>426</v>
      </c>
      <c r="H777" s="104" t="s">
        <v>448</v>
      </c>
      <c r="I777" s="102" t="s">
        <v>214</v>
      </c>
      <c r="J777" s="105">
        <v>256.62741060786652</v>
      </c>
      <c r="K777" s="83">
        <v>256.62741060786652</v>
      </c>
      <c r="L777" s="102" t="s">
        <v>214</v>
      </c>
      <c r="M777" s="105">
        <f t="shared" si="12"/>
        <v>0.70308879618593567</v>
      </c>
      <c r="N777" s="83">
        <f t="shared" si="13"/>
        <v>0.70308879618593567</v>
      </c>
    </row>
    <row r="778" spans="1:14" x14ac:dyDescent="0.25">
      <c r="A778" s="79" t="s">
        <v>339</v>
      </c>
      <c r="B778" s="133" t="s">
        <v>359</v>
      </c>
      <c r="C778" s="137" t="s">
        <v>431</v>
      </c>
      <c r="D778" s="81" t="str">
        <f>IFERROR(IF(C778="No CAS","",INDEX('DEQ Pollutant List'!$C$7:$C$611,MATCH('5. Pollutant Emissions - MB'!C778,'DEQ Pollutant List'!$B$7:$B$611,0))),"")</f>
        <v>1,2,4-Trimethylbenzene</v>
      </c>
      <c r="E778" s="115"/>
      <c r="F778" s="138" t="s">
        <v>426</v>
      </c>
      <c r="G778" s="139" t="s">
        <v>426</v>
      </c>
      <c r="H778" s="104" t="s">
        <v>448</v>
      </c>
      <c r="I778" s="102" t="s">
        <v>214</v>
      </c>
      <c r="J778" s="105">
        <v>1012.7701162276519</v>
      </c>
      <c r="K778" s="83">
        <v>1012.7701162276519</v>
      </c>
      <c r="L778" s="102" t="s">
        <v>214</v>
      </c>
      <c r="M778" s="105">
        <f t="shared" si="12"/>
        <v>2.7747126471990464</v>
      </c>
      <c r="N778" s="83">
        <f t="shared" si="13"/>
        <v>2.7747126471990464</v>
      </c>
    </row>
    <row r="779" spans="1:14" x14ac:dyDescent="0.25">
      <c r="A779" s="79" t="s">
        <v>339</v>
      </c>
      <c r="B779" s="133" t="s">
        <v>359</v>
      </c>
      <c r="C779" s="137" t="s">
        <v>432</v>
      </c>
      <c r="D779" s="81" t="str">
        <f>IFERROR(IF(C779="No CAS","",INDEX('DEQ Pollutant List'!$C$7:$C$611,MATCH('5. Pollutant Emissions - MB'!C779,'DEQ Pollutant List'!$B$7:$B$611,0))),"")</f>
        <v>Propylene glycol monomethyl ether acetate</v>
      </c>
      <c r="E779" s="115"/>
      <c r="F779" s="138" t="s">
        <v>426</v>
      </c>
      <c r="G779" s="139" t="s">
        <v>426</v>
      </c>
      <c r="H779" s="104" t="s">
        <v>448</v>
      </c>
      <c r="I779" s="102" t="s">
        <v>214</v>
      </c>
      <c r="J779" s="105">
        <v>1509.5730035756853</v>
      </c>
      <c r="K779" s="83">
        <v>1509.5730035756853</v>
      </c>
      <c r="L779" s="102" t="s">
        <v>214</v>
      </c>
      <c r="M779" s="105">
        <f t="shared" si="12"/>
        <v>4.1358164481525623</v>
      </c>
      <c r="N779" s="83">
        <f t="shared" si="13"/>
        <v>4.1358164481525623</v>
      </c>
    </row>
    <row r="780" spans="1:14" x14ac:dyDescent="0.25">
      <c r="A780" s="79" t="s">
        <v>339</v>
      </c>
      <c r="B780" s="133" t="s">
        <v>359</v>
      </c>
      <c r="C780" s="137" t="s">
        <v>178</v>
      </c>
      <c r="D780" s="81" t="str">
        <f>IFERROR(IF(C780="No CAS","",INDEX('DEQ Pollutant List'!$C$7:$C$611,MATCH('5. Pollutant Emissions - MB'!C780,'DEQ Pollutant List'!$B$7:$B$611,0))),"")</f>
        <v>Chromium VI, chromate and dichromate particulate</v>
      </c>
      <c r="E780" s="115"/>
      <c r="F780" s="138" t="s">
        <v>426</v>
      </c>
      <c r="G780" s="139" t="s">
        <v>426</v>
      </c>
      <c r="H780" s="104" t="s">
        <v>448</v>
      </c>
      <c r="I780" s="102" t="s">
        <v>214</v>
      </c>
      <c r="J780" s="105">
        <v>0</v>
      </c>
      <c r="K780" s="83">
        <v>0</v>
      </c>
      <c r="L780" s="102" t="s">
        <v>214</v>
      </c>
      <c r="M780" s="105">
        <f t="shared" si="12"/>
        <v>0</v>
      </c>
      <c r="N780" s="83">
        <f t="shared" si="13"/>
        <v>0</v>
      </c>
    </row>
    <row r="781" spans="1:14" x14ac:dyDescent="0.25">
      <c r="A781" s="79" t="s">
        <v>339</v>
      </c>
      <c r="B781" s="133" t="s">
        <v>359</v>
      </c>
      <c r="C781" s="137" t="s">
        <v>425</v>
      </c>
      <c r="D781" s="81" t="str">
        <f>IFERROR(IF(C781="No CAS","",INDEX('DEQ Pollutant List'!$C$7:$C$611,MATCH('5. Pollutant Emissions - MB'!C781,'DEQ Pollutant List'!$B$7:$B$611,0))),"")</f>
        <v>2-Butanone (methyl ethyl ketone)</v>
      </c>
      <c r="E781" s="115"/>
      <c r="F781" s="138" t="s">
        <v>426</v>
      </c>
      <c r="G781" s="139" t="s">
        <v>426</v>
      </c>
      <c r="H781" s="104" t="s">
        <v>448</v>
      </c>
      <c r="I781" s="102" t="s">
        <v>214</v>
      </c>
      <c r="J781" s="105">
        <v>61913.424743742544</v>
      </c>
      <c r="K781" s="83">
        <v>61913.424743742544</v>
      </c>
      <c r="L781" s="102" t="s">
        <v>214</v>
      </c>
      <c r="M781" s="105">
        <f t="shared" si="12"/>
        <v>169.625821215733</v>
      </c>
      <c r="N781" s="83">
        <f t="shared" si="13"/>
        <v>169.625821215733</v>
      </c>
    </row>
    <row r="782" spans="1:14" x14ac:dyDescent="0.25">
      <c r="A782" s="79" t="s">
        <v>339</v>
      </c>
      <c r="B782" s="133" t="s">
        <v>359</v>
      </c>
      <c r="C782" s="137" t="s">
        <v>433</v>
      </c>
      <c r="D782" s="81" t="str">
        <f>IFERROR(IF(C782="No CAS","",INDEX('DEQ Pollutant List'!$C$7:$C$611,MATCH('5. Pollutant Emissions - MB'!C782,'DEQ Pollutant List'!$B$7:$B$611,0))),"")</f>
        <v>t-Butyl acetate</v>
      </c>
      <c r="E782" s="115"/>
      <c r="F782" s="138" t="s">
        <v>426</v>
      </c>
      <c r="G782" s="139" t="s">
        <v>426</v>
      </c>
      <c r="H782" s="104" t="s">
        <v>448</v>
      </c>
      <c r="I782" s="102" t="s">
        <v>214</v>
      </c>
      <c r="J782" s="105">
        <v>0</v>
      </c>
      <c r="K782" s="83">
        <v>0</v>
      </c>
      <c r="L782" s="102" t="s">
        <v>214</v>
      </c>
      <c r="M782" s="105">
        <f t="shared" si="12"/>
        <v>0</v>
      </c>
      <c r="N782" s="83">
        <f t="shared" si="13"/>
        <v>0</v>
      </c>
    </row>
    <row r="783" spans="1:14" x14ac:dyDescent="0.25">
      <c r="A783" s="79" t="s">
        <v>339</v>
      </c>
      <c r="B783" s="133" t="s">
        <v>359</v>
      </c>
      <c r="C783" s="137" t="s">
        <v>185</v>
      </c>
      <c r="D783" s="81" t="str">
        <f>IFERROR(IF(C783="No CAS","",INDEX('DEQ Pollutant List'!$C$7:$C$611,MATCH('5. Pollutant Emissions - MB'!C783,'DEQ Pollutant List'!$B$7:$B$611,0))),"")</f>
        <v>Mercury and compounds</v>
      </c>
      <c r="E783" s="115"/>
      <c r="F783" s="138" t="s">
        <v>426</v>
      </c>
      <c r="G783" s="139" t="s">
        <v>426</v>
      </c>
      <c r="H783" s="104" t="s">
        <v>448</v>
      </c>
      <c r="I783" s="102" t="s">
        <v>214</v>
      </c>
      <c r="J783" s="105">
        <v>0</v>
      </c>
      <c r="K783" s="83">
        <v>0</v>
      </c>
      <c r="L783" s="102" t="s">
        <v>214</v>
      </c>
      <c r="M783" s="105">
        <f t="shared" si="12"/>
        <v>0</v>
      </c>
      <c r="N783" s="83">
        <f t="shared" si="13"/>
        <v>0</v>
      </c>
    </row>
    <row r="784" spans="1:14" x14ac:dyDescent="0.25">
      <c r="A784" s="79" t="s">
        <v>339</v>
      </c>
      <c r="B784" s="133" t="s">
        <v>359</v>
      </c>
      <c r="C784" s="137" t="s">
        <v>183</v>
      </c>
      <c r="D784" s="81" t="str">
        <f>IFERROR(IF(C784="No CAS","",INDEX('DEQ Pollutant List'!$C$7:$C$611,MATCH('5. Pollutant Emissions - MB'!C784,'DEQ Pollutant List'!$B$7:$B$611,0))),"")</f>
        <v>Lead and compounds</v>
      </c>
      <c r="E784" s="115"/>
      <c r="F784" s="138" t="s">
        <v>426</v>
      </c>
      <c r="G784" s="139" t="s">
        <v>426</v>
      </c>
      <c r="H784" s="104" t="s">
        <v>448</v>
      </c>
      <c r="I784" s="102" t="s">
        <v>214</v>
      </c>
      <c r="J784" s="105">
        <v>0</v>
      </c>
      <c r="K784" s="83">
        <v>0</v>
      </c>
      <c r="L784" s="102" t="s">
        <v>214</v>
      </c>
      <c r="M784" s="105">
        <f t="shared" si="12"/>
        <v>0</v>
      </c>
      <c r="N784" s="83">
        <f t="shared" si="13"/>
        <v>0</v>
      </c>
    </row>
    <row r="785" spans="1:14" x14ac:dyDescent="0.25">
      <c r="A785" s="79" t="s">
        <v>339</v>
      </c>
      <c r="B785" s="133" t="s">
        <v>359</v>
      </c>
      <c r="C785" s="137" t="s">
        <v>424</v>
      </c>
      <c r="D785" s="81" t="str">
        <f>IFERROR(IF(C785="No CAS","",INDEX('DEQ Pollutant List'!$C$7:$C$611,MATCH('5. Pollutant Emissions - MB'!C785,'DEQ Pollutant List'!$B$7:$B$611,0))),"")</f>
        <v>Isopropyl alcohol</v>
      </c>
      <c r="E785" s="115"/>
      <c r="F785" s="138" t="s">
        <v>426</v>
      </c>
      <c r="G785" s="139" t="s">
        <v>426</v>
      </c>
      <c r="H785" s="104" t="s">
        <v>448</v>
      </c>
      <c r="I785" s="102" t="s">
        <v>214</v>
      </c>
      <c r="J785" s="105">
        <v>9509.4571537544689</v>
      </c>
      <c r="K785" s="83">
        <v>9509.4571537544689</v>
      </c>
      <c r="L785" s="102" t="s">
        <v>214</v>
      </c>
      <c r="M785" s="105">
        <f t="shared" si="12"/>
        <v>26.05330727056019</v>
      </c>
      <c r="N785" s="83">
        <f t="shared" si="13"/>
        <v>26.05330727056019</v>
      </c>
    </row>
    <row r="786" spans="1:14" x14ac:dyDescent="0.25">
      <c r="A786" s="79" t="s">
        <v>339</v>
      </c>
      <c r="B786" s="133" t="s">
        <v>359</v>
      </c>
      <c r="C786" s="137" t="s">
        <v>420</v>
      </c>
      <c r="D786" s="81" t="str">
        <f>IFERROR(IF(C786="No CAS","",INDEX('DEQ Pollutant List'!$C$7:$C$611,MATCH('5. Pollutant Emissions - MB'!C786,'DEQ Pollutant List'!$B$7:$B$611,0))),"")</f>
        <v>Acetone</v>
      </c>
      <c r="E786" s="115"/>
      <c r="F786" s="138" t="s">
        <v>426</v>
      </c>
      <c r="G786" s="139" t="s">
        <v>426</v>
      </c>
      <c r="H786" s="104" t="s">
        <v>448</v>
      </c>
      <c r="I786" s="102" t="s">
        <v>214</v>
      </c>
      <c r="J786" s="105">
        <v>61079.261835518468</v>
      </c>
      <c r="K786" s="83">
        <v>61079.261835518468</v>
      </c>
      <c r="L786" s="102" t="s">
        <v>214</v>
      </c>
      <c r="M786" s="105">
        <f t="shared" si="12"/>
        <v>167.34044338498211</v>
      </c>
      <c r="N786" s="83">
        <f t="shared" si="13"/>
        <v>167.34044338498211</v>
      </c>
    </row>
    <row r="787" spans="1:14" x14ac:dyDescent="0.25">
      <c r="A787" s="79" t="s">
        <v>339</v>
      </c>
      <c r="B787" s="133" t="s">
        <v>359</v>
      </c>
      <c r="C787" s="137" t="s">
        <v>423</v>
      </c>
      <c r="D787" s="81" t="str">
        <f>IFERROR(IF(C787="No CAS","",INDEX('DEQ Pollutant List'!$C$7:$C$611,MATCH('5. Pollutant Emissions - MB'!C787,'DEQ Pollutant List'!$B$7:$B$611,0))),"")</f>
        <v>Propylene glycol monomethyl ether</v>
      </c>
      <c r="E787" s="115"/>
      <c r="F787" s="138" t="s">
        <v>426</v>
      </c>
      <c r="G787" s="139" t="s">
        <v>426</v>
      </c>
      <c r="H787" s="104" t="s">
        <v>448</v>
      </c>
      <c r="I787" s="102" t="s">
        <v>214</v>
      </c>
      <c r="J787" s="105">
        <v>0</v>
      </c>
      <c r="K787" s="83">
        <v>0</v>
      </c>
      <c r="L787" s="102" t="s">
        <v>214</v>
      </c>
      <c r="M787" s="105">
        <f t="shared" si="12"/>
        <v>0</v>
      </c>
      <c r="N787" s="83">
        <f t="shared" si="13"/>
        <v>0</v>
      </c>
    </row>
    <row r="788" spans="1:14" x14ac:dyDescent="0.25">
      <c r="A788" s="79" t="s">
        <v>339</v>
      </c>
      <c r="B788" s="133" t="s">
        <v>359</v>
      </c>
      <c r="C788" s="137" t="s">
        <v>179</v>
      </c>
      <c r="D788" s="81" t="str">
        <f>IFERROR(IF(C788="No CAS","",INDEX('DEQ Pollutant List'!$C$7:$C$611,MATCH('5. Pollutant Emissions - MB'!C788,'DEQ Pollutant List'!$B$7:$B$611,0))),"")</f>
        <v>Cobalt and compounds</v>
      </c>
      <c r="E788" s="115"/>
      <c r="F788" s="138" t="s">
        <v>426</v>
      </c>
      <c r="G788" s="139" t="s">
        <v>426</v>
      </c>
      <c r="H788" s="104" t="s">
        <v>448</v>
      </c>
      <c r="I788" s="102" t="s">
        <v>214</v>
      </c>
      <c r="J788" s="105">
        <v>3.0837497020262249E-2</v>
      </c>
      <c r="K788" s="83">
        <v>3.0837497020262249E-2</v>
      </c>
      <c r="L788" s="102" t="s">
        <v>214</v>
      </c>
      <c r="M788" s="105">
        <f t="shared" si="12"/>
        <v>8.4486293206197945E-5</v>
      </c>
      <c r="N788" s="83">
        <f t="shared" si="13"/>
        <v>8.4486293206197945E-5</v>
      </c>
    </row>
    <row r="789" spans="1:14" x14ac:dyDescent="0.25">
      <c r="A789" s="79" t="s">
        <v>339</v>
      </c>
      <c r="B789" s="133" t="s">
        <v>359</v>
      </c>
      <c r="C789" s="137" t="s">
        <v>434</v>
      </c>
      <c r="D789" s="81" t="str">
        <f>IFERROR(IF(C789="No CAS","",INDEX('DEQ Pollutant List'!$C$7:$C$611,MATCH('5. Pollutant Emissions - MB'!C789,'DEQ Pollutant List'!$B$7:$B$611,0))),"")</f>
        <v>Sulfuric acid</v>
      </c>
      <c r="E789" s="115"/>
      <c r="F789" s="138" t="s">
        <v>426</v>
      </c>
      <c r="G789" s="139" t="s">
        <v>426</v>
      </c>
      <c r="H789" s="104" t="s">
        <v>448</v>
      </c>
      <c r="I789" s="102" t="s">
        <v>214</v>
      </c>
      <c r="J789" s="105">
        <v>0</v>
      </c>
      <c r="K789" s="83">
        <v>0</v>
      </c>
      <c r="L789" s="102" t="s">
        <v>214</v>
      </c>
      <c r="M789" s="105">
        <f t="shared" si="12"/>
        <v>0</v>
      </c>
      <c r="N789" s="83">
        <f t="shared" si="13"/>
        <v>0</v>
      </c>
    </row>
    <row r="790" spans="1:14" x14ac:dyDescent="0.25">
      <c r="A790" s="79" t="s">
        <v>339</v>
      </c>
      <c r="B790" s="133" t="s">
        <v>359</v>
      </c>
      <c r="C790" s="137" t="s">
        <v>435</v>
      </c>
      <c r="D790" s="81" t="str">
        <f>IFERROR(IF(C790="No CAS","",INDEX('DEQ Pollutant List'!$C$7:$C$611,MATCH('5. Pollutant Emissions - MB'!C790,'DEQ Pollutant List'!$B$7:$B$611,0))),"")</f>
        <v>Hexachlorobenzene</v>
      </c>
      <c r="E790" s="115"/>
      <c r="F790" s="138" t="s">
        <v>426</v>
      </c>
      <c r="G790" s="139" t="s">
        <v>426</v>
      </c>
      <c r="H790" s="104" t="s">
        <v>448</v>
      </c>
      <c r="I790" s="102" t="s">
        <v>214</v>
      </c>
      <c r="J790" s="105">
        <v>0</v>
      </c>
      <c r="K790" s="83">
        <v>0</v>
      </c>
      <c r="L790" s="102" t="s">
        <v>214</v>
      </c>
      <c r="M790" s="105">
        <f t="shared" si="12"/>
        <v>0</v>
      </c>
      <c r="N790" s="83">
        <f t="shared" si="13"/>
        <v>0</v>
      </c>
    </row>
    <row r="791" spans="1:14" x14ac:dyDescent="0.25">
      <c r="A791" s="79" t="s">
        <v>339</v>
      </c>
      <c r="B791" s="133" t="s">
        <v>359</v>
      </c>
      <c r="C791" s="137" t="s">
        <v>180</v>
      </c>
      <c r="D791" s="81" t="str">
        <f>IFERROR(IF(C791="No CAS","",INDEX('DEQ Pollutant List'!$C$7:$C$611,MATCH('5. Pollutant Emissions - MB'!C791,'DEQ Pollutant List'!$B$7:$B$611,0))),"")</f>
        <v>Copper and compounds</v>
      </c>
      <c r="E791" s="115"/>
      <c r="F791" s="138" t="s">
        <v>426</v>
      </c>
      <c r="G791" s="139" t="s">
        <v>426</v>
      </c>
      <c r="H791" s="104" t="s">
        <v>448</v>
      </c>
      <c r="I791" s="102" t="s">
        <v>214</v>
      </c>
      <c r="J791" s="105">
        <v>0</v>
      </c>
      <c r="K791" s="83">
        <v>0</v>
      </c>
      <c r="L791" s="102" t="s">
        <v>214</v>
      </c>
      <c r="M791" s="105">
        <f t="shared" si="12"/>
        <v>0</v>
      </c>
      <c r="N791" s="83">
        <f t="shared" si="13"/>
        <v>0</v>
      </c>
    </row>
    <row r="792" spans="1:14" x14ac:dyDescent="0.25">
      <c r="A792" s="79" t="s">
        <v>339</v>
      </c>
      <c r="B792" s="133" t="s">
        <v>359</v>
      </c>
      <c r="C792" s="137" t="s">
        <v>184</v>
      </c>
      <c r="D792" s="81" t="str">
        <f>IFERROR(IF(C792="No CAS","",INDEX('DEQ Pollutant List'!$C$7:$C$611,MATCH('5. Pollutant Emissions - MB'!C792,'DEQ Pollutant List'!$B$7:$B$611,0))),"")</f>
        <v>Manganese and compounds</v>
      </c>
      <c r="E792" s="115"/>
      <c r="F792" s="138" t="s">
        <v>426</v>
      </c>
      <c r="G792" s="139" t="s">
        <v>426</v>
      </c>
      <c r="H792" s="104" t="s">
        <v>448</v>
      </c>
      <c r="I792" s="102" t="s">
        <v>214</v>
      </c>
      <c r="J792" s="105">
        <v>0</v>
      </c>
      <c r="K792" s="83">
        <v>0</v>
      </c>
      <c r="L792" s="102" t="s">
        <v>214</v>
      </c>
      <c r="M792" s="105">
        <f t="shared" si="12"/>
        <v>0</v>
      </c>
      <c r="N792" s="83">
        <f t="shared" si="13"/>
        <v>0</v>
      </c>
    </row>
    <row r="793" spans="1:14" x14ac:dyDescent="0.25">
      <c r="A793" s="79" t="s">
        <v>339</v>
      </c>
      <c r="B793" s="133" t="s">
        <v>359</v>
      </c>
      <c r="C793" s="137" t="s">
        <v>436</v>
      </c>
      <c r="D793" s="81" t="str">
        <f>IFERROR(IF(C793="No CAS","",INDEX('DEQ Pollutant List'!$C$7:$C$611,MATCH('5. Pollutant Emissions - MB'!C793,'DEQ Pollutant List'!$B$7:$B$611,0))),"")</f>
        <v>1,2,3-Trimethylbenzene</v>
      </c>
      <c r="E793" s="115"/>
      <c r="F793" s="138" t="s">
        <v>426</v>
      </c>
      <c r="G793" s="139" t="s">
        <v>426</v>
      </c>
      <c r="H793" s="104" t="s">
        <v>448</v>
      </c>
      <c r="I793" s="102" t="s">
        <v>214</v>
      </c>
      <c r="J793" s="105">
        <v>0</v>
      </c>
      <c r="K793" s="83">
        <v>0</v>
      </c>
      <c r="L793" s="102" t="s">
        <v>214</v>
      </c>
      <c r="M793" s="105">
        <f t="shared" si="12"/>
        <v>0</v>
      </c>
      <c r="N793" s="83">
        <f t="shared" si="13"/>
        <v>0</v>
      </c>
    </row>
    <row r="794" spans="1:14" x14ac:dyDescent="0.25">
      <c r="A794" s="79" t="s">
        <v>360</v>
      </c>
      <c r="B794" s="133" t="s">
        <v>362</v>
      </c>
      <c r="C794" s="137" t="s">
        <v>431</v>
      </c>
      <c r="D794" s="81" t="str">
        <f>IFERROR(IF(C794="No CAS","",INDEX('DEQ Pollutant List'!$C$7:$C$611,MATCH('5. Pollutant Emissions - MB'!C794,'DEQ Pollutant List'!$B$7:$B$611,0))),"")</f>
        <v>1,2,4-Trimethylbenzene</v>
      </c>
      <c r="E794" s="115"/>
      <c r="F794" s="138">
        <v>0</v>
      </c>
      <c r="G794" s="139">
        <v>0.01</v>
      </c>
      <c r="H794" s="104"/>
      <c r="I794" s="102" cm="1">
        <f t="array" ref="I794">((_xlfn.XLOOKUP(B794,'4. Material Balance Activities'!$C$162:$C$168,'4. Material Balance Activities'!$G$162:$G$168,NA,0,1)-_xlfn.XLOOKUP(B794,'4. Material Balance Activities'!$C$162:$C$168,'4. Material Balance Activities'!$M$162:$M$168,NA,0,1))*G794)*(1-F794)</f>
        <v>326.42068800000004</v>
      </c>
      <c r="J794" s="105" t="s">
        <v>214</v>
      </c>
      <c r="K794" s="83" t="s">
        <v>214</v>
      </c>
      <c r="L794" s="102" cm="1">
        <f t="array" ref="L794">((_xlfn.XLOOKUP(B794,'4. Material Balance Activities'!$C$162:$C$168,'4. Material Balance Activities'!$J$162:$J$168,NA,0,1)-_xlfn.XLOOKUP(B794,'4. Material Balance Activities'!$C$162:$C$168,'4. Material Balance Activities'!$P$162:$P$168,NA,0,1))*G794)*(1-F794)</f>
        <v>1.3162124516129032</v>
      </c>
      <c r="M794" s="105" t="s">
        <v>214</v>
      </c>
      <c r="N794" s="83" t="s">
        <v>214</v>
      </c>
    </row>
    <row r="795" spans="1:14" x14ac:dyDescent="0.25">
      <c r="A795" s="79" t="s">
        <v>360</v>
      </c>
      <c r="B795" s="133" t="s">
        <v>362</v>
      </c>
      <c r="C795" s="137" t="s">
        <v>437</v>
      </c>
      <c r="D795" s="81" t="str">
        <f>IFERROR(IF(C795="No CAS","",INDEX('DEQ Pollutant List'!$C$7:$C$611,MATCH('5. Pollutant Emissions - MB'!C795,'DEQ Pollutant List'!$B$7:$B$611,0))),"")</f>
        <v>1,3,5-Trimethylbenzene</v>
      </c>
      <c r="E795" s="115"/>
      <c r="F795" s="138">
        <v>0</v>
      </c>
      <c r="G795" s="139">
        <v>0.01</v>
      </c>
      <c r="H795" s="104"/>
      <c r="I795" s="102" cm="1">
        <f t="array" ref="I795">((_xlfn.XLOOKUP(B795,'4. Material Balance Activities'!$C$162:$C$168,'4. Material Balance Activities'!$G$162:$G$168,NA,0,1)-_xlfn.XLOOKUP(B795,'4. Material Balance Activities'!$C$162:$C$168,'4. Material Balance Activities'!$M$162:$M$168,NA,0,1))*G795)*(1-F795)</f>
        <v>326.42068800000004</v>
      </c>
      <c r="J795" s="105" t="s">
        <v>214</v>
      </c>
      <c r="K795" s="83" t="s">
        <v>214</v>
      </c>
      <c r="L795" s="102" cm="1">
        <f t="array" ref="L795">((_xlfn.XLOOKUP(B795,'4. Material Balance Activities'!$C$162:$C$168,'4. Material Balance Activities'!$J$162:$J$168,NA,0,1)-_xlfn.XLOOKUP(B795,'4. Material Balance Activities'!$C$162:$C$168,'4. Material Balance Activities'!$P$162:$P$168,NA,0,1))*G795)*(1-F795)</f>
        <v>1.3162124516129032</v>
      </c>
      <c r="M795" s="105" t="s">
        <v>214</v>
      </c>
      <c r="N795" s="83" t="s">
        <v>214</v>
      </c>
    </row>
    <row r="796" spans="1:14" x14ac:dyDescent="0.25">
      <c r="A796" s="79" t="s">
        <v>360</v>
      </c>
      <c r="B796" s="133" t="s">
        <v>362</v>
      </c>
      <c r="C796" s="137" t="s">
        <v>191</v>
      </c>
      <c r="D796" s="81" t="str">
        <f>IFERROR(IF(C796="No CAS","",INDEX('DEQ Pollutant List'!$C$7:$C$611,MATCH('5. Pollutant Emissions - MB'!C796,'DEQ Pollutant List'!$B$7:$B$611,0))),"")</f>
        <v>Xylene (mixture), including m-xylene, o-xylene, p-xylene</v>
      </c>
      <c r="E796" s="115"/>
      <c r="F796" s="138">
        <v>0</v>
      </c>
      <c r="G796" s="139">
        <v>0.1</v>
      </c>
      <c r="H796" s="104"/>
      <c r="I796" s="102" cm="1">
        <f t="array" ref="I796">((_xlfn.XLOOKUP(B796,'4. Material Balance Activities'!$C$162:$C$168,'4. Material Balance Activities'!$G$162:$G$168,NA,0,1)-_xlfn.XLOOKUP(B796,'4. Material Balance Activities'!$C$162:$C$168,'4. Material Balance Activities'!$M$162:$M$168,NA,0,1))*G796)*(1-F796)</f>
        <v>3264.2068800000002</v>
      </c>
      <c r="J796" s="105" t="s">
        <v>214</v>
      </c>
      <c r="K796" s="83" t="s">
        <v>214</v>
      </c>
      <c r="L796" s="102" cm="1">
        <f t="array" ref="L796">((_xlfn.XLOOKUP(B796,'4. Material Balance Activities'!$C$162:$C$168,'4. Material Balance Activities'!$J$162:$J$168,NA,0,1)-_xlfn.XLOOKUP(B796,'4. Material Balance Activities'!$C$162:$C$168,'4. Material Balance Activities'!$P$162:$P$168,NA,0,1))*G796)*(1-F796)</f>
        <v>13.162124516129033</v>
      </c>
      <c r="M796" s="105" t="s">
        <v>214</v>
      </c>
      <c r="N796" s="83" t="s">
        <v>214</v>
      </c>
    </row>
    <row r="797" spans="1:14" x14ac:dyDescent="0.25">
      <c r="A797" s="79" t="s">
        <v>360</v>
      </c>
      <c r="B797" s="133" t="s">
        <v>362</v>
      </c>
      <c r="C797" s="137" t="s">
        <v>181</v>
      </c>
      <c r="D797" s="81" t="str">
        <f>IFERROR(IF(C797="No CAS","",INDEX('DEQ Pollutant List'!$C$7:$C$611,MATCH('5. Pollutant Emissions - MB'!C797,'DEQ Pollutant List'!$B$7:$B$611,0))),"")</f>
        <v>Ethyl benzene</v>
      </c>
      <c r="E797" s="115"/>
      <c r="F797" s="138">
        <v>0</v>
      </c>
      <c r="G797" s="139">
        <v>0.02</v>
      </c>
      <c r="H797" s="104"/>
      <c r="I797" s="102" cm="1">
        <f t="array" ref="I797">((_xlfn.XLOOKUP(B797,'4. Material Balance Activities'!$C$162:$C$168,'4. Material Balance Activities'!$G$162:$G$168,NA,0,1)-_xlfn.XLOOKUP(B797,'4. Material Balance Activities'!$C$162:$C$168,'4. Material Balance Activities'!$M$162:$M$168,NA,0,1))*G797)*(1-F797)</f>
        <v>652.84137600000008</v>
      </c>
      <c r="J797" s="105" t="s">
        <v>214</v>
      </c>
      <c r="K797" s="83" t="s">
        <v>214</v>
      </c>
      <c r="L797" s="102" cm="1">
        <f t="array" ref="L797">((_xlfn.XLOOKUP(B797,'4. Material Balance Activities'!$C$162:$C$168,'4. Material Balance Activities'!$J$162:$J$168,NA,0,1)-_xlfn.XLOOKUP(B797,'4. Material Balance Activities'!$C$162:$C$168,'4. Material Balance Activities'!$P$162:$P$168,NA,0,1))*G797)*(1-F797)</f>
        <v>2.6324249032258065</v>
      </c>
      <c r="M797" s="105" t="s">
        <v>214</v>
      </c>
      <c r="N797" s="83" t="s">
        <v>214</v>
      </c>
    </row>
    <row r="798" spans="1:14" x14ac:dyDescent="0.25">
      <c r="A798" s="79" t="s">
        <v>360</v>
      </c>
      <c r="B798" s="133" t="s">
        <v>362</v>
      </c>
      <c r="C798" s="137" t="s">
        <v>428</v>
      </c>
      <c r="D798" s="81" t="str">
        <f>IFERROR(IF(C798="No CAS","",INDEX('DEQ Pollutant List'!$C$7:$C$611,MATCH('5. Pollutant Emissions - MB'!C798,'DEQ Pollutant List'!$B$7:$B$611,0))),"")</f>
        <v>Isopropylbenzene (cumene)</v>
      </c>
      <c r="E798" s="115"/>
      <c r="F798" s="138">
        <v>0</v>
      </c>
      <c r="G798" s="139">
        <v>2E-3</v>
      </c>
      <c r="H798" s="104"/>
      <c r="I798" s="102" cm="1">
        <f t="array" ref="I798">((_xlfn.XLOOKUP(B798,'4. Material Balance Activities'!$C$162:$C$168,'4. Material Balance Activities'!$G$162:$G$168,NA,0,1)-_xlfn.XLOOKUP(B798,'4. Material Balance Activities'!$C$162:$C$168,'4. Material Balance Activities'!$M$162:$M$168,NA,0,1))*G798)*(1-F798)</f>
        <v>65.284137600000008</v>
      </c>
      <c r="J798" s="105" t="s">
        <v>214</v>
      </c>
      <c r="K798" s="83" t="s">
        <v>214</v>
      </c>
      <c r="L798" s="102" cm="1">
        <f t="array" ref="L798">((_xlfn.XLOOKUP(B798,'4. Material Balance Activities'!$C$162:$C$168,'4. Material Balance Activities'!$J$162:$J$168,NA,0,1)-_xlfn.XLOOKUP(B798,'4. Material Balance Activities'!$C$162:$C$168,'4. Material Balance Activities'!$P$162:$P$168,NA,0,1))*G798)*(1-F798)</f>
        <v>0.26324249032258062</v>
      </c>
      <c r="M798" s="105" t="s">
        <v>214</v>
      </c>
      <c r="N798" s="83" t="s">
        <v>214</v>
      </c>
    </row>
    <row r="799" spans="1:14" x14ac:dyDescent="0.25">
      <c r="A799" s="79" t="s">
        <v>360</v>
      </c>
      <c r="B799" s="133" t="s">
        <v>362</v>
      </c>
      <c r="C799" s="137" t="s">
        <v>436</v>
      </c>
      <c r="D799" s="81" t="str">
        <f>IFERROR(IF(C799="No CAS","",INDEX('DEQ Pollutant List'!$C$7:$C$611,MATCH('5. Pollutant Emissions - MB'!C799,'DEQ Pollutant List'!$B$7:$B$611,0))),"")</f>
        <v>1,2,3-Trimethylbenzene</v>
      </c>
      <c r="E799" s="115"/>
      <c r="F799" s="138">
        <v>0</v>
      </c>
      <c r="G799" s="139">
        <v>0.01</v>
      </c>
      <c r="H799" s="104"/>
      <c r="I799" s="102" cm="1">
        <f t="array" ref="I799">((_xlfn.XLOOKUP(B799,'4. Material Balance Activities'!$C$162:$C$168,'4. Material Balance Activities'!$G$162:$G$168,NA,0,1)-_xlfn.XLOOKUP(B799,'4. Material Balance Activities'!$C$162:$C$168,'4. Material Balance Activities'!$M$162:$M$168,NA,0,1))*G799)*(1-F799)</f>
        <v>326.42068800000004</v>
      </c>
      <c r="J799" s="105" t="s">
        <v>214</v>
      </c>
      <c r="K799" s="83" t="s">
        <v>214</v>
      </c>
      <c r="L799" s="102" cm="1">
        <f t="array" ref="L799">((_xlfn.XLOOKUP(B799,'4. Material Balance Activities'!$C$162:$C$168,'4. Material Balance Activities'!$J$162:$J$168,NA,0,1)-_xlfn.XLOOKUP(B799,'4. Material Balance Activities'!$C$162:$C$168,'4. Material Balance Activities'!$P$162:$P$168,NA,0,1))*G799)*(1-F799)</f>
        <v>1.3162124516129032</v>
      </c>
      <c r="M799" s="105" t="s">
        <v>214</v>
      </c>
      <c r="N799" s="83" t="s">
        <v>214</v>
      </c>
    </row>
    <row r="800" spans="1:14" x14ac:dyDescent="0.25">
      <c r="A800" s="79" t="s">
        <v>360</v>
      </c>
      <c r="B800" s="133" t="s">
        <v>364</v>
      </c>
      <c r="C800" s="137" t="s">
        <v>191</v>
      </c>
      <c r="D800" s="81" t="str">
        <f>IFERROR(IF(C800="No CAS","",INDEX('DEQ Pollutant List'!$C$7:$C$611,MATCH('5. Pollutant Emissions - MB'!C800,'DEQ Pollutant List'!$B$7:$B$611,0))),"")</f>
        <v>Xylene (mixture), including m-xylene, o-xylene, p-xylene</v>
      </c>
      <c r="E800" s="115"/>
      <c r="F800" s="138">
        <v>0</v>
      </c>
      <c r="G800" s="139">
        <v>0.1681</v>
      </c>
      <c r="H800" s="104"/>
      <c r="I800" s="102" cm="1">
        <f t="array" ref="I800">((_xlfn.XLOOKUP(B800,'4. Material Balance Activities'!$C$162:$C$168,'4. Material Balance Activities'!$G$162:$G$168,NA,0,1)-_xlfn.XLOOKUP(B800,'4. Material Balance Activities'!$C$162:$C$168,'4. Material Balance Activities'!$M$162:$M$168,NA,0,1))*G800)*(1-F800)</f>
        <v>6.3280824750000004</v>
      </c>
      <c r="J800" s="105" t="s">
        <v>214</v>
      </c>
      <c r="K800" s="83" t="s">
        <v>214</v>
      </c>
      <c r="L800" s="102" cm="1">
        <f t="array" ref="L800">((_xlfn.XLOOKUP(B800,'4. Material Balance Activities'!$C$162:$C$168,'4. Material Balance Activities'!$J$162:$J$168,NA,0,1)-_xlfn.XLOOKUP(B800,'4. Material Balance Activities'!$C$162:$C$168,'4. Material Balance Activities'!$P$162:$P$168,NA,0,1))*G800)*(1-F800)</f>
        <v>2.551646159274194E-2</v>
      </c>
      <c r="M800" s="105" t="s">
        <v>214</v>
      </c>
      <c r="N800" s="83" t="s">
        <v>214</v>
      </c>
    </row>
    <row r="801" spans="1:14" x14ac:dyDescent="0.25">
      <c r="A801" s="79" t="s">
        <v>360</v>
      </c>
      <c r="B801" s="133" t="s">
        <v>364</v>
      </c>
      <c r="C801" s="137" t="s">
        <v>181</v>
      </c>
      <c r="D801" s="81" t="str">
        <f>IFERROR(IF(C801="No CAS","",INDEX('DEQ Pollutant List'!$C$7:$C$611,MATCH('5. Pollutant Emissions - MB'!C801,'DEQ Pollutant List'!$B$7:$B$611,0))),"")</f>
        <v>Ethyl benzene</v>
      </c>
      <c r="E801" s="115"/>
      <c r="F801" s="138">
        <v>0</v>
      </c>
      <c r="G801" s="139">
        <v>3.9399999999999998E-2</v>
      </c>
      <c r="H801" s="104"/>
      <c r="I801" s="102" cm="1">
        <f t="array" ref="I801">((_xlfn.XLOOKUP(B801,'4. Material Balance Activities'!$C$162:$C$168,'4. Material Balance Activities'!$G$162:$G$168,NA,0,1)-_xlfn.XLOOKUP(B801,'4. Material Balance Activities'!$C$162:$C$168,'4. Material Balance Activities'!$M$162:$M$168,NA,0,1))*G801)*(1-F801)</f>
        <v>1.48320315</v>
      </c>
      <c r="J801" s="105" t="s">
        <v>214</v>
      </c>
      <c r="K801" s="83" t="s">
        <v>214</v>
      </c>
      <c r="L801" s="102" cm="1">
        <f t="array" ref="L801">((_xlfn.XLOOKUP(B801,'4. Material Balance Activities'!$C$162:$C$168,'4. Material Balance Activities'!$J$162:$J$168,NA,0,1)-_xlfn.XLOOKUP(B801,'4. Material Balance Activities'!$C$162:$C$168,'4. Material Balance Activities'!$P$162:$P$168,NA,0,1))*G801)*(1-F801)</f>
        <v>5.9806578629032258E-3</v>
      </c>
      <c r="M801" s="105" t="s">
        <v>214</v>
      </c>
      <c r="N801" s="83" t="s">
        <v>214</v>
      </c>
    </row>
    <row r="802" spans="1:14" x14ac:dyDescent="0.25">
      <c r="A802" s="79" t="s">
        <v>360</v>
      </c>
      <c r="B802" s="133" t="s">
        <v>364</v>
      </c>
      <c r="C802" s="137" t="s">
        <v>189</v>
      </c>
      <c r="D802" s="81" t="str">
        <f>IFERROR(IF(C802="No CAS","",INDEX('DEQ Pollutant List'!$C$7:$C$611,MATCH('5. Pollutant Emissions - MB'!C802,'DEQ Pollutant List'!$B$7:$B$611,0))),"")</f>
        <v>Toluene</v>
      </c>
      <c r="E802" s="115"/>
      <c r="F802" s="138">
        <v>0</v>
      </c>
      <c r="G802" s="139">
        <v>9.2100000000000001E-2</v>
      </c>
      <c r="H802" s="104"/>
      <c r="I802" s="102" cm="1">
        <f t="array" ref="I802">((_xlfn.XLOOKUP(B802,'4. Material Balance Activities'!$C$162:$C$168,'4. Material Balance Activities'!$G$162:$G$168,NA,0,1)-_xlfn.XLOOKUP(B802,'4. Material Balance Activities'!$C$162:$C$168,'4. Material Balance Activities'!$M$162:$M$168,NA,0,1))*G802)*(1-F802)</f>
        <v>3.4670814750000001</v>
      </c>
      <c r="J802" s="105" t="s">
        <v>214</v>
      </c>
      <c r="K802" s="83" t="s">
        <v>214</v>
      </c>
      <c r="L802" s="102" cm="1">
        <f t="array" ref="L802">((_xlfn.XLOOKUP(B802,'4. Material Balance Activities'!$C$162:$C$168,'4. Material Balance Activities'!$J$162:$J$168,NA,0,1)-_xlfn.XLOOKUP(B802,'4. Material Balance Activities'!$C$162:$C$168,'4. Material Balance Activities'!$P$162:$P$168,NA,0,1))*G802)*(1-F802)</f>
        <v>1.3980167237903228E-2</v>
      </c>
      <c r="M802" s="105" t="s">
        <v>214</v>
      </c>
      <c r="N802" s="83" t="s">
        <v>214</v>
      </c>
    </row>
    <row r="803" spans="1:14" x14ac:dyDescent="0.25">
      <c r="A803" s="79" t="s">
        <v>360</v>
      </c>
      <c r="B803" s="133" t="s">
        <v>364</v>
      </c>
      <c r="C803" s="137" t="s">
        <v>156</v>
      </c>
      <c r="D803" s="81" t="str">
        <f>IFERROR(IF(C803="No CAS","",INDEX('DEQ Pollutant List'!$C$7:$C$611,MATCH('5. Pollutant Emissions - MB'!C803,'DEQ Pollutant List'!$B$7:$B$611,0))),"")</f>
        <v>Formaldehyde</v>
      </c>
      <c r="E803" s="115"/>
      <c r="F803" s="138">
        <v>0</v>
      </c>
      <c r="G803" s="139">
        <v>1.6000000000000001E-3</v>
      </c>
      <c r="H803" s="104"/>
      <c r="I803" s="102" cm="1">
        <f t="array" ref="I803">((_xlfn.XLOOKUP(B803,'4. Material Balance Activities'!$C$162:$C$168,'4. Material Balance Activities'!$G$162:$G$168,NA,0,1)-_xlfn.XLOOKUP(B803,'4. Material Balance Activities'!$C$162:$C$168,'4. Material Balance Activities'!$M$162:$M$168,NA,0,1))*G803)*(1-F803)</f>
        <v>6.0231600000000003E-2</v>
      </c>
      <c r="J803" s="105" t="s">
        <v>214</v>
      </c>
      <c r="K803" s="83" t="s">
        <v>214</v>
      </c>
      <c r="L803" s="102" cm="1">
        <f t="array" ref="L803">((_xlfn.XLOOKUP(B803,'4. Material Balance Activities'!$C$162:$C$168,'4. Material Balance Activities'!$J$162:$J$168,NA,0,1)-_xlfn.XLOOKUP(B803,'4. Material Balance Activities'!$C$162:$C$168,'4. Material Balance Activities'!$P$162:$P$168,NA,0,1))*G803)*(1-F803)</f>
        <v>2.4286935483870971E-4</v>
      </c>
      <c r="M803" s="105" t="s">
        <v>214</v>
      </c>
      <c r="N803" s="83" t="s">
        <v>214</v>
      </c>
    </row>
    <row r="804" spans="1:14" x14ac:dyDescent="0.25">
      <c r="A804" s="79" t="s">
        <v>360</v>
      </c>
      <c r="B804" s="133" t="s">
        <v>289</v>
      </c>
      <c r="C804" s="137" t="s">
        <v>189</v>
      </c>
      <c r="D804" s="81" t="str">
        <f>IFERROR(IF(C804="No CAS","",INDEX('DEQ Pollutant List'!$C$7:$C$611,MATCH('5. Pollutant Emissions - MB'!C804,'DEQ Pollutant List'!$B$7:$B$611,0))),"")</f>
        <v>Toluene</v>
      </c>
      <c r="E804" s="115"/>
      <c r="F804" s="138">
        <v>0</v>
      </c>
      <c r="G804" s="139">
        <v>0.38</v>
      </c>
      <c r="H804" s="104"/>
      <c r="I804" s="102" cm="1">
        <f t="array" ref="I804">((_xlfn.XLOOKUP(B804,'4. Material Balance Activities'!$C$162:$C$168,'4. Material Balance Activities'!$G$162:$G$168,NA,0,1)-_xlfn.XLOOKUP(B804,'4. Material Balance Activities'!$C$162:$C$168,'4. Material Balance Activities'!$M$162:$M$168,NA,0,1))*G804)*(1-F804)</f>
        <v>1874.0403000000001</v>
      </c>
      <c r="J804" s="105" t="s">
        <v>214</v>
      </c>
      <c r="K804" s="83" t="s">
        <v>214</v>
      </c>
      <c r="L804" s="102" cm="1">
        <f t="array" ref="L804">((_xlfn.XLOOKUP(B804,'4. Material Balance Activities'!$C$162:$C$168,'4. Material Balance Activities'!$J$162:$J$168,NA,0,1)-_xlfn.XLOOKUP(B804,'4. Material Balance Activities'!$C$162:$C$168,'4. Material Balance Activities'!$P$162:$P$168,NA,0,1))*G804)*(1-F804)</f>
        <v>7.556614112903226</v>
      </c>
      <c r="M804" s="105" t="s">
        <v>214</v>
      </c>
      <c r="N804" s="83" t="s">
        <v>214</v>
      </c>
    </row>
    <row r="805" spans="1:14" x14ac:dyDescent="0.25">
      <c r="A805" s="79" t="s">
        <v>360</v>
      </c>
      <c r="B805" s="133" t="s">
        <v>289</v>
      </c>
      <c r="C805" s="137" t="s">
        <v>424</v>
      </c>
      <c r="D805" s="81" t="str">
        <f>IFERROR(IF(C805="No CAS","",INDEX('DEQ Pollutant List'!$C$7:$C$611,MATCH('5. Pollutant Emissions - MB'!C805,'DEQ Pollutant List'!$B$7:$B$611,0))),"")</f>
        <v>Isopropyl alcohol</v>
      </c>
      <c r="E805" s="115"/>
      <c r="F805" s="138">
        <v>0</v>
      </c>
      <c r="G805" s="139">
        <v>0.02</v>
      </c>
      <c r="H805" s="104"/>
      <c r="I805" s="102" cm="1">
        <f t="array" ref="I805">((_xlfn.XLOOKUP(B805,'4. Material Balance Activities'!$C$162:$C$168,'4. Material Balance Activities'!$G$162:$G$168,NA,0,1)-_xlfn.XLOOKUP(B805,'4. Material Balance Activities'!$C$162:$C$168,'4. Material Balance Activities'!$M$162:$M$168,NA,0,1))*G805)*(1-F805)</f>
        <v>98.633700000000005</v>
      </c>
      <c r="J805" s="105" t="s">
        <v>214</v>
      </c>
      <c r="K805" s="83" t="s">
        <v>214</v>
      </c>
      <c r="L805" s="102" cm="1">
        <f t="array" ref="L805">((_xlfn.XLOOKUP(B805,'4. Material Balance Activities'!$C$162:$C$168,'4. Material Balance Activities'!$J$162:$J$168,NA,0,1)-_xlfn.XLOOKUP(B805,'4. Material Balance Activities'!$C$162:$C$168,'4. Material Balance Activities'!$P$162:$P$168,NA,0,1))*G805)*(1-F805)</f>
        <v>0.39771653225806453</v>
      </c>
      <c r="M805" s="105" t="s">
        <v>214</v>
      </c>
      <c r="N805" s="83" t="s">
        <v>214</v>
      </c>
    </row>
    <row r="806" spans="1:14" x14ac:dyDescent="0.25">
      <c r="A806" s="79" t="s">
        <v>360</v>
      </c>
      <c r="B806" s="133" t="s">
        <v>289</v>
      </c>
      <c r="C806" s="137" t="s">
        <v>434</v>
      </c>
      <c r="D806" s="81" t="str">
        <f>IFERROR(IF(C806="No CAS","",INDEX('DEQ Pollutant List'!$C$7:$C$611,MATCH('5. Pollutant Emissions - MB'!C806,'DEQ Pollutant List'!$B$7:$B$611,0))),"")</f>
        <v>Sulfuric acid</v>
      </c>
      <c r="E806" s="115"/>
      <c r="F806" s="138">
        <v>0</v>
      </c>
      <c r="G806" s="139">
        <v>0.02</v>
      </c>
      <c r="H806" s="104"/>
      <c r="I806" s="102" cm="1">
        <f t="array" ref="I806">((_xlfn.XLOOKUP(B806,'4. Material Balance Activities'!$C$162:$C$168,'4. Material Balance Activities'!$G$162:$G$168,NA,0,1)-_xlfn.XLOOKUP(B806,'4. Material Balance Activities'!$C$162:$C$168,'4. Material Balance Activities'!$M$162:$M$168,NA,0,1))*G806)*(1-F806)</f>
        <v>98.633700000000005</v>
      </c>
      <c r="J806" s="105" t="s">
        <v>214</v>
      </c>
      <c r="K806" s="83" t="s">
        <v>214</v>
      </c>
      <c r="L806" s="102" cm="1">
        <f t="array" ref="L806">((_xlfn.XLOOKUP(B806,'4. Material Balance Activities'!$C$162:$C$168,'4. Material Balance Activities'!$J$162:$J$168,NA,0,1)-_xlfn.XLOOKUP(B806,'4. Material Balance Activities'!$C$162:$C$168,'4. Material Balance Activities'!$P$162:$P$168,NA,0,1))*G806)*(1-F806)</f>
        <v>0.39771653225806453</v>
      </c>
      <c r="M806" s="105" t="s">
        <v>214</v>
      </c>
      <c r="N806" s="83" t="s">
        <v>214</v>
      </c>
    </row>
    <row r="807" spans="1:14" x14ac:dyDescent="0.25">
      <c r="A807" s="79" t="s">
        <v>360</v>
      </c>
      <c r="B807" s="133" t="s">
        <v>229</v>
      </c>
      <c r="C807" s="137" t="s">
        <v>425</v>
      </c>
      <c r="D807" s="81" t="str">
        <f>IFERROR(IF(C807="No CAS","",INDEX('DEQ Pollutant List'!$C$7:$C$611,MATCH('5. Pollutant Emissions - MB'!C807,'DEQ Pollutant List'!$B$7:$B$611,0))),"")</f>
        <v>2-Butanone (methyl ethyl ketone)</v>
      </c>
      <c r="E807" s="115"/>
      <c r="F807" s="138">
        <v>0</v>
      </c>
      <c r="G807" s="139">
        <v>1</v>
      </c>
      <c r="H807" s="104"/>
      <c r="I807" s="102" cm="1">
        <f t="array" ref="I807">((_xlfn.XLOOKUP(B807,'4. Material Balance Activities'!$C$162:$C$168,'4. Material Balance Activities'!$G$162:$G$168,NA,0,1)-_xlfn.XLOOKUP(B807,'4. Material Balance Activities'!$C$162:$C$168,'4. Material Balance Activities'!$M$162:$M$168,NA,0,1))*G807)*(1-F807)</f>
        <v>15.4308</v>
      </c>
      <c r="J807" s="105" t="s">
        <v>214</v>
      </c>
      <c r="K807" s="83" t="s">
        <v>214</v>
      </c>
      <c r="L807" s="102" cm="1">
        <f t="array" ref="L807">((_xlfn.XLOOKUP(B807,'4. Material Balance Activities'!$C$162:$C$168,'4. Material Balance Activities'!$J$162:$J$168,NA,0,1)-_xlfn.XLOOKUP(B807,'4. Material Balance Activities'!$C$162:$C$168,'4. Material Balance Activities'!$P$162:$P$168,NA,0,1))*G807)*(1-F807)</f>
        <v>6.222096774193548E-2</v>
      </c>
      <c r="M807" s="105" t="s">
        <v>214</v>
      </c>
      <c r="N807" s="83" t="s">
        <v>214</v>
      </c>
    </row>
    <row r="808" spans="1:14" x14ac:dyDescent="0.25">
      <c r="A808" s="79" t="s">
        <v>360</v>
      </c>
      <c r="B808" s="133" t="s">
        <v>231</v>
      </c>
      <c r="C808" s="137" t="s">
        <v>420</v>
      </c>
      <c r="D808" s="81" t="str">
        <f>IFERROR(IF(C808="No CAS","",INDEX('DEQ Pollutant List'!$C$7:$C$611,MATCH('5. Pollutant Emissions - MB'!C808,'DEQ Pollutant List'!$B$7:$B$611,0))),"")</f>
        <v>Acetone</v>
      </c>
      <c r="E808" s="115"/>
      <c r="F808" s="138">
        <v>0</v>
      </c>
      <c r="G808" s="139">
        <v>1</v>
      </c>
      <c r="H808" s="104"/>
      <c r="I808" s="102" cm="1">
        <f t="array" ref="I808">((_xlfn.XLOOKUP(B808,'4. Material Balance Activities'!$C$162:$C$168,'4. Material Balance Activities'!$G$162:$G$168,NA,0,1)-_xlfn.XLOOKUP(B808,'4. Material Balance Activities'!$C$162:$C$168,'4. Material Balance Activities'!$M$162:$M$168,NA,0,1))*G808)*(1-F808)</f>
        <v>293.58450000000005</v>
      </c>
      <c r="J808" s="105" t="s">
        <v>214</v>
      </c>
      <c r="K808" s="83" t="s">
        <v>214</v>
      </c>
      <c r="L808" s="102" cm="1">
        <f t="array" ref="L808">((_xlfn.XLOOKUP(B808,'4. Material Balance Activities'!$C$162:$C$168,'4. Material Balance Activities'!$J$162:$J$168,NA,0,1)-_xlfn.XLOOKUP(B808,'4. Material Balance Activities'!$C$162:$C$168,'4. Material Balance Activities'!$P$162:$P$168,NA,0,1))*G808)*(1-F808)</f>
        <v>1.1838084677419356</v>
      </c>
      <c r="M808" s="105" t="s">
        <v>214</v>
      </c>
      <c r="N808" s="83" t="s">
        <v>214</v>
      </c>
    </row>
    <row r="809" spans="1:14" x14ac:dyDescent="0.25">
      <c r="A809" s="79" t="s">
        <v>360</v>
      </c>
      <c r="B809" s="133" t="s">
        <v>232</v>
      </c>
      <c r="C809" s="137" t="s">
        <v>420</v>
      </c>
      <c r="D809" s="81" t="str">
        <f>IFERROR(IF(C809="No CAS","",INDEX('DEQ Pollutant List'!$C$7:$C$611,MATCH('5. Pollutant Emissions - MB'!C809,'DEQ Pollutant List'!$B$7:$B$611,0))),"")</f>
        <v>Acetone</v>
      </c>
      <c r="E809" s="115"/>
      <c r="F809" s="138">
        <v>0</v>
      </c>
      <c r="G809" s="139">
        <v>1</v>
      </c>
      <c r="H809" s="104"/>
      <c r="I809" s="102" cm="1">
        <f t="array" ref="I809">((_xlfn.XLOOKUP(B809,'4. Material Balance Activities'!$C$162:$C$168,'4. Material Balance Activities'!$G$162:$G$168,NA,0,1)-_xlfn.XLOOKUP(B809,'4. Material Balance Activities'!$C$162:$C$168,'4. Material Balance Activities'!$M$162:$M$168,NA,0,1))*G809)*(1-F809)</f>
        <v>5516.7789599999996</v>
      </c>
      <c r="J809" s="105" t="s">
        <v>214</v>
      </c>
      <c r="K809" s="83" t="s">
        <v>214</v>
      </c>
      <c r="L809" s="102" cm="1">
        <f t="array" ref="L809">((_xlfn.XLOOKUP(B809,'4. Material Balance Activities'!$C$162:$C$168,'4. Material Balance Activities'!$J$162:$J$168,NA,0,1)-_xlfn.XLOOKUP(B809,'4. Material Balance Activities'!$C$162:$C$168,'4. Material Balance Activities'!$P$162:$P$168,NA,0,1))*G809)*(1-F809)</f>
        <v>22.245076451612903</v>
      </c>
      <c r="M809" s="105" t="s">
        <v>214</v>
      </c>
      <c r="N809" s="83" t="s">
        <v>214</v>
      </c>
    </row>
    <row r="810" spans="1:14" x14ac:dyDescent="0.25">
      <c r="A810" s="79" t="s">
        <v>360</v>
      </c>
      <c r="B810" s="133" t="s">
        <v>233</v>
      </c>
      <c r="C810" s="137" t="s">
        <v>424</v>
      </c>
      <c r="D810" s="81" t="str">
        <f>IFERROR(IF(C810="No CAS","",INDEX('DEQ Pollutant List'!$C$7:$C$611,MATCH('5. Pollutant Emissions - MB'!C810,'DEQ Pollutant List'!$B$7:$B$611,0))),"")</f>
        <v>Isopropyl alcohol</v>
      </c>
      <c r="E810" s="115"/>
      <c r="F810" s="138">
        <v>0</v>
      </c>
      <c r="G810" s="139">
        <v>0.15</v>
      </c>
      <c r="H810" s="104"/>
      <c r="I810" s="102" cm="1">
        <f t="array" ref="I810">((_xlfn.XLOOKUP(B810,'4. Material Balance Activities'!$C$162:$C$168,'4. Material Balance Activities'!$G$162:$G$168,NA,0,1)-_xlfn.XLOOKUP(B810,'4. Material Balance Activities'!$C$162:$C$168,'4. Material Balance Activities'!$M$162:$M$168,NA,0,1))*G810)*(1-F810)</f>
        <v>1.0157399999999999</v>
      </c>
      <c r="J810" s="105" t="s">
        <v>214</v>
      </c>
      <c r="K810" s="83" t="s">
        <v>214</v>
      </c>
      <c r="L810" s="102" cm="1">
        <f t="array" ref="L810">((_xlfn.XLOOKUP(B810,'4. Material Balance Activities'!$C$162:$C$168,'4. Material Balance Activities'!$J$162:$J$168,NA,0,1)-_xlfn.XLOOKUP(B810,'4. Material Balance Activities'!$C$162:$C$168,'4. Material Balance Activities'!$P$162:$P$168,NA,0,1))*G810)*(1-F810)</f>
        <v>4.0957258064516118E-3</v>
      </c>
      <c r="M810" s="105" t="s">
        <v>214</v>
      </c>
      <c r="N810" s="83" t="s">
        <v>214</v>
      </c>
    </row>
    <row r="811" spans="1:14" x14ac:dyDescent="0.25">
      <c r="A811" s="79" t="s">
        <v>360</v>
      </c>
      <c r="B811" s="133" t="s">
        <v>233</v>
      </c>
      <c r="C811" s="137" t="s">
        <v>420</v>
      </c>
      <c r="D811" s="81" t="str">
        <f>IFERROR(IF(C811="No CAS","",INDEX('DEQ Pollutant List'!$C$7:$C$611,MATCH('5. Pollutant Emissions - MB'!C811,'DEQ Pollutant List'!$B$7:$B$611,0))),"")</f>
        <v>Acetone</v>
      </c>
      <c r="E811" s="115"/>
      <c r="F811" s="138">
        <v>0</v>
      </c>
      <c r="G811" s="139">
        <v>0.14000000000000001</v>
      </c>
      <c r="H811" s="104"/>
      <c r="I811" s="102" cm="1">
        <f t="array" ref="I811">((_xlfn.XLOOKUP(B811,'4. Material Balance Activities'!$C$162:$C$168,'4. Material Balance Activities'!$G$162:$G$168,NA,0,1)-_xlfn.XLOOKUP(B811,'4. Material Balance Activities'!$C$162:$C$168,'4. Material Balance Activities'!$M$162:$M$168,NA,0,1))*G811)*(1-F811)</f>
        <v>0.94802399999999998</v>
      </c>
      <c r="J811" s="105" t="s">
        <v>214</v>
      </c>
      <c r="K811" s="83" t="s">
        <v>214</v>
      </c>
      <c r="L811" s="102" cm="1">
        <f t="array" ref="L811">((_xlfn.XLOOKUP(B811,'4. Material Balance Activities'!$C$162:$C$168,'4. Material Balance Activities'!$J$162:$J$168,NA,0,1)-_xlfn.XLOOKUP(B811,'4. Material Balance Activities'!$C$162:$C$168,'4. Material Balance Activities'!$P$162:$P$168,NA,0,1))*G811)*(1-F811)</f>
        <v>3.8226774193548386E-3</v>
      </c>
      <c r="M811" s="105" t="s">
        <v>214</v>
      </c>
      <c r="N811" s="83" t="s">
        <v>214</v>
      </c>
    </row>
    <row r="812" spans="1:14" x14ac:dyDescent="0.25">
      <c r="A812" s="79" t="s">
        <v>360</v>
      </c>
      <c r="B812" s="133" t="s">
        <v>365</v>
      </c>
      <c r="C812" s="137" t="s">
        <v>191</v>
      </c>
      <c r="D812" s="81" t="str">
        <f>IFERROR(IF(C812="No CAS","",INDEX('DEQ Pollutant List'!$C$7:$C$611,MATCH('5. Pollutant Emissions - MB'!C812,'DEQ Pollutant List'!$B$7:$B$611,0))),"")</f>
        <v>Xylene (mixture), including m-xylene, o-xylene, p-xylene</v>
      </c>
      <c r="E812" s="115"/>
      <c r="F812" s="138" t="s">
        <v>426</v>
      </c>
      <c r="G812" s="139" t="s">
        <v>426</v>
      </c>
      <c r="H812" s="104" t="s">
        <v>449</v>
      </c>
      <c r="I812" s="102" t="s">
        <v>214</v>
      </c>
      <c r="J812" s="105">
        <v>68338.274904439808</v>
      </c>
      <c r="K812" s="83">
        <v>68338.274904439808</v>
      </c>
      <c r="L812" s="102" t="s">
        <v>214</v>
      </c>
      <c r="M812" s="105">
        <f>J812/365</f>
        <v>187.22815042312277</v>
      </c>
      <c r="N812" s="83">
        <f>K812/365</f>
        <v>187.22815042312277</v>
      </c>
    </row>
    <row r="813" spans="1:14" x14ac:dyDescent="0.25">
      <c r="A813" s="79" t="s">
        <v>360</v>
      </c>
      <c r="B813" s="133" t="s">
        <v>365</v>
      </c>
      <c r="C813" s="137" t="s">
        <v>181</v>
      </c>
      <c r="D813" s="81" t="str">
        <f>IFERROR(IF(C813="No CAS","",INDEX('DEQ Pollutant List'!$C$7:$C$611,MATCH('5. Pollutant Emissions - MB'!C813,'DEQ Pollutant List'!$B$7:$B$611,0))),"")</f>
        <v>Ethyl benzene</v>
      </c>
      <c r="E813" s="115"/>
      <c r="F813" s="138" t="s">
        <v>426</v>
      </c>
      <c r="G813" s="139" t="s">
        <v>426</v>
      </c>
      <c r="H813" s="104" t="s">
        <v>449</v>
      </c>
      <c r="I813" s="102" t="s">
        <v>214</v>
      </c>
      <c r="J813" s="105">
        <v>16030.317148069127</v>
      </c>
      <c r="K813" s="83">
        <v>16030.317148069127</v>
      </c>
      <c r="L813" s="102" t="s">
        <v>214</v>
      </c>
      <c r="M813" s="105">
        <f t="shared" ref="M813:M836" si="14">J813/365</f>
        <v>43.918677117997611</v>
      </c>
      <c r="N813" s="83">
        <f t="shared" ref="N813:N836" si="15">K813/365</f>
        <v>43.918677117997611</v>
      </c>
    </row>
    <row r="814" spans="1:14" x14ac:dyDescent="0.25">
      <c r="A814" s="79" t="s">
        <v>360</v>
      </c>
      <c r="B814" s="133" t="s">
        <v>365</v>
      </c>
      <c r="C814" s="137" t="s">
        <v>189</v>
      </c>
      <c r="D814" s="81" t="str">
        <f>IFERROR(IF(C814="No CAS","",INDEX('DEQ Pollutant List'!$C$7:$C$611,MATCH('5. Pollutant Emissions - MB'!C814,'DEQ Pollutant List'!$B$7:$B$611,0))),"")</f>
        <v>Toluene</v>
      </c>
      <c r="E814" s="115"/>
      <c r="F814" s="138" t="s">
        <v>426</v>
      </c>
      <c r="G814" s="139" t="s">
        <v>426</v>
      </c>
      <c r="H814" s="104" t="s">
        <v>449</v>
      </c>
      <c r="I814" s="102" t="s">
        <v>214</v>
      </c>
      <c r="J814" s="105">
        <v>37461.004963980922</v>
      </c>
      <c r="K814" s="83">
        <v>37461.004963980922</v>
      </c>
      <c r="L814" s="102" t="s">
        <v>214</v>
      </c>
      <c r="M814" s="105">
        <f t="shared" si="14"/>
        <v>102.6328903122765</v>
      </c>
      <c r="N814" s="83">
        <f t="shared" si="15"/>
        <v>102.6328903122765</v>
      </c>
    </row>
    <row r="815" spans="1:14" x14ac:dyDescent="0.25">
      <c r="A815" s="79" t="s">
        <v>360</v>
      </c>
      <c r="B815" s="133" t="s">
        <v>365</v>
      </c>
      <c r="C815" s="137" t="s">
        <v>422</v>
      </c>
      <c r="D815" s="81" t="str">
        <f>IFERROR(IF(C815="No CAS","",INDEX('DEQ Pollutant List'!$C$7:$C$611,MATCH('5. Pollutant Emissions - MB'!C815,'DEQ Pollutant List'!$B$7:$B$611,0))),"")</f>
        <v>Methyl isobutyl ketone (MIBK, hexone)</v>
      </c>
      <c r="E815" s="115"/>
      <c r="F815" s="138" t="s">
        <v>426</v>
      </c>
      <c r="G815" s="139" t="s">
        <v>426</v>
      </c>
      <c r="H815" s="104" t="s">
        <v>449</v>
      </c>
      <c r="I815" s="102" t="s">
        <v>214</v>
      </c>
      <c r="J815" s="105">
        <v>0</v>
      </c>
      <c r="K815" s="83">
        <v>0</v>
      </c>
      <c r="L815" s="102" t="s">
        <v>214</v>
      </c>
      <c r="M815" s="105">
        <f t="shared" si="14"/>
        <v>0</v>
      </c>
      <c r="N815" s="83">
        <f t="shared" si="15"/>
        <v>0</v>
      </c>
    </row>
    <row r="816" spans="1:14" x14ac:dyDescent="0.25">
      <c r="A816" s="79" t="s">
        <v>360</v>
      </c>
      <c r="B816" s="133" t="s">
        <v>365</v>
      </c>
      <c r="C816" s="137" t="s">
        <v>187</v>
      </c>
      <c r="D816" s="81" t="str">
        <f>IFERROR(IF(C816="No CAS","",INDEX('DEQ Pollutant List'!$C$7:$C$611,MATCH('5. Pollutant Emissions - MB'!C816,'DEQ Pollutant List'!$B$7:$B$611,0))),"")</f>
        <v>Naphthalene</v>
      </c>
      <c r="E816" s="115"/>
      <c r="F816" s="138" t="s">
        <v>426</v>
      </c>
      <c r="G816" s="139" t="s">
        <v>426</v>
      </c>
      <c r="H816" s="104" t="s">
        <v>449</v>
      </c>
      <c r="I816" s="102" t="s">
        <v>214</v>
      </c>
      <c r="J816" s="105">
        <v>0</v>
      </c>
      <c r="K816" s="83">
        <v>0</v>
      </c>
      <c r="L816" s="102" t="s">
        <v>214</v>
      </c>
      <c r="M816" s="105">
        <f t="shared" si="14"/>
        <v>0</v>
      </c>
      <c r="N816" s="83">
        <f t="shared" si="15"/>
        <v>0</v>
      </c>
    </row>
    <row r="817" spans="1:14" x14ac:dyDescent="0.25">
      <c r="A817" s="79" t="s">
        <v>360</v>
      </c>
      <c r="B817" s="133" t="s">
        <v>365</v>
      </c>
      <c r="C817" s="137" t="s">
        <v>428</v>
      </c>
      <c r="D817" s="81" t="str">
        <f>IFERROR(IF(C817="No CAS","",INDEX('DEQ Pollutant List'!$C$7:$C$611,MATCH('5. Pollutant Emissions - MB'!C817,'DEQ Pollutant List'!$B$7:$B$611,0))),"")</f>
        <v>Isopropylbenzene (cumene)</v>
      </c>
      <c r="E817" s="115"/>
      <c r="F817" s="138" t="s">
        <v>426</v>
      </c>
      <c r="G817" s="139" t="s">
        <v>426</v>
      </c>
      <c r="H817" s="104" t="s">
        <v>449</v>
      </c>
      <c r="I817" s="102" t="s">
        <v>214</v>
      </c>
      <c r="J817" s="105">
        <v>567.67292471843518</v>
      </c>
      <c r="K817" s="83">
        <v>567.67292471843518</v>
      </c>
      <c r="L817" s="102" t="s">
        <v>214</v>
      </c>
      <c r="M817" s="105">
        <f t="shared" si="14"/>
        <v>1.5552682868998224</v>
      </c>
      <c r="N817" s="83">
        <f t="shared" si="15"/>
        <v>1.5552682868998224</v>
      </c>
    </row>
    <row r="818" spans="1:14" x14ac:dyDescent="0.25">
      <c r="A818" s="79" t="s">
        <v>360</v>
      </c>
      <c r="B818" s="133" t="s">
        <v>365</v>
      </c>
      <c r="C818" s="137" t="s">
        <v>156</v>
      </c>
      <c r="D818" s="81" t="str">
        <f>IFERROR(IF(C818="No CAS","",INDEX('DEQ Pollutant List'!$C$7:$C$611,MATCH('5. Pollutant Emissions - MB'!C818,'DEQ Pollutant List'!$B$7:$B$611,0))),"")</f>
        <v>Formaldehyde</v>
      </c>
      <c r="E818" s="115"/>
      <c r="F818" s="138" t="s">
        <v>426</v>
      </c>
      <c r="G818" s="139" t="s">
        <v>426</v>
      </c>
      <c r="H818" s="104" t="s">
        <v>449</v>
      </c>
      <c r="I818" s="102" t="s">
        <v>214</v>
      </c>
      <c r="J818" s="105">
        <v>638.44743588200231</v>
      </c>
      <c r="K818" s="83">
        <v>638.44743588200231</v>
      </c>
      <c r="L818" s="102" t="s">
        <v>214</v>
      </c>
      <c r="M818" s="105">
        <f t="shared" si="14"/>
        <v>1.7491710572109653</v>
      </c>
      <c r="N818" s="83">
        <f t="shared" si="15"/>
        <v>1.7491710572109653</v>
      </c>
    </row>
    <row r="819" spans="1:14" x14ac:dyDescent="0.25">
      <c r="A819" s="79" t="s">
        <v>360</v>
      </c>
      <c r="B819" s="133" t="s">
        <v>365</v>
      </c>
      <c r="C819" s="137" t="s">
        <v>429</v>
      </c>
      <c r="D819" s="81" t="str">
        <f>IFERROR(IF(C819="No CAS","",INDEX('DEQ Pollutant List'!$C$7:$C$611,MATCH('5. Pollutant Emissions - MB'!C819,'DEQ Pollutant List'!$B$7:$B$611,0))),"")</f>
        <v>Ethylene glycol monobutyl ether</v>
      </c>
      <c r="E819" s="115"/>
      <c r="F819" s="138" t="s">
        <v>426</v>
      </c>
      <c r="G819" s="139" t="s">
        <v>426</v>
      </c>
      <c r="H819" s="104" t="s">
        <v>449</v>
      </c>
      <c r="I819" s="102" t="s">
        <v>214</v>
      </c>
      <c r="J819" s="105">
        <v>0</v>
      </c>
      <c r="K819" s="83">
        <v>0</v>
      </c>
      <c r="L819" s="102" t="s">
        <v>214</v>
      </c>
      <c r="M819" s="105">
        <f t="shared" si="14"/>
        <v>0</v>
      </c>
      <c r="N819" s="83">
        <f t="shared" si="15"/>
        <v>0</v>
      </c>
    </row>
    <row r="820" spans="1:14" x14ac:dyDescent="0.25">
      <c r="A820" s="79" t="s">
        <v>360</v>
      </c>
      <c r="B820" s="133" t="s">
        <v>365</v>
      </c>
      <c r="C820" s="137" t="s">
        <v>430</v>
      </c>
      <c r="D820" s="81" t="str">
        <f>IFERROR(IF(C820="No CAS","",INDEX('DEQ Pollutant List'!$C$7:$C$611,MATCH('5. Pollutant Emissions - MB'!C820,'DEQ Pollutant List'!$B$7:$B$611,0))),"")</f>
        <v>n-Butyl alcohol</v>
      </c>
      <c r="E820" s="115"/>
      <c r="F820" s="138" t="s">
        <v>426</v>
      </c>
      <c r="G820" s="139" t="s">
        <v>426</v>
      </c>
      <c r="H820" s="104" t="s">
        <v>449</v>
      </c>
      <c r="I820" s="102" t="s">
        <v>214</v>
      </c>
      <c r="J820" s="105">
        <v>0</v>
      </c>
      <c r="K820" s="83">
        <v>0</v>
      </c>
      <c r="L820" s="102" t="s">
        <v>214</v>
      </c>
      <c r="M820" s="105">
        <f t="shared" si="14"/>
        <v>0</v>
      </c>
      <c r="N820" s="83">
        <f t="shared" si="15"/>
        <v>0</v>
      </c>
    </row>
    <row r="821" spans="1:14" x14ac:dyDescent="0.25">
      <c r="A821" s="79" t="s">
        <v>360</v>
      </c>
      <c r="B821" s="133" t="s">
        <v>365</v>
      </c>
      <c r="C821" s="137" t="s">
        <v>431</v>
      </c>
      <c r="D821" s="81" t="str">
        <f>IFERROR(IF(C821="No CAS","",INDEX('DEQ Pollutant List'!$C$7:$C$611,MATCH('5. Pollutant Emissions - MB'!C821,'DEQ Pollutant List'!$B$7:$B$611,0))),"")</f>
        <v>1,2,4-Trimethylbenzene</v>
      </c>
      <c r="E821" s="115"/>
      <c r="F821" s="138" t="s">
        <v>426</v>
      </c>
      <c r="G821" s="139" t="s">
        <v>426</v>
      </c>
      <c r="H821" s="104" t="s">
        <v>449</v>
      </c>
      <c r="I821" s="102" t="s">
        <v>214</v>
      </c>
      <c r="J821" s="105">
        <v>2838.36</v>
      </c>
      <c r="K821" s="83">
        <v>2838.36</v>
      </c>
      <c r="L821" s="102" t="s">
        <v>214</v>
      </c>
      <c r="M821" s="105">
        <f t="shared" si="14"/>
        <v>7.7763287671232879</v>
      </c>
      <c r="N821" s="83">
        <f t="shared" si="15"/>
        <v>7.7763287671232879</v>
      </c>
    </row>
    <row r="822" spans="1:14" x14ac:dyDescent="0.25">
      <c r="A822" s="79" t="s">
        <v>360</v>
      </c>
      <c r="B822" s="133" t="s">
        <v>365</v>
      </c>
      <c r="C822" s="137" t="s">
        <v>432</v>
      </c>
      <c r="D822" s="81" t="str">
        <f>IFERROR(IF(C822="No CAS","",INDEX('DEQ Pollutant List'!$C$7:$C$611,MATCH('5. Pollutant Emissions - MB'!C822,'DEQ Pollutant List'!$B$7:$B$611,0))),"")</f>
        <v>Propylene glycol monomethyl ether acetate</v>
      </c>
      <c r="E822" s="115"/>
      <c r="F822" s="138" t="s">
        <v>426</v>
      </c>
      <c r="G822" s="139" t="s">
        <v>426</v>
      </c>
      <c r="H822" s="104" t="s">
        <v>449</v>
      </c>
      <c r="I822" s="102" t="s">
        <v>214</v>
      </c>
      <c r="J822" s="105">
        <v>0</v>
      </c>
      <c r="K822" s="83">
        <v>0</v>
      </c>
      <c r="L822" s="102" t="s">
        <v>214</v>
      </c>
      <c r="M822" s="105">
        <f t="shared" si="14"/>
        <v>0</v>
      </c>
      <c r="N822" s="83">
        <f t="shared" si="15"/>
        <v>0</v>
      </c>
    </row>
    <row r="823" spans="1:14" x14ac:dyDescent="0.25">
      <c r="A823" s="79" t="s">
        <v>360</v>
      </c>
      <c r="B823" s="133" t="s">
        <v>365</v>
      </c>
      <c r="C823" s="137" t="s">
        <v>178</v>
      </c>
      <c r="D823" s="81" t="str">
        <f>IFERROR(IF(C823="No CAS","",INDEX('DEQ Pollutant List'!$C$7:$C$611,MATCH('5. Pollutant Emissions - MB'!C823,'DEQ Pollutant List'!$B$7:$B$611,0))),"")</f>
        <v>Chromium VI, chromate and dichromate particulate</v>
      </c>
      <c r="E823" s="115"/>
      <c r="F823" s="138" t="s">
        <v>426</v>
      </c>
      <c r="G823" s="139" t="s">
        <v>426</v>
      </c>
      <c r="H823" s="104" t="s">
        <v>449</v>
      </c>
      <c r="I823" s="102" t="s">
        <v>214</v>
      </c>
      <c r="J823" s="105">
        <v>0</v>
      </c>
      <c r="K823" s="83">
        <v>0</v>
      </c>
      <c r="L823" s="102" t="s">
        <v>214</v>
      </c>
      <c r="M823" s="105">
        <f t="shared" si="14"/>
        <v>0</v>
      </c>
      <c r="N823" s="83">
        <f t="shared" si="15"/>
        <v>0</v>
      </c>
    </row>
    <row r="824" spans="1:14" x14ac:dyDescent="0.25">
      <c r="A824" s="79" t="s">
        <v>360</v>
      </c>
      <c r="B824" s="133" t="s">
        <v>365</v>
      </c>
      <c r="C824" s="137" t="s">
        <v>425</v>
      </c>
      <c r="D824" s="81" t="str">
        <f>IFERROR(IF(C824="No CAS","",INDEX('DEQ Pollutant List'!$C$7:$C$611,MATCH('5. Pollutant Emissions - MB'!C824,'DEQ Pollutant List'!$B$7:$B$611,0))),"")</f>
        <v>2-Butanone (methyl ethyl ketone)</v>
      </c>
      <c r="E824" s="115"/>
      <c r="F824" s="138" t="s">
        <v>426</v>
      </c>
      <c r="G824" s="139" t="s">
        <v>426</v>
      </c>
      <c r="H824" s="104" t="s">
        <v>449</v>
      </c>
      <c r="I824" s="102" t="s">
        <v>214</v>
      </c>
      <c r="J824" s="105">
        <v>61913.424743742544</v>
      </c>
      <c r="K824" s="83">
        <v>61913.424743742544</v>
      </c>
      <c r="L824" s="102" t="s">
        <v>214</v>
      </c>
      <c r="M824" s="105">
        <f t="shared" si="14"/>
        <v>169.625821215733</v>
      </c>
      <c r="N824" s="83">
        <f t="shared" si="15"/>
        <v>169.625821215733</v>
      </c>
    </row>
    <row r="825" spans="1:14" x14ac:dyDescent="0.25">
      <c r="A825" s="79" t="s">
        <v>360</v>
      </c>
      <c r="B825" s="133" t="s">
        <v>365</v>
      </c>
      <c r="C825" s="137" t="s">
        <v>433</v>
      </c>
      <c r="D825" s="81" t="str">
        <f>IFERROR(IF(C825="No CAS","",INDEX('DEQ Pollutant List'!$C$7:$C$611,MATCH('5. Pollutant Emissions - MB'!C825,'DEQ Pollutant List'!$B$7:$B$611,0))),"")</f>
        <v>t-Butyl acetate</v>
      </c>
      <c r="E825" s="115"/>
      <c r="F825" s="138" t="s">
        <v>426</v>
      </c>
      <c r="G825" s="139" t="s">
        <v>426</v>
      </c>
      <c r="H825" s="104" t="s">
        <v>449</v>
      </c>
      <c r="I825" s="102" t="s">
        <v>214</v>
      </c>
      <c r="J825" s="105">
        <v>0</v>
      </c>
      <c r="K825" s="83">
        <v>0</v>
      </c>
      <c r="L825" s="102" t="s">
        <v>214</v>
      </c>
      <c r="M825" s="105">
        <f t="shared" si="14"/>
        <v>0</v>
      </c>
      <c r="N825" s="83">
        <f t="shared" si="15"/>
        <v>0</v>
      </c>
    </row>
    <row r="826" spans="1:14" x14ac:dyDescent="0.25">
      <c r="A826" s="79" t="s">
        <v>360</v>
      </c>
      <c r="B826" s="133" t="s">
        <v>365</v>
      </c>
      <c r="C826" s="137" t="s">
        <v>185</v>
      </c>
      <c r="D826" s="81" t="str">
        <f>IFERROR(IF(C826="No CAS","",INDEX('DEQ Pollutant List'!$C$7:$C$611,MATCH('5. Pollutant Emissions - MB'!C826,'DEQ Pollutant List'!$B$7:$B$611,0))),"")</f>
        <v>Mercury and compounds</v>
      </c>
      <c r="E826" s="115"/>
      <c r="F826" s="138" t="s">
        <v>426</v>
      </c>
      <c r="G826" s="139" t="s">
        <v>426</v>
      </c>
      <c r="H826" s="104" t="s">
        <v>449</v>
      </c>
      <c r="I826" s="102" t="s">
        <v>214</v>
      </c>
      <c r="J826" s="105">
        <v>0</v>
      </c>
      <c r="K826" s="83">
        <v>0</v>
      </c>
      <c r="L826" s="102" t="s">
        <v>214</v>
      </c>
      <c r="M826" s="105">
        <f t="shared" si="14"/>
        <v>0</v>
      </c>
      <c r="N826" s="83">
        <f t="shared" si="15"/>
        <v>0</v>
      </c>
    </row>
    <row r="827" spans="1:14" x14ac:dyDescent="0.25">
      <c r="A827" s="79" t="s">
        <v>360</v>
      </c>
      <c r="B827" s="133" t="s">
        <v>365</v>
      </c>
      <c r="C827" s="137" t="s">
        <v>183</v>
      </c>
      <c r="D827" s="81" t="str">
        <f>IFERROR(IF(C827="No CAS","",INDEX('DEQ Pollutant List'!$C$7:$C$611,MATCH('5. Pollutant Emissions - MB'!C827,'DEQ Pollutant List'!$B$7:$B$611,0))),"")</f>
        <v>Lead and compounds</v>
      </c>
      <c r="E827" s="115"/>
      <c r="F827" s="138" t="s">
        <v>426</v>
      </c>
      <c r="G827" s="139" t="s">
        <v>426</v>
      </c>
      <c r="H827" s="104" t="s">
        <v>449</v>
      </c>
      <c r="I827" s="102" t="s">
        <v>214</v>
      </c>
      <c r="J827" s="105">
        <v>0</v>
      </c>
      <c r="K827" s="83">
        <v>0</v>
      </c>
      <c r="L827" s="102" t="s">
        <v>214</v>
      </c>
      <c r="M827" s="105">
        <f t="shared" si="14"/>
        <v>0</v>
      </c>
      <c r="N827" s="83">
        <f t="shared" si="15"/>
        <v>0</v>
      </c>
    </row>
    <row r="828" spans="1:14" x14ac:dyDescent="0.25">
      <c r="A828" s="79" t="s">
        <v>360</v>
      </c>
      <c r="B828" s="133" t="s">
        <v>365</v>
      </c>
      <c r="C828" s="137" t="s">
        <v>424</v>
      </c>
      <c r="D828" s="81" t="str">
        <f>IFERROR(IF(C828="No CAS","",INDEX('DEQ Pollutant List'!$C$7:$C$611,MATCH('5. Pollutant Emissions - MB'!C828,'DEQ Pollutant List'!$B$7:$B$611,0))),"")</f>
        <v>Isopropyl alcohol</v>
      </c>
      <c r="E828" s="115"/>
      <c r="F828" s="138" t="s">
        <v>426</v>
      </c>
      <c r="G828" s="139" t="s">
        <v>426</v>
      </c>
      <c r="H828" s="104" t="s">
        <v>449</v>
      </c>
      <c r="I828" s="102" t="s">
        <v>214</v>
      </c>
      <c r="J828" s="105">
        <v>9509.4571537544689</v>
      </c>
      <c r="K828" s="83">
        <v>9509.4571537544689</v>
      </c>
      <c r="L828" s="102" t="s">
        <v>214</v>
      </c>
      <c r="M828" s="105">
        <f t="shared" si="14"/>
        <v>26.05330727056019</v>
      </c>
      <c r="N828" s="83">
        <f t="shared" si="15"/>
        <v>26.05330727056019</v>
      </c>
    </row>
    <row r="829" spans="1:14" x14ac:dyDescent="0.25">
      <c r="A829" s="79" t="s">
        <v>360</v>
      </c>
      <c r="B829" s="133" t="s">
        <v>365</v>
      </c>
      <c r="C829" s="137" t="s">
        <v>420</v>
      </c>
      <c r="D829" s="81" t="str">
        <f>IFERROR(IF(C829="No CAS","",INDEX('DEQ Pollutant List'!$C$7:$C$611,MATCH('5. Pollutant Emissions - MB'!C829,'DEQ Pollutant List'!$B$7:$B$611,0))),"")</f>
        <v>Acetone</v>
      </c>
      <c r="E829" s="115"/>
      <c r="F829" s="138" t="s">
        <v>426</v>
      </c>
      <c r="G829" s="139" t="s">
        <v>426</v>
      </c>
      <c r="H829" s="104" t="s">
        <v>449</v>
      </c>
      <c r="I829" s="102" t="s">
        <v>214</v>
      </c>
      <c r="J829" s="105">
        <v>61079.261835518468</v>
      </c>
      <c r="K829" s="83">
        <v>61079.261835518468</v>
      </c>
      <c r="L829" s="102" t="s">
        <v>214</v>
      </c>
      <c r="M829" s="105">
        <f t="shared" si="14"/>
        <v>167.34044338498211</v>
      </c>
      <c r="N829" s="83">
        <f t="shared" si="15"/>
        <v>167.34044338498211</v>
      </c>
    </row>
    <row r="830" spans="1:14" x14ac:dyDescent="0.25">
      <c r="A830" s="79" t="s">
        <v>360</v>
      </c>
      <c r="B830" s="133" t="s">
        <v>365</v>
      </c>
      <c r="C830" s="137" t="s">
        <v>423</v>
      </c>
      <c r="D830" s="81" t="str">
        <f>IFERROR(IF(C830="No CAS","",INDEX('DEQ Pollutant List'!$C$7:$C$611,MATCH('5. Pollutant Emissions - MB'!C830,'DEQ Pollutant List'!$B$7:$B$611,0))),"")</f>
        <v>Propylene glycol monomethyl ether</v>
      </c>
      <c r="E830" s="115"/>
      <c r="F830" s="138" t="s">
        <v>426</v>
      </c>
      <c r="G830" s="139" t="s">
        <v>426</v>
      </c>
      <c r="H830" s="104" t="s">
        <v>449</v>
      </c>
      <c r="I830" s="102" t="s">
        <v>214</v>
      </c>
      <c r="J830" s="105">
        <v>0</v>
      </c>
      <c r="K830" s="83">
        <v>0</v>
      </c>
      <c r="L830" s="102" t="s">
        <v>214</v>
      </c>
      <c r="M830" s="105">
        <f t="shared" si="14"/>
        <v>0</v>
      </c>
      <c r="N830" s="83">
        <f t="shared" si="15"/>
        <v>0</v>
      </c>
    </row>
    <row r="831" spans="1:14" x14ac:dyDescent="0.25">
      <c r="A831" s="79" t="s">
        <v>360</v>
      </c>
      <c r="B831" s="133" t="s">
        <v>365</v>
      </c>
      <c r="C831" s="137" t="s">
        <v>179</v>
      </c>
      <c r="D831" s="81" t="str">
        <f>IFERROR(IF(C831="No CAS","",INDEX('DEQ Pollutant List'!$C$7:$C$611,MATCH('5. Pollutant Emissions - MB'!C831,'DEQ Pollutant List'!$B$7:$B$611,0))),"")</f>
        <v>Cobalt and compounds</v>
      </c>
      <c r="E831" s="115"/>
      <c r="F831" s="138" t="s">
        <v>426</v>
      </c>
      <c r="G831" s="139" t="s">
        <v>426</v>
      </c>
      <c r="H831" s="104" t="s">
        <v>449</v>
      </c>
      <c r="I831" s="102" t="s">
        <v>214</v>
      </c>
      <c r="J831" s="105">
        <v>0</v>
      </c>
      <c r="K831" s="83">
        <v>0</v>
      </c>
      <c r="L831" s="102" t="s">
        <v>214</v>
      </c>
      <c r="M831" s="105">
        <f t="shared" si="14"/>
        <v>0</v>
      </c>
      <c r="N831" s="83">
        <f t="shared" si="15"/>
        <v>0</v>
      </c>
    </row>
    <row r="832" spans="1:14" x14ac:dyDescent="0.25">
      <c r="A832" s="79" t="s">
        <v>360</v>
      </c>
      <c r="B832" s="133" t="s">
        <v>365</v>
      </c>
      <c r="C832" s="137" t="s">
        <v>434</v>
      </c>
      <c r="D832" s="81" t="str">
        <f>IFERROR(IF(C832="No CAS","",INDEX('DEQ Pollutant List'!$C$7:$C$611,MATCH('5. Pollutant Emissions - MB'!C832,'DEQ Pollutant List'!$B$7:$B$611,0))),"")</f>
        <v>Sulfuric acid</v>
      </c>
      <c r="E832" s="115"/>
      <c r="F832" s="138" t="s">
        <v>426</v>
      </c>
      <c r="G832" s="139" t="s">
        <v>426</v>
      </c>
      <c r="H832" s="104" t="s">
        <v>449</v>
      </c>
      <c r="I832" s="102" t="s">
        <v>214</v>
      </c>
      <c r="J832" s="105">
        <v>1123.9430400000001</v>
      </c>
      <c r="K832" s="83">
        <v>1123.9430400000001</v>
      </c>
      <c r="L832" s="102" t="s">
        <v>214</v>
      </c>
      <c r="M832" s="105">
        <f t="shared" si="14"/>
        <v>3.0792960000000003</v>
      </c>
      <c r="N832" s="83">
        <f t="shared" si="15"/>
        <v>3.0792960000000003</v>
      </c>
    </row>
    <row r="833" spans="1:14" x14ac:dyDescent="0.25">
      <c r="A833" s="79" t="s">
        <v>360</v>
      </c>
      <c r="B833" s="133" t="s">
        <v>365</v>
      </c>
      <c r="C833" s="137" t="s">
        <v>435</v>
      </c>
      <c r="D833" s="81" t="str">
        <f>IFERROR(IF(C833="No CAS","",INDEX('DEQ Pollutant List'!$C$7:$C$611,MATCH('5. Pollutant Emissions - MB'!C833,'DEQ Pollutant List'!$B$7:$B$611,0))),"")</f>
        <v>Hexachlorobenzene</v>
      </c>
      <c r="E833" s="115"/>
      <c r="F833" s="138" t="s">
        <v>426</v>
      </c>
      <c r="G833" s="139" t="s">
        <v>426</v>
      </c>
      <c r="H833" s="104" t="s">
        <v>449</v>
      </c>
      <c r="I833" s="102" t="s">
        <v>214</v>
      </c>
      <c r="J833" s="105">
        <v>0</v>
      </c>
      <c r="K833" s="83">
        <v>0</v>
      </c>
      <c r="L833" s="102" t="s">
        <v>214</v>
      </c>
      <c r="M833" s="105">
        <f t="shared" si="14"/>
        <v>0</v>
      </c>
      <c r="N833" s="83">
        <f t="shared" si="15"/>
        <v>0</v>
      </c>
    </row>
    <row r="834" spans="1:14" x14ac:dyDescent="0.25">
      <c r="A834" s="79" t="s">
        <v>360</v>
      </c>
      <c r="B834" s="133" t="s">
        <v>365</v>
      </c>
      <c r="C834" s="137" t="s">
        <v>180</v>
      </c>
      <c r="D834" s="81" t="str">
        <f>IFERROR(IF(C834="No CAS","",INDEX('DEQ Pollutant List'!$C$7:$C$611,MATCH('5. Pollutant Emissions - MB'!C834,'DEQ Pollutant List'!$B$7:$B$611,0))),"")</f>
        <v>Copper and compounds</v>
      </c>
      <c r="E834" s="115"/>
      <c r="F834" s="138" t="s">
        <v>426</v>
      </c>
      <c r="G834" s="139" t="s">
        <v>426</v>
      </c>
      <c r="H834" s="104" t="s">
        <v>449</v>
      </c>
      <c r="I834" s="102" t="s">
        <v>214</v>
      </c>
      <c r="J834" s="105">
        <v>0</v>
      </c>
      <c r="K834" s="83">
        <v>0</v>
      </c>
      <c r="L834" s="102" t="s">
        <v>214</v>
      </c>
      <c r="M834" s="105">
        <f t="shared" si="14"/>
        <v>0</v>
      </c>
      <c r="N834" s="83">
        <f t="shared" si="15"/>
        <v>0</v>
      </c>
    </row>
    <row r="835" spans="1:14" x14ac:dyDescent="0.25">
      <c r="A835" s="79" t="s">
        <v>360</v>
      </c>
      <c r="B835" s="133" t="s">
        <v>365</v>
      </c>
      <c r="C835" s="137" t="s">
        <v>184</v>
      </c>
      <c r="D835" s="81" t="str">
        <f>IFERROR(IF(C835="No CAS","",INDEX('DEQ Pollutant List'!$C$7:$C$611,MATCH('5. Pollutant Emissions - MB'!C835,'DEQ Pollutant List'!$B$7:$B$611,0))),"")</f>
        <v>Manganese and compounds</v>
      </c>
      <c r="E835" s="115"/>
      <c r="F835" s="138" t="s">
        <v>426</v>
      </c>
      <c r="G835" s="139" t="s">
        <v>426</v>
      </c>
      <c r="H835" s="104" t="s">
        <v>449</v>
      </c>
      <c r="I835" s="102" t="s">
        <v>214</v>
      </c>
      <c r="J835" s="105">
        <v>0</v>
      </c>
      <c r="K835" s="83">
        <v>0</v>
      </c>
      <c r="L835" s="102" t="s">
        <v>214</v>
      </c>
      <c r="M835" s="105">
        <f t="shared" si="14"/>
        <v>0</v>
      </c>
      <c r="N835" s="83">
        <f t="shared" si="15"/>
        <v>0</v>
      </c>
    </row>
    <row r="836" spans="1:14" x14ac:dyDescent="0.25">
      <c r="A836" s="79" t="s">
        <v>360</v>
      </c>
      <c r="B836" s="133" t="s">
        <v>365</v>
      </c>
      <c r="C836" s="137" t="s">
        <v>436</v>
      </c>
      <c r="D836" s="81" t="str">
        <f>IFERROR(IF(C836="No CAS","",INDEX('DEQ Pollutant List'!$C$7:$C$611,MATCH('5. Pollutant Emissions - MB'!C836,'DEQ Pollutant List'!$B$7:$B$611,0))),"")</f>
        <v>1,2,3-Trimethylbenzene</v>
      </c>
      <c r="E836" s="115"/>
      <c r="F836" s="138" t="s">
        <v>426</v>
      </c>
      <c r="G836" s="139" t="s">
        <v>426</v>
      </c>
      <c r="H836" s="104" t="s">
        <v>449</v>
      </c>
      <c r="I836" s="102" t="s">
        <v>214</v>
      </c>
      <c r="J836" s="105">
        <v>2838.364623592176</v>
      </c>
      <c r="K836" s="83">
        <v>2838.364623592176</v>
      </c>
      <c r="L836" s="102" t="s">
        <v>214</v>
      </c>
      <c r="M836" s="105">
        <f t="shared" si="14"/>
        <v>7.7763414344991126</v>
      </c>
      <c r="N836" s="83">
        <f t="shared" si="15"/>
        <v>7.7763414344991126</v>
      </c>
    </row>
    <row r="837" spans="1:14" x14ac:dyDescent="0.25">
      <c r="A837" s="79" t="s">
        <v>360</v>
      </c>
      <c r="B837" s="133" t="s">
        <v>365</v>
      </c>
      <c r="C837" s="137" t="s">
        <v>437</v>
      </c>
      <c r="D837" s="81" t="str">
        <f>IFERROR(IF(C837="No CAS","",INDEX('DEQ Pollutant List'!$C$7:$C$611,MATCH('5. Pollutant Emissions - MB'!C837,'DEQ Pollutant List'!$B$7:$B$611,0))),"")</f>
        <v>1,3,5-Trimethylbenzene</v>
      </c>
      <c r="E837" s="115"/>
      <c r="F837" s="138" t="s">
        <v>426</v>
      </c>
      <c r="G837" s="139" t="s">
        <v>426</v>
      </c>
      <c r="H837" s="104" t="s">
        <v>449</v>
      </c>
      <c r="I837" s="102" t="s">
        <v>214</v>
      </c>
      <c r="J837" s="105">
        <v>2838.364623592176</v>
      </c>
      <c r="K837" s="83">
        <v>2838.364623592176</v>
      </c>
      <c r="L837" s="102" t="s">
        <v>214</v>
      </c>
      <c r="M837" s="105">
        <f t="shared" ref="M837" si="16">J837/365</f>
        <v>7.7763414344991126</v>
      </c>
      <c r="N837" s="83">
        <f t="shared" ref="N837" si="17">K837/365</f>
        <v>7.7763414344991126</v>
      </c>
    </row>
    <row r="838" spans="1:14" x14ac:dyDescent="0.25">
      <c r="A838" s="79" t="s">
        <v>366</v>
      </c>
      <c r="B838" s="133" t="s">
        <v>212</v>
      </c>
      <c r="C838" s="137" t="s">
        <v>420</v>
      </c>
      <c r="D838" s="81" t="str">
        <f>IFERROR(IF(C838="No CAS","",INDEX('DEQ Pollutant List'!$C$7:$C$611,MATCH('5. Pollutant Emissions - MB'!C838,'DEQ Pollutant List'!$B$7:$B$611,0))),"")</f>
        <v>Acetone</v>
      </c>
      <c r="E838" s="115"/>
      <c r="F838" s="138">
        <v>0</v>
      </c>
      <c r="G838" s="139">
        <v>0.91120000000000001</v>
      </c>
      <c r="H838" s="104"/>
      <c r="I838" s="102" cm="1">
        <f t="array" ref="I838">((_xlfn.XLOOKUP(B838,'4. Material Balance Activities'!$C$170:$C$191,'4. Material Balance Activities'!$G$170:$G$191,NA,0,1)-_xlfn.XLOOKUP(B838,'4. Material Balance Activities'!$C$170:$C$191,'4. Material Balance Activities'!$M$170:$M$191,NA,0,1))*G838)*(1-F838)</f>
        <v>116.57141971200001</v>
      </c>
      <c r="J838" s="105" t="s">
        <v>214</v>
      </c>
      <c r="K838" s="83" t="s">
        <v>214</v>
      </c>
      <c r="L838" s="102" cm="1">
        <f t="array" ref="L838">((_xlfn.XLOOKUP(B838,'4. Material Balance Activities'!$C$170:$C$191,'4. Material Balance Activities'!$J$170:$J$191,NA,0,1)-_xlfn.XLOOKUP(B838,'4. Material Balance Activities'!$C$170:$C$191,'4. Material Balance Activities'!$P$170:$P$191,NA,0,1))*G838)*(1-F838)</f>
        <v>0.47004604722580645</v>
      </c>
      <c r="M838" s="105" t="s">
        <v>214</v>
      </c>
      <c r="N838" s="83" t="s">
        <v>214</v>
      </c>
    </row>
    <row r="839" spans="1:14" x14ac:dyDescent="0.25">
      <c r="A839" s="79" t="s">
        <v>366</v>
      </c>
      <c r="B839" s="133" t="s">
        <v>215</v>
      </c>
      <c r="C839" s="137" t="s">
        <v>178</v>
      </c>
      <c r="D839" s="81" t="str">
        <f>IFERROR(IF(C839="No CAS","",INDEX('DEQ Pollutant List'!$C$7:$C$611,MATCH('5. Pollutant Emissions - MB'!C839,'DEQ Pollutant List'!$B$7:$B$611,0))),"")</f>
        <v>Chromium VI, chromate and dichromate particulate</v>
      </c>
      <c r="E839" s="115"/>
      <c r="F839" s="138">
        <f>1-(1-0.75)*(1-0.992)</f>
        <v>0.998</v>
      </c>
      <c r="G839" s="139">
        <v>1E-3</v>
      </c>
      <c r="H839" s="104" t="s">
        <v>421</v>
      </c>
      <c r="I839" s="102" cm="1">
        <f t="array" ref="I839">((_xlfn.XLOOKUP(B839,'4. Material Balance Activities'!$C$170:$C$191,'4. Material Balance Activities'!$G$170:$G$191,NA,0,1)-_xlfn.XLOOKUP(B839,'4. Material Balance Activities'!$C$170:$C$191,'4. Material Balance Activities'!$M$170:$M$191,NA,0,1))*G839)*(1-F839)</f>
        <v>2.4936912000000027E-4</v>
      </c>
      <c r="J839" s="105" t="s">
        <v>214</v>
      </c>
      <c r="K839" s="83" t="s">
        <v>214</v>
      </c>
      <c r="L839" s="102" cm="1">
        <f t="array" ref="L839">((_xlfn.XLOOKUP(B839,'4. Material Balance Activities'!$C$170:$C$191,'4. Material Balance Activities'!$J$170:$J$191,NA,0,1)-_xlfn.XLOOKUP(B839,'4. Material Balance Activities'!$C$170:$C$191,'4. Material Balance Activities'!$P$170:$P$191,NA,0,1))*G839)*(1-F839)</f>
        <v>1.0055206451612914E-6</v>
      </c>
      <c r="M839" s="105" t="s">
        <v>214</v>
      </c>
      <c r="N839" s="83" t="s">
        <v>214</v>
      </c>
    </row>
    <row r="840" spans="1:14" x14ac:dyDescent="0.25">
      <c r="A840" s="79" t="s">
        <v>366</v>
      </c>
      <c r="B840" s="133" t="s">
        <v>215</v>
      </c>
      <c r="C840" s="137" t="s">
        <v>420</v>
      </c>
      <c r="D840" s="81" t="str">
        <f>IFERROR(IF(C840="No CAS","",INDEX('DEQ Pollutant List'!$C$7:$C$611,MATCH('5. Pollutant Emissions - MB'!C840,'DEQ Pollutant List'!$B$7:$B$611,0))),"")</f>
        <v>Acetone</v>
      </c>
      <c r="E840" s="115"/>
      <c r="F840" s="138">
        <v>0</v>
      </c>
      <c r="G840" s="139">
        <v>0.85089999999999999</v>
      </c>
      <c r="H840" s="104"/>
      <c r="I840" s="102" cm="1">
        <f t="array" ref="I840">((_xlfn.XLOOKUP(B840,'4. Material Balance Activities'!$C$170:$C$191,'4. Material Balance Activities'!$G$170:$G$191,NA,0,1)-_xlfn.XLOOKUP(B840,'4. Material Balance Activities'!$C$170:$C$191,'4. Material Balance Activities'!$M$170:$M$191,NA,0,1))*G840)*(1-F840)</f>
        <v>106.094092104</v>
      </c>
      <c r="J840" s="105" t="s">
        <v>214</v>
      </c>
      <c r="K840" s="83" t="s">
        <v>214</v>
      </c>
      <c r="L840" s="102" cm="1">
        <f t="array" ref="L840">((_xlfn.XLOOKUP(B840,'4. Material Balance Activities'!$C$170:$C$191,'4. Material Balance Activities'!$J$170:$J$191,NA,0,1)-_xlfn.XLOOKUP(B840,'4. Material Balance Activities'!$C$170:$C$191,'4. Material Balance Activities'!$P$170:$P$191,NA,0,1))*G840)*(1-F840)</f>
        <v>0.427798758483871</v>
      </c>
      <c r="M840" s="105" t="s">
        <v>214</v>
      </c>
      <c r="N840" s="83" t="s">
        <v>214</v>
      </c>
    </row>
    <row r="841" spans="1:14" x14ac:dyDescent="0.25">
      <c r="A841" s="79" t="s">
        <v>366</v>
      </c>
      <c r="B841" s="133" t="s">
        <v>216</v>
      </c>
      <c r="C841" s="137" t="s">
        <v>420</v>
      </c>
      <c r="D841" s="81" t="str">
        <f>IFERROR(IF(C841="No CAS","",INDEX('DEQ Pollutant List'!$C$7:$C$611,MATCH('5. Pollutant Emissions - MB'!C841,'DEQ Pollutant List'!$B$7:$B$611,0))),"")</f>
        <v>Acetone</v>
      </c>
      <c r="E841" s="115"/>
      <c r="F841" s="138">
        <v>0</v>
      </c>
      <c r="G841" s="139">
        <v>0.94310000000000005</v>
      </c>
      <c r="H841" s="104"/>
      <c r="I841" s="102" cm="1">
        <f t="array" ref="I841">((_xlfn.XLOOKUP(B841,'4. Material Balance Activities'!$C$170:$C$191,'4. Material Balance Activities'!$G$170:$G$191,NA,0,1)-_xlfn.XLOOKUP(B841,'4. Material Balance Activities'!$C$170:$C$191,'4. Material Balance Activities'!$M$170:$M$191,NA,0,1))*G841)*(1-F841)</f>
        <v>103.49720865</v>
      </c>
      <c r="J841" s="105" t="s">
        <v>214</v>
      </c>
      <c r="K841" s="83" t="s">
        <v>214</v>
      </c>
      <c r="L841" s="102" cm="1">
        <f t="array" ref="L841">((_xlfn.XLOOKUP(B841,'4. Material Balance Activities'!$C$170:$C$191,'4. Material Balance Activities'!$J$170:$J$191,NA,0,1)-_xlfn.XLOOKUP(B841,'4. Material Balance Activities'!$C$170:$C$191,'4. Material Balance Activities'!$P$170:$P$191,NA,0,1))*G841)*(1-F841)</f>
        <v>0.41732745423387102</v>
      </c>
      <c r="M841" s="105" t="s">
        <v>214</v>
      </c>
      <c r="N841" s="83" t="s">
        <v>214</v>
      </c>
    </row>
    <row r="842" spans="1:14" x14ac:dyDescent="0.25">
      <c r="A842" s="79" t="s">
        <v>366</v>
      </c>
      <c r="B842" s="133" t="s">
        <v>217</v>
      </c>
      <c r="C842" s="137" t="s">
        <v>422</v>
      </c>
      <c r="D842" s="81" t="str">
        <f>IFERROR(IF(C842="No CAS","",INDEX('DEQ Pollutant List'!$C$7:$C$611,MATCH('5. Pollutant Emissions - MB'!C842,'DEQ Pollutant List'!$B$7:$B$611,0))),"")</f>
        <v>Methyl isobutyl ketone (MIBK, hexone)</v>
      </c>
      <c r="E842" s="115"/>
      <c r="F842" s="138">
        <v>0</v>
      </c>
      <c r="G842" s="139">
        <v>0.01</v>
      </c>
      <c r="H842" s="104"/>
      <c r="I842" s="102" cm="1">
        <f t="array" ref="I842">((_xlfn.XLOOKUP(B842,'4. Material Balance Activities'!$C$170:$C$191,'4. Material Balance Activities'!$G$170:$G$191,NA,0,1)-_xlfn.XLOOKUP(B842,'4. Material Balance Activities'!$C$170:$C$191,'4. Material Balance Activities'!$M$170:$M$191,NA,0,1))*G842)*(1-F842)</f>
        <v>2.248488</v>
      </c>
      <c r="J842" s="105" t="s">
        <v>214</v>
      </c>
      <c r="K842" s="83" t="s">
        <v>214</v>
      </c>
      <c r="L842" s="102" cm="1">
        <f t="array" ref="L842">((_xlfn.XLOOKUP(B842,'4. Material Balance Activities'!$C$170:$C$191,'4. Material Balance Activities'!$J$170:$J$191,NA,0,1)-_xlfn.XLOOKUP(B842,'4. Material Balance Activities'!$C$170:$C$191,'4. Material Balance Activities'!$P$170:$P$191,NA,0,1))*G842)*(1-F842)</f>
        <v>9.0664838709677426E-3</v>
      </c>
      <c r="M842" s="105" t="s">
        <v>214</v>
      </c>
      <c r="N842" s="83" t="s">
        <v>214</v>
      </c>
    </row>
    <row r="843" spans="1:14" x14ac:dyDescent="0.25">
      <c r="A843" s="79" t="s">
        <v>366</v>
      </c>
      <c r="B843" s="133" t="s">
        <v>217</v>
      </c>
      <c r="C843" s="137" t="s">
        <v>420</v>
      </c>
      <c r="D843" s="81" t="str">
        <f>IFERROR(IF(C843="No CAS","",INDEX('DEQ Pollutant List'!$C$7:$C$611,MATCH('5. Pollutant Emissions - MB'!C843,'DEQ Pollutant List'!$B$7:$B$611,0))),"")</f>
        <v>Acetone</v>
      </c>
      <c r="E843" s="115"/>
      <c r="F843" s="138">
        <v>0</v>
      </c>
      <c r="G843" s="139">
        <v>0.75429999999999997</v>
      </c>
      <c r="H843" s="104"/>
      <c r="I843" s="102" cm="1">
        <f t="array" ref="I843">((_xlfn.XLOOKUP(B843,'4. Material Balance Activities'!$C$170:$C$191,'4. Material Balance Activities'!$G$170:$G$191,NA,0,1)-_xlfn.XLOOKUP(B843,'4. Material Balance Activities'!$C$170:$C$191,'4. Material Balance Activities'!$M$170:$M$191,NA,0,1))*G843)*(1-F843)</f>
        <v>169.60344984</v>
      </c>
      <c r="J843" s="105" t="s">
        <v>214</v>
      </c>
      <c r="K843" s="83" t="s">
        <v>214</v>
      </c>
      <c r="L843" s="102" cm="1">
        <f t="array" ref="L843">((_xlfn.XLOOKUP(B843,'4. Material Balance Activities'!$C$170:$C$191,'4. Material Balance Activities'!$J$170:$J$191,NA,0,1)-_xlfn.XLOOKUP(B843,'4. Material Balance Activities'!$C$170:$C$191,'4. Material Balance Activities'!$P$170:$P$191,NA,0,1))*G843)*(1-F843)</f>
        <v>0.68388487838709677</v>
      </c>
      <c r="M843" s="105" t="s">
        <v>214</v>
      </c>
      <c r="N843" s="83" t="s">
        <v>214</v>
      </c>
    </row>
    <row r="844" spans="1:14" x14ac:dyDescent="0.25">
      <c r="A844" s="79" t="s">
        <v>366</v>
      </c>
      <c r="B844" s="133" t="s">
        <v>218</v>
      </c>
      <c r="C844" s="137" t="s">
        <v>178</v>
      </c>
      <c r="D844" s="81" t="str">
        <f>IFERROR(IF(C844="No CAS","",INDEX('DEQ Pollutant List'!$C$7:$C$611,MATCH('5. Pollutant Emissions - MB'!C844,'DEQ Pollutant List'!$B$7:$B$611,0))),"")</f>
        <v>Chromium VI, chromate and dichromate particulate</v>
      </c>
      <c r="E844" s="115"/>
      <c r="F844" s="138">
        <f>1-(1-0.75)*(1-0.992)</f>
        <v>0.998</v>
      </c>
      <c r="G844" s="139">
        <v>2E-3</v>
      </c>
      <c r="H844" s="104" t="s">
        <v>421</v>
      </c>
      <c r="I844" s="102" cm="1">
        <f t="array" ref="I844">((_xlfn.XLOOKUP(B844,'4. Material Balance Activities'!$C$170:$C$191,'4. Material Balance Activities'!$G$170:$G$191,NA,0,1)-_xlfn.XLOOKUP(B844,'4. Material Balance Activities'!$C$170:$C$191,'4. Material Balance Activities'!$M$170:$M$191,NA,0,1))*G844)*(1-F844)</f>
        <v>1.5588672000000016E-3</v>
      </c>
      <c r="J844" s="105" t="s">
        <v>214</v>
      </c>
      <c r="K844" s="83" t="s">
        <v>214</v>
      </c>
      <c r="L844" s="102" cm="1">
        <f t="array" ref="L844">((_xlfn.XLOOKUP(B844,'4. Material Balance Activities'!$C$170:$C$191,'4. Material Balance Activities'!$J$170:$J$191,NA,0,1)-_xlfn.XLOOKUP(B844,'4. Material Balance Activities'!$C$170:$C$191,'4. Material Balance Activities'!$P$170:$P$191,NA,0,1))*G844)*(1-F844)</f>
        <v>6.2857548387096831E-6</v>
      </c>
      <c r="M844" s="105" t="s">
        <v>214</v>
      </c>
      <c r="N844" s="83" t="s">
        <v>214</v>
      </c>
    </row>
    <row r="845" spans="1:14" x14ac:dyDescent="0.25">
      <c r="A845" s="79" t="s">
        <v>366</v>
      </c>
      <c r="B845" s="133" t="s">
        <v>218</v>
      </c>
      <c r="C845" s="137" t="s">
        <v>420</v>
      </c>
      <c r="D845" s="81" t="str">
        <f>IFERROR(IF(C845="No CAS","",INDEX('DEQ Pollutant List'!$C$7:$C$611,MATCH('5. Pollutant Emissions - MB'!C845,'DEQ Pollutant List'!$B$7:$B$611,0))),"")</f>
        <v>Acetone</v>
      </c>
      <c r="E845" s="115"/>
      <c r="F845" s="138">
        <v>0</v>
      </c>
      <c r="G845" s="139">
        <v>0.77</v>
      </c>
      <c r="H845" s="104"/>
      <c r="I845" s="102" cm="1">
        <f t="array" ref="I845">((_xlfn.XLOOKUP(B845,'4. Material Balance Activities'!$C$170:$C$191,'4. Material Balance Activities'!$G$170:$G$191,NA,0,1)-_xlfn.XLOOKUP(B845,'4. Material Balance Activities'!$C$170:$C$191,'4. Material Balance Activities'!$M$170:$M$191,NA,0,1))*G845)*(1-F845)</f>
        <v>300.08193600000004</v>
      </c>
      <c r="J845" s="105" t="s">
        <v>214</v>
      </c>
      <c r="K845" s="83" t="s">
        <v>214</v>
      </c>
      <c r="L845" s="102" cm="1">
        <f t="array" ref="L845">((_xlfn.XLOOKUP(B845,'4. Material Balance Activities'!$C$170:$C$191,'4. Material Balance Activities'!$J$170:$J$191,NA,0,1)-_xlfn.XLOOKUP(B845,'4. Material Balance Activities'!$C$170:$C$191,'4. Material Balance Activities'!$P$170:$P$191,NA,0,1))*G845)*(1-F845)</f>
        <v>1.2100078064516129</v>
      </c>
      <c r="M845" s="105" t="s">
        <v>214</v>
      </c>
      <c r="N845" s="83" t="s">
        <v>214</v>
      </c>
    </row>
    <row r="846" spans="1:14" x14ac:dyDescent="0.25">
      <c r="A846" s="79" t="s">
        <v>366</v>
      </c>
      <c r="B846" s="133" t="s">
        <v>218</v>
      </c>
      <c r="C846" s="137" t="s">
        <v>423</v>
      </c>
      <c r="D846" s="81" t="s">
        <v>450</v>
      </c>
      <c r="E846" s="115"/>
      <c r="F846" s="138">
        <v>0</v>
      </c>
      <c r="G846" s="139">
        <v>0.06</v>
      </c>
      <c r="H846" s="104"/>
      <c r="I846" s="102" cm="1">
        <f t="array" ref="I846">((_xlfn.XLOOKUP(B846,'4. Material Balance Activities'!$C$170:$C$191,'4. Material Balance Activities'!$G$170:$G$191,NA,0,1)-_xlfn.XLOOKUP(B846,'4. Material Balance Activities'!$C$170:$C$191,'4. Material Balance Activities'!$M$170:$M$191,NA,0,1))*G846)*(1-F846)</f>
        <v>23.383008</v>
      </c>
      <c r="J846" s="105" t="s">
        <v>214</v>
      </c>
      <c r="K846" s="83" t="s">
        <v>214</v>
      </c>
      <c r="L846" s="102" cm="1">
        <f t="array" ref="L846">((_xlfn.XLOOKUP(B846,'4. Material Balance Activities'!$C$170:$C$191,'4. Material Balance Activities'!$J$170:$J$191,NA,0,1)-_xlfn.XLOOKUP(B846,'4. Material Balance Activities'!$C$170:$C$191,'4. Material Balance Activities'!$P$170:$P$191,NA,0,1))*G846)*(1-F846)</f>
        <v>9.4286322580645163E-2</v>
      </c>
      <c r="M846" s="105" t="s">
        <v>214</v>
      </c>
      <c r="N846" s="83" t="s">
        <v>214</v>
      </c>
    </row>
    <row r="847" spans="1:14" x14ac:dyDescent="0.25">
      <c r="A847" s="79" t="s">
        <v>366</v>
      </c>
      <c r="B847" s="133" t="s">
        <v>218</v>
      </c>
      <c r="C847" s="137" t="s">
        <v>179</v>
      </c>
      <c r="D847" s="81" t="str">
        <f>IFERROR(IF(C847="No CAS","",INDEX('DEQ Pollutant List'!$C$7:$C$611,MATCH('5. Pollutant Emissions - MB'!C847,'DEQ Pollutant List'!$B$7:$B$611,0))),"")</f>
        <v>Cobalt and compounds</v>
      </c>
      <c r="E847" s="115"/>
      <c r="F847" s="138">
        <f>1-(1-0.75)*(1-0.992)</f>
        <v>0.998</v>
      </c>
      <c r="G847" s="139">
        <v>3.0000000000000001E-3</v>
      </c>
      <c r="H847" s="104" t="s">
        <v>421</v>
      </c>
      <c r="I847" s="102" cm="1">
        <f t="array" ref="I847">((_xlfn.XLOOKUP(B847,'4. Material Balance Activities'!$C$170:$C$191,'4. Material Balance Activities'!$G$170:$G$191,NA,0,1)-_xlfn.XLOOKUP(B847,'4. Material Balance Activities'!$C$170:$C$191,'4. Material Balance Activities'!$M$170:$M$191,NA,0,1))*G847)*(1-F847)</f>
        <v>2.3383008000000022E-3</v>
      </c>
      <c r="J847" s="105" t="s">
        <v>214</v>
      </c>
      <c r="K847" s="83" t="s">
        <v>214</v>
      </c>
      <c r="L847" s="102" cm="1">
        <f t="array" ref="L847">((_xlfn.XLOOKUP(B847,'4. Material Balance Activities'!$C$170:$C$191,'4. Material Balance Activities'!$J$170:$J$191,NA,0,1)-_xlfn.XLOOKUP(B847,'4. Material Balance Activities'!$C$170:$C$191,'4. Material Balance Activities'!$P$170:$P$191,NA,0,1))*G847)*(1-F847)</f>
        <v>9.4286322580645259E-6</v>
      </c>
      <c r="M847" s="105" t="s">
        <v>214</v>
      </c>
      <c r="N847" s="83" t="s">
        <v>214</v>
      </c>
    </row>
    <row r="848" spans="1:14" x14ac:dyDescent="0.25">
      <c r="A848" s="79" t="s">
        <v>366</v>
      </c>
      <c r="B848" s="133" t="s">
        <v>220</v>
      </c>
      <c r="C848" s="137" t="s">
        <v>178</v>
      </c>
      <c r="D848" s="81" t="str">
        <f>IFERROR(IF(C848="No CAS","",INDEX('DEQ Pollutant List'!$C$7:$C$611,MATCH('5. Pollutant Emissions - MB'!C848,'DEQ Pollutant List'!$B$7:$B$611,0))),"")</f>
        <v>Chromium VI, chromate and dichromate particulate</v>
      </c>
      <c r="E848" s="115"/>
      <c r="F848" s="138">
        <f>1-(1-0.75)*(1-0.992)</f>
        <v>0.998</v>
      </c>
      <c r="G848" s="139">
        <v>2E-3</v>
      </c>
      <c r="H848" s="104" t="s">
        <v>421</v>
      </c>
      <c r="I848" s="102" cm="1">
        <f t="array" ref="I848">((_xlfn.XLOOKUP(B848,'4. Material Balance Activities'!$C$170:$C$191,'4. Material Balance Activities'!$G$170:$G$191,NA,0,1)-_xlfn.XLOOKUP(B848,'4. Material Balance Activities'!$C$170:$C$191,'4. Material Balance Activities'!$M$170:$M$191,NA,0,1))*G848)*(1-F848)</f>
        <v>5.6159400000000059E-3</v>
      </c>
      <c r="J848" s="105" t="s">
        <v>214</v>
      </c>
      <c r="K848" s="83" t="s">
        <v>214</v>
      </c>
      <c r="L848" s="102" cm="1">
        <f t="array" ref="L848">((_xlfn.XLOOKUP(B848,'4. Material Balance Activities'!$C$170:$C$191,'4. Material Balance Activities'!$J$170:$J$191,NA,0,1)-_xlfn.XLOOKUP(B848,'4. Material Balance Activities'!$C$170:$C$191,'4. Material Balance Activities'!$P$170:$P$191,NA,0,1))*G848)*(1-F848)</f>
        <v>2.2644919354838733E-5</v>
      </c>
      <c r="M848" s="105" t="s">
        <v>214</v>
      </c>
      <c r="N848" s="83" t="s">
        <v>214</v>
      </c>
    </row>
    <row r="849" spans="1:14" x14ac:dyDescent="0.25">
      <c r="A849" s="79" t="s">
        <v>366</v>
      </c>
      <c r="B849" s="133" t="s">
        <v>220</v>
      </c>
      <c r="C849" s="137" t="s">
        <v>420</v>
      </c>
      <c r="D849" s="81" t="str">
        <f>IFERROR(IF(C849="No CAS","",INDEX('DEQ Pollutant List'!$C$7:$C$611,MATCH('5. Pollutant Emissions - MB'!C849,'DEQ Pollutant List'!$B$7:$B$611,0))),"")</f>
        <v>Acetone</v>
      </c>
      <c r="E849" s="115"/>
      <c r="F849" s="138">
        <v>0</v>
      </c>
      <c r="G849" s="139">
        <v>0.78</v>
      </c>
      <c r="H849" s="104"/>
      <c r="I849" s="102" cm="1">
        <f t="array" ref="I849">((_xlfn.XLOOKUP(B849,'4. Material Balance Activities'!$C$170:$C$191,'4. Material Balance Activities'!$G$170:$G$191,NA,0,1)-_xlfn.XLOOKUP(B849,'4. Material Balance Activities'!$C$170:$C$191,'4. Material Balance Activities'!$M$170:$M$191,NA,0,1))*G849)*(1-F849)</f>
        <v>1095.1083000000001</v>
      </c>
      <c r="J849" s="105" t="s">
        <v>214</v>
      </c>
      <c r="K849" s="83" t="s">
        <v>214</v>
      </c>
      <c r="L849" s="102" cm="1">
        <f t="array" ref="L849">((_xlfn.XLOOKUP(B849,'4. Material Balance Activities'!$C$170:$C$191,'4. Material Balance Activities'!$J$170:$J$191,NA,0,1)-_xlfn.XLOOKUP(B849,'4. Material Balance Activities'!$C$170:$C$191,'4. Material Balance Activities'!$P$170:$P$191,NA,0,1))*G849)*(1-F849)</f>
        <v>4.4157592741935492</v>
      </c>
      <c r="M849" s="105" t="s">
        <v>214</v>
      </c>
      <c r="N849" s="83" t="s">
        <v>214</v>
      </c>
    </row>
    <row r="850" spans="1:14" x14ac:dyDescent="0.25">
      <c r="A850" s="79" t="s">
        <v>366</v>
      </c>
      <c r="B850" s="133" t="s">
        <v>220</v>
      </c>
      <c r="C850" s="137" t="s">
        <v>423</v>
      </c>
      <c r="D850" s="81" t="str">
        <f>IFERROR(IF(C850="No CAS","",INDEX('DEQ Pollutant List'!$C$7:$C$611,MATCH('5. Pollutant Emissions - MB'!C850,'DEQ Pollutant List'!$B$7:$B$611,0))),"")</f>
        <v>Propylene glycol monomethyl ether</v>
      </c>
      <c r="E850" s="115"/>
      <c r="F850" s="138">
        <v>0</v>
      </c>
      <c r="G850" s="139">
        <v>0.06</v>
      </c>
      <c r="H850" s="104"/>
      <c r="I850" s="102" cm="1">
        <f t="array" ref="I850">((_xlfn.XLOOKUP(B850,'4. Material Balance Activities'!$C$170:$C$191,'4. Material Balance Activities'!$G$170:$G$191,NA,0,1)-_xlfn.XLOOKUP(B850,'4. Material Balance Activities'!$C$170:$C$191,'4. Material Balance Activities'!$M$170:$M$191,NA,0,1))*G850)*(1-F850)</f>
        <v>84.239100000000008</v>
      </c>
      <c r="J850" s="105" t="s">
        <v>214</v>
      </c>
      <c r="K850" s="83" t="s">
        <v>214</v>
      </c>
      <c r="L850" s="102" cm="1">
        <f t="array" ref="L850">((_xlfn.XLOOKUP(B850,'4. Material Balance Activities'!$C$170:$C$191,'4. Material Balance Activities'!$J$170:$J$191,NA,0,1)-_xlfn.XLOOKUP(B850,'4. Material Balance Activities'!$C$170:$C$191,'4. Material Balance Activities'!$P$170:$P$191,NA,0,1))*G850)*(1-F850)</f>
        <v>0.33967379032258066</v>
      </c>
      <c r="M850" s="105" t="s">
        <v>214</v>
      </c>
      <c r="N850" s="83" t="s">
        <v>214</v>
      </c>
    </row>
    <row r="851" spans="1:14" x14ac:dyDescent="0.25">
      <c r="A851" s="79" t="s">
        <v>366</v>
      </c>
      <c r="B851" s="133" t="s">
        <v>220</v>
      </c>
      <c r="C851" s="137" t="s">
        <v>179</v>
      </c>
      <c r="D851" s="81" t="str">
        <f>IFERROR(IF(C851="No CAS","",INDEX('DEQ Pollutant List'!$C$7:$C$611,MATCH('5. Pollutant Emissions - MB'!C851,'DEQ Pollutant List'!$B$7:$B$611,0))),"")</f>
        <v>Cobalt and compounds</v>
      </c>
      <c r="E851" s="115"/>
      <c r="F851" s="138">
        <f>1-(1-0.75)*(1-0.992)</f>
        <v>0.998</v>
      </c>
      <c r="G851" s="139">
        <v>2E-3</v>
      </c>
      <c r="H851" s="104" t="s">
        <v>421</v>
      </c>
      <c r="I851" s="102" cm="1">
        <f t="array" ref="I851">((_xlfn.XLOOKUP(B851,'4. Material Balance Activities'!$C$170:$C$191,'4. Material Balance Activities'!$G$170:$G$191,NA,0,1)-_xlfn.XLOOKUP(B851,'4. Material Balance Activities'!$C$170:$C$191,'4. Material Balance Activities'!$M$170:$M$191,NA,0,1))*G851)*(1-F851)</f>
        <v>5.6159400000000059E-3</v>
      </c>
      <c r="J851" s="105" t="s">
        <v>214</v>
      </c>
      <c r="K851" s="83" t="s">
        <v>214</v>
      </c>
      <c r="L851" s="102" cm="1">
        <f t="array" ref="L851">((_xlfn.XLOOKUP(B851,'4. Material Balance Activities'!$C$170:$C$191,'4. Material Balance Activities'!$J$170:$J$191,NA,0,1)-_xlfn.XLOOKUP(B851,'4. Material Balance Activities'!$C$170:$C$191,'4. Material Balance Activities'!$P$170:$P$191,NA,0,1))*G851)*(1-F851)</f>
        <v>2.2644919354838733E-5</v>
      </c>
      <c r="M851" s="105" t="s">
        <v>214</v>
      </c>
      <c r="N851" s="83" t="s">
        <v>214</v>
      </c>
    </row>
    <row r="852" spans="1:14" x14ac:dyDescent="0.25">
      <c r="A852" s="79" t="s">
        <v>366</v>
      </c>
      <c r="B852" s="133" t="s">
        <v>221</v>
      </c>
      <c r="C852" s="137" t="s">
        <v>178</v>
      </c>
      <c r="D852" s="81" t="str">
        <f>IFERROR(IF(C852="No CAS","",INDEX('DEQ Pollutant List'!$C$7:$C$611,MATCH('5. Pollutant Emissions - MB'!C852,'DEQ Pollutant List'!$B$7:$B$611,0))),"")</f>
        <v>Chromium VI, chromate and dichromate particulate</v>
      </c>
      <c r="E852" s="115"/>
      <c r="F852" s="138">
        <f>1-(1-0.75)*(1-0.992)</f>
        <v>0.998</v>
      </c>
      <c r="G852" s="139">
        <v>6.0000000000000001E-3</v>
      </c>
      <c r="H852" s="104" t="s">
        <v>421</v>
      </c>
      <c r="I852" s="102" cm="1">
        <f t="array" ref="I852">((_xlfn.XLOOKUP(B852,'4. Material Balance Activities'!$C$170:$C$191,'4. Material Balance Activities'!$G$170:$G$191,NA,0,1)-_xlfn.XLOOKUP(B852,'4. Material Balance Activities'!$C$170:$C$191,'4. Material Balance Activities'!$M$170:$M$191,NA,0,1))*G852)*(1-F852)</f>
        <v>2.2164516000000019E-3</v>
      </c>
      <c r="J852" s="105" t="s">
        <v>214</v>
      </c>
      <c r="K852" s="83" t="s">
        <v>214</v>
      </c>
      <c r="L852" s="102" cm="1">
        <f t="array" ref="L852">((_xlfn.XLOOKUP(B852,'4. Material Balance Activities'!$C$170:$C$191,'4. Material Balance Activities'!$J$170:$J$191,NA,0,1)-_xlfn.XLOOKUP(B852,'4. Material Balance Activities'!$C$170:$C$191,'4. Material Balance Activities'!$P$170:$P$191,NA,0,1))*G852)*(1-F852)</f>
        <v>8.9373048387096856E-6</v>
      </c>
      <c r="M852" s="105" t="s">
        <v>214</v>
      </c>
      <c r="N852" s="83" t="s">
        <v>214</v>
      </c>
    </row>
    <row r="853" spans="1:14" x14ac:dyDescent="0.25">
      <c r="A853" s="79" t="s">
        <v>366</v>
      </c>
      <c r="B853" s="133" t="s">
        <v>221</v>
      </c>
      <c r="C853" s="137" t="s">
        <v>420</v>
      </c>
      <c r="D853" s="81" t="str">
        <f>IFERROR(IF(C853="No CAS","",INDEX('DEQ Pollutant List'!$C$7:$C$611,MATCH('5. Pollutant Emissions - MB'!C853,'DEQ Pollutant List'!$B$7:$B$611,0))),"")</f>
        <v>Acetone</v>
      </c>
      <c r="E853" s="115"/>
      <c r="F853" s="138">
        <v>0</v>
      </c>
      <c r="G853" s="139">
        <v>0.56999999999999995</v>
      </c>
      <c r="H853" s="104"/>
      <c r="I853" s="102" cm="1">
        <f t="array" ref="I853">((_xlfn.XLOOKUP(B853,'4. Material Balance Activities'!$C$170:$C$191,'4. Material Balance Activities'!$G$170:$G$191,NA,0,1)-_xlfn.XLOOKUP(B853,'4. Material Balance Activities'!$C$170:$C$191,'4. Material Balance Activities'!$M$170:$M$191,NA,0,1))*G853)*(1-F853)</f>
        <v>105.281451</v>
      </c>
      <c r="J853" s="105" t="s">
        <v>214</v>
      </c>
      <c r="K853" s="83" t="s">
        <v>214</v>
      </c>
      <c r="L853" s="102" cm="1">
        <f t="array" ref="L853">((_xlfn.XLOOKUP(B853,'4. Material Balance Activities'!$C$170:$C$191,'4. Material Balance Activities'!$J$170:$J$191,NA,0,1)-_xlfn.XLOOKUP(B853,'4. Material Balance Activities'!$C$170:$C$191,'4. Material Balance Activities'!$P$170:$P$191,NA,0,1))*G853)*(1-F853)</f>
        <v>0.42452197983870965</v>
      </c>
      <c r="M853" s="105" t="s">
        <v>214</v>
      </c>
      <c r="N853" s="83" t="s">
        <v>214</v>
      </c>
    </row>
    <row r="854" spans="1:14" x14ac:dyDescent="0.25">
      <c r="A854" s="79" t="s">
        <v>366</v>
      </c>
      <c r="B854" s="133" t="s">
        <v>221</v>
      </c>
      <c r="C854" s="137" t="s">
        <v>423</v>
      </c>
      <c r="D854" s="81" t="str">
        <f>IFERROR(IF(C854="No CAS","",INDEX('DEQ Pollutant List'!$C$7:$C$611,MATCH('5. Pollutant Emissions - MB'!C854,'DEQ Pollutant List'!$B$7:$B$611,0))),"")</f>
        <v>Propylene glycol monomethyl ether</v>
      </c>
      <c r="E854" s="115"/>
      <c r="F854" s="138">
        <v>0</v>
      </c>
      <c r="G854" s="139">
        <v>0.23</v>
      </c>
      <c r="H854" s="104"/>
      <c r="I854" s="102" cm="1">
        <f t="array" ref="I854">((_xlfn.XLOOKUP(B854,'4. Material Balance Activities'!$C$170:$C$191,'4. Material Balance Activities'!$G$170:$G$191,NA,0,1)-_xlfn.XLOOKUP(B854,'4. Material Balance Activities'!$C$170:$C$191,'4. Material Balance Activities'!$M$170:$M$191,NA,0,1))*G854)*(1-F854)</f>
        <v>42.481989000000006</v>
      </c>
      <c r="J854" s="105" t="s">
        <v>214</v>
      </c>
      <c r="K854" s="83" t="s">
        <v>214</v>
      </c>
      <c r="L854" s="102" cm="1">
        <f t="array" ref="L854">((_xlfn.XLOOKUP(B854,'4. Material Balance Activities'!$C$170:$C$191,'4. Material Balance Activities'!$J$170:$J$191,NA,0,1)-_xlfn.XLOOKUP(B854,'4. Material Balance Activities'!$C$170:$C$191,'4. Material Balance Activities'!$P$170:$P$191,NA,0,1))*G854)*(1-F854)</f>
        <v>0.17129834274193551</v>
      </c>
      <c r="M854" s="105" t="s">
        <v>214</v>
      </c>
      <c r="N854" s="83" t="s">
        <v>214</v>
      </c>
    </row>
    <row r="855" spans="1:14" x14ac:dyDescent="0.25">
      <c r="A855" s="79" t="s">
        <v>366</v>
      </c>
      <c r="B855" s="133" t="s">
        <v>221</v>
      </c>
      <c r="C855" s="137" t="s">
        <v>179</v>
      </c>
      <c r="D855" s="81" t="str">
        <f>IFERROR(IF(C855="No CAS","",INDEX('DEQ Pollutant List'!$C$7:$C$611,MATCH('5. Pollutant Emissions - MB'!C855,'DEQ Pollutant List'!$B$7:$B$611,0))),"")</f>
        <v>Cobalt and compounds</v>
      </c>
      <c r="E855" s="115"/>
      <c r="F855" s="138">
        <f>1-(1-0.75)*(1-0.992)</f>
        <v>0.998</v>
      </c>
      <c r="G855" s="139">
        <v>4.0000000000000001E-3</v>
      </c>
      <c r="H855" s="104" t="s">
        <v>421</v>
      </c>
      <c r="I855" s="102" cm="1">
        <f t="array" ref="I855">((_xlfn.XLOOKUP(B855,'4. Material Balance Activities'!$C$170:$C$191,'4. Material Balance Activities'!$G$170:$G$191,NA,0,1)-_xlfn.XLOOKUP(B855,'4. Material Balance Activities'!$C$170:$C$191,'4. Material Balance Activities'!$M$170:$M$191,NA,0,1))*G855)*(1-F855)</f>
        <v>1.4776344000000015E-3</v>
      </c>
      <c r="J855" s="105" t="s">
        <v>214</v>
      </c>
      <c r="K855" s="83" t="s">
        <v>214</v>
      </c>
      <c r="L855" s="102" cm="1">
        <f t="array" ref="L855">((_xlfn.XLOOKUP(B855,'4. Material Balance Activities'!$C$170:$C$191,'4. Material Balance Activities'!$J$170:$J$191,NA,0,1)-_xlfn.XLOOKUP(B855,'4. Material Balance Activities'!$C$170:$C$191,'4. Material Balance Activities'!$P$170:$P$191,NA,0,1))*G855)*(1-F855)</f>
        <v>5.9582032258064577E-6</v>
      </c>
      <c r="M855" s="105" t="s">
        <v>214</v>
      </c>
      <c r="N855" s="83" t="s">
        <v>214</v>
      </c>
    </row>
    <row r="856" spans="1:14" x14ac:dyDescent="0.25">
      <c r="A856" s="79" t="s">
        <v>366</v>
      </c>
      <c r="B856" s="133" t="s">
        <v>222</v>
      </c>
      <c r="C856" s="137" t="s">
        <v>178</v>
      </c>
      <c r="D856" s="81" t="str">
        <f>IFERROR(IF(C856="No CAS","",INDEX('DEQ Pollutant List'!$C$7:$C$611,MATCH('5. Pollutant Emissions - MB'!C856,'DEQ Pollutant List'!$B$7:$B$611,0))),"")</f>
        <v>Chromium VI, chromate and dichromate particulate</v>
      </c>
      <c r="E856" s="115"/>
      <c r="F856" s="138">
        <f>1-(1-0.75)*(1-0.992)</f>
        <v>0.998</v>
      </c>
      <c r="G856" s="139">
        <v>2E-3</v>
      </c>
      <c r="H856" s="104" t="s">
        <v>421</v>
      </c>
      <c r="I856" s="102" cm="1">
        <f t="array" ref="I856">((_xlfn.XLOOKUP(B856,'4. Material Balance Activities'!$C$170:$C$191,'4. Material Balance Activities'!$G$170:$G$191,NA,0,1)-_xlfn.XLOOKUP(B856,'4. Material Balance Activities'!$C$170:$C$191,'4. Material Balance Activities'!$M$170:$M$191,NA,0,1))*G856)*(1-F856)</f>
        <v>2.9359440000000033E-3</v>
      </c>
      <c r="J856" s="105" t="s">
        <v>214</v>
      </c>
      <c r="K856" s="83" t="s">
        <v>214</v>
      </c>
      <c r="L856" s="102" cm="1">
        <f t="array" ref="L856">((_xlfn.XLOOKUP(B856,'4. Material Balance Activities'!$C$170:$C$191,'4. Material Balance Activities'!$J$170:$J$191,NA,0,1)-_xlfn.XLOOKUP(B856,'4. Material Balance Activities'!$C$170:$C$191,'4. Material Balance Activities'!$P$170:$P$191,NA,0,1))*G856)*(1-F856)</f>
        <v>1.1838483870967754E-5</v>
      </c>
      <c r="M856" s="105" t="s">
        <v>214</v>
      </c>
      <c r="N856" s="83" t="s">
        <v>214</v>
      </c>
    </row>
    <row r="857" spans="1:14" x14ac:dyDescent="0.25">
      <c r="A857" s="79" t="s">
        <v>366</v>
      </c>
      <c r="B857" s="133" t="s">
        <v>222</v>
      </c>
      <c r="C857" s="137" t="s">
        <v>420</v>
      </c>
      <c r="D857" s="81" t="str">
        <f>IFERROR(IF(C857="No CAS","",INDEX('DEQ Pollutant List'!$C$7:$C$611,MATCH('5. Pollutant Emissions - MB'!C857,'DEQ Pollutant List'!$B$7:$B$611,0))),"")</f>
        <v>Acetone</v>
      </c>
      <c r="E857" s="115"/>
      <c r="F857" s="138">
        <v>0</v>
      </c>
      <c r="G857" s="139">
        <v>0.7</v>
      </c>
      <c r="H857" s="104"/>
      <c r="I857" s="102" cm="1">
        <f t="array" ref="I857">((_xlfn.XLOOKUP(B857,'4. Material Balance Activities'!$C$170:$C$191,'4. Material Balance Activities'!$G$170:$G$191,NA,0,1)-_xlfn.XLOOKUP(B857,'4. Material Balance Activities'!$C$170:$C$191,'4. Material Balance Activities'!$M$170:$M$191,NA,0,1))*G857)*(1-F857)</f>
        <v>513.79020000000003</v>
      </c>
      <c r="J857" s="105" t="s">
        <v>214</v>
      </c>
      <c r="K857" s="83" t="s">
        <v>214</v>
      </c>
      <c r="L857" s="102" cm="1">
        <f t="array" ref="L857">((_xlfn.XLOOKUP(B857,'4. Material Balance Activities'!$C$170:$C$191,'4. Material Balance Activities'!$J$170:$J$191,NA,0,1)-_xlfn.XLOOKUP(B857,'4. Material Balance Activities'!$C$170:$C$191,'4. Material Balance Activities'!$P$170:$P$191,NA,0,1))*G857)*(1-F857)</f>
        <v>2.071734677419355</v>
      </c>
      <c r="M857" s="105" t="s">
        <v>214</v>
      </c>
      <c r="N857" s="83" t="s">
        <v>214</v>
      </c>
    </row>
    <row r="858" spans="1:14" x14ac:dyDescent="0.25">
      <c r="A858" s="79" t="s">
        <v>366</v>
      </c>
      <c r="B858" s="133" t="s">
        <v>222</v>
      </c>
      <c r="C858" s="137" t="s">
        <v>423</v>
      </c>
      <c r="D858" s="81" t="str">
        <f>IFERROR(IF(C858="No CAS","",INDEX('DEQ Pollutant List'!$C$7:$C$611,MATCH('5. Pollutant Emissions - MB'!C858,'DEQ Pollutant List'!$B$7:$B$611,0))),"")</f>
        <v>Propylene glycol monomethyl ether</v>
      </c>
      <c r="E858" s="115"/>
      <c r="F858" s="138">
        <v>0</v>
      </c>
      <c r="G858" s="139">
        <v>0.1</v>
      </c>
      <c r="H858" s="104"/>
      <c r="I858" s="102" cm="1">
        <f t="array" ref="I858">((_xlfn.XLOOKUP(B858,'4. Material Balance Activities'!$C$170:$C$191,'4. Material Balance Activities'!$G$170:$G$191,NA,0,1)-_xlfn.XLOOKUP(B858,'4. Material Balance Activities'!$C$170:$C$191,'4. Material Balance Activities'!$M$170:$M$191,NA,0,1))*G858)*(1-F858)</f>
        <v>73.398600000000016</v>
      </c>
      <c r="J858" s="105" t="s">
        <v>214</v>
      </c>
      <c r="K858" s="83" t="s">
        <v>214</v>
      </c>
      <c r="L858" s="102" cm="1">
        <f t="array" ref="L858">((_xlfn.XLOOKUP(B858,'4. Material Balance Activities'!$C$170:$C$191,'4. Material Balance Activities'!$J$170:$J$191,NA,0,1)-_xlfn.XLOOKUP(B858,'4. Material Balance Activities'!$C$170:$C$191,'4. Material Balance Activities'!$P$170:$P$191,NA,0,1))*G858)*(1-F858)</f>
        <v>0.29596209677419361</v>
      </c>
      <c r="M858" s="105" t="s">
        <v>214</v>
      </c>
      <c r="N858" s="83" t="s">
        <v>214</v>
      </c>
    </row>
    <row r="859" spans="1:14" x14ac:dyDescent="0.25">
      <c r="A859" s="79" t="s">
        <v>366</v>
      </c>
      <c r="B859" s="133" t="s">
        <v>223</v>
      </c>
      <c r="C859" s="137" t="s">
        <v>178</v>
      </c>
      <c r="D859" s="81" t="str">
        <f>IFERROR(IF(C859="No CAS","",INDEX('DEQ Pollutant List'!$C$7:$C$611,MATCH('5. Pollutant Emissions - MB'!C859,'DEQ Pollutant List'!$B$7:$B$611,0))),"")</f>
        <v>Chromium VI, chromate and dichromate particulate</v>
      </c>
      <c r="E859" s="115"/>
      <c r="F859" s="138">
        <f>1-(1-0.75)*(1-0.992)</f>
        <v>0.998</v>
      </c>
      <c r="G859" s="139">
        <v>7.0000000000000001E-3</v>
      </c>
      <c r="H859" s="104" t="s">
        <v>421</v>
      </c>
      <c r="I859" s="102" cm="1">
        <f t="array" ref="I859">((_xlfn.XLOOKUP(B859,'4. Material Balance Activities'!$C$170:$C$191,'4. Material Balance Activities'!$G$170:$G$191,NA,0,1)-_xlfn.XLOOKUP(B859,'4. Material Balance Activities'!$C$170:$C$191,'4. Material Balance Activities'!$M$170:$M$191,NA,0,1))*G859)*(1-F859)</f>
        <v>3.5708904000000038E-3</v>
      </c>
      <c r="J859" s="105" t="s">
        <v>214</v>
      </c>
      <c r="K859" s="83" t="s">
        <v>214</v>
      </c>
      <c r="L859" s="102" cm="1">
        <f t="array" ref="L859">((_xlfn.XLOOKUP(B859,'4. Material Balance Activities'!$C$170:$C$191,'4. Material Balance Activities'!$J$170:$J$191,NA,0,1)-_xlfn.XLOOKUP(B859,'4. Material Balance Activities'!$C$170:$C$191,'4. Material Balance Activities'!$P$170:$P$191,NA,0,1))*G859)*(1-F859)</f>
        <v>1.4398751612903242E-5</v>
      </c>
      <c r="M859" s="105" t="s">
        <v>214</v>
      </c>
      <c r="N859" s="83" t="s">
        <v>214</v>
      </c>
    </row>
    <row r="860" spans="1:14" x14ac:dyDescent="0.25">
      <c r="A860" s="79" t="s">
        <v>366</v>
      </c>
      <c r="B860" s="133" t="s">
        <v>223</v>
      </c>
      <c r="C860" s="137" t="s">
        <v>420</v>
      </c>
      <c r="D860" s="81" t="str">
        <f>IFERROR(IF(C860="No CAS","",INDEX('DEQ Pollutant List'!$C$7:$C$611,MATCH('5. Pollutant Emissions - MB'!C860,'DEQ Pollutant List'!$B$7:$B$611,0))),"")</f>
        <v>Acetone</v>
      </c>
      <c r="E860" s="115"/>
      <c r="F860" s="138">
        <v>0</v>
      </c>
      <c r="G860" s="139">
        <v>0.73</v>
      </c>
      <c r="H860" s="104"/>
      <c r="I860" s="102" cm="1">
        <f t="array" ref="I860">((_xlfn.XLOOKUP(B860,'4. Material Balance Activities'!$C$170:$C$191,'4. Material Balance Activities'!$G$170:$G$191,NA,0,1)-_xlfn.XLOOKUP(B860,'4. Material Balance Activities'!$C$170:$C$191,'4. Material Balance Activities'!$M$170:$M$191,NA,0,1))*G860)*(1-F860)</f>
        <v>186.19642800000003</v>
      </c>
      <c r="J860" s="105" t="s">
        <v>214</v>
      </c>
      <c r="K860" s="83" t="s">
        <v>214</v>
      </c>
      <c r="L860" s="102" cm="1">
        <f t="array" ref="L860">((_xlfn.XLOOKUP(B860,'4. Material Balance Activities'!$C$170:$C$191,'4. Material Balance Activities'!$J$170:$J$191,NA,0,1)-_xlfn.XLOOKUP(B860,'4. Material Balance Activities'!$C$170:$C$191,'4. Material Balance Activities'!$P$170:$P$191,NA,0,1))*G860)*(1-F860)</f>
        <v>0.7507920483870969</v>
      </c>
      <c r="M860" s="105" t="s">
        <v>214</v>
      </c>
      <c r="N860" s="83" t="s">
        <v>214</v>
      </c>
    </row>
    <row r="861" spans="1:14" x14ac:dyDescent="0.25">
      <c r="A861" s="79" t="s">
        <v>366</v>
      </c>
      <c r="B861" s="133" t="s">
        <v>223</v>
      </c>
      <c r="C861" s="137" t="s">
        <v>423</v>
      </c>
      <c r="D861" s="81" t="str">
        <f>IFERROR(IF(C861="No CAS","",INDEX('DEQ Pollutant List'!$C$7:$C$611,MATCH('5. Pollutant Emissions - MB'!C861,'DEQ Pollutant List'!$B$7:$B$611,0))),"")</f>
        <v>Propylene glycol monomethyl ether</v>
      </c>
      <c r="E861" s="115"/>
      <c r="F861" s="138">
        <v>0</v>
      </c>
      <c r="G861" s="139">
        <v>0.08</v>
      </c>
      <c r="H861" s="104"/>
      <c r="I861" s="102" cm="1">
        <f t="array" ref="I861">((_xlfn.XLOOKUP(B861,'4. Material Balance Activities'!$C$170:$C$191,'4. Material Balance Activities'!$G$170:$G$191,NA,0,1)-_xlfn.XLOOKUP(B861,'4. Material Balance Activities'!$C$170:$C$191,'4. Material Balance Activities'!$M$170:$M$191,NA,0,1))*G861)*(1-F861)</f>
        <v>20.405088000000003</v>
      </c>
      <c r="J861" s="105" t="s">
        <v>214</v>
      </c>
      <c r="K861" s="83" t="s">
        <v>214</v>
      </c>
      <c r="L861" s="102" cm="1">
        <f t="array" ref="L861">((_xlfn.XLOOKUP(B861,'4. Material Balance Activities'!$C$170:$C$191,'4. Material Balance Activities'!$J$170:$J$191,NA,0,1)-_xlfn.XLOOKUP(B861,'4. Material Balance Activities'!$C$170:$C$191,'4. Material Balance Activities'!$P$170:$P$191,NA,0,1))*G861)*(1-F861)</f>
        <v>8.2278580645161303E-2</v>
      </c>
      <c r="M861" s="105" t="s">
        <v>214</v>
      </c>
      <c r="N861" s="83" t="s">
        <v>214</v>
      </c>
    </row>
    <row r="862" spans="1:14" x14ac:dyDescent="0.25">
      <c r="A862" s="79" t="s">
        <v>366</v>
      </c>
      <c r="B862" s="133" t="s">
        <v>223</v>
      </c>
      <c r="C862" s="137" t="s">
        <v>179</v>
      </c>
      <c r="D862" s="81" t="str">
        <f>IFERROR(IF(C862="No CAS","",INDEX('DEQ Pollutant List'!$C$7:$C$611,MATCH('5. Pollutant Emissions - MB'!C862,'DEQ Pollutant List'!$B$7:$B$611,0))),"")</f>
        <v>Cobalt and compounds</v>
      </c>
      <c r="E862" s="115"/>
      <c r="F862" s="138">
        <f>1-(1-0.75)*(1-0.992)</f>
        <v>0.998</v>
      </c>
      <c r="G862" s="139">
        <v>5.0000000000000001E-3</v>
      </c>
      <c r="H862" s="104" t="s">
        <v>421</v>
      </c>
      <c r="I862" s="102" cm="1">
        <f t="array" ref="I862">((_xlfn.XLOOKUP(B862,'4. Material Balance Activities'!$C$170:$C$191,'4. Material Balance Activities'!$G$170:$G$191,NA,0,1)-_xlfn.XLOOKUP(B862,'4. Material Balance Activities'!$C$170:$C$191,'4. Material Balance Activities'!$M$170:$M$191,NA,0,1))*G862)*(1-F862)</f>
        <v>2.5506360000000028E-3</v>
      </c>
      <c r="J862" s="105" t="s">
        <v>214</v>
      </c>
      <c r="K862" s="83" t="s">
        <v>214</v>
      </c>
      <c r="L862" s="102" cm="1">
        <f t="array" ref="L862">((_xlfn.XLOOKUP(B862,'4. Material Balance Activities'!$C$170:$C$191,'4. Material Balance Activities'!$J$170:$J$191,NA,0,1)-_xlfn.XLOOKUP(B862,'4. Material Balance Activities'!$C$170:$C$191,'4. Material Balance Activities'!$P$170:$P$191,NA,0,1))*G862)*(1-F862)</f>
        <v>1.0284822580645172E-5</v>
      </c>
      <c r="M862" s="105" t="s">
        <v>214</v>
      </c>
      <c r="N862" s="83" t="s">
        <v>214</v>
      </c>
    </row>
    <row r="863" spans="1:14" x14ac:dyDescent="0.25">
      <c r="A863" s="79" t="s">
        <v>366</v>
      </c>
      <c r="B863" s="133" t="s">
        <v>224</v>
      </c>
      <c r="C863" s="137" t="s">
        <v>178</v>
      </c>
      <c r="D863" s="81" t="str">
        <f>IFERROR(IF(C863="No CAS","",INDEX('DEQ Pollutant List'!$C$7:$C$611,MATCH('5. Pollutant Emissions - MB'!C863,'DEQ Pollutant List'!$B$7:$B$611,0))),"")</f>
        <v>Chromium VI, chromate and dichromate particulate</v>
      </c>
      <c r="E863" s="115"/>
      <c r="F863" s="138">
        <f>1-(1-0.75)*(1-0.992)</f>
        <v>0.998</v>
      </c>
      <c r="G863" s="139">
        <v>2E-3</v>
      </c>
      <c r="H863" s="104" t="s">
        <v>421</v>
      </c>
      <c r="I863" s="102" cm="1">
        <f t="array" ref="I863">((_xlfn.XLOOKUP(B863,'4. Material Balance Activities'!$C$170:$C$191,'4. Material Balance Activities'!$G$170:$G$191,NA,0,1)-_xlfn.XLOOKUP(B863,'4. Material Balance Activities'!$C$170:$C$191,'4. Material Balance Activities'!$M$170:$M$191,NA,0,1))*G863)*(1-F863)</f>
        <v>4.021380000000004E-4</v>
      </c>
      <c r="J863" s="105" t="s">
        <v>214</v>
      </c>
      <c r="K863" s="83" t="s">
        <v>214</v>
      </c>
      <c r="L863" s="102" cm="1">
        <f t="array" ref="L863">((_xlfn.XLOOKUP(B863,'4. Material Balance Activities'!$C$170:$C$191,'4. Material Balance Activities'!$J$170:$J$191,NA,0,1)-_xlfn.XLOOKUP(B863,'4. Material Balance Activities'!$C$170:$C$191,'4. Material Balance Activities'!$P$170:$P$191,NA,0,1))*G863)*(1-F863)</f>
        <v>1.6215241935483887E-6</v>
      </c>
      <c r="M863" s="105" t="s">
        <v>214</v>
      </c>
      <c r="N863" s="83" t="s">
        <v>214</v>
      </c>
    </row>
    <row r="864" spans="1:14" x14ac:dyDescent="0.25">
      <c r="A864" s="79" t="s">
        <v>366</v>
      </c>
      <c r="B864" s="133" t="s">
        <v>224</v>
      </c>
      <c r="C864" s="137" t="s">
        <v>420</v>
      </c>
      <c r="D864" s="81" t="str">
        <f>IFERROR(IF(C864="No CAS","",INDEX('DEQ Pollutant List'!$C$7:$C$611,MATCH('5. Pollutant Emissions - MB'!C864,'DEQ Pollutant List'!$B$7:$B$611,0))),"")</f>
        <v>Acetone</v>
      </c>
      <c r="E864" s="115"/>
      <c r="F864" s="138">
        <v>0</v>
      </c>
      <c r="G864" s="139">
        <v>0.74</v>
      </c>
      <c r="H864" s="104"/>
      <c r="I864" s="102" cm="1">
        <f t="array" ref="I864">((_xlfn.XLOOKUP(B864,'4. Material Balance Activities'!$C$170:$C$191,'4. Material Balance Activities'!$G$170:$G$191,NA,0,1)-_xlfn.XLOOKUP(B864,'4. Material Balance Activities'!$C$170:$C$191,'4. Material Balance Activities'!$M$170:$M$191,NA,0,1))*G864)*(1-F864)</f>
        <v>74.395530000000008</v>
      </c>
      <c r="J864" s="105" t="s">
        <v>214</v>
      </c>
      <c r="K864" s="83" t="s">
        <v>214</v>
      </c>
      <c r="L864" s="102" cm="1">
        <f t="array" ref="L864">((_xlfn.XLOOKUP(B864,'4. Material Balance Activities'!$C$170:$C$191,'4. Material Balance Activities'!$J$170:$J$191,NA,0,1)-_xlfn.XLOOKUP(B864,'4. Material Balance Activities'!$C$170:$C$191,'4. Material Balance Activities'!$P$170:$P$191,NA,0,1))*G864)*(1-F864)</f>
        <v>0.29998197580645164</v>
      </c>
      <c r="M864" s="105" t="s">
        <v>214</v>
      </c>
      <c r="N864" s="83" t="s">
        <v>214</v>
      </c>
    </row>
    <row r="865" spans="1:14" x14ac:dyDescent="0.25">
      <c r="A865" s="79" t="s">
        <v>366</v>
      </c>
      <c r="B865" s="133" t="s">
        <v>224</v>
      </c>
      <c r="C865" s="137" t="s">
        <v>423</v>
      </c>
      <c r="D865" s="81" t="str">
        <f>IFERROR(IF(C865="No CAS","",INDEX('DEQ Pollutant List'!$C$7:$C$611,MATCH('5. Pollutant Emissions - MB'!C865,'DEQ Pollutant List'!$B$7:$B$611,0))),"")</f>
        <v>Propylene glycol monomethyl ether</v>
      </c>
      <c r="E865" s="115"/>
      <c r="F865" s="138">
        <v>0</v>
      </c>
      <c r="G865" s="139">
        <v>0.12</v>
      </c>
      <c r="H865" s="104"/>
      <c r="I865" s="102" cm="1">
        <f t="array" ref="I865">((_xlfn.XLOOKUP(B865,'4. Material Balance Activities'!$C$170:$C$191,'4. Material Balance Activities'!$G$170:$G$191,NA,0,1)-_xlfn.XLOOKUP(B865,'4. Material Balance Activities'!$C$170:$C$191,'4. Material Balance Activities'!$M$170:$M$191,NA,0,1))*G865)*(1-F865)</f>
        <v>12.06414</v>
      </c>
      <c r="J865" s="105" t="s">
        <v>214</v>
      </c>
      <c r="K865" s="83" t="s">
        <v>214</v>
      </c>
      <c r="L865" s="102" cm="1">
        <f t="array" ref="L865">((_xlfn.XLOOKUP(B865,'4. Material Balance Activities'!$C$170:$C$191,'4. Material Balance Activities'!$J$170:$J$191,NA,0,1)-_xlfn.XLOOKUP(B865,'4. Material Balance Activities'!$C$170:$C$191,'4. Material Balance Activities'!$P$170:$P$191,NA,0,1))*G865)*(1-F865)</f>
        <v>4.8645725806451615E-2</v>
      </c>
      <c r="M865" s="105" t="s">
        <v>214</v>
      </c>
      <c r="N865" s="83" t="s">
        <v>214</v>
      </c>
    </row>
    <row r="866" spans="1:14" x14ac:dyDescent="0.25">
      <c r="A866" s="79" t="s">
        <v>366</v>
      </c>
      <c r="B866" s="133" t="s">
        <v>224</v>
      </c>
      <c r="C866" s="137" t="s">
        <v>179</v>
      </c>
      <c r="D866" s="81" t="str">
        <f>IFERROR(IF(C866="No CAS","",INDEX('DEQ Pollutant List'!$C$7:$C$611,MATCH('5. Pollutant Emissions - MB'!C866,'DEQ Pollutant List'!$B$7:$B$611,0))),"")</f>
        <v>Cobalt and compounds</v>
      </c>
      <c r="E866" s="115"/>
      <c r="F866" s="138">
        <f>1-(1-0.75)*(1-0.992)</f>
        <v>0.998</v>
      </c>
      <c r="G866" s="139">
        <v>6.0000000000000001E-3</v>
      </c>
      <c r="H866" s="104" t="s">
        <v>421</v>
      </c>
      <c r="I866" s="102" cm="1">
        <f t="array" ref="I866">((_xlfn.XLOOKUP(B866,'4. Material Balance Activities'!$C$170:$C$191,'4. Material Balance Activities'!$G$170:$G$191,NA,0,1)-_xlfn.XLOOKUP(B866,'4. Material Balance Activities'!$C$170:$C$191,'4. Material Balance Activities'!$M$170:$M$191,NA,0,1))*G866)*(1-F866)</f>
        <v>1.2064140000000011E-3</v>
      </c>
      <c r="J866" s="105" t="s">
        <v>214</v>
      </c>
      <c r="K866" s="83" t="s">
        <v>214</v>
      </c>
      <c r="L866" s="102" cm="1">
        <f t="array" ref="L866">((_xlfn.XLOOKUP(B866,'4. Material Balance Activities'!$C$170:$C$191,'4. Material Balance Activities'!$J$170:$J$191,NA,0,1)-_xlfn.XLOOKUP(B866,'4. Material Balance Activities'!$C$170:$C$191,'4. Material Balance Activities'!$P$170:$P$191,NA,0,1))*G866)*(1-F866)</f>
        <v>4.8645725806451664E-6</v>
      </c>
      <c r="M866" s="105" t="s">
        <v>214</v>
      </c>
      <c r="N866" s="83" t="s">
        <v>214</v>
      </c>
    </row>
    <row r="867" spans="1:14" x14ac:dyDescent="0.25">
      <c r="A867" s="79" t="s">
        <v>366</v>
      </c>
      <c r="B867" s="133" t="s">
        <v>225</v>
      </c>
      <c r="C867" s="137" t="s">
        <v>178</v>
      </c>
      <c r="D867" s="81" t="str">
        <f>IFERROR(IF(C867="No CAS","",INDEX('DEQ Pollutant List'!$C$7:$C$611,MATCH('5. Pollutant Emissions - MB'!C867,'DEQ Pollutant List'!$B$7:$B$611,0))),"")</f>
        <v>Chromium VI, chromate and dichromate particulate</v>
      </c>
      <c r="E867" s="115"/>
      <c r="F867" s="138">
        <f>1-(1-0.75)*(1-0.992)</f>
        <v>0.998</v>
      </c>
      <c r="G867" s="139">
        <v>7.0000000000000001E-3</v>
      </c>
      <c r="H867" s="104" t="s">
        <v>421</v>
      </c>
      <c r="I867" s="102" cm="1">
        <f t="array" ref="I867">((_xlfn.XLOOKUP(B867,'4. Material Balance Activities'!$C$170:$C$191,'4. Material Balance Activities'!$G$170:$G$191,NA,0,1)-_xlfn.XLOOKUP(B867,'4. Material Balance Activities'!$C$170:$C$191,'4. Material Balance Activities'!$M$170:$M$191,NA,0,1))*G867)*(1-F867)</f>
        <v>3.9270000000000034E-3</v>
      </c>
      <c r="J867" s="105" t="s">
        <v>214</v>
      </c>
      <c r="K867" s="83" t="s">
        <v>214</v>
      </c>
      <c r="L867" s="102" cm="1">
        <f t="array" ref="L867">((_xlfn.XLOOKUP(B867,'4. Material Balance Activities'!$C$170:$C$191,'4. Material Balance Activities'!$J$170:$J$191,NA,0,1)-_xlfn.XLOOKUP(B867,'4. Material Balance Activities'!$C$170:$C$191,'4. Material Balance Activities'!$P$170:$P$191,NA,0,1))*G867)*(1-F867)</f>
        <v>1.5834677419354855E-5</v>
      </c>
      <c r="M867" s="105" t="s">
        <v>214</v>
      </c>
      <c r="N867" s="83" t="s">
        <v>214</v>
      </c>
    </row>
    <row r="868" spans="1:14" x14ac:dyDescent="0.25">
      <c r="A868" s="79" t="s">
        <v>366</v>
      </c>
      <c r="B868" s="133" t="s">
        <v>225</v>
      </c>
      <c r="C868" s="137" t="s">
        <v>420</v>
      </c>
      <c r="D868" s="81" t="str">
        <f>IFERROR(IF(C868="No CAS","",INDEX('DEQ Pollutant List'!$C$7:$C$611,MATCH('5. Pollutant Emissions - MB'!C868,'DEQ Pollutant List'!$B$7:$B$611,0))),"")</f>
        <v>Acetone</v>
      </c>
      <c r="E868" s="115"/>
      <c r="F868" s="138">
        <v>0</v>
      </c>
      <c r="G868" s="139">
        <v>0.74</v>
      </c>
      <c r="H868" s="104"/>
      <c r="I868" s="102" cm="1">
        <f t="array" ref="I868">((_xlfn.XLOOKUP(B868,'4. Material Balance Activities'!$C$170:$C$191,'4. Material Balance Activities'!$G$170:$G$191,NA,0,1)-_xlfn.XLOOKUP(B868,'4. Material Balance Activities'!$C$170:$C$191,'4. Material Balance Activities'!$M$170:$M$191,NA,0,1))*G868)*(1-F868)</f>
        <v>207.57</v>
      </c>
      <c r="J868" s="105" t="s">
        <v>214</v>
      </c>
      <c r="K868" s="83" t="s">
        <v>214</v>
      </c>
      <c r="L868" s="102" cm="1">
        <f t="array" ref="L868">((_xlfn.XLOOKUP(B868,'4. Material Balance Activities'!$C$170:$C$191,'4. Material Balance Activities'!$J$170:$J$191,NA,0,1)-_xlfn.XLOOKUP(B868,'4. Material Balance Activities'!$C$170:$C$191,'4. Material Balance Activities'!$P$170:$P$191,NA,0,1))*G868)*(1-F868)</f>
        <v>0.83697580645161296</v>
      </c>
      <c r="M868" s="105" t="s">
        <v>214</v>
      </c>
      <c r="N868" s="83" t="s">
        <v>214</v>
      </c>
    </row>
    <row r="869" spans="1:14" x14ac:dyDescent="0.25">
      <c r="A869" s="79" t="s">
        <v>366</v>
      </c>
      <c r="B869" s="133" t="s">
        <v>225</v>
      </c>
      <c r="C869" s="137" t="s">
        <v>423</v>
      </c>
      <c r="D869" s="81" t="str">
        <f>IFERROR(IF(C869="No CAS","",INDEX('DEQ Pollutant List'!$C$7:$C$611,MATCH('5. Pollutant Emissions - MB'!C869,'DEQ Pollutant List'!$B$7:$B$611,0))),"")</f>
        <v>Propylene glycol monomethyl ether</v>
      </c>
      <c r="E869" s="115"/>
      <c r="F869" s="138">
        <v>0</v>
      </c>
      <c r="G869" s="139">
        <v>0.13</v>
      </c>
      <c r="H869" s="104"/>
      <c r="I869" s="102" cm="1">
        <f t="array" ref="I869">((_xlfn.XLOOKUP(B869,'4. Material Balance Activities'!$C$170:$C$191,'4. Material Balance Activities'!$G$170:$G$191,NA,0,1)-_xlfn.XLOOKUP(B869,'4. Material Balance Activities'!$C$170:$C$191,'4. Material Balance Activities'!$M$170:$M$191,NA,0,1))*G869)*(1-F869)</f>
        <v>36.465000000000003</v>
      </c>
      <c r="J869" s="105" t="s">
        <v>214</v>
      </c>
      <c r="K869" s="83" t="s">
        <v>214</v>
      </c>
      <c r="L869" s="102" cm="1">
        <f t="array" ref="L869">((_xlfn.XLOOKUP(B869,'4. Material Balance Activities'!$C$170:$C$191,'4. Material Balance Activities'!$J$170:$J$191,NA,0,1)-_xlfn.XLOOKUP(B869,'4. Material Balance Activities'!$C$170:$C$191,'4. Material Balance Activities'!$P$170:$P$191,NA,0,1))*G869)*(1-F869)</f>
        <v>0.14703629032258067</v>
      </c>
      <c r="M869" s="105" t="s">
        <v>214</v>
      </c>
      <c r="N869" s="83" t="s">
        <v>214</v>
      </c>
    </row>
    <row r="870" spans="1:14" x14ac:dyDescent="0.25">
      <c r="A870" s="79" t="s">
        <v>366</v>
      </c>
      <c r="B870" s="133" t="s">
        <v>226</v>
      </c>
      <c r="C870" s="137" t="s">
        <v>178</v>
      </c>
      <c r="D870" s="81" t="str">
        <f>IFERROR(IF(C870="No CAS","",INDEX('DEQ Pollutant List'!$C$7:$C$611,MATCH('5. Pollutant Emissions - MB'!C870,'DEQ Pollutant List'!$B$7:$B$611,0))),"")</f>
        <v>Chromium VI, chromate and dichromate particulate</v>
      </c>
      <c r="E870" s="115"/>
      <c r="F870" s="138">
        <f>1-(1-0.75)*(1-0.992)</f>
        <v>0.998</v>
      </c>
      <c r="G870" s="139">
        <v>2E-3</v>
      </c>
      <c r="H870" s="104" t="s">
        <v>421</v>
      </c>
      <c r="I870" s="102" cm="1">
        <f t="array" ref="I870">((_xlfn.XLOOKUP(B870,'4. Material Balance Activities'!$C$170:$C$191,'4. Material Balance Activities'!$G$170:$G$191,NA,0,1)-_xlfn.XLOOKUP(B870,'4. Material Balance Activities'!$C$170:$C$191,'4. Material Balance Activities'!$M$170:$M$191,NA,0,1))*G870)*(1-F870)</f>
        <v>1.4679720000000016E-3</v>
      </c>
      <c r="J870" s="105" t="s">
        <v>214</v>
      </c>
      <c r="K870" s="83" t="s">
        <v>214</v>
      </c>
      <c r="L870" s="102" cm="1">
        <f t="array" ref="L870">((_xlfn.XLOOKUP(B870,'4. Material Balance Activities'!$C$170:$C$191,'4. Material Balance Activities'!$J$170:$J$191,NA,0,1)-_xlfn.XLOOKUP(B870,'4. Material Balance Activities'!$C$170:$C$191,'4. Material Balance Activities'!$P$170:$P$191,NA,0,1))*G870)*(1-F870)</f>
        <v>5.9192419354838771E-6</v>
      </c>
      <c r="M870" s="105" t="s">
        <v>214</v>
      </c>
      <c r="N870" s="83" t="s">
        <v>214</v>
      </c>
    </row>
    <row r="871" spans="1:14" x14ac:dyDescent="0.25">
      <c r="A871" s="79" t="s">
        <v>366</v>
      </c>
      <c r="B871" s="133" t="s">
        <v>226</v>
      </c>
      <c r="C871" s="137" t="s">
        <v>424</v>
      </c>
      <c r="D871" s="81" t="str">
        <f>IFERROR(IF(C871="No CAS","",INDEX('DEQ Pollutant List'!$C$7:$C$611,MATCH('5. Pollutant Emissions - MB'!C871,'DEQ Pollutant List'!$B$7:$B$611,0))),"")</f>
        <v>Isopropyl alcohol</v>
      </c>
      <c r="E871" s="115"/>
      <c r="F871" s="138">
        <v>0</v>
      </c>
      <c r="G871" s="139">
        <v>7.0000000000000007E-2</v>
      </c>
      <c r="H871" s="104"/>
      <c r="I871" s="102" cm="1">
        <f t="array" ref="I871">((_xlfn.XLOOKUP(B871,'4. Material Balance Activities'!$C$170:$C$191,'4. Material Balance Activities'!$G$170:$G$191,NA,0,1)-_xlfn.XLOOKUP(B871,'4. Material Balance Activities'!$C$170:$C$191,'4. Material Balance Activities'!$M$170:$M$191,NA,0,1))*G871)*(1-F871)</f>
        <v>25.689510000000006</v>
      </c>
      <c r="J871" s="105" t="s">
        <v>214</v>
      </c>
      <c r="K871" s="83" t="s">
        <v>214</v>
      </c>
      <c r="L871" s="102" cm="1">
        <f t="array" ref="L871">((_xlfn.XLOOKUP(B871,'4. Material Balance Activities'!$C$170:$C$191,'4. Material Balance Activities'!$J$170:$J$191,NA,0,1)-_xlfn.XLOOKUP(B871,'4. Material Balance Activities'!$C$170:$C$191,'4. Material Balance Activities'!$P$170:$P$191,NA,0,1))*G871)*(1-F871)</f>
        <v>0.10358673387096777</v>
      </c>
      <c r="M871" s="105" t="s">
        <v>214</v>
      </c>
      <c r="N871" s="83" t="s">
        <v>214</v>
      </c>
    </row>
    <row r="872" spans="1:14" x14ac:dyDescent="0.25">
      <c r="A872" s="79" t="s">
        <v>366</v>
      </c>
      <c r="B872" s="133" t="s">
        <v>226</v>
      </c>
      <c r="C872" s="137" t="s">
        <v>420</v>
      </c>
      <c r="D872" s="81" t="str">
        <f>IFERROR(IF(C872="No CAS","",INDEX('DEQ Pollutant List'!$C$7:$C$611,MATCH('5. Pollutant Emissions - MB'!C872,'DEQ Pollutant List'!$B$7:$B$611,0))),"")</f>
        <v>Acetone</v>
      </c>
      <c r="E872" s="115"/>
      <c r="F872" s="138">
        <v>0</v>
      </c>
      <c r="G872" s="139">
        <v>0.55000000000000004</v>
      </c>
      <c r="H872" s="104"/>
      <c r="I872" s="102" cm="1">
        <f t="array" ref="I872">((_xlfn.XLOOKUP(B872,'4. Material Balance Activities'!$C$170:$C$191,'4. Material Balance Activities'!$G$170:$G$191,NA,0,1)-_xlfn.XLOOKUP(B872,'4. Material Balance Activities'!$C$170:$C$191,'4. Material Balance Activities'!$M$170:$M$191,NA,0,1))*G872)*(1-F872)</f>
        <v>201.84615000000005</v>
      </c>
      <c r="J872" s="105" t="s">
        <v>214</v>
      </c>
      <c r="K872" s="83" t="s">
        <v>214</v>
      </c>
      <c r="L872" s="102" cm="1">
        <f t="array" ref="L872">((_xlfn.XLOOKUP(B872,'4. Material Balance Activities'!$C$170:$C$191,'4. Material Balance Activities'!$J$170:$J$191,NA,0,1)-_xlfn.XLOOKUP(B872,'4. Material Balance Activities'!$C$170:$C$191,'4. Material Balance Activities'!$P$170:$P$191,NA,0,1))*G872)*(1-F872)</f>
        <v>0.81389576612903247</v>
      </c>
      <c r="M872" s="105" t="s">
        <v>214</v>
      </c>
      <c r="N872" s="83" t="s">
        <v>214</v>
      </c>
    </row>
    <row r="873" spans="1:14" x14ac:dyDescent="0.25">
      <c r="A873" s="79" t="s">
        <v>366</v>
      </c>
      <c r="B873" s="133" t="s">
        <v>226</v>
      </c>
      <c r="C873" s="137" t="s">
        <v>179</v>
      </c>
      <c r="D873" s="81" t="str">
        <f>IFERROR(IF(C873="No CAS","",INDEX('DEQ Pollutant List'!$C$7:$C$611,MATCH('5. Pollutant Emissions - MB'!C873,'DEQ Pollutant List'!$B$7:$B$611,0))),"")</f>
        <v>Cobalt and compounds</v>
      </c>
      <c r="E873" s="115"/>
      <c r="F873" s="138">
        <f>1-(1-0.75)*(1-0.992)</f>
        <v>0.998</v>
      </c>
      <c r="G873" s="139">
        <v>3.0000000000000001E-3</v>
      </c>
      <c r="H873" s="104" t="s">
        <v>421</v>
      </c>
      <c r="I873" s="102" cm="1">
        <f t="array" ref="I873">((_xlfn.XLOOKUP(B873,'4. Material Balance Activities'!$C$170:$C$191,'4. Material Balance Activities'!$G$170:$G$191,NA,0,1)-_xlfn.XLOOKUP(B873,'4. Material Balance Activities'!$C$170:$C$191,'4. Material Balance Activities'!$M$170:$M$191,NA,0,1))*G873)*(1-F873)</f>
        <v>2.2019580000000021E-3</v>
      </c>
      <c r="J873" s="105" t="s">
        <v>214</v>
      </c>
      <c r="K873" s="83" t="s">
        <v>214</v>
      </c>
      <c r="L873" s="102" cm="1">
        <f t="array" ref="L873">((_xlfn.XLOOKUP(B873,'4. Material Balance Activities'!$C$170:$C$191,'4. Material Balance Activities'!$J$170:$J$191,NA,0,1)-_xlfn.XLOOKUP(B873,'4. Material Balance Activities'!$C$170:$C$191,'4. Material Balance Activities'!$P$170:$P$191,NA,0,1))*G873)*(1-F873)</f>
        <v>8.878862903225816E-6</v>
      </c>
      <c r="M873" s="105" t="s">
        <v>214</v>
      </c>
      <c r="N873" s="83" t="s">
        <v>214</v>
      </c>
    </row>
    <row r="874" spans="1:14" x14ac:dyDescent="0.25">
      <c r="A874" s="79" t="s">
        <v>366</v>
      </c>
      <c r="B874" s="133" t="s">
        <v>227</v>
      </c>
      <c r="C874" s="137" t="s">
        <v>181</v>
      </c>
      <c r="D874" s="81" t="str">
        <f>IFERROR(IF(C874="No CAS","",INDEX('DEQ Pollutant List'!$C$7:$C$611,MATCH('5. Pollutant Emissions - MB'!C874,'DEQ Pollutant List'!$B$7:$B$611,0))),"")</f>
        <v>Ethyl benzene</v>
      </c>
      <c r="E874" s="115"/>
      <c r="F874" s="138">
        <v>0</v>
      </c>
      <c r="G874" s="139">
        <v>1E-3</v>
      </c>
      <c r="H874" s="104"/>
      <c r="I874" s="102" cm="1">
        <f t="array" ref="I874">((_xlfn.XLOOKUP(B874,'4. Material Balance Activities'!$C$170:$C$191,'4. Material Balance Activities'!$G$170:$G$191,NA,0,1)-_xlfn.XLOOKUP(B874,'4. Material Balance Activities'!$C$170:$C$191,'4. Material Balance Activities'!$M$170:$M$191,NA,0,1))*G874)*(1-F874)</f>
        <v>3.3610500000000001E-2</v>
      </c>
      <c r="J874" s="105" t="s">
        <v>214</v>
      </c>
      <c r="K874" s="83" t="s">
        <v>214</v>
      </c>
      <c r="L874" s="102" cm="1">
        <f t="array" ref="L874">((_xlfn.XLOOKUP(B874,'4. Material Balance Activities'!$C$170:$C$191,'4. Material Balance Activities'!$J$170:$J$191,NA,0,1)-_xlfn.XLOOKUP(B874,'4. Material Balance Activities'!$C$170:$C$191,'4. Material Balance Activities'!$P$170:$P$191,NA,0,1))*G874)*(1-F874)</f>
        <v>1.3552620967741935E-4</v>
      </c>
      <c r="M874" s="105" t="s">
        <v>214</v>
      </c>
      <c r="N874" s="83" t="s">
        <v>214</v>
      </c>
    </row>
    <row r="875" spans="1:14" x14ac:dyDescent="0.25">
      <c r="A875" s="79" t="s">
        <v>366</v>
      </c>
      <c r="B875" s="133" t="s">
        <v>227</v>
      </c>
      <c r="C875" s="137" t="s">
        <v>178</v>
      </c>
      <c r="D875" s="81" t="str">
        <f>IFERROR(IF(C875="No CAS","",INDEX('DEQ Pollutant List'!$C$7:$C$611,MATCH('5. Pollutant Emissions - MB'!C875,'DEQ Pollutant List'!$B$7:$B$611,0))),"")</f>
        <v>Chromium VI, chromate and dichromate particulate</v>
      </c>
      <c r="E875" s="115"/>
      <c r="F875" s="138">
        <f>1-(1-0.75)*(1-0.992)</f>
        <v>0.998</v>
      </c>
      <c r="G875" s="139">
        <v>7.0000000000000001E-3</v>
      </c>
      <c r="H875" s="104" t="s">
        <v>421</v>
      </c>
      <c r="I875" s="102" cm="1">
        <f t="array" ref="I875">((_xlfn.XLOOKUP(B875,'4. Material Balance Activities'!$C$170:$C$191,'4. Material Balance Activities'!$G$170:$G$191,NA,0,1)-_xlfn.XLOOKUP(B875,'4. Material Balance Activities'!$C$170:$C$191,'4. Material Balance Activities'!$M$170:$M$191,NA,0,1))*G875)*(1-F875)</f>
        <v>4.7054700000000047E-4</v>
      </c>
      <c r="J875" s="105" t="s">
        <v>214</v>
      </c>
      <c r="K875" s="83" t="s">
        <v>214</v>
      </c>
      <c r="L875" s="102" cm="1">
        <f t="array" ref="L875">((_xlfn.XLOOKUP(B875,'4. Material Balance Activities'!$C$170:$C$191,'4. Material Balance Activities'!$J$170:$J$191,NA,0,1)-_xlfn.XLOOKUP(B875,'4. Material Balance Activities'!$C$170:$C$191,'4. Material Balance Activities'!$P$170:$P$191,NA,0,1))*G875)*(1-F875)</f>
        <v>1.8973669354838725E-6</v>
      </c>
      <c r="M875" s="105" t="s">
        <v>214</v>
      </c>
      <c r="N875" s="83" t="s">
        <v>214</v>
      </c>
    </row>
    <row r="876" spans="1:14" x14ac:dyDescent="0.25">
      <c r="A876" s="79" t="s">
        <v>366</v>
      </c>
      <c r="B876" s="133" t="s">
        <v>227</v>
      </c>
      <c r="C876" s="137" t="s">
        <v>420</v>
      </c>
      <c r="D876" s="81" t="str">
        <f>IFERROR(IF(C876="No CAS","",INDEX('DEQ Pollutant List'!$C$7:$C$611,MATCH('5. Pollutant Emissions - MB'!C876,'DEQ Pollutant List'!$B$7:$B$611,0))),"")</f>
        <v>Acetone</v>
      </c>
      <c r="E876" s="115"/>
      <c r="F876" s="138">
        <v>0</v>
      </c>
      <c r="G876" s="139">
        <v>0.73</v>
      </c>
      <c r="H876" s="104"/>
      <c r="I876" s="102" cm="1">
        <f t="array" ref="I876">((_xlfn.XLOOKUP(B876,'4. Material Balance Activities'!$C$170:$C$191,'4. Material Balance Activities'!$G$170:$G$191,NA,0,1)-_xlfn.XLOOKUP(B876,'4. Material Balance Activities'!$C$170:$C$191,'4. Material Balance Activities'!$M$170:$M$191,NA,0,1))*G876)*(1-F876)</f>
        <v>24.535665000000002</v>
      </c>
      <c r="J876" s="105" t="s">
        <v>214</v>
      </c>
      <c r="K876" s="83" t="s">
        <v>214</v>
      </c>
      <c r="L876" s="102" cm="1">
        <f t="array" ref="L876">((_xlfn.XLOOKUP(B876,'4. Material Balance Activities'!$C$170:$C$191,'4. Material Balance Activities'!$J$170:$J$191,NA,0,1)-_xlfn.XLOOKUP(B876,'4. Material Balance Activities'!$C$170:$C$191,'4. Material Balance Activities'!$P$170:$P$191,NA,0,1))*G876)*(1-F876)</f>
        <v>9.8934133064516122E-2</v>
      </c>
      <c r="M876" s="105" t="s">
        <v>214</v>
      </c>
      <c r="N876" s="83" t="s">
        <v>214</v>
      </c>
    </row>
    <row r="877" spans="1:14" x14ac:dyDescent="0.25">
      <c r="A877" s="79" t="s">
        <v>366</v>
      </c>
      <c r="B877" s="133" t="s">
        <v>227</v>
      </c>
      <c r="C877" s="137" t="s">
        <v>423</v>
      </c>
      <c r="D877" s="81" t="str">
        <f>IFERROR(IF(C877="No CAS","",INDEX('DEQ Pollutant List'!$C$7:$C$611,MATCH('5. Pollutant Emissions - MB'!C877,'DEQ Pollutant List'!$B$7:$B$611,0))),"")</f>
        <v>Propylene glycol monomethyl ether</v>
      </c>
      <c r="E877" s="115"/>
      <c r="F877" s="138">
        <v>0</v>
      </c>
      <c r="G877" s="139">
        <v>7.0000000000000007E-2</v>
      </c>
      <c r="H877" s="104"/>
      <c r="I877" s="102" cm="1">
        <f t="array" ref="I877">((_xlfn.XLOOKUP(B877,'4. Material Balance Activities'!$C$170:$C$191,'4. Material Balance Activities'!$G$170:$G$191,NA,0,1)-_xlfn.XLOOKUP(B877,'4. Material Balance Activities'!$C$170:$C$191,'4. Material Balance Activities'!$M$170:$M$191,NA,0,1))*G877)*(1-F877)</f>
        <v>2.3527350000000005</v>
      </c>
      <c r="J877" s="105" t="s">
        <v>214</v>
      </c>
      <c r="K877" s="83" t="s">
        <v>214</v>
      </c>
      <c r="L877" s="102" cm="1">
        <f t="array" ref="L877">((_xlfn.XLOOKUP(B877,'4. Material Balance Activities'!$C$170:$C$191,'4. Material Balance Activities'!$J$170:$J$191,NA,0,1)-_xlfn.XLOOKUP(B877,'4. Material Balance Activities'!$C$170:$C$191,'4. Material Balance Activities'!$P$170:$P$191,NA,0,1))*G877)*(1-F877)</f>
        <v>9.4868346774193563E-3</v>
      </c>
      <c r="M877" s="105" t="s">
        <v>214</v>
      </c>
      <c r="N877" s="83" t="s">
        <v>214</v>
      </c>
    </row>
    <row r="878" spans="1:14" x14ac:dyDescent="0.25">
      <c r="A878" s="79" t="s">
        <v>366</v>
      </c>
      <c r="B878" s="133" t="s">
        <v>227</v>
      </c>
      <c r="C878" s="137" t="s">
        <v>179</v>
      </c>
      <c r="D878" s="81" t="str">
        <f>IFERROR(IF(C878="No CAS","",INDEX('DEQ Pollutant List'!$C$7:$C$611,MATCH('5. Pollutant Emissions - MB'!C878,'DEQ Pollutant List'!$B$7:$B$611,0))),"")</f>
        <v>Cobalt and compounds</v>
      </c>
      <c r="E878" s="115"/>
      <c r="F878" s="138">
        <f>1-(1-0.75)*(1-0.992)</f>
        <v>0.998</v>
      </c>
      <c r="G878" s="139">
        <v>7.0000000000000001E-3</v>
      </c>
      <c r="H878" s="104" t="s">
        <v>421</v>
      </c>
      <c r="I878" s="102" cm="1">
        <f t="array" ref="I878">((_xlfn.XLOOKUP(B878,'4. Material Balance Activities'!$C$170:$C$191,'4. Material Balance Activities'!$G$170:$G$191,NA,0,1)-_xlfn.XLOOKUP(B878,'4. Material Balance Activities'!$C$170:$C$191,'4. Material Balance Activities'!$M$170:$M$191,NA,0,1))*G878)*(1-F878)</f>
        <v>4.7054700000000047E-4</v>
      </c>
      <c r="J878" s="105" t="s">
        <v>214</v>
      </c>
      <c r="K878" s="83" t="s">
        <v>214</v>
      </c>
      <c r="L878" s="102" cm="1">
        <f t="array" ref="L878">((_xlfn.XLOOKUP(B878,'4. Material Balance Activities'!$C$170:$C$191,'4. Material Balance Activities'!$J$170:$J$191,NA,0,1)-_xlfn.XLOOKUP(B878,'4. Material Balance Activities'!$C$170:$C$191,'4. Material Balance Activities'!$P$170:$P$191,NA,0,1))*G878)*(1-F878)</f>
        <v>1.8973669354838725E-6</v>
      </c>
      <c r="M878" s="105" t="s">
        <v>214</v>
      </c>
      <c r="N878" s="83" t="s">
        <v>214</v>
      </c>
    </row>
    <row r="879" spans="1:14" x14ac:dyDescent="0.25">
      <c r="A879" s="79" t="s">
        <v>366</v>
      </c>
      <c r="B879" s="133" t="s">
        <v>228</v>
      </c>
      <c r="C879" s="137" t="s">
        <v>420</v>
      </c>
      <c r="D879" s="81" t="str">
        <f>IFERROR(IF(C879="No CAS","",INDEX('DEQ Pollutant List'!$C$7:$C$611,MATCH('5. Pollutant Emissions - MB'!C879,'DEQ Pollutant List'!$B$7:$B$611,0))),"")</f>
        <v>Acetone</v>
      </c>
      <c r="E879" s="115"/>
      <c r="F879" s="138">
        <v>0</v>
      </c>
      <c r="G879" s="139">
        <v>0.67</v>
      </c>
      <c r="H879" s="104"/>
      <c r="I879" s="102" cm="1">
        <f t="array" ref="I879">((_xlfn.XLOOKUP(B879,'4. Material Balance Activities'!$C$170:$C$191,'4. Material Balance Activities'!$G$170:$G$191,NA,0,1)-_xlfn.XLOOKUP(B879,'4. Material Balance Activities'!$C$170:$C$191,'4. Material Balance Activities'!$M$170:$M$191,NA,0,1))*G879)*(1-F879)</f>
        <v>120.45528</v>
      </c>
      <c r="J879" s="105" t="s">
        <v>214</v>
      </c>
      <c r="K879" s="83" t="s">
        <v>214</v>
      </c>
      <c r="L879" s="102" cm="1">
        <f t="array" ref="L879">((_xlfn.XLOOKUP(B879,'4. Material Balance Activities'!$C$170:$C$191,'4. Material Balance Activities'!$J$170:$J$191,NA,0,1)-_xlfn.XLOOKUP(B879,'4. Material Balance Activities'!$C$170:$C$191,'4. Material Balance Activities'!$P$170:$P$191,NA,0,1))*G879)*(1-F879)</f>
        <v>0.48570677419354841</v>
      </c>
      <c r="M879" s="105" t="s">
        <v>214</v>
      </c>
      <c r="N879" s="83" t="s">
        <v>214</v>
      </c>
    </row>
    <row r="880" spans="1:14" x14ac:dyDescent="0.25">
      <c r="A880" s="79" t="s">
        <v>366</v>
      </c>
      <c r="B880" s="133" t="s">
        <v>228</v>
      </c>
      <c r="C880" s="137" t="s">
        <v>423</v>
      </c>
      <c r="D880" s="81" t="str">
        <f>IFERROR(IF(C880="No CAS","",INDEX('DEQ Pollutant List'!$C$7:$C$611,MATCH('5. Pollutant Emissions - MB'!C880,'DEQ Pollutant List'!$B$7:$B$611,0))),"")</f>
        <v>Propylene glycol monomethyl ether</v>
      </c>
      <c r="E880" s="115"/>
      <c r="F880" s="138">
        <v>0</v>
      </c>
      <c r="G880" s="139">
        <v>0.19</v>
      </c>
      <c r="H880" s="104"/>
      <c r="I880" s="102" cm="1">
        <f t="array" ref="I880">((_xlfn.XLOOKUP(B880,'4. Material Balance Activities'!$C$170:$C$191,'4. Material Balance Activities'!$G$170:$G$191,NA,0,1)-_xlfn.XLOOKUP(B880,'4. Material Balance Activities'!$C$170:$C$191,'4. Material Balance Activities'!$M$170:$M$191,NA,0,1))*G880)*(1-F880)</f>
        <v>34.15896</v>
      </c>
      <c r="J880" s="105" t="s">
        <v>214</v>
      </c>
      <c r="K880" s="83" t="s">
        <v>214</v>
      </c>
      <c r="L880" s="102" cm="1">
        <f t="array" ref="L880">((_xlfn.XLOOKUP(B880,'4. Material Balance Activities'!$C$170:$C$191,'4. Material Balance Activities'!$J$170:$J$191,NA,0,1)-_xlfn.XLOOKUP(B880,'4. Material Balance Activities'!$C$170:$C$191,'4. Material Balance Activities'!$P$170:$P$191,NA,0,1))*G880)*(1-F880)</f>
        <v>0.13773774193548388</v>
      </c>
      <c r="M880" s="105" t="s">
        <v>214</v>
      </c>
      <c r="N880" s="83" t="s">
        <v>214</v>
      </c>
    </row>
    <row r="881" spans="1:14" x14ac:dyDescent="0.25">
      <c r="A881" s="79" t="s">
        <v>366</v>
      </c>
      <c r="B881" s="133" t="s">
        <v>228</v>
      </c>
      <c r="C881" s="137" t="s">
        <v>179</v>
      </c>
      <c r="D881" s="81" t="str">
        <f>IFERROR(IF(C881="No CAS","",INDEX('DEQ Pollutant List'!$C$7:$C$611,MATCH('5. Pollutant Emissions - MB'!C881,'DEQ Pollutant List'!$B$7:$B$611,0))),"")</f>
        <v>Cobalt and compounds</v>
      </c>
      <c r="E881" s="115"/>
      <c r="F881" s="138">
        <f>1-(1-0.75)*(1-0.992)</f>
        <v>0.998</v>
      </c>
      <c r="G881" s="139">
        <v>2E-3</v>
      </c>
      <c r="H881" s="104" t="s">
        <v>421</v>
      </c>
      <c r="I881" s="102" cm="1">
        <f t="array" ref="I881">((_xlfn.XLOOKUP(B881,'4. Material Balance Activities'!$C$170:$C$191,'4. Material Balance Activities'!$G$170:$G$191,NA,0,1)-_xlfn.XLOOKUP(B881,'4. Material Balance Activities'!$C$170:$C$191,'4. Material Balance Activities'!$M$170:$M$191,NA,0,1))*G881)*(1-F881)</f>
        <v>7.1913600000000064E-4</v>
      </c>
      <c r="J881" s="105" t="s">
        <v>214</v>
      </c>
      <c r="K881" s="83" t="s">
        <v>214</v>
      </c>
      <c r="L881" s="102" cm="1">
        <f t="array" ref="L881">((_xlfn.XLOOKUP(B881,'4. Material Balance Activities'!$C$170:$C$191,'4. Material Balance Activities'!$J$170:$J$191,NA,0,1)-_xlfn.XLOOKUP(B881,'4. Material Balance Activities'!$C$170:$C$191,'4. Material Balance Activities'!$P$170:$P$191,NA,0,1))*G881)*(1-F881)</f>
        <v>2.8997419354838736E-6</v>
      </c>
      <c r="M881" s="105" t="s">
        <v>214</v>
      </c>
      <c r="N881" s="83" t="s">
        <v>214</v>
      </c>
    </row>
    <row r="882" spans="1:14" x14ac:dyDescent="0.25">
      <c r="A882" s="79" t="s">
        <v>366</v>
      </c>
      <c r="B882" s="133" t="s">
        <v>286</v>
      </c>
      <c r="C882" s="137" t="s">
        <v>425</v>
      </c>
      <c r="D882" s="81" t="s">
        <v>451</v>
      </c>
      <c r="E882" s="138">
        <v>0</v>
      </c>
      <c r="F882" s="138">
        <v>0</v>
      </c>
      <c r="G882" s="139">
        <v>0.12</v>
      </c>
      <c r="H882" s="104"/>
      <c r="I882" s="102" cm="1">
        <f t="array" ref="I882">((_xlfn.XLOOKUP(B882,'4. Material Balance Activities'!$C$35:$C$88,'4. Material Balance Activities'!$G$35:$G$88,NA,0,1)-_xlfn.XLOOKUP(B882,'4. Material Balance Activities'!$C$35:$C$88,'4. Material Balance Activities'!$M$35:$M$88,NA,0,1))*G882)*(1-F882)</f>
        <v>2900.9340359999997</v>
      </c>
      <c r="J882" s="105" t="s">
        <v>214</v>
      </c>
      <c r="K882" s="83" t="s">
        <v>214</v>
      </c>
      <c r="L882" s="102" cm="1">
        <f t="array" ref="L882">((_xlfn.XLOOKUP(B882,'4. Material Balance Activities'!$C$35:$C$88,'4. Material Balance Activities'!$J$35:$J$88,NA,0,1)-_xlfn.XLOOKUP(B882,'4. Material Balance Activities'!$C$35:$C$88,'4. Material Balance Activities'!$P$35:$P$88,NA,0,1))*G882)*(1-F882)</f>
        <v>11.697314661290321</v>
      </c>
      <c r="M882" s="105" t="s">
        <v>214</v>
      </c>
      <c r="N882" s="83" t="s">
        <v>214</v>
      </c>
    </row>
    <row r="883" spans="1:14" x14ac:dyDescent="0.25">
      <c r="A883" s="79" t="s">
        <v>366</v>
      </c>
      <c r="B883" s="133" t="s">
        <v>286</v>
      </c>
      <c r="C883" s="137" t="s">
        <v>185</v>
      </c>
      <c r="D883" s="81" t="s">
        <v>452</v>
      </c>
      <c r="E883" s="138">
        <v>0.998</v>
      </c>
      <c r="F883" s="138">
        <f>1-(1-0.75)*(1-0.992)</f>
        <v>0.998</v>
      </c>
      <c r="G883" s="139">
        <v>2.0000000000000001E-9</v>
      </c>
      <c r="H883" s="104" t="s">
        <v>421</v>
      </c>
      <c r="I883" s="102" cm="1">
        <f t="array" ref="I883">((_xlfn.XLOOKUP(B883,'4. Material Balance Activities'!$C$35:$C$88,'4. Material Balance Activities'!$G$35:$G$88,NA,0,1)-_xlfn.XLOOKUP(B883,'4. Material Balance Activities'!$C$35:$C$88,'4. Material Balance Activities'!$M$35:$M$88,NA,0,1))*G883)*(1-F883)</f>
        <v>9.6697801200000086E-8</v>
      </c>
      <c r="J883" s="105" t="s">
        <v>214</v>
      </c>
      <c r="K883" s="83" t="s">
        <v>214</v>
      </c>
      <c r="L883" s="102" cm="1">
        <f t="array" ref="L883">((_xlfn.XLOOKUP(B883,'4. Material Balance Activities'!$C$35:$C$88,'4. Material Balance Activities'!$J$35:$J$88,NA,0,1)-_xlfn.XLOOKUP(B883,'4. Material Balance Activities'!$C$35:$C$88,'4. Material Balance Activities'!$P$35:$P$88,NA,0,1))*G883)*(1-F883)</f>
        <v>3.8991048870967772E-10</v>
      </c>
      <c r="M883" s="105" t="s">
        <v>214</v>
      </c>
      <c r="N883" s="83" t="s">
        <v>214</v>
      </c>
    </row>
    <row r="884" spans="1:14" x14ac:dyDescent="0.25">
      <c r="A884" s="79" t="s">
        <v>366</v>
      </c>
      <c r="B884" s="133" t="s">
        <v>286</v>
      </c>
      <c r="C884" s="137" t="s">
        <v>438</v>
      </c>
      <c r="D884" s="81" t="s">
        <v>453</v>
      </c>
      <c r="E884" s="138">
        <v>0</v>
      </c>
      <c r="F884" s="138">
        <v>0</v>
      </c>
      <c r="G884" s="139">
        <v>0.01</v>
      </c>
      <c r="H884" s="104"/>
      <c r="I884" s="102" cm="1">
        <f t="array" ref="I884">((_xlfn.XLOOKUP(B884,'4. Material Balance Activities'!$C$35:$C$88,'4. Material Balance Activities'!$G$35:$G$88,NA,0,1)-_xlfn.XLOOKUP(B884,'4. Material Balance Activities'!$C$35:$C$88,'4. Material Balance Activities'!$M$35:$M$88,NA,0,1))*G884)*(1-F884)</f>
        <v>241.74450299999998</v>
      </c>
      <c r="J884" s="105" t="s">
        <v>214</v>
      </c>
      <c r="K884" s="83" t="s">
        <v>214</v>
      </c>
      <c r="L884" s="102" cm="1">
        <f t="array" ref="L884">((_xlfn.XLOOKUP(B884,'4. Material Balance Activities'!$C$35:$C$88,'4. Material Balance Activities'!$J$35:$J$88,NA,0,1)-_xlfn.XLOOKUP(B884,'4. Material Balance Activities'!$C$35:$C$88,'4. Material Balance Activities'!$P$35:$P$88,NA,0,1))*G884)*(1-F884)</f>
        <v>0.97477622177419354</v>
      </c>
      <c r="M884" s="105" t="s">
        <v>214</v>
      </c>
      <c r="N884" s="83" t="s">
        <v>214</v>
      </c>
    </row>
    <row r="885" spans="1:14" x14ac:dyDescent="0.25">
      <c r="A885" s="79" t="s">
        <v>366</v>
      </c>
      <c r="B885" s="133" t="s">
        <v>286</v>
      </c>
      <c r="C885" s="137" t="s">
        <v>156</v>
      </c>
      <c r="D885" s="81" t="s">
        <v>454</v>
      </c>
      <c r="E885" s="138">
        <v>0</v>
      </c>
      <c r="F885" s="138">
        <v>0</v>
      </c>
      <c r="G885" s="139">
        <v>1E-3</v>
      </c>
      <c r="H885" s="104"/>
      <c r="I885" s="102" cm="1">
        <f t="array" ref="I885">((_xlfn.XLOOKUP(B885,'4. Material Balance Activities'!$C$35:$C$88,'4. Material Balance Activities'!$G$35:$G$88,NA,0,1)-_xlfn.XLOOKUP(B885,'4. Material Balance Activities'!$C$35:$C$88,'4. Material Balance Activities'!$M$35:$M$88,NA,0,1))*G885)*(1-F885)</f>
        <v>24.174450299999997</v>
      </c>
      <c r="J885" s="105" t="s">
        <v>214</v>
      </c>
      <c r="K885" s="83" t="s">
        <v>214</v>
      </c>
      <c r="L885" s="102" cm="1">
        <f t="array" ref="L885">((_xlfn.XLOOKUP(B885,'4. Material Balance Activities'!$C$35:$C$88,'4. Material Balance Activities'!$J$35:$J$88,NA,0,1)-_xlfn.XLOOKUP(B885,'4. Material Balance Activities'!$C$35:$C$88,'4. Material Balance Activities'!$P$35:$P$88,NA,0,1))*G885)*(1-F885)</f>
        <v>9.7477622177419357E-2</v>
      </c>
      <c r="M885" s="105" t="s">
        <v>214</v>
      </c>
      <c r="N885" s="83" t="s">
        <v>214</v>
      </c>
    </row>
    <row r="886" spans="1:14" x14ac:dyDescent="0.25">
      <c r="A886" s="79" t="s">
        <v>366</v>
      </c>
      <c r="B886" s="133" t="s">
        <v>286</v>
      </c>
      <c r="C886" s="137" t="s">
        <v>431</v>
      </c>
      <c r="D886" s="81" t="s">
        <v>455</v>
      </c>
      <c r="E886" s="138">
        <v>0</v>
      </c>
      <c r="F886" s="138">
        <v>0</v>
      </c>
      <c r="G886" s="139">
        <v>3.0000000000000001E-3</v>
      </c>
      <c r="H886" s="104"/>
      <c r="I886" s="102" cm="1">
        <f t="array" ref="I886">((_xlfn.XLOOKUP(B886,'4. Material Balance Activities'!$C$35:$C$88,'4. Material Balance Activities'!$G$35:$G$88,NA,0,1)-_xlfn.XLOOKUP(B886,'4. Material Balance Activities'!$C$35:$C$88,'4. Material Balance Activities'!$M$35:$M$88,NA,0,1))*G886)*(1-F886)</f>
        <v>72.523350899999997</v>
      </c>
      <c r="J886" s="105" t="s">
        <v>214</v>
      </c>
      <c r="K886" s="83" t="s">
        <v>214</v>
      </c>
      <c r="L886" s="102" cm="1">
        <f t="array" ref="L886">((_xlfn.XLOOKUP(B886,'4. Material Balance Activities'!$C$35:$C$88,'4. Material Balance Activities'!$J$35:$J$88,NA,0,1)-_xlfn.XLOOKUP(B886,'4. Material Balance Activities'!$C$35:$C$88,'4. Material Balance Activities'!$P$35:$P$88,NA,0,1))*G886)*(1-F886)</f>
        <v>0.29243286653225803</v>
      </c>
      <c r="M886" s="105" t="s">
        <v>214</v>
      </c>
      <c r="N886" s="83" t="s">
        <v>214</v>
      </c>
    </row>
    <row r="887" spans="1:14" x14ac:dyDescent="0.25">
      <c r="A887" s="79" t="s">
        <v>366</v>
      </c>
      <c r="B887" s="133" t="s">
        <v>286</v>
      </c>
      <c r="C887" s="137" t="s">
        <v>183</v>
      </c>
      <c r="D887" s="81" t="s">
        <v>456</v>
      </c>
      <c r="E887" s="138">
        <v>0.998</v>
      </c>
      <c r="F887" s="138">
        <f>1-(1-0.75)*(1-0.992)</f>
        <v>0.998</v>
      </c>
      <c r="G887" s="139">
        <v>5.0000000000000001E-9</v>
      </c>
      <c r="H887" s="104" t="s">
        <v>421</v>
      </c>
      <c r="I887" s="102" cm="1">
        <f t="array" ref="I887">((_xlfn.XLOOKUP(B887,'4. Material Balance Activities'!$C$35:$C$88,'4. Material Balance Activities'!$G$35:$G$88,NA,0,1)-_xlfn.XLOOKUP(B887,'4. Material Balance Activities'!$C$35:$C$88,'4. Material Balance Activities'!$M$35:$M$88,NA,0,1))*G887)*(1-F887)</f>
        <v>2.4174450300000018E-7</v>
      </c>
      <c r="J887" s="105" t="s">
        <v>214</v>
      </c>
      <c r="K887" s="83" t="s">
        <v>214</v>
      </c>
      <c r="L887" s="102" cm="1">
        <f t="array" ref="L887">((_xlfn.XLOOKUP(B887,'4. Material Balance Activities'!$C$35:$C$88,'4. Material Balance Activities'!$J$35:$J$88,NA,0,1)-_xlfn.XLOOKUP(B887,'4. Material Balance Activities'!$C$35:$C$88,'4. Material Balance Activities'!$P$35:$P$88,NA,0,1))*G887)*(1-F887)</f>
        <v>9.7477622177419419E-10</v>
      </c>
      <c r="M887" s="105" t="s">
        <v>214</v>
      </c>
      <c r="N887" s="83" t="s">
        <v>214</v>
      </c>
    </row>
    <row r="888" spans="1:14" x14ac:dyDescent="0.25">
      <c r="A888" s="79" t="s">
        <v>366</v>
      </c>
      <c r="B888" s="133" t="s">
        <v>287</v>
      </c>
      <c r="C888" s="137" t="s">
        <v>438</v>
      </c>
      <c r="D888" s="81" t="s">
        <v>453</v>
      </c>
      <c r="E888" s="203"/>
      <c r="F888" s="138">
        <v>0</v>
      </c>
      <c r="G888" s="139">
        <v>0.01</v>
      </c>
      <c r="H888" s="104"/>
      <c r="I888" s="102" cm="1">
        <f t="array" ref="I888">((_xlfn.XLOOKUP(B888,'4. Material Balance Activities'!$C$35:$C$88,'4. Material Balance Activities'!$G$35:$G$88,NA,0,1)-_xlfn.XLOOKUP(B888,'4. Material Balance Activities'!$C$35:$C$88,'4. Material Balance Activities'!$M$35:$M$88,NA,0,1))*G888)*(1-F888)</f>
        <v>92.474249999999998</v>
      </c>
      <c r="J888" s="105" t="s">
        <v>214</v>
      </c>
      <c r="K888" s="83" t="s">
        <v>214</v>
      </c>
      <c r="L888" s="102" cm="1">
        <f t="array" ref="L888">((_xlfn.XLOOKUP(B888,'4. Material Balance Activities'!$C$35:$C$88,'4. Material Balance Activities'!$J$35:$J$88,NA,0,1)-_xlfn.XLOOKUP(B888,'4. Material Balance Activities'!$C$35:$C$88,'4. Material Balance Activities'!$P$35:$P$88,NA,0,1))*G888)*(1-F888)</f>
        <v>0.3728800403225806</v>
      </c>
      <c r="M888" s="105" t="s">
        <v>214</v>
      </c>
      <c r="N888" s="83" t="s">
        <v>214</v>
      </c>
    </row>
    <row r="889" spans="1:14" x14ac:dyDescent="0.25">
      <c r="A889" s="79" t="s">
        <v>366</v>
      </c>
      <c r="B889" s="133" t="s">
        <v>287</v>
      </c>
      <c r="C889" s="137" t="s">
        <v>156</v>
      </c>
      <c r="D889" s="81" t="s">
        <v>454</v>
      </c>
      <c r="E889" s="203"/>
      <c r="F889" s="138">
        <v>0</v>
      </c>
      <c r="G889" s="139">
        <v>1E-3</v>
      </c>
      <c r="H889" s="104"/>
      <c r="I889" s="102" cm="1">
        <f t="array" ref="I889">((_xlfn.XLOOKUP(B889,'4. Material Balance Activities'!$C$35:$C$88,'4. Material Balance Activities'!$G$35:$G$88,NA,0,1)-_xlfn.XLOOKUP(B889,'4. Material Balance Activities'!$C$35:$C$88,'4. Material Balance Activities'!$M$35:$M$88,NA,0,1))*G889)*(1-F889)</f>
        <v>9.2474249999999998</v>
      </c>
      <c r="J889" s="105" t="s">
        <v>214</v>
      </c>
      <c r="K889" s="83" t="s">
        <v>214</v>
      </c>
      <c r="L889" s="102" cm="1">
        <f t="array" ref="L889">((_xlfn.XLOOKUP(B889,'4. Material Balance Activities'!$C$35:$C$88,'4. Material Balance Activities'!$J$35:$J$88,NA,0,1)-_xlfn.XLOOKUP(B889,'4. Material Balance Activities'!$C$35:$C$88,'4. Material Balance Activities'!$P$35:$P$88,NA,0,1))*G889)*(1-F889)</f>
        <v>3.7288004032258057E-2</v>
      </c>
      <c r="M889" s="105" t="s">
        <v>214</v>
      </c>
      <c r="N889" s="83" t="s">
        <v>214</v>
      </c>
    </row>
    <row r="890" spans="1:14" x14ac:dyDescent="0.25">
      <c r="A890" s="79" t="s">
        <v>366</v>
      </c>
      <c r="B890" s="133" t="s">
        <v>287</v>
      </c>
      <c r="C890" s="137" t="s">
        <v>431</v>
      </c>
      <c r="D890" s="81" t="s">
        <v>455</v>
      </c>
      <c r="E890" s="203"/>
      <c r="F890" s="138">
        <v>0</v>
      </c>
      <c r="G890" s="139">
        <v>3.0000000000000001E-3</v>
      </c>
      <c r="H890" s="104"/>
      <c r="I890" s="102" cm="1">
        <f t="array" ref="I890">((_xlfn.XLOOKUP(B890,'4. Material Balance Activities'!$C$35:$C$88,'4. Material Balance Activities'!$G$35:$G$88,NA,0,1)-_xlfn.XLOOKUP(B890,'4. Material Balance Activities'!$C$35:$C$88,'4. Material Balance Activities'!$M$35:$M$88,NA,0,1))*G890)*(1-F890)</f>
        <v>27.742274999999999</v>
      </c>
      <c r="J890" s="105" t="s">
        <v>214</v>
      </c>
      <c r="K890" s="83" t="s">
        <v>214</v>
      </c>
      <c r="L890" s="102" cm="1">
        <f t="array" ref="L890">((_xlfn.XLOOKUP(B890,'4. Material Balance Activities'!$C$35:$C$88,'4. Material Balance Activities'!$J$35:$J$88,NA,0,1)-_xlfn.XLOOKUP(B890,'4. Material Balance Activities'!$C$35:$C$88,'4. Material Balance Activities'!$P$35:$P$88,NA,0,1))*G890)*(1-F890)</f>
        <v>0.11186401209677417</v>
      </c>
      <c r="M890" s="105" t="s">
        <v>214</v>
      </c>
      <c r="N890" s="83" t="s">
        <v>214</v>
      </c>
    </row>
    <row r="891" spans="1:14" x14ac:dyDescent="0.25">
      <c r="A891" s="79" t="s">
        <v>366</v>
      </c>
      <c r="B891" s="133" t="s">
        <v>287</v>
      </c>
      <c r="C891" s="137" t="s">
        <v>429</v>
      </c>
      <c r="D891" s="81" t="str">
        <f>IFERROR(IF(C891="No CAS","",INDEX('DEQ Pollutant List'!$C$7:$C$611,MATCH('5. Pollutant Emissions - MB'!C891,'DEQ Pollutant List'!$B$7:$B$611,0))),"")</f>
        <v>Ethylene glycol monobutyl ether</v>
      </c>
      <c r="E891" s="115"/>
      <c r="F891" s="138">
        <v>0</v>
      </c>
      <c r="G891" s="139">
        <v>0.02</v>
      </c>
      <c r="H891" s="104"/>
      <c r="I891" s="102" cm="1">
        <f t="array" ref="I891">((_xlfn.XLOOKUP(B891,'4. Material Balance Activities'!$C$35:$C$88,'4. Material Balance Activities'!$G$35:$G$88,NA,0,1)-_xlfn.XLOOKUP(B891,'4. Material Balance Activities'!$C$35:$C$88,'4. Material Balance Activities'!$M$35:$M$88,NA,0,1))*G891)*(1-F891)</f>
        <v>184.9485</v>
      </c>
      <c r="J891" s="105" t="s">
        <v>214</v>
      </c>
      <c r="K891" s="83" t="s">
        <v>214</v>
      </c>
      <c r="L891" s="102" cm="1">
        <f t="array" ref="L891">((_xlfn.XLOOKUP(B891,'4. Material Balance Activities'!$C$35:$C$88,'4. Material Balance Activities'!$J$35:$J$88,NA,0,1)-_xlfn.XLOOKUP(B891,'4. Material Balance Activities'!$C$35:$C$88,'4. Material Balance Activities'!$P$35:$P$88,NA,0,1))*G891)*(1-F891)</f>
        <v>0.74576008064516119</v>
      </c>
      <c r="M891" s="105" t="s">
        <v>214</v>
      </c>
      <c r="N891" s="83" t="s">
        <v>214</v>
      </c>
    </row>
    <row r="892" spans="1:14" x14ac:dyDescent="0.25">
      <c r="A892" s="79" t="s">
        <v>366</v>
      </c>
      <c r="B892" s="133" t="s">
        <v>287</v>
      </c>
      <c r="C892" s="137" t="s">
        <v>425</v>
      </c>
      <c r="D892" s="81" t="str">
        <f>IFERROR(IF(C892="No CAS","",INDEX('DEQ Pollutant List'!$C$7:$C$611,MATCH('5. Pollutant Emissions - MB'!C892,'DEQ Pollutant List'!$B$7:$B$611,0))),"")</f>
        <v>2-Butanone (methyl ethyl ketone)</v>
      </c>
      <c r="E892" s="115"/>
      <c r="F892" s="138">
        <v>0</v>
      </c>
      <c r="G892" s="139">
        <v>0.12</v>
      </c>
      <c r="H892" s="104"/>
      <c r="I892" s="102" cm="1">
        <f t="array" ref="I892">((_xlfn.XLOOKUP(B892,'4. Material Balance Activities'!$C$35:$C$88,'4. Material Balance Activities'!$G$35:$G$88,NA,0,1)-_xlfn.XLOOKUP(B892,'4. Material Balance Activities'!$C$35:$C$88,'4. Material Balance Activities'!$M$35:$M$88,NA,0,1))*G892)*(1-F892)</f>
        <v>1109.6909999999998</v>
      </c>
      <c r="J892" s="105" t="s">
        <v>214</v>
      </c>
      <c r="K892" s="83" t="s">
        <v>214</v>
      </c>
      <c r="L892" s="102" cm="1">
        <f t="array" ref="L892">((_xlfn.XLOOKUP(B892,'4. Material Balance Activities'!$C$35:$C$88,'4. Material Balance Activities'!$J$35:$J$88,NA,0,1)-_xlfn.XLOOKUP(B892,'4. Material Balance Activities'!$C$35:$C$88,'4. Material Balance Activities'!$P$35:$P$88,NA,0,1))*G892)*(1-F892)</f>
        <v>4.4745604838709667</v>
      </c>
      <c r="M892" s="105" t="s">
        <v>214</v>
      </c>
      <c r="N892" s="83" t="s">
        <v>214</v>
      </c>
    </row>
    <row r="893" spans="1:14" x14ac:dyDescent="0.25">
      <c r="A893" s="79" t="s">
        <v>366</v>
      </c>
      <c r="B893" s="133" t="s">
        <v>288</v>
      </c>
      <c r="C893" s="137" t="s">
        <v>438</v>
      </c>
      <c r="D893" s="81" t="s">
        <v>453</v>
      </c>
      <c r="E893" s="115"/>
      <c r="F893" s="138">
        <v>0</v>
      </c>
      <c r="G893" s="139">
        <v>0.01</v>
      </c>
      <c r="H893" s="104"/>
      <c r="I893" s="102" cm="1">
        <f t="array" ref="I893">((_xlfn.XLOOKUP(B893,'4. Material Balance Activities'!$C$35:$C$88,'4. Material Balance Activities'!$G$35:$G$88,NA,0,1)-_xlfn.XLOOKUP(B893,'4. Material Balance Activities'!$C$35:$C$88,'4. Material Balance Activities'!$M$35:$M$88,NA,0,1))*G893)*(1-F893)</f>
        <v>7.356096</v>
      </c>
      <c r="J893" s="105" t="s">
        <v>214</v>
      </c>
      <c r="K893" s="83" t="s">
        <v>214</v>
      </c>
      <c r="L893" s="102" cm="1">
        <f t="array" ref="L893">((_xlfn.XLOOKUP(B893,'4. Material Balance Activities'!$C$35:$C$88,'4. Material Balance Activities'!$J$35:$J$88,NA,0,1)-_xlfn.XLOOKUP(B893,'4. Material Balance Activities'!$C$35:$C$88,'4. Material Balance Activities'!$P$35:$P$88,NA,0,1))*G893)*(1-F893)</f>
        <v>2.9661677419354836E-2</v>
      </c>
      <c r="M893" s="105" t="s">
        <v>214</v>
      </c>
      <c r="N893" s="83" t="s">
        <v>214</v>
      </c>
    </row>
    <row r="894" spans="1:14" x14ac:dyDescent="0.25">
      <c r="A894" s="79" t="s">
        <v>366</v>
      </c>
      <c r="B894" s="133" t="s">
        <v>288</v>
      </c>
      <c r="C894" s="137" t="s">
        <v>156</v>
      </c>
      <c r="D894" s="81" t="s">
        <v>454</v>
      </c>
      <c r="E894" s="115"/>
      <c r="F894" s="138">
        <v>0</v>
      </c>
      <c r="G894" s="139">
        <v>1E-3</v>
      </c>
      <c r="H894" s="104"/>
      <c r="I894" s="102" cm="1">
        <f t="array" ref="I894">((_xlfn.XLOOKUP(B894,'4. Material Balance Activities'!$C$35:$C$88,'4. Material Balance Activities'!$G$35:$G$88,NA,0,1)-_xlfn.XLOOKUP(B894,'4. Material Balance Activities'!$C$35:$C$88,'4. Material Balance Activities'!$M$35:$M$88,NA,0,1))*G894)*(1-F894)</f>
        <v>0.73560959999999997</v>
      </c>
      <c r="J894" s="105" t="s">
        <v>214</v>
      </c>
      <c r="K894" s="83" t="s">
        <v>214</v>
      </c>
      <c r="L894" s="102" cm="1">
        <f t="array" ref="L894">((_xlfn.XLOOKUP(B894,'4. Material Balance Activities'!$C$35:$C$88,'4. Material Balance Activities'!$J$35:$J$88,NA,0,1)-_xlfn.XLOOKUP(B894,'4. Material Balance Activities'!$C$35:$C$88,'4. Material Balance Activities'!$P$35:$P$88,NA,0,1))*G894)*(1-F894)</f>
        <v>2.966167741935484E-3</v>
      </c>
      <c r="M894" s="105" t="s">
        <v>214</v>
      </c>
      <c r="N894" s="83" t="s">
        <v>214</v>
      </c>
    </row>
    <row r="895" spans="1:14" x14ac:dyDescent="0.25">
      <c r="A895" s="79" t="s">
        <v>366</v>
      </c>
      <c r="B895" s="133" t="s">
        <v>288</v>
      </c>
      <c r="C895" s="137" t="s">
        <v>431</v>
      </c>
      <c r="D895" s="81" t="s">
        <v>455</v>
      </c>
      <c r="E895" s="115"/>
      <c r="F895" s="138">
        <v>0</v>
      </c>
      <c r="G895" s="139">
        <v>3.0000000000000001E-3</v>
      </c>
      <c r="H895" s="104"/>
      <c r="I895" s="102" cm="1">
        <f t="array" ref="I895">((_xlfn.XLOOKUP(B895,'4. Material Balance Activities'!$C$35:$C$88,'4. Material Balance Activities'!$G$35:$G$88,NA,0,1)-_xlfn.XLOOKUP(B895,'4. Material Balance Activities'!$C$35:$C$88,'4. Material Balance Activities'!$M$35:$M$88,NA,0,1))*G895)*(1-F895)</f>
        <v>2.2068288000000003</v>
      </c>
      <c r="J895" s="105" t="s">
        <v>214</v>
      </c>
      <c r="K895" s="83" t="s">
        <v>214</v>
      </c>
      <c r="L895" s="102" cm="1">
        <f t="array" ref="L895">((_xlfn.XLOOKUP(B895,'4. Material Balance Activities'!$C$35:$C$88,'4. Material Balance Activities'!$J$35:$J$88,NA,0,1)-_xlfn.XLOOKUP(B895,'4. Material Balance Activities'!$C$35:$C$88,'4. Material Balance Activities'!$P$35:$P$88,NA,0,1))*G895)*(1-F895)</f>
        <v>8.898503225806452E-3</v>
      </c>
      <c r="M895" s="105" t="s">
        <v>214</v>
      </c>
      <c r="N895" s="83" t="s">
        <v>214</v>
      </c>
    </row>
    <row r="896" spans="1:14" x14ac:dyDescent="0.25">
      <c r="A896" s="79" t="s">
        <v>366</v>
      </c>
      <c r="B896" s="133" t="s">
        <v>288</v>
      </c>
      <c r="C896" s="137" t="s">
        <v>181</v>
      </c>
      <c r="D896" s="81" t="s">
        <v>447</v>
      </c>
      <c r="E896" s="115"/>
      <c r="F896" s="138">
        <v>0</v>
      </c>
      <c r="G896" s="139">
        <v>3.0000000000000001E-3</v>
      </c>
      <c r="H896" s="104"/>
      <c r="I896" s="102" cm="1">
        <f t="array" ref="I896">((_xlfn.XLOOKUP(B896,'4. Material Balance Activities'!$C$35:$C$88,'4. Material Balance Activities'!$G$35:$G$88,NA,0,1)-_xlfn.XLOOKUP(B896,'4. Material Balance Activities'!$C$35:$C$88,'4. Material Balance Activities'!$M$35:$M$88,NA,0,1))*G896)*(1-F896)</f>
        <v>2.2068288000000003</v>
      </c>
      <c r="J896" s="105" t="s">
        <v>214</v>
      </c>
      <c r="K896" s="83" t="s">
        <v>214</v>
      </c>
      <c r="L896" s="102" cm="1">
        <f t="array" ref="L896">((_xlfn.XLOOKUP(B896,'4. Material Balance Activities'!$C$35:$C$88,'4. Material Balance Activities'!$J$35:$J$88,NA,0,1)-_xlfn.XLOOKUP(B896,'4. Material Balance Activities'!$C$35:$C$88,'4. Material Balance Activities'!$P$35:$P$88,NA,0,1))*G896)*(1-F896)</f>
        <v>8.898503225806452E-3</v>
      </c>
      <c r="M896" s="105" t="s">
        <v>214</v>
      </c>
      <c r="N896" s="83" t="s">
        <v>214</v>
      </c>
    </row>
    <row r="897" spans="1:14" x14ac:dyDescent="0.25">
      <c r="A897" s="79" t="s">
        <v>366</v>
      </c>
      <c r="B897" s="133" t="s">
        <v>288</v>
      </c>
      <c r="C897" s="137" t="s">
        <v>432</v>
      </c>
      <c r="D897" s="81" t="str">
        <f>IFERROR(IF(C897="No CAS","",INDEX('DEQ Pollutant List'!$C$7:$C$611,MATCH('5. Pollutant Emissions - MB'!C897,'DEQ Pollutant List'!$B$7:$B$611,0))),"")</f>
        <v>Propylene glycol monomethyl ether acetate</v>
      </c>
      <c r="E897" s="115"/>
      <c r="F897" s="138">
        <v>0</v>
      </c>
      <c r="G897" s="139">
        <v>0.03</v>
      </c>
      <c r="H897" s="104"/>
      <c r="I897" s="102" cm="1">
        <f t="array" ref="I897">((_xlfn.XLOOKUP(B897,'4. Material Balance Activities'!$C$35:$C$88,'4. Material Balance Activities'!$G$35:$G$88,NA,0,1)-_xlfn.XLOOKUP(B897,'4. Material Balance Activities'!$C$35:$C$88,'4. Material Balance Activities'!$M$35:$M$88,NA,0,1))*G897)*(1-F897)</f>
        <v>22.068287999999999</v>
      </c>
      <c r="J897" s="105" t="s">
        <v>214</v>
      </c>
      <c r="K897" s="83" t="s">
        <v>214</v>
      </c>
      <c r="L897" s="102" cm="1">
        <f t="array" ref="L897">((_xlfn.XLOOKUP(B897,'4. Material Balance Activities'!$C$35:$C$88,'4. Material Balance Activities'!$J$35:$J$88,NA,0,1)-_xlfn.XLOOKUP(B897,'4. Material Balance Activities'!$C$35:$C$88,'4. Material Balance Activities'!$P$35:$P$88,NA,0,1))*G897)*(1-F897)</f>
        <v>8.8985032258064506E-2</v>
      </c>
      <c r="M897" s="105" t="s">
        <v>214</v>
      </c>
      <c r="N897" s="83" t="s">
        <v>214</v>
      </c>
    </row>
    <row r="898" spans="1:14" x14ac:dyDescent="0.25">
      <c r="A898" s="79" t="s">
        <v>366</v>
      </c>
      <c r="B898" s="133" t="s">
        <v>288</v>
      </c>
      <c r="C898" s="137" t="s">
        <v>433</v>
      </c>
      <c r="D898" s="81" t="str">
        <f>IFERROR(IF(C898="No CAS","",INDEX('DEQ Pollutant List'!$C$7:$C$611,MATCH('5. Pollutant Emissions - MB'!C898,'DEQ Pollutant List'!$B$7:$B$611,0))),"")</f>
        <v>t-Butyl acetate</v>
      </c>
      <c r="E898" s="115"/>
      <c r="F898" s="138">
        <v>0</v>
      </c>
      <c r="G898" s="139">
        <v>0.15</v>
      </c>
      <c r="H898" s="104"/>
      <c r="I898" s="102" cm="1">
        <f t="array" ref="I898">((_xlfn.XLOOKUP(B898,'4. Material Balance Activities'!$C$35:$C$88,'4. Material Balance Activities'!$G$35:$G$88,NA,0,1)-_xlfn.XLOOKUP(B898,'4. Material Balance Activities'!$C$35:$C$88,'4. Material Balance Activities'!$M$35:$M$88,NA,0,1))*G898)*(1-F898)</f>
        <v>110.34143999999999</v>
      </c>
      <c r="J898" s="105" t="s">
        <v>214</v>
      </c>
      <c r="K898" s="83" t="s">
        <v>214</v>
      </c>
      <c r="L898" s="102" cm="1">
        <f t="array" ref="L898">((_xlfn.XLOOKUP(B898,'4. Material Balance Activities'!$C$35:$C$88,'4. Material Balance Activities'!$J$35:$J$88,NA,0,1)-_xlfn.XLOOKUP(B898,'4. Material Balance Activities'!$C$35:$C$88,'4. Material Balance Activities'!$P$35:$P$88,NA,0,1))*G898)*(1-F898)</f>
        <v>0.44492516129032256</v>
      </c>
      <c r="M898" s="105" t="s">
        <v>214</v>
      </c>
      <c r="N898" s="83" t="s">
        <v>214</v>
      </c>
    </row>
    <row r="899" spans="1:14" x14ac:dyDescent="0.25">
      <c r="A899" s="79" t="s">
        <v>366</v>
      </c>
      <c r="B899" s="133" t="s">
        <v>288</v>
      </c>
      <c r="C899" s="137" t="s">
        <v>185</v>
      </c>
      <c r="D899" s="81" t="str">
        <f>IFERROR(IF(C899="No CAS","",INDEX('DEQ Pollutant List'!$C$7:$C$611,MATCH('5. Pollutant Emissions - MB'!C899,'DEQ Pollutant List'!$B$7:$B$611,0))),"")</f>
        <v>Mercury and compounds</v>
      </c>
      <c r="E899" s="115"/>
      <c r="F899" s="138">
        <f>1-(1-0.75)*(1-0.992)</f>
        <v>0.998</v>
      </c>
      <c r="G899" s="139">
        <v>2.0000000000000001E-9</v>
      </c>
      <c r="H899" s="104" t="s">
        <v>421</v>
      </c>
      <c r="I899" s="102" cm="1">
        <f t="array" ref="I899">((_xlfn.XLOOKUP(B899,'4. Material Balance Activities'!$C$35:$C$88,'4. Material Balance Activities'!$G$35:$G$88,NA,0,1)-_xlfn.XLOOKUP(B899,'4. Material Balance Activities'!$C$35:$C$88,'4. Material Balance Activities'!$M$35:$M$88,NA,0,1))*G899)*(1-F899)</f>
        <v>2.9424384000000028E-9</v>
      </c>
      <c r="J899" s="105" t="s">
        <v>214</v>
      </c>
      <c r="K899" s="83" t="s">
        <v>214</v>
      </c>
      <c r="L899" s="102" cm="1">
        <f t="array" ref="L899">((_xlfn.XLOOKUP(B899,'4. Material Balance Activities'!$C$35:$C$88,'4. Material Balance Activities'!$J$35:$J$88,NA,0,1)-_xlfn.XLOOKUP(B899,'4. Material Balance Activities'!$C$35:$C$88,'4. Material Balance Activities'!$P$35:$P$88,NA,0,1))*G899)*(1-F899)</f>
        <v>1.1864670967741945E-11</v>
      </c>
      <c r="M899" s="105" t="s">
        <v>214</v>
      </c>
      <c r="N899" s="83" t="s">
        <v>214</v>
      </c>
    </row>
    <row r="900" spans="1:14" x14ac:dyDescent="0.25">
      <c r="A900" s="79" t="s">
        <v>366</v>
      </c>
      <c r="B900" s="133" t="s">
        <v>288</v>
      </c>
      <c r="C900" s="137" t="s">
        <v>183</v>
      </c>
      <c r="D900" s="81" t="str">
        <f>IFERROR(IF(C900="No CAS","",INDEX('DEQ Pollutant List'!$C$7:$C$611,MATCH('5. Pollutant Emissions - MB'!C900,'DEQ Pollutant List'!$B$7:$B$611,0))),"")</f>
        <v>Lead and compounds</v>
      </c>
      <c r="E900" s="115"/>
      <c r="F900" s="138">
        <f>1-(1-0.75)*(1-0.992)</f>
        <v>0.998</v>
      </c>
      <c r="G900" s="139">
        <v>6E-9</v>
      </c>
      <c r="H900" s="104" t="s">
        <v>421</v>
      </c>
      <c r="I900" s="102" cm="1">
        <f t="array" ref="I900">((_xlfn.XLOOKUP(B900,'4. Material Balance Activities'!$C$35:$C$88,'4. Material Balance Activities'!$G$35:$G$88,NA,0,1)-_xlfn.XLOOKUP(B900,'4. Material Balance Activities'!$C$35:$C$88,'4. Material Balance Activities'!$M$35:$M$88,NA,0,1))*G900)*(1-F900)</f>
        <v>8.8273152000000081E-9</v>
      </c>
      <c r="J900" s="105" t="s">
        <v>214</v>
      </c>
      <c r="K900" s="83" t="s">
        <v>214</v>
      </c>
      <c r="L900" s="102" cm="1">
        <f t="array" ref="L900">((_xlfn.XLOOKUP(B900,'4. Material Balance Activities'!$C$35:$C$88,'4. Material Balance Activities'!$J$35:$J$88,NA,0,1)-_xlfn.XLOOKUP(B900,'4. Material Balance Activities'!$C$35:$C$88,'4. Material Balance Activities'!$P$35:$P$88,NA,0,1))*G900)*(1-F900)</f>
        <v>3.5594012903225839E-11</v>
      </c>
      <c r="M900" s="105" t="s">
        <v>214</v>
      </c>
      <c r="N900" s="83" t="s">
        <v>214</v>
      </c>
    </row>
    <row r="901" spans="1:14" x14ac:dyDescent="0.25">
      <c r="A901" s="79" t="s">
        <v>366</v>
      </c>
      <c r="B901" s="133" t="s">
        <v>289</v>
      </c>
      <c r="C901" s="137" t="s">
        <v>189</v>
      </c>
      <c r="D901" s="81" t="str">
        <f>IFERROR(IF(C901="No CAS","",INDEX('DEQ Pollutant List'!$C$7:$C$611,MATCH('5. Pollutant Emissions - MB'!C901,'DEQ Pollutant List'!$B$7:$B$611,0))),"")</f>
        <v>Toluene</v>
      </c>
      <c r="E901" s="115"/>
      <c r="F901" s="138">
        <v>0</v>
      </c>
      <c r="G901" s="139">
        <v>0.38</v>
      </c>
      <c r="H901" s="104"/>
      <c r="I901" s="102" cm="1">
        <f t="array" ref="I901">((_xlfn.XLOOKUP(B901,'4. Material Balance Activities'!$C$170:$C$191,'4. Material Balance Activities'!$G$170:$G$191,NA,0,1)-_xlfn.XLOOKUP(B901,'4. Material Balance Activities'!$C$170:$C$191,'4. Material Balance Activities'!$M$170:$M$191,NA,0,1))*G901)*(1-F901)</f>
        <v>1874.0403000000001</v>
      </c>
      <c r="J901" s="105" t="s">
        <v>214</v>
      </c>
      <c r="K901" s="83" t="s">
        <v>214</v>
      </c>
      <c r="L901" s="102" cm="1">
        <f t="array" ref="L901">((_xlfn.XLOOKUP(B901,'4. Material Balance Activities'!$C$170:$C$191,'4. Material Balance Activities'!$J$170:$J$191,NA,0,1)-_xlfn.XLOOKUP(B901,'4. Material Balance Activities'!$C$170:$C$191,'4. Material Balance Activities'!$P$170:$P$191,NA,0,1))*G901)*(1-F901)</f>
        <v>7.556614112903226</v>
      </c>
      <c r="M901" s="105" t="s">
        <v>214</v>
      </c>
      <c r="N901" s="83" t="s">
        <v>214</v>
      </c>
    </row>
    <row r="902" spans="1:14" x14ac:dyDescent="0.25">
      <c r="A902" s="79" t="s">
        <v>366</v>
      </c>
      <c r="B902" s="133" t="s">
        <v>289</v>
      </c>
      <c r="C902" s="137" t="s">
        <v>424</v>
      </c>
      <c r="D902" s="81" t="str">
        <f>IFERROR(IF(C902="No CAS","",INDEX('DEQ Pollutant List'!$C$7:$C$611,MATCH('5. Pollutant Emissions - MB'!C902,'DEQ Pollutant List'!$B$7:$B$611,0))),"")</f>
        <v>Isopropyl alcohol</v>
      </c>
      <c r="E902" s="115"/>
      <c r="F902" s="138">
        <v>0</v>
      </c>
      <c r="G902" s="139">
        <v>0.02</v>
      </c>
      <c r="H902" s="104"/>
      <c r="I902" s="102" cm="1">
        <f t="array" ref="I902">((_xlfn.XLOOKUP(B902,'4. Material Balance Activities'!$C$170:$C$191,'4. Material Balance Activities'!$G$170:$G$191,NA,0,1)-_xlfn.XLOOKUP(B902,'4. Material Balance Activities'!$C$170:$C$191,'4. Material Balance Activities'!$M$170:$M$191,NA,0,1))*G902)*(1-F902)</f>
        <v>98.633700000000005</v>
      </c>
      <c r="J902" s="105" t="s">
        <v>214</v>
      </c>
      <c r="K902" s="83" t="s">
        <v>214</v>
      </c>
      <c r="L902" s="102" cm="1">
        <f t="array" ref="L902">((_xlfn.XLOOKUP(B902,'4. Material Balance Activities'!$C$170:$C$191,'4. Material Balance Activities'!$J$170:$J$191,NA,0,1)-_xlfn.XLOOKUP(B902,'4. Material Balance Activities'!$C$170:$C$191,'4. Material Balance Activities'!$P$170:$P$191,NA,0,1))*G902)*(1-F902)</f>
        <v>0.39771653225806453</v>
      </c>
      <c r="M902" s="105" t="s">
        <v>214</v>
      </c>
      <c r="N902" s="83" t="s">
        <v>214</v>
      </c>
    </row>
    <row r="903" spans="1:14" x14ac:dyDescent="0.25">
      <c r="A903" s="79" t="s">
        <v>366</v>
      </c>
      <c r="B903" s="133" t="s">
        <v>289</v>
      </c>
      <c r="C903" s="137" t="s">
        <v>434</v>
      </c>
      <c r="D903" s="81" t="str">
        <f>IFERROR(IF(C903="No CAS","",INDEX('DEQ Pollutant List'!$C$7:$C$611,MATCH('5. Pollutant Emissions - MB'!C903,'DEQ Pollutant List'!$B$7:$B$611,0))),"")</f>
        <v>Sulfuric acid</v>
      </c>
      <c r="E903" s="115"/>
      <c r="F903" s="138">
        <v>0</v>
      </c>
      <c r="G903" s="139">
        <v>0.02</v>
      </c>
      <c r="H903" s="104"/>
      <c r="I903" s="102" cm="1">
        <f t="array" ref="I903">((_xlfn.XLOOKUP(B903,'4. Material Balance Activities'!$C$170:$C$191,'4. Material Balance Activities'!$G$170:$G$191,NA,0,1)-_xlfn.XLOOKUP(B903,'4. Material Balance Activities'!$C$170:$C$191,'4. Material Balance Activities'!$M$170:$M$191,NA,0,1))*G903)*(1-F903)</f>
        <v>98.633700000000005</v>
      </c>
      <c r="J903" s="105" t="s">
        <v>214</v>
      </c>
      <c r="K903" s="83" t="s">
        <v>214</v>
      </c>
      <c r="L903" s="102" cm="1">
        <f t="array" ref="L903">((_xlfn.XLOOKUP(B903,'4. Material Balance Activities'!$C$170:$C$191,'4. Material Balance Activities'!$J$170:$J$191,NA,0,1)-_xlfn.XLOOKUP(B903,'4. Material Balance Activities'!$C$170:$C$191,'4. Material Balance Activities'!$P$170:$P$191,NA,0,1))*G903)*(1-F903)</f>
        <v>0.39771653225806453</v>
      </c>
      <c r="M903" s="105" t="s">
        <v>214</v>
      </c>
      <c r="N903" s="83" t="s">
        <v>214</v>
      </c>
    </row>
    <row r="904" spans="1:14" x14ac:dyDescent="0.25">
      <c r="A904" s="79" t="s">
        <v>366</v>
      </c>
      <c r="B904" s="133" t="s">
        <v>229</v>
      </c>
      <c r="C904" s="137" t="s">
        <v>425</v>
      </c>
      <c r="D904" s="81" t="str">
        <f>IFERROR(IF(C904="No CAS","",INDEX('DEQ Pollutant List'!$C$7:$C$611,MATCH('5. Pollutant Emissions - MB'!C904,'DEQ Pollutant List'!$B$7:$B$611,0))),"")</f>
        <v>2-Butanone (methyl ethyl ketone)</v>
      </c>
      <c r="E904" s="115"/>
      <c r="F904" s="138">
        <v>0</v>
      </c>
      <c r="G904" s="139">
        <v>1</v>
      </c>
      <c r="H904" s="104"/>
      <c r="I904" s="102" cm="1">
        <f t="array" ref="I904">((_xlfn.XLOOKUP(B904,'4. Material Balance Activities'!$C$170:$C$191,'4. Material Balance Activities'!$G$170:$G$191,NA,0,1)-_xlfn.XLOOKUP(B904,'4. Material Balance Activities'!$C$170:$C$191,'4. Material Balance Activities'!$M$170:$M$191,NA,0,1))*G904)*(1-F904)</f>
        <v>19.288499999999999</v>
      </c>
      <c r="J904" s="105" t="s">
        <v>214</v>
      </c>
      <c r="K904" s="83" t="s">
        <v>214</v>
      </c>
      <c r="L904" s="102" cm="1">
        <f t="array" ref="L904">((_xlfn.XLOOKUP(B904,'4. Material Balance Activities'!$C$170:$C$191,'4. Material Balance Activities'!$J$170:$J$191,NA,0,1)-_xlfn.XLOOKUP(B904,'4. Material Balance Activities'!$C$170:$C$191,'4. Material Balance Activities'!$P$170:$P$191,NA,0,1))*G904)*(1-F904)</f>
        <v>7.7776209677419356E-2</v>
      </c>
      <c r="M904" s="105" t="s">
        <v>214</v>
      </c>
      <c r="N904" s="83" t="s">
        <v>214</v>
      </c>
    </row>
    <row r="905" spans="1:14" x14ac:dyDescent="0.25">
      <c r="A905" s="79" t="s">
        <v>366</v>
      </c>
      <c r="B905" s="133" t="s">
        <v>231</v>
      </c>
      <c r="C905" s="137" t="s">
        <v>420</v>
      </c>
      <c r="D905" s="81" t="str">
        <f>IFERROR(IF(C905="No CAS","",INDEX('DEQ Pollutant List'!$C$7:$C$611,MATCH('5. Pollutant Emissions - MB'!C905,'DEQ Pollutant List'!$B$7:$B$611,0))),"")</f>
        <v>Acetone</v>
      </c>
      <c r="E905" s="115"/>
      <c r="F905" s="138">
        <v>0</v>
      </c>
      <c r="G905" s="139">
        <v>1</v>
      </c>
      <c r="H905" s="104"/>
      <c r="I905" s="102" cm="1">
        <f t="array" ref="I905">((_xlfn.XLOOKUP(B905,'4. Material Balance Activities'!$C$170:$C$191,'4. Material Balance Activities'!$G$170:$G$191,NA,0,1)-_xlfn.XLOOKUP(B905,'4. Material Balance Activities'!$C$170:$C$191,'4. Material Balance Activities'!$M$170:$M$191,NA,0,1))*G905)*(1-F905)</f>
        <v>366.98062499999997</v>
      </c>
      <c r="J905" s="105" t="s">
        <v>214</v>
      </c>
      <c r="K905" s="83" t="s">
        <v>214</v>
      </c>
      <c r="L905" s="102" cm="1">
        <f t="array" ref="L905">((_xlfn.XLOOKUP(B905,'4. Material Balance Activities'!$C$170:$C$191,'4. Material Balance Activities'!$J$170:$J$191,NA,0,1)-_xlfn.XLOOKUP(B905,'4. Material Balance Activities'!$C$170:$C$191,'4. Material Balance Activities'!$P$170:$P$191,NA,0,1))*G905)*(1-F905)</f>
        <v>1.4797605846774193</v>
      </c>
      <c r="M905" s="105" t="s">
        <v>214</v>
      </c>
      <c r="N905" s="83" t="s">
        <v>214</v>
      </c>
    </row>
    <row r="906" spans="1:14" x14ac:dyDescent="0.25">
      <c r="A906" s="79" t="s">
        <v>366</v>
      </c>
      <c r="B906" s="133" t="s">
        <v>232</v>
      </c>
      <c r="C906" s="137" t="s">
        <v>420</v>
      </c>
      <c r="D906" s="81" t="str">
        <f>IFERROR(IF(C906="No CAS","",INDEX('DEQ Pollutant List'!$C$7:$C$611,MATCH('5. Pollutant Emissions - MB'!C906,'DEQ Pollutant List'!$B$7:$B$611,0))),"")</f>
        <v>Acetone</v>
      </c>
      <c r="E906" s="115"/>
      <c r="F906" s="138">
        <v>0</v>
      </c>
      <c r="G906" s="139">
        <v>1</v>
      </c>
      <c r="H906" s="104"/>
      <c r="I906" s="102" cm="1">
        <f t="array" ref="I906">((_xlfn.XLOOKUP(B906,'4. Material Balance Activities'!$C$170:$C$191,'4. Material Balance Activities'!$G$170:$G$191,NA,0,1)-_xlfn.XLOOKUP(B906,'4. Material Balance Activities'!$C$170:$C$191,'4. Material Balance Activities'!$M$170:$M$191,NA,0,1))*G906)*(1-F906)</f>
        <v>6895.9737000000005</v>
      </c>
      <c r="J906" s="105" t="s">
        <v>214</v>
      </c>
      <c r="K906" s="83" t="s">
        <v>214</v>
      </c>
      <c r="L906" s="102" cm="1">
        <f t="array" ref="L906">((_xlfn.XLOOKUP(B906,'4. Material Balance Activities'!$C$170:$C$191,'4. Material Balance Activities'!$J$170:$J$191,NA,0,1)-_xlfn.XLOOKUP(B906,'4. Material Balance Activities'!$C$170:$C$191,'4. Material Balance Activities'!$P$170:$P$191,NA,0,1))*G906)*(1-F906)</f>
        <v>27.806345564516132</v>
      </c>
      <c r="M906" s="105" t="s">
        <v>214</v>
      </c>
      <c r="N906" s="83" t="s">
        <v>214</v>
      </c>
    </row>
    <row r="907" spans="1:14" x14ac:dyDescent="0.25">
      <c r="A907" s="79" t="s">
        <v>366</v>
      </c>
      <c r="B907" s="133" t="s">
        <v>233</v>
      </c>
      <c r="C907" s="137" t="s">
        <v>424</v>
      </c>
      <c r="D907" s="81" t="str">
        <f>IFERROR(IF(C907="No CAS","",INDEX('DEQ Pollutant List'!$C$7:$C$611,MATCH('5. Pollutant Emissions - MB'!C907,'DEQ Pollutant List'!$B$7:$B$611,0))),"")</f>
        <v>Isopropyl alcohol</v>
      </c>
      <c r="E907" s="115"/>
      <c r="F907" s="138">
        <v>0</v>
      </c>
      <c r="G907" s="139">
        <v>0.15</v>
      </c>
      <c r="H907" s="104"/>
      <c r="I907" s="102" cm="1">
        <f t="array" ref="I907">((_xlfn.XLOOKUP(B907,'4. Material Balance Activities'!$C$170:$C$191,'4. Material Balance Activities'!$G$170:$G$191,NA,0,1)-_xlfn.XLOOKUP(B907,'4. Material Balance Activities'!$C$170:$C$191,'4. Material Balance Activities'!$M$170:$M$191,NA,0,1))*G907)*(1-F907)</f>
        <v>1.2696749999999999</v>
      </c>
      <c r="J907" s="105" t="s">
        <v>214</v>
      </c>
      <c r="K907" s="83" t="s">
        <v>214</v>
      </c>
      <c r="L907" s="102" cm="1">
        <f t="array" ref="L907">((_xlfn.XLOOKUP(B907,'4. Material Balance Activities'!$C$170:$C$191,'4. Material Balance Activities'!$J$170:$J$191,NA,0,1)-_xlfn.XLOOKUP(B907,'4. Material Balance Activities'!$C$170:$C$191,'4. Material Balance Activities'!$P$170:$P$191,NA,0,1))*G907)*(1-F907)</f>
        <v>5.1196572580645148E-3</v>
      </c>
      <c r="M907" s="105" t="s">
        <v>214</v>
      </c>
      <c r="N907" s="83" t="s">
        <v>214</v>
      </c>
    </row>
    <row r="908" spans="1:14" x14ac:dyDescent="0.25">
      <c r="A908" s="79" t="s">
        <v>366</v>
      </c>
      <c r="B908" s="133" t="s">
        <v>233</v>
      </c>
      <c r="C908" s="137" t="s">
        <v>420</v>
      </c>
      <c r="D908" s="81" t="str">
        <f>IFERROR(IF(C908="No CAS","",INDEX('DEQ Pollutant List'!$C$7:$C$611,MATCH('5. Pollutant Emissions - MB'!C908,'DEQ Pollutant List'!$B$7:$B$611,0))),"")</f>
        <v>Acetone</v>
      </c>
      <c r="E908" s="115"/>
      <c r="F908" s="138">
        <v>0</v>
      </c>
      <c r="G908" s="139">
        <v>0.14000000000000001</v>
      </c>
      <c r="H908" s="104"/>
      <c r="I908" s="102" cm="1">
        <f t="array" ref="I908">((_xlfn.XLOOKUP(B908,'4. Material Balance Activities'!$C$170:$C$191,'4. Material Balance Activities'!$G$170:$G$191,NA,0,1)-_xlfn.XLOOKUP(B908,'4. Material Balance Activities'!$C$170:$C$191,'4. Material Balance Activities'!$M$170:$M$191,NA,0,1))*G908)*(1-F908)</f>
        <v>1.18503</v>
      </c>
      <c r="J908" s="105" t="s">
        <v>214</v>
      </c>
      <c r="K908" s="83" t="s">
        <v>214</v>
      </c>
      <c r="L908" s="102" cm="1">
        <f t="array" ref="L908">((_xlfn.XLOOKUP(B908,'4. Material Balance Activities'!$C$170:$C$191,'4. Material Balance Activities'!$J$170:$J$191,NA,0,1)-_xlfn.XLOOKUP(B908,'4. Material Balance Activities'!$C$170:$C$191,'4. Material Balance Activities'!$P$170:$P$191,NA,0,1))*G908)*(1-F908)</f>
        <v>4.778346774193548E-3</v>
      </c>
      <c r="M908" s="105" t="s">
        <v>214</v>
      </c>
      <c r="N908" s="83" t="s">
        <v>214</v>
      </c>
    </row>
    <row r="909" spans="1:14" x14ac:dyDescent="0.25">
      <c r="A909" s="79" t="s">
        <v>366</v>
      </c>
      <c r="B909" s="133" t="s">
        <v>369</v>
      </c>
      <c r="C909" s="137" t="s">
        <v>191</v>
      </c>
      <c r="D909" s="81" t="str">
        <f>IFERROR(IF(C909="No CAS","",INDEX('DEQ Pollutant List'!$C$7:$C$611,MATCH('5. Pollutant Emissions - MB'!C909,'DEQ Pollutant List'!$B$7:$B$611,0))),"")</f>
        <v>Xylene (mixture), including m-xylene, o-xylene, p-xylene</v>
      </c>
      <c r="E909" s="115"/>
      <c r="F909" s="138" t="s">
        <v>426</v>
      </c>
      <c r="G909" s="139" t="s">
        <v>426</v>
      </c>
      <c r="H909" s="104" t="s">
        <v>457</v>
      </c>
      <c r="I909" s="102" t="s">
        <v>214</v>
      </c>
      <c r="J909" s="105">
        <v>6861.6</v>
      </c>
      <c r="K909" s="105">
        <v>6861.6</v>
      </c>
      <c r="L909" s="102" t="s">
        <v>214</v>
      </c>
      <c r="M909" s="105">
        <f>J909/365</f>
        <v>18.798904109589042</v>
      </c>
      <c r="N909" s="83">
        <f>K909/365</f>
        <v>18.798904109589042</v>
      </c>
    </row>
    <row r="910" spans="1:14" x14ac:dyDescent="0.25">
      <c r="A910" s="79" t="s">
        <v>366</v>
      </c>
      <c r="B910" s="133" t="s">
        <v>369</v>
      </c>
      <c r="C910" s="137" t="s">
        <v>181</v>
      </c>
      <c r="D910" s="81" t="str">
        <f>IFERROR(IF(C910="No CAS","",INDEX('DEQ Pollutant List'!$C$7:$C$611,MATCH('5. Pollutant Emissions - MB'!C910,'DEQ Pollutant List'!$B$7:$B$611,0))),"")</f>
        <v>Ethyl benzene</v>
      </c>
      <c r="E910" s="115"/>
      <c r="F910" s="138" t="s">
        <v>426</v>
      </c>
      <c r="G910" s="139" t="s">
        <v>426</v>
      </c>
      <c r="H910" s="104" t="s">
        <v>457</v>
      </c>
      <c r="I910" s="102" t="s">
        <v>214</v>
      </c>
      <c r="J910" s="105">
        <v>2058.48</v>
      </c>
      <c r="K910" s="105">
        <v>2058.48</v>
      </c>
      <c r="L910" s="102" t="s">
        <v>214</v>
      </c>
      <c r="M910" s="105">
        <f t="shared" ref="M910:M933" si="18">J910/365</f>
        <v>5.6396712328767125</v>
      </c>
      <c r="N910" s="83">
        <f t="shared" ref="N910:N933" si="19">K910/365</f>
        <v>5.6396712328767125</v>
      </c>
    </row>
    <row r="911" spans="1:14" x14ac:dyDescent="0.25">
      <c r="A911" s="79" t="s">
        <v>366</v>
      </c>
      <c r="B911" s="133" t="s">
        <v>369</v>
      </c>
      <c r="C911" s="137" t="s">
        <v>189</v>
      </c>
      <c r="D911" s="81" t="str">
        <f>IFERROR(IF(C911="No CAS","",INDEX('DEQ Pollutant List'!$C$7:$C$611,MATCH('5. Pollutant Emissions - MB'!C911,'DEQ Pollutant List'!$B$7:$B$611,0))),"")</f>
        <v>Toluene</v>
      </c>
      <c r="E911" s="115"/>
      <c r="F911" s="138" t="s">
        <v>426</v>
      </c>
      <c r="G911" s="139" t="s">
        <v>426</v>
      </c>
      <c r="H911" s="104" t="s">
        <v>457</v>
      </c>
      <c r="I911" s="102" t="s">
        <v>214</v>
      </c>
      <c r="J911" s="105">
        <v>21354.91776</v>
      </c>
      <c r="K911" s="83">
        <v>21354.91776</v>
      </c>
      <c r="L911" s="102" t="s">
        <v>214</v>
      </c>
      <c r="M911" s="105">
        <f t="shared" si="18"/>
        <v>58.506624000000002</v>
      </c>
      <c r="N911" s="83">
        <f t="shared" si="19"/>
        <v>58.506624000000002</v>
      </c>
    </row>
    <row r="912" spans="1:14" x14ac:dyDescent="0.25">
      <c r="A912" s="79" t="s">
        <v>366</v>
      </c>
      <c r="B912" s="133" t="s">
        <v>369</v>
      </c>
      <c r="C912" s="137" t="s">
        <v>422</v>
      </c>
      <c r="D912" s="81" t="str">
        <f>IFERROR(IF(C912="No CAS","",INDEX('DEQ Pollutant List'!$C$7:$C$611,MATCH('5. Pollutant Emissions - MB'!C912,'DEQ Pollutant List'!$B$7:$B$611,0))),"")</f>
        <v>Methyl isobutyl ketone (MIBK, hexone)</v>
      </c>
      <c r="E912" s="115"/>
      <c r="F912" s="138" t="s">
        <v>426</v>
      </c>
      <c r="G912" s="139" t="s">
        <v>426</v>
      </c>
      <c r="H912" s="104" t="s">
        <v>457</v>
      </c>
      <c r="I912" s="102" t="s">
        <v>214</v>
      </c>
      <c r="J912" s="105">
        <v>4330.1000000000004</v>
      </c>
      <c r="K912" s="105">
        <v>4330.1000000000004</v>
      </c>
      <c r="L912" s="102" t="s">
        <v>214</v>
      </c>
      <c r="M912" s="105">
        <f t="shared" si="18"/>
        <v>11.863287671232877</v>
      </c>
      <c r="N912" s="83">
        <f t="shared" si="19"/>
        <v>11.863287671232877</v>
      </c>
    </row>
    <row r="913" spans="1:14" x14ac:dyDescent="0.25">
      <c r="A913" s="79" t="s">
        <v>366</v>
      </c>
      <c r="B913" s="133" t="s">
        <v>369</v>
      </c>
      <c r="C913" s="137" t="s">
        <v>187</v>
      </c>
      <c r="D913" s="81" t="str">
        <f>IFERROR(IF(C913="No CAS","",INDEX('DEQ Pollutant List'!$C$7:$C$611,MATCH('5. Pollutant Emissions - MB'!C913,'DEQ Pollutant List'!$B$7:$B$611,0))),"")</f>
        <v>Naphthalene</v>
      </c>
      <c r="E913" s="115"/>
      <c r="F913" s="138" t="s">
        <v>426</v>
      </c>
      <c r="G913" s="139" t="s">
        <v>426</v>
      </c>
      <c r="H913" s="104" t="s">
        <v>457</v>
      </c>
      <c r="I913" s="102" t="s">
        <v>214</v>
      </c>
      <c r="J913" s="105">
        <v>0</v>
      </c>
      <c r="K913" s="83">
        <v>0</v>
      </c>
      <c r="L913" s="102" t="s">
        <v>214</v>
      </c>
      <c r="M913" s="105">
        <f t="shared" si="18"/>
        <v>0</v>
      </c>
      <c r="N913" s="83">
        <f t="shared" si="19"/>
        <v>0</v>
      </c>
    </row>
    <row r="914" spans="1:14" x14ac:dyDescent="0.25">
      <c r="A914" s="79" t="s">
        <v>366</v>
      </c>
      <c r="B914" s="133" t="s">
        <v>369</v>
      </c>
      <c r="C914" s="137" t="s">
        <v>428</v>
      </c>
      <c r="D914" s="81" t="str">
        <f>IFERROR(IF(C914="No CAS","",INDEX('DEQ Pollutant List'!$C$7:$C$611,MATCH('5. Pollutant Emissions - MB'!C914,'DEQ Pollutant List'!$B$7:$B$611,0))),"")</f>
        <v>Isopropylbenzene (cumene)</v>
      </c>
      <c r="E914" s="115"/>
      <c r="F914" s="138" t="s">
        <v>426</v>
      </c>
      <c r="G914" s="139" t="s">
        <v>426</v>
      </c>
      <c r="H914" s="104" t="s">
        <v>457</v>
      </c>
      <c r="I914" s="102" t="s">
        <v>214</v>
      </c>
      <c r="J914" s="105">
        <v>0</v>
      </c>
      <c r="K914" s="83">
        <v>0</v>
      </c>
      <c r="L914" s="102" t="s">
        <v>214</v>
      </c>
      <c r="M914" s="105">
        <f t="shared" si="18"/>
        <v>0</v>
      </c>
      <c r="N914" s="83">
        <f t="shared" si="19"/>
        <v>0</v>
      </c>
    </row>
    <row r="915" spans="1:14" x14ac:dyDescent="0.25">
      <c r="A915" s="79" t="s">
        <v>366</v>
      </c>
      <c r="B915" s="133" t="s">
        <v>369</v>
      </c>
      <c r="C915" s="137" t="s">
        <v>156</v>
      </c>
      <c r="D915" s="81" t="str">
        <f>IFERROR(IF(C915="No CAS","",INDEX('DEQ Pollutant List'!$C$7:$C$611,MATCH('5. Pollutant Emissions - MB'!C915,'DEQ Pollutant List'!$B$7:$B$611,0))),"")</f>
        <v>Formaldehyde</v>
      </c>
      <c r="E915" s="115"/>
      <c r="F915" s="138" t="s">
        <v>426</v>
      </c>
      <c r="G915" s="139" t="s">
        <v>426</v>
      </c>
      <c r="H915" s="104" t="s">
        <v>457</v>
      </c>
      <c r="I915" s="102" t="s">
        <v>214</v>
      </c>
      <c r="J915" s="105">
        <v>686.16</v>
      </c>
      <c r="K915" s="105">
        <v>686.16</v>
      </c>
      <c r="L915" s="102" t="s">
        <v>214</v>
      </c>
      <c r="M915" s="105">
        <f t="shared" si="18"/>
        <v>1.8798904109589041</v>
      </c>
      <c r="N915" s="83">
        <f t="shared" si="19"/>
        <v>1.8798904109589041</v>
      </c>
    </row>
    <row r="916" spans="1:14" x14ac:dyDescent="0.25">
      <c r="A916" s="79" t="s">
        <v>366</v>
      </c>
      <c r="B916" s="133" t="s">
        <v>369</v>
      </c>
      <c r="C916" s="137" t="s">
        <v>429</v>
      </c>
      <c r="D916" s="81" t="str">
        <f>IFERROR(IF(C916="No CAS","",INDEX('DEQ Pollutant List'!$C$7:$C$611,MATCH('5. Pollutant Emissions - MB'!C916,'DEQ Pollutant List'!$B$7:$B$611,0))),"")</f>
        <v>Ethylene glycol monobutyl ether</v>
      </c>
      <c r="E916" s="115"/>
      <c r="F916" s="138" t="s">
        <v>426</v>
      </c>
      <c r="G916" s="139" t="s">
        <v>426</v>
      </c>
      <c r="H916" s="104" t="s">
        <v>457</v>
      </c>
      <c r="I916" s="102" t="s">
        <v>214</v>
      </c>
      <c r="J916" s="105">
        <v>13550.335920000001</v>
      </c>
      <c r="K916" s="83">
        <v>13550.335920000001</v>
      </c>
      <c r="L916" s="102" t="s">
        <v>214</v>
      </c>
      <c r="M916" s="105">
        <f t="shared" si="18"/>
        <v>37.124208000000003</v>
      </c>
      <c r="N916" s="83">
        <f t="shared" si="19"/>
        <v>37.124208000000003</v>
      </c>
    </row>
    <row r="917" spans="1:14" x14ac:dyDescent="0.25">
      <c r="A917" s="79" t="s">
        <v>366</v>
      </c>
      <c r="B917" s="133" t="s">
        <v>369</v>
      </c>
      <c r="C917" s="137" t="s">
        <v>430</v>
      </c>
      <c r="D917" s="81" t="str">
        <f>IFERROR(IF(C917="No CAS","",INDEX('DEQ Pollutant List'!$C$7:$C$611,MATCH('5. Pollutant Emissions - MB'!C917,'DEQ Pollutant List'!$B$7:$B$611,0))),"")</f>
        <v>n-Butyl alcohol</v>
      </c>
      <c r="E917" s="115"/>
      <c r="F917" s="138" t="s">
        <v>426</v>
      </c>
      <c r="G917" s="139" t="s">
        <v>426</v>
      </c>
      <c r="H917" s="104" t="s">
        <v>457</v>
      </c>
      <c r="I917" s="102" t="s">
        <v>214</v>
      </c>
      <c r="J917" s="105">
        <v>0</v>
      </c>
      <c r="K917" s="83">
        <v>0</v>
      </c>
      <c r="L917" s="102" t="s">
        <v>214</v>
      </c>
      <c r="M917" s="105">
        <f t="shared" si="18"/>
        <v>0</v>
      </c>
      <c r="N917" s="83">
        <f t="shared" si="19"/>
        <v>0</v>
      </c>
    </row>
    <row r="918" spans="1:14" x14ac:dyDescent="0.25">
      <c r="A918" s="79" t="s">
        <v>366</v>
      </c>
      <c r="B918" s="133" t="s">
        <v>369</v>
      </c>
      <c r="C918" s="137" t="s">
        <v>431</v>
      </c>
      <c r="D918" s="81" t="str">
        <f>IFERROR(IF(C918="No CAS","",INDEX('DEQ Pollutant List'!$C$7:$C$611,MATCH('5. Pollutant Emissions - MB'!C918,'DEQ Pollutant List'!$B$7:$B$611,0))),"")</f>
        <v>1,2,4-Trimethylbenzene</v>
      </c>
      <c r="E918" s="115"/>
      <c r="F918" s="138" t="s">
        <v>426</v>
      </c>
      <c r="G918" s="139" t="s">
        <v>426</v>
      </c>
      <c r="H918" s="104" t="s">
        <v>457</v>
      </c>
      <c r="I918" s="102" t="s">
        <v>214</v>
      </c>
      <c r="J918" s="105">
        <v>2058.48</v>
      </c>
      <c r="K918" s="105">
        <v>2058.48</v>
      </c>
      <c r="L918" s="102" t="s">
        <v>214</v>
      </c>
      <c r="M918" s="105">
        <f t="shared" si="18"/>
        <v>5.6396712328767125</v>
      </c>
      <c r="N918" s="83">
        <f t="shared" si="19"/>
        <v>5.6396712328767125</v>
      </c>
    </row>
    <row r="919" spans="1:14" x14ac:dyDescent="0.25">
      <c r="A919" s="79" t="s">
        <v>366</v>
      </c>
      <c r="B919" s="133" t="s">
        <v>369</v>
      </c>
      <c r="C919" s="137" t="s">
        <v>432</v>
      </c>
      <c r="D919" s="81" t="str">
        <f>IFERROR(IF(C919="No CAS","",INDEX('DEQ Pollutant List'!$C$7:$C$611,MATCH('5. Pollutant Emissions - MB'!C919,'DEQ Pollutant List'!$B$7:$B$611,0))),"")</f>
        <v>Propylene glycol monomethyl ether acetate</v>
      </c>
      <c r="E919" s="115"/>
      <c r="F919" s="138" t="s">
        <v>426</v>
      </c>
      <c r="G919" s="139" t="s">
        <v>426</v>
      </c>
      <c r="H919" s="104" t="s">
        <v>457</v>
      </c>
      <c r="I919" s="102" t="s">
        <v>214</v>
      </c>
      <c r="J919" s="105">
        <v>20584.808639999999</v>
      </c>
      <c r="K919" s="83">
        <v>20584.808639999999</v>
      </c>
      <c r="L919" s="102" t="s">
        <v>214</v>
      </c>
      <c r="M919" s="105">
        <f t="shared" si="18"/>
        <v>56.396735999999997</v>
      </c>
      <c r="N919" s="83">
        <f t="shared" si="19"/>
        <v>56.396735999999997</v>
      </c>
    </row>
    <row r="920" spans="1:14" x14ac:dyDescent="0.25">
      <c r="A920" s="79" t="s">
        <v>366</v>
      </c>
      <c r="B920" s="133" t="s">
        <v>369</v>
      </c>
      <c r="C920" s="137" t="s">
        <v>178</v>
      </c>
      <c r="D920" s="81" t="str">
        <f>IFERROR(IF(C920="No CAS","",INDEX('DEQ Pollutant List'!$C$7:$C$611,MATCH('5. Pollutant Emissions - MB'!C920,'DEQ Pollutant List'!$B$7:$B$611,0))),"")</f>
        <v>Chromium VI, chromate and dichromate particulate</v>
      </c>
      <c r="E920" s="115"/>
      <c r="F920" s="138" t="s">
        <v>426</v>
      </c>
      <c r="G920" s="139" t="s">
        <v>426</v>
      </c>
      <c r="H920" s="104" t="s">
        <v>457</v>
      </c>
      <c r="I920" s="102" t="s">
        <v>214</v>
      </c>
      <c r="J920" s="105">
        <v>6.1710452558537066</v>
      </c>
      <c r="K920" s="83">
        <v>6.1710452558537066</v>
      </c>
      <c r="L920" s="102" t="s">
        <v>214</v>
      </c>
      <c r="M920" s="105">
        <f t="shared" si="18"/>
        <v>1.6906973303708786E-2</v>
      </c>
      <c r="N920" s="83">
        <f t="shared" si="19"/>
        <v>1.6906973303708786E-2</v>
      </c>
    </row>
    <row r="921" spans="1:14" x14ac:dyDescent="0.25">
      <c r="A921" s="79" t="s">
        <v>366</v>
      </c>
      <c r="B921" s="133" t="s">
        <v>369</v>
      </c>
      <c r="C921" s="137" t="s">
        <v>425</v>
      </c>
      <c r="D921" s="81" t="str">
        <f>IFERROR(IF(C921="No CAS","",INDEX('DEQ Pollutant List'!$C$7:$C$611,MATCH('5. Pollutant Emissions - MB'!C921,'DEQ Pollutant List'!$B$7:$B$611,0))),"")</f>
        <v>2-Butanone (methyl ethyl ketone)</v>
      </c>
      <c r="E921" s="115"/>
      <c r="F921" s="138" t="s">
        <v>426</v>
      </c>
      <c r="G921" s="139" t="s">
        <v>426</v>
      </c>
      <c r="H921" s="104" t="s">
        <v>457</v>
      </c>
      <c r="I921" s="102" t="s">
        <v>214</v>
      </c>
      <c r="J921" s="105">
        <v>81302.015520000001</v>
      </c>
      <c r="K921" s="83">
        <v>81302.015520000001</v>
      </c>
      <c r="L921" s="102" t="s">
        <v>214</v>
      </c>
      <c r="M921" s="105">
        <f t="shared" si="18"/>
        <v>222.745248</v>
      </c>
      <c r="N921" s="83">
        <f t="shared" si="19"/>
        <v>222.745248</v>
      </c>
    </row>
    <row r="922" spans="1:14" x14ac:dyDescent="0.25">
      <c r="A922" s="79" t="s">
        <v>366</v>
      </c>
      <c r="B922" s="133" t="s">
        <v>369</v>
      </c>
      <c r="C922" s="137" t="s">
        <v>433</v>
      </c>
      <c r="D922" s="81" t="str">
        <f>IFERROR(IF(C922="No CAS","",INDEX('DEQ Pollutant List'!$C$7:$C$611,MATCH('5. Pollutant Emissions - MB'!C922,'DEQ Pollutant List'!$B$7:$B$611,0))),"")</f>
        <v>t-Butyl acetate</v>
      </c>
      <c r="E922" s="115"/>
      <c r="F922" s="138" t="s">
        <v>426</v>
      </c>
      <c r="G922" s="139" t="s">
        <v>426</v>
      </c>
      <c r="H922" s="104" t="s">
        <v>457</v>
      </c>
      <c r="I922" s="102" t="s">
        <v>214</v>
      </c>
      <c r="J922" s="105">
        <v>102924.0432</v>
      </c>
      <c r="K922" s="83">
        <v>102924.0432</v>
      </c>
      <c r="L922" s="102" t="s">
        <v>214</v>
      </c>
      <c r="M922" s="105">
        <f t="shared" si="18"/>
        <v>281.98367999999999</v>
      </c>
      <c r="N922" s="83">
        <f t="shared" si="19"/>
        <v>281.98367999999999</v>
      </c>
    </row>
    <row r="923" spans="1:14" x14ac:dyDescent="0.25">
      <c r="A923" s="79" t="s">
        <v>366</v>
      </c>
      <c r="B923" s="133" t="s">
        <v>369</v>
      </c>
      <c r="C923" s="137" t="s">
        <v>185</v>
      </c>
      <c r="D923" s="81" t="str">
        <f>IFERROR(IF(C923="No CAS","",INDEX('DEQ Pollutant List'!$C$7:$C$611,MATCH('5. Pollutant Emissions - MB'!C923,'DEQ Pollutant List'!$B$7:$B$611,0))),"")</f>
        <v>Mercury and compounds</v>
      </c>
      <c r="E923" s="115"/>
      <c r="F923" s="138" t="s">
        <v>426</v>
      </c>
      <c r="G923" s="139" t="s">
        <v>426</v>
      </c>
      <c r="H923" s="104" t="s">
        <v>457</v>
      </c>
      <c r="I923" s="102" t="s">
        <v>214</v>
      </c>
      <c r="J923" s="105">
        <v>2.7446411520000031E-6</v>
      </c>
      <c r="K923" s="83">
        <v>2.7446411520000031E-6</v>
      </c>
      <c r="L923" s="102" t="s">
        <v>214</v>
      </c>
      <c r="M923" s="105">
        <f t="shared" si="18"/>
        <v>7.519564800000009E-9</v>
      </c>
      <c r="N923" s="83">
        <f t="shared" si="19"/>
        <v>7.519564800000009E-9</v>
      </c>
    </row>
    <row r="924" spans="1:14" x14ac:dyDescent="0.25">
      <c r="A924" s="79" t="s">
        <v>366</v>
      </c>
      <c r="B924" s="133" t="s">
        <v>369</v>
      </c>
      <c r="C924" s="137" t="s">
        <v>183</v>
      </c>
      <c r="D924" s="81" t="str">
        <f>IFERROR(IF(C924="No CAS","",INDEX('DEQ Pollutant List'!$C$7:$C$611,MATCH('5. Pollutant Emissions - MB'!C924,'DEQ Pollutant List'!$B$7:$B$611,0))),"")</f>
        <v>Lead and compounds</v>
      </c>
      <c r="E924" s="115"/>
      <c r="F924" s="138" t="s">
        <v>426</v>
      </c>
      <c r="G924" s="139" t="s">
        <v>426</v>
      </c>
      <c r="H924" s="104" t="s">
        <v>457</v>
      </c>
      <c r="I924" s="102" t="s">
        <v>214</v>
      </c>
      <c r="J924" s="105">
        <v>8.2339234560000081E-6</v>
      </c>
      <c r="K924" s="83">
        <v>8.2339234560000081E-6</v>
      </c>
      <c r="L924" s="102" t="s">
        <v>214</v>
      </c>
      <c r="M924" s="105">
        <f t="shared" si="18"/>
        <v>2.2558694400000022E-8</v>
      </c>
      <c r="N924" s="83">
        <f t="shared" si="19"/>
        <v>2.2558694400000022E-8</v>
      </c>
    </row>
    <row r="925" spans="1:14" x14ac:dyDescent="0.25">
      <c r="A925" s="79" t="s">
        <v>366</v>
      </c>
      <c r="B925" s="133" t="s">
        <v>369</v>
      </c>
      <c r="C925" s="137" t="s">
        <v>424</v>
      </c>
      <c r="D925" s="81" t="str">
        <f>IFERROR(IF(C925="No CAS","",INDEX('DEQ Pollutant List'!$C$7:$C$611,MATCH('5. Pollutant Emissions - MB'!C925,'DEQ Pollutant List'!$B$7:$B$611,0))),"")</f>
        <v>Isopropyl alcohol</v>
      </c>
      <c r="E925" s="115"/>
      <c r="F925" s="138" t="s">
        <v>426</v>
      </c>
      <c r="G925" s="139" t="s">
        <v>426</v>
      </c>
      <c r="H925" s="104" t="s">
        <v>457</v>
      </c>
      <c r="I925" s="102" t="s">
        <v>214</v>
      </c>
      <c r="J925" s="105">
        <v>30582.974282686726</v>
      </c>
      <c r="K925" s="83">
        <v>30582.974282686726</v>
      </c>
      <c r="L925" s="102" t="s">
        <v>214</v>
      </c>
      <c r="M925" s="105">
        <f t="shared" si="18"/>
        <v>83.788970637497883</v>
      </c>
      <c r="N925" s="83">
        <f t="shared" si="19"/>
        <v>83.788970637497883</v>
      </c>
    </row>
    <row r="926" spans="1:14" x14ac:dyDescent="0.25">
      <c r="A926" s="79" t="s">
        <v>366</v>
      </c>
      <c r="B926" s="133" t="s">
        <v>369</v>
      </c>
      <c r="C926" s="137" t="s">
        <v>420</v>
      </c>
      <c r="D926" s="81" t="str">
        <f>IFERROR(IF(C926="No CAS","",INDEX('DEQ Pollutant List'!$C$7:$C$611,MATCH('5. Pollutant Emissions - MB'!C926,'DEQ Pollutant List'!$B$7:$B$611,0))),"")</f>
        <v>Acetone</v>
      </c>
      <c r="E926" s="115"/>
      <c r="F926" s="138" t="s">
        <v>426</v>
      </c>
      <c r="G926" s="139" t="s">
        <v>426</v>
      </c>
      <c r="H926" s="104" t="s">
        <v>457</v>
      </c>
      <c r="I926" s="102" t="s">
        <v>214</v>
      </c>
      <c r="J926" s="105">
        <v>406594.84736188792</v>
      </c>
      <c r="K926" s="83">
        <v>406594.84736188792</v>
      </c>
      <c r="L926" s="102" t="s">
        <v>214</v>
      </c>
      <c r="M926" s="105">
        <f t="shared" si="18"/>
        <v>1113.9584859229806</v>
      </c>
      <c r="N926" s="83">
        <f t="shared" si="19"/>
        <v>1113.9584859229806</v>
      </c>
    </row>
    <row r="927" spans="1:14" x14ac:dyDescent="0.25">
      <c r="A927" s="79" t="s">
        <v>366</v>
      </c>
      <c r="B927" s="133" t="s">
        <v>369</v>
      </c>
      <c r="C927" s="137" t="s">
        <v>423</v>
      </c>
      <c r="D927" s="81" t="str">
        <f>IFERROR(IF(C927="No CAS","",INDEX('DEQ Pollutant List'!$C$7:$C$611,MATCH('5. Pollutant Emissions - MB'!C927,'DEQ Pollutant List'!$B$7:$B$611,0))),"")</f>
        <v>Propylene glycol monomethyl ether</v>
      </c>
      <c r="E927" s="115"/>
      <c r="F927" s="138" t="s">
        <v>426</v>
      </c>
      <c r="G927" s="139" t="s">
        <v>426</v>
      </c>
      <c r="H927" s="104" t="s">
        <v>457</v>
      </c>
      <c r="I927" s="102" t="s">
        <v>214</v>
      </c>
      <c r="J927" s="105">
        <v>103021.45194462487</v>
      </c>
      <c r="K927" s="83">
        <v>103021.45194462487</v>
      </c>
      <c r="L927" s="102" t="s">
        <v>214</v>
      </c>
      <c r="M927" s="105">
        <f t="shared" si="18"/>
        <v>282.25055327294484</v>
      </c>
      <c r="N927" s="83">
        <f t="shared" si="19"/>
        <v>282.25055327294484</v>
      </c>
    </row>
    <row r="928" spans="1:14" x14ac:dyDescent="0.25">
      <c r="A928" s="79" t="s">
        <v>366</v>
      </c>
      <c r="B928" s="133" t="s">
        <v>369</v>
      </c>
      <c r="C928" s="137" t="s">
        <v>179</v>
      </c>
      <c r="D928" s="81" t="str">
        <f>IFERROR(IF(C928="No CAS","",INDEX('DEQ Pollutant List'!$C$7:$C$611,MATCH('5. Pollutant Emissions - MB'!C928,'DEQ Pollutant List'!$B$7:$B$611,0))),"")</f>
        <v>Cobalt and compounds</v>
      </c>
      <c r="E928" s="115"/>
      <c r="F928" s="138" t="s">
        <v>426</v>
      </c>
      <c r="G928" s="139" t="s">
        <v>426</v>
      </c>
      <c r="H928" s="104" t="s">
        <v>457</v>
      </c>
      <c r="I928" s="102" t="s">
        <v>214</v>
      </c>
      <c r="J928" s="105">
        <v>6.1619701893009795</v>
      </c>
      <c r="K928" s="83">
        <v>6.1619701893009795</v>
      </c>
      <c r="L928" s="102" t="s">
        <v>214</v>
      </c>
      <c r="M928" s="105">
        <f t="shared" si="18"/>
        <v>1.6882110107673917E-2</v>
      </c>
      <c r="N928" s="83">
        <f t="shared" si="19"/>
        <v>1.6882110107673917E-2</v>
      </c>
    </row>
    <row r="929" spans="1:14" x14ac:dyDescent="0.25">
      <c r="A929" s="79" t="s">
        <v>366</v>
      </c>
      <c r="B929" s="133" t="s">
        <v>369</v>
      </c>
      <c r="C929" s="137" t="s">
        <v>434</v>
      </c>
      <c r="D929" s="81" t="str">
        <f>IFERROR(IF(C929="No CAS","",INDEX('DEQ Pollutant List'!$C$7:$C$611,MATCH('5. Pollutant Emissions - MB'!C929,'DEQ Pollutant List'!$B$7:$B$611,0))),"")</f>
        <v>Sulfuric acid</v>
      </c>
      <c r="E929" s="115"/>
      <c r="F929" s="138" t="s">
        <v>426</v>
      </c>
      <c r="G929" s="139" t="s">
        <v>426</v>
      </c>
      <c r="H929" s="104" t="s">
        <v>457</v>
      </c>
      <c r="I929" s="102" t="s">
        <v>214</v>
      </c>
      <c r="J929" s="105">
        <v>1123.9430400000001</v>
      </c>
      <c r="K929" s="83">
        <v>1123.9430400000001</v>
      </c>
      <c r="L929" s="102" t="s">
        <v>214</v>
      </c>
      <c r="M929" s="105">
        <f t="shared" si="18"/>
        <v>3.0792960000000003</v>
      </c>
      <c r="N929" s="83">
        <f t="shared" si="19"/>
        <v>3.0792960000000003</v>
      </c>
    </row>
    <row r="930" spans="1:14" x14ac:dyDescent="0.25">
      <c r="A930" s="79" t="s">
        <v>366</v>
      </c>
      <c r="B930" s="133" t="s">
        <v>369</v>
      </c>
      <c r="C930" s="137" t="s">
        <v>435</v>
      </c>
      <c r="D930" s="81" t="str">
        <f>IFERROR(IF(C930="No CAS","",INDEX('DEQ Pollutant List'!$C$7:$C$611,MATCH('5. Pollutant Emissions - MB'!C930,'DEQ Pollutant List'!$B$7:$B$611,0))),"")</f>
        <v>Hexachlorobenzene</v>
      </c>
      <c r="E930" s="115"/>
      <c r="F930" s="138" t="s">
        <v>426</v>
      </c>
      <c r="G930" s="139" t="s">
        <v>426</v>
      </c>
      <c r="H930" s="104" t="s">
        <v>457</v>
      </c>
      <c r="I930" s="102" t="s">
        <v>214</v>
      </c>
      <c r="J930" s="105">
        <v>0</v>
      </c>
      <c r="K930" s="83">
        <v>0</v>
      </c>
      <c r="L930" s="102" t="s">
        <v>214</v>
      </c>
      <c r="M930" s="105">
        <f t="shared" si="18"/>
        <v>0</v>
      </c>
      <c r="N930" s="83">
        <f t="shared" si="19"/>
        <v>0</v>
      </c>
    </row>
    <row r="931" spans="1:14" x14ac:dyDescent="0.25">
      <c r="A931" s="79" t="s">
        <v>366</v>
      </c>
      <c r="B931" s="133" t="s">
        <v>369</v>
      </c>
      <c r="C931" s="137" t="s">
        <v>180</v>
      </c>
      <c r="D931" s="81" t="str">
        <f>IFERROR(IF(C931="No CAS","",INDEX('DEQ Pollutant List'!$C$7:$C$611,MATCH('5. Pollutant Emissions - MB'!C931,'DEQ Pollutant List'!$B$7:$B$611,0))),"")</f>
        <v>Copper and compounds</v>
      </c>
      <c r="E931" s="115"/>
      <c r="F931" s="138" t="s">
        <v>426</v>
      </c>
      <c r="G931" s="139" t="s">
        <v>426</v>
      </c>
      <c r="H931" s="104" t="s">
        <v>457</v>
      </c>
      <c r="I931" s="102" t="s">
        <v>214</v>
      </c>
      <c r="J931" s="105">
        <v>0</v>
      </c>
      <c r="K931" s="83">
        <v>0</v>
      </c>
      <c r="L931" s="102" t="s">
        <v>214</v>
      </c>
      <c r="M931" s="105">
        <f t="shared" si="18"/>
        <v>0</v>
      </c>
      <c r="N931" s="83">
        <f t="shared" si="19"/>
        <v>0</v>
      </c>
    </row>
    <row r="932" spans="1:14" x14ac:dyDescent="0.25">
      <c r="A932" s="79" t="s">
        <v>366</v>
      </c>
      <c r="B932" s="133" t="s">
        <v>369</v>
      </c>
      <c r="C932" s="137" t="s">
        <v>184</v>
      </c>
      <c r="D932" s="81" t="str">
        <f>IFERROR(IF(C932="No CAS","",INDEX('DEQ Pollutant List'!$C$7:$C$611,MATCH('5. Pollutant Emissions - MB'!C932,'DEQ Pollutant List'!$B$7:$B$611,0))),"")</f>
        <v>Manganese and compounds</v>
      </c>
      <c r="E932" s="115"/>
      <c r="F932" s="138" t="s">
        <v>426</v>
      </c>
      <c r="G932" s="139" t="s">
        <v>426</v>
      </c>
      <c r="H932" s="104" t="s">
        <v>457</v>
      </c>
      <c r="I932" s="102" t="s">
        <v>214</v>
      </c>
      <c r="J932" s="105">
        <v>0</v>
      </c>
      <c r="K932" s="83">
        <v>0</v>
      </c>
      <c r="L932" s="102" t="s">
        <v>214</v>
      </c>
      <c r="M932" s="105">
        <f t="shared" si="18"/>
        <v>0</v>
      </c>
      <c r="N932" s="83">
        <f t="shared" si="19"/>
        <v>0</v>
      </c>
    </row>
    <row r="933" spans="1:14" x14ac:dyDescent="0.25">
      <c r="A933" s="79" t="s">
        <v>366</v>
      </c>
      <c r="B933" s="133" t="s">
        <v>369</v>
      </c>
      <c r="C933" s="137" t="s">
        <v>436</v>
      </c>
      <c r="D933" s="81" t="str">
        <f>IFERROR(IF(C933="No CAS","",INDEX('DEQ Pollutant List'!$C$7:$C$611,MATCH('5. Pollutant Emissions - MB'!C933,'DEQ Pollutant List'!$B$7:$B$611,0))),"")</f>
        <v>1,2,3-Trimethylbenzene</v>
      </c>
      <c r="E933" s="115"/>
      <c r="F933" s="138" t="s">
        <v>426</v>
      </c>
      <c r="G933" s="139" t="s">
        <v>426</v>
      </c>
      <c r="H933" s="104" t="s">
        <v>457</v>
      </c>
      <c r="I933" s="102" t="s">
        <v>214</v>
      </c>
      <c r="J933" s="105">
        <v>0</v>
      </c>
      <c r="K933" s="83">
        <v>0</v>
      </c>
      <c r="L933" s="102" t="s">
        <v>214</v>
      </c>
      <c r="M933" s="105">
        <f t="shared" si="18"/>
        <v>0</v>
      </c>
      <c r="N933" s="83">
        <f t="shared" si="19"/>
        <v>0</v>
      </c>
    </row>
    <row r="934" spans="1:14" x14ac:dyDescent="0.25">
      <c r="A934" s="79" t="s">
        <v>370</v>
      </c>
      <c r="B934" s="133" t="s">
        <v>238</v>
      </c>
      <c r="C934" s="137" t="s">
        <v>428</v>
      </c>
      <c r="D934" s="81" t="str">
        <f>IFERROR(IF(C934="No CAS","",INDEX('DEQ Pollutant List'!$C$7:$C$611,MATCH('5. Pollutant Emissions - MB'!C934,'DEQ Pollutant List'!$B$7:$B$611,0))),"")</f>
        <v>Isopropylbenzene (cumene)</v>
      </c>
      <c r="E934" s="115"/>
      <c r="F934" s="138">
        <v>0</v>
      </c>
      <c r="G934" s="139">
        <v>3.0000000000000001E-3</v>
      </c>
      <c r="H934" s="104"/>
      <c r="I934" s="102" cm="1">
        <f t="array" ref="I934">((_xlfn.XLOOKUP(B934,'4. Material Balance Activities'!$C$193:$C$242,'4. Material Balance Activities'!$G$193:$G$242,NA,0,1)-_xlfn.XLOOKUP(B934,'4. Material Balance Activities'!$C$193:$C$242,'4. Material Balance Activities'!$M$193:$M$242,NA,0,1))*G934)*(1-F934)</f>
        <v>0.27529920000000002</v>
      </c>
      <c r="J934" s="105" t="s">
        <v>214</v>
      </c>
      <c r="K934" s="83" t="s">
        <v>214</v>
      </c>
      <c r="L934" s="102" cm="1">
        <f t="array" ref="L934">((_xlfn.XLOOKUP(B934,'4. Material Balance Activities'!$C$193:$C$242,'4. Material Balance Activities'!$J$193:$J$242,NA,0,1)-_xlfn.XLOOKUP(B934,'4. Material Balance Activities'!$C$193:$C$242,'4. Material Balance Activities'!$P$193:$P$242,NA,0,1))*G934)*(1-F934)</f>
        <v>1.1100774193548387E-3</v>
      </c>
      <c r="M934" s="105" t="s">
        <v>214</v>
      </c>
      <c r="N934" s="83" t="s">
        <v>214</v>
      </c>
    </row>
    <row r="935" spans="1:14" x14ac:dyDescent="0.25">
      <c r="A935" s="79" t="s">
        <v>370</v>
      </c>
      <c r="B935" s="133" t="s">
        <v>238</v>
      </c>
      <c r="C935" s="137" t="s">
        <v>431</v>
      </c>
      <c r="D935" s="81" t="s">
        <v>455</v>
      </c>
      <c r="E935" s="115"/>
      <c r="F935" s="138">
        <v>0</v>
      </c>
      <c r="G935" s="139">
        <v>7.4899999999999994E-2</v>
      </c>
      <c r="H935" s="104"/>
      <c r="I935" s="102" cm="1">
        <f t="array" ref="I935">((_xlfn.XLOOKUP(B935,'4. Material Balance Activities'!$C$193:$C$242,'4. Material Balance Activities'!$G$193:$G$242,NA,0,1)-_xlfn.XLOOKUP(B935,'4. Material Balance Activities'!$C$193:$C$242,'4. Material Balance Activities'!$M$193:$M$242,NA,0,1))*G935)*(1-F935)</f>
        <v>6.8733033599999995</v>
      </c>
      <c r="J935" s="105" t="s">
        <v>214</v>
      </c>
      <c r="K935" s="83" t="s">
        <v>214</v>
      </c>
      <c r="L935" s="102" cm="1">
        <f t="array" ref="L935">((_xlfn.XLOOKUP(B935,'4. Material Balance Activities'!$C$193:$C$242,'4. Material Balance Activities'!$J$193:$J$242,NA,0,1)-_xlfn.XLOOKUP(B935,'4. Material Balance Activities'!$C$193:$C$242,'4. Material Balance Activities'!$P$193:$P$242,NA,0,1))*G935)*(1-F935)</f>
        <v>2.7714932903225808E-2</v>
      </c>
      <c r="M935" s="105" t="s">
        <v>214</v>
      </c>
      <c r="N935" s="83" t="s">
        <v>214</v>
      </c>
    </row>
    <row r="936" spans="1:14" x14ac:dyDescent="0.25">
      <c r="A936" s="79" t="s">
        <v>370</v>
      </c>
      <c r="B936" s="133" t="s">
        <v>240</v>
      </c>
      <c r="C936" s="137" t="s">
        <v>181</v>
      </c>
      <c r="D936" s="81" t="str">
        <f>IFERROR(IF(C936="No CAS","",INDEX('DEQ Pollutant List'!$C$7:$C$611,MATCH('5. Pollutant Emissions - MB'!C936,'DEQ Pollutant List'!$B$7:$B$611,0))),"")</f>
        <v>Ethyl benzene</v>
      </c>
      <c r="E936" s="115"/>
      <c r="F936" s="138">
        <v>0</v>
      </c>
      <c r="G936" s="139">
        <v>2.3999999999999998E-3</v>
      </c>
      <c r="H936" s="104"/>
      <c r="I936" s="102" cm="1">
        <f t="array" ref="I936">((_xlfn.XLOOKUP(B936,'4. Material Balance Activities'!$C$193:$C$242,'4. Material Balance Activities'!$G$193:$G$242,NA,0,1)-_xlfn.XLOOKUP(B936,'4. Material Balance Activities'!$C$193:$C$242,'4. Material Balance Activities'!$M$193:$M$242,NA,0,1))*G936)*(1-F936)</f>
        <v>0.61578791999999993</v>
      </c>
      <c r="J936" s="105" t="s">
        <v>214</v>
      </c>
      <c r="K936" s="83" t="s">
        <v>214</v>
      </c>
      <c r="L936" s="102" cm="1">
        <f t="array" ref="L936">((_xlfn.XLOOKUP(B936,'4. Material Balance Activities'!$C$193:$C$242,'4. Material Balance Activities'!$J$193:$J$242,NA,0,1)-_xlfn.XLOOKUP(B936,'4. Material Balance Activities'!$C$193:$C$242,'4. Material Balance Activities'!$P$193:$P$242,NA,0,1))*G936)*(1-F936)</f>
        <v>2.4830158064516128E-3</v>
      </c>
      <c r="M936" s="105" t="s">
        <v>214</v>
      </c>
      <c r="N936" s="83" t="s">
        <v>214</v>
      </c>
    </row>
    <row r="937" spans="1:14" x14ac:dyDescent="0.25">
      <c r="A937" s="79" t="s">
        <v>370</v>
      </c>
      <c r="B937" s="133" t="s">
        <v>240</v>
      </c>
      <c r="C937" s="137" t="s">
        <v>438</v>
      </c>
      <c r="D937" s="81" t="s">
        <v>439</v>
      </c>
      <c r="E937" s="115"/>
      <c r="F937" s="138">
        <v>0</v>
      </c>
      <c r="G937" s="139">
        <v>0.03</v>
      </c>
      <c r="H937" s="104"/>
      <c r="I937" s="102" cm="1">
        <f t="array" ref="I937">((_xlfn.XLOOKUP(B937,'4. Material Balance Activities'!$C$193:$C$242,'4. Material Balance Activities'!$G$193:$G$242,NA,0,1)-_xlfn.XLOOKUP(B937,'4. Material Balance Activities'!$C$193:$C$242,'4. Material Balance Activities'!$M$193:$M$242,NA,0,1))*G937)*(1-F937)</f>
        <v>7.697349</v>
      </c>
      <c r="J937" s="105" t="s">
        <v>214</v>
      </c>
      <c r="K937" s="83" t="s">
        <v>214</v>
      </c>
      <c r="L937" s="102" cm="1">
        <f t="array" ref="L937">((_xlfn.XLOOKUP(B937,'4. Material Balance Activities'!$C$193:$C$242,'4. Material Balance Activities'!$J$193:$J$242,NA,0,1)-_xlfn.XLOOKUP(B937,'4. Material Balance Activities'!$C$193:$C$242,'4. Material Balance Activities'!$P$193:$P$242,NA,0,1))*G937)*(1-F937)</f>
        <v>3.103769758064516E-2</v>
      </c>
      <c r="M937" s="105" t="s">
        <v>214</v>
      </c>
      <c r="N937" s="83" t="s">
        <v>214</v>
      </c>
    </row>
    <row r="938" spans="1:14" x14ac:dyDescent="0.25">
      <c r="A938" s="79" t="s">
        <v>370</v>
      </c>
      <c r="B938" s="133" t="s">
        <v>240</v>
      </c>
      <c r="C938" s="137" t="s">
        <v>189</v>
      </c>
      <c r="D938" s="81" t="s">
        <v>440</v>
      </c>
      <c r="E938" s="115"/>
      <c r="F938" s="138">
        <v>0</v>
      </c>
      <c r="G938" s="139">
        <v>0.03</v>
      </c>
      <c r="H938" s="104"/>
      <c r="I938" s="102" cm="1">
        <f t="array" ref="I938">((_xlfn.XLOOKUP(B938,'4. Material Balance Activities'!$C$193:$C$242,'4. Material Balance Activities'!$G$193:$G$242,NA,0,1)-_xlfn.XLOOKUP(B938,'4. Material Balance Activities'!$C$193:$C$242,'4. Material Balance Activities'!$M$193:$M$242,NA,0,1))*G938)*(1-F938)</f>
        <v>7.697349</v>
      </c>
      <c r="J938" s="105" t="s">
        <v>214</v>
      </c>
      <c r="K938" s="83" t="s">
        <v>214</v>
      </c>
      <c r="L938" s="102" cm="1">
        <f t="array" ref="L938">((_xlfn.XLOOKUP(B938,'4. Material Balance Activities'!$C$193:$C$242,'4. Material Balance Activities'!$J$193:$J$242,NA,0,1)-_xlfn.XLOOKUP(B938,'4. Material Balance Activities'!$C$193:$C$242,'4. Material Balance Activities'!$P$193:$P$242,NA,0,1))*G938)*(1-F938)</f>
        <v>3.103769758064516E-2</v>
      </c>
      <c r="M938" s="105" t="s">
        <v>214</v>
      </c>
      <c r="N938" s="83" t="s">
        <v>214</v>
      </c>
    </row>
    <row r="939" spans="1:14" x14ac:dyDescent="0.25">
      <c r="A939" s="79" t="s">
        <v>370</v>
      </c>
      <c r="B939" s="133" t="s">
        <v>240</v>
      </c>
      <c r="C939" s="137" t="s">
        <v>424</v>
      </c>
      <c r="D939" s="81" t="s">
        <v>441</v>
      </c>
      <c r="E939" s="115"/>
      <c r="F939" s="138">
        <v>0</v>
      </c>
      <c r="G939" s="139">
        <v>0.03</v>
      </c>
      <c r="H939" s="104"/>
      <c r="I939" s="102" cm="1">
        <f t="array" ref="I939">((_xlfn.XLOOKUP(B939,'4. Material Balance Activities'!$C$193:$C$242,'4. Material Balance Activities'!$G$193:$G$242,NA,0,1)-_xlfn.XLOOKUP(B939,'4. Material Balance Activities'!$C$193:$C$242,'4. Material Balance Activities'!$M$193:$M$242,NA,0,1))*G939)*(1-F939)</f>
        <v>7.697349</v>
      </c>
      <c r="J939" s="105" t="s">
        <v>214</v>
      </c>
      <c r="K939" s="83" t="s">
        <v>214</v>
      </c>
      <c r="L939" s="102" cm="1">
        <f t="array" ref="L939">((_xlfn.XLOOKUP(B939,'4. Material Balance Activities'!$C$193:$C$242,'4. Material Balance Activities'!$J$193:$J$242,NA,0,1)-_xlfn.XLOOKUP(B939,'4. Material Balance Activities'!$C$193:$C$242,'4. Material Balance Activities'!$P$193:$P$242,NA,0,1))*G939)*(1-F939)</f>
        <v>3.103769758064516E-2</v>
      </c>
      <c r="M939" s="105" t="s">
        <v>214</v>
      </c>
      <c r="N939" s="83" t="s">
        <v>214</v>
      </c>
    </row>
    <row r="940" spans="1:14" x14ac:dyDescent="0.25">
      <c r="A940" s="79" t="s">
        <v>370</v>
      </c>
      <c r="B940" s="133" t="s">
        <v>240</v>
      </c>
      <c r="C940" s="137" t="s">
        <v>420</v>
      </c>
      <c r="D940" s="81" t="s">
        <v>442</v>
      </c>
      <c r="E940" s="115"/>
      <c r="F940" s="138">
        <v>0</v>
      </c>
      <c r="G940" s="139">
        <v>0.5</v>
      </c>
      <c r="H940" s="104"/>
      <c r="I940" s="102" cm="1">
        <f t="array" ref="I940">((_xlfn.XLOOKUP(B940,'4. Material Balance Activities'!$C$193:$C$242,'4. Material Balance Activities'!$G$193:$G$242,NA,0,1)-_xlfn.XLOOKUP(B940,'4. Material Balance Activities'!$C$193:$C$242,'4. Material Balance Activities'!$M$193:$M$242,NA,0,1))*G940)*(1-F940)</f>
        <v>128.28915000000001</v>
      </c>
      <c r="J940" s="105" t="s">
        <v>214</v>
      </c>
      <c r="K940" s="83" t="s">
        <v>214</v>
      </c>
      <c r="L940" s="102" cm="1">
        <f t="array" ref="L940">((_xlfn.XLOOKUP(B940,'4. Material Balance Activities'!$C$193:$C$242,'4. Material Balance Activities'!$J$193:$J$242,NA,0,1)-_xlfn.XLOOKUP(B940,'4. Material Balance Activities'!$C$193:$C$242,'4. Material Balance Activities'!$P$193:$P$242,NA,0,1))*G940)*(1-F940)</f>
        <v>0.51729495967741934</v>
      </c>
      <c r="M940" s="105" t="s">
        <v>214</v>
      </c>
      <c r="N940" s="83" t="s">
        <v>214</v>
      </c>
    </row>
    <row r="941" spans="1:14" x14ac:dyDescent="0.25">
      <c r="A941" s="79" t="s">
        <v>370</v>
      </c>
      <c r="B941" s="133" t="s">
        <v>240</v>
      </c>
      <c r="C941" s="137" t="s">
        <v>425</v>
      </c>
      <c r="D941" s="81" t="str">
        <f>IFERROR(IF(C941="No CAS","",INDEX('DEQ Pollutant List'!$C$7:$C$611,MATCH('5. Pollutant Emissions - MB'!C941,'DEQ Pollutant List'!$B$7:$B$611,0))),"")</f>
        <v>2-Butanone (methyl ethyl ketone)</v>
      </c>
      <c r="E941" s="115"/>
      <c r="F941" s="138">
        <v>0</v>
      </c>
      <c r="G941" s="139">
        <v>6.6199999999999995E-2</v>
      </c>
      <c r="H941" s="104"/>
      <c r="I941" s="102" cm="1">
        <f t="array" ref="I941">((_xlfn.XLOOKUP(B941,'4. Material Balance Activities'!$C$193:$C$242,'4. Material Balance Activities'!$G$193:$G$242,NA,0,1)-_xlfn.XLOOKUP(B941,'4. Material Balance Activities'!$C$193:$C$242,'4. Material Balance Activities'!$M$193:$M$242,NA,0,1))*G941)*(1-F941)</f>
        <v>16.985483460000001</v>
      </c>
      <c r="J941" s="105" t="s">
        <v>214</v>
      </c>
      <c r="K941" s="83" t="s">
        <v>214</v>
      </c>
      <c r="L941" s="102" cm="1">
        <f t="array" ref="L941">((_xlfn.XLOOKUP(B941,'4. Material Balance Activities'!$C$193:$C$242,'4. Material Balance Activities'!$J$193:$J$242,NA,0,1)-_xlfn.XLOOKUP(B941,'4. Material Balance Activities'!$C$193:$C$242,'4. Material Balance Activities'!$P$193:$P$242,NA,0,1))*G941)*(1-F941)</f>
        <v>6.8489852661290318E-2</v>
      </c>
      <c r="M941" s="105" t="s">
        <v>214</v>
      </c>
      <c r="N941" s="83" t="s">
        <v>214</v>
      </c>
    </row>
    <row r="942" spans="1:14" x14ac:dyDescent="0.25">
      <c r="A942" s="79" t="s">
        <v>370</v>
      </c>
      <c r="B942" s="133" t="s">
        <v>241</v>
      </c>
      <c r="C942" s="137" t="s">
        <v>431</v>
      </c>
      <c r="D942" s="81" t="str">
        <f>IFERROR(IF(C942="No CAS","",INDEX('DEQ Pollutant List'!$C$7:$C$611,MATCH('5. Pollutant Emissions - MB'!C942,'DEQ Pollutant List'!$B$7:$B$611,0))),"")</f>
        <v>1,2,4-Trimethylbenzene</v>
      </c>
      <c r="E942" s="115"/>
      <c r="F942" s="138">
        <v>0</v>
      </c>
      <c r="G942" s="139">
        <v>6.0299999999999999E-2</v>
      </c>
      <c r="H942" s="104"/>
      <c r="I942" s="102" cm="1">
        <f t="array" ref="I942">((_xlfn.XLOOKUP(B942,'4. Material Balance Activities'!$C$193:$C$242,'4. Material Balance Activities'!$G$193:$G$242,NA,0,1)-_xlfn.XLOOKUP(B942,'4. Material Balance Activities'!$C$193:$C$242,'4. Material Balance Activities'!$M$193:$M$242,NA,0,1))*G942)*(1-F942)</f>
        <v>9.3774037499999991</v>
      </c>
      <c r="J942" s="105" t="s">
        <v>214</v>
      </c>
      <c r="K942" s="83" t="s">
        <v>214</v>
      </c>
      <c r="L942" s="102" cm="1">
        <f t="array" ref="L942">((_xlfn.XLOOKUP(B942,'4. Material Balance Activities'!$C$193:$C$242,'4. Material Balance Activities'!$J$193:$J$242,NA,0,1)-_xlfn.XLOOKUP(B942,'4. Material Balance Activities'!$C$193:$C$242,'4. Material Balance Activities'!$P$193:$P$242,NA,0,1))*G942)*(1-F942)</f>
        <v>3.7812111895161288E-2</v>
      </c>
      <c r="M942" s="105" t="s">
        <v>214</v>
      </c>
      <c r="N942" s="83" t="s">
        <v>214</v>
      </c>
    </row>
    <row r="943" spans="1:14" x14ac:dyDescent="0.25">
      <c r="A943" s="79" t="s">
        <v>370</v>
      </c>
      <c r="B943" s="133" t="s">
        <v>241</v>
      </c>
      <c r="C943" s="137" t="s">
        <v>428</v>
      </c>
      <c r="D943" s="81" t="s">
        <v>443</v>
      </c>
      <c r="E943" s="115"/>
      <c r="F943" s="138">
        <v>0</v>
      </c>
      <c r="G943" s="139">
        <v>0.01</v>
      </c>
      <c r="H943" s="104"/>
      <c r="I943" s="102" cm="1">
        <f t="array" ref="I943">((_xlfn.XLOOKUP(B943,'4. Material Balance Activities'!$C$193:$C$242,'4. Material Balance Activities'!$G$193:$G$242,NA,0,1)-_xlfn.XLOOKUP(B943,'4. Material Balance Activities'!$C$193:$C$242,'4. Material Balance Activities'!$M$193:$M$242,NA,0,1))*G943)*(1-F943)</f>
        <v>1.5551249999999999</v>
      </c>
      <c r="J943" s="105" t="s">
        <v>214</v>
      </c>
      <c r="K943" s="83" t="s">
        <v>214</v>
      </c>
      <c r="L943" s="102" cm="1">
        <f t="array" ref="L943">((_xlfn.XLOOKUP(B943,'4. Material Balance Activities'!$C$193:$C$242,'4. Material Balance Activities'!$J$193:$J$242,NA,0,1)-_xlfn.XLOOKUP(B943,'4. Material Balance Activities'!$C$193:$C$242,'4. Material Balance Activities'!$P$193:$P$242,NA,0,1))*G943)*(1-F943)</f>
        <v>6.2706653225806453E-3</v>
      </c>
      <c r="M943" s="105" t="s">
        <v>214</v>
      </c>
      <c r="N943" s="83" t="s">
        <v>214</v>
      </c>
    </row>
    <row r="944" spans="1:14" x14ac:dyDescent="0.25">
      <c r="A944" s="79" t="s">
        <v>370</v>
      </c>
      <c r="B944" s="133" t="s">
        <v>241</v>
      </c>
      <c r="C944" s="137" t="s">
        <v>437</v>
      </c>
      <c r="D944" s="81" t="s">
        <v>444</v>
      </c>
      <c r="E944" s="115"/>
      <c r="F944" s="138">
        <v>0</v>
      </c>
      <c r="G944" s="139">
        <v>0.04</v>
      </c>
      <c r="H944" s="104"/>
      <c r="I944" s="102" cm="1">
        <f t="array" ref="I944">((_xlfn.XLOOKUP(B944,'4. Material Balance Activities'!$C$193:$C$242,'4. Material Balance Activities'!$G$193:$G$242,NA,0,1)-_xlfn.XLOOKUP(B944,'4. Material Balance Activities'!$C$193:$C$242,'4. Material Balance Activities'!$M$193:$M$242,NA,0,1))*G944)*(1-F944)</f>
        <v>6.2204999999999995</v>
      </c>
      <c r="J944" s="105" t="s">
        <v>214</v>
      </c>
      <c r="K944" s="83" t="s">
        <v>214</v>
      </c>
      <c r="L944" s="102" cm="1">
        <f t="array" ref="L944">((_xlfn.XLOOKUP(B944,'4. Material Balance Activities'!$C$193:$C$242,'4. Material Balance Activities'!$J$193:$J$242,NA,0,1)-_xlfn.XLOOKUP(B944,'4. Material Balance Activities'!$C$193:$C$242,'4. Material Balance Activities'!$P$193:$P$242,NA,0,1))*G944)*(1-F944)</f>
        <v>2.5082661290322581E-2</v>
      </c>
      <c r="M944" s="105" t="s">
        <v>214</v>
      </c>
      <c r="N944" s="83" t="s">
        <v>214</v>
      </c>
    </row>
    <row r="945" spans="1:14" x14ac:dyDescent="0.25">
      <c r="A945" s="79" t="s">
        <v>370</v>
      </c>
      <c r="B945" s="133" t="s">
        <v>242</v>
      </c>
      <c r="C945" s="137" t="s">
        <v>420</v>
      </c>
      <c r="D945" s="81" t="str">
        <f>IFERROR(IF(C945="No CAS","",INDEX('DEQ Pollutant List'!$C$7:$C$611,MATCH('5. Pollutant Emissions - MB'!C945,'DEQ Pollutant List'!$B$7:$B$611,0))),"")</f>
        <v>Acetone</v>
      </c>
      <c r="E945" s="115"/>
      <c r="F945" s="138">
        <v>0</v>
      </c>
      <c r="G945" s="139">
        <v>0.253</v>
      </c>
      <c r="H945" s="104"/>
      <c r="I945" s="102" cm="1">
        <f t="array" ref="I945">((_xlfn.XLOOKUP(B945,'4. Material Balance Activities'!$C$193:$C$242,'4. Material Balance Activities'!$G$193:$G$242,NA,0,1)-_xlfn.XLOOKUP(B945,'4. Material Balance Activities'!$C$193:$C$242,'4. Material Balance Activities'!$M$193:$M$242,NA,0,1))*G945)*(1-F945)</f>
        <v>25.934665680000005</v>
      </c>
      <c r="J945" s="105" t="s">
        <v>214</v>
      </c>
      <c r="K945" s="83" t="s">
        <v>214</v>
      </c>
      <c r="L945" s="102" cm="1">
        <f t="array" ref="L945">((_xlfn.XLOOKUP(B945,'4. Material Balance Activities'!$C$193:$C$242,'4. Material Balance Activities'!$J$193:$J$242,NA,0,1)-_xlfn.XLOOKUP(B945,'4. Material Balance Activities'!$C$193:$C$242,'4. Material Balance Activities'!$P$193:$P$242,NA,0,1))*G945)*(1-F945)</f>
        <v>0.1045752648387097</v>
      </c>
      <c r="M945" s="105" t="s">
        <v>214</v>
      </c>
      <c r="N945" s="83" t="s">
        <v>214</v>
      </c>
    </row>
    <row r="946" spans="1:14" x14ac:dyDescent="0.25">
      <c r="A946" s="79" t="s">
        <v>370</v>
      </c>
      <c r="B946" s="133" t="s">
        <v>242</v>
      </c>
      <c r="C946" s="137" t="s">
        <v>423</v>
      </c>
      <c r="D946" s="81" t="str">
        <f>IFERROR(IF(C946="No CAS","",INDEX('DEQ Pollutant List'!$C$7:$C$611,MATCH('5. Pollutant Emissions - MB'!C946,'DEQ Pollutant List'!$B$7:$B$611,0))),"")</f>
        <v>Propylene glycol monomethyl ether</v>
      </c>
      <c r="E946" s="115"/>
      <c r="F946" s="138">
        <v>0</v>
      </c>
      <c r="G946" s="139">
        <v>0.42930000000000001</v>
      </c>
      <c r="H946" s="104"/>
      <c r="I946" s="102" cm="1">
        <f t="array" ref="I946">((_xlfn.XLOOKUP(B946,'4. Material Balance Activities'!$C$193:$C$242,'4. Material Balance Activities'!$G$193:$G$242,NA,0,1)-_xlfn.XLOOKUP(B946,'4. Material Balance Activities'!$C$193:$C$242,'4. Material Balance Activities'!$M$193:$M$242,NA,0,1))*G946)*(1-F946)</f>
        <v>44.006924808000008</v>
      </c>
      <c r="J946" s="105" t="s">
        <v>214</v>
      </c>
      <c r="K946" s="83" t="s">
        <v>214</v>
      </c>
      <c r="L946" s="102" cm="1">
        <f t="array" ref="L946">((_xlfn.XLOOKUP(B946,'4. Material Balance Activities'!$C$193:$C$242,'4. Material Balance Activities'!$J$193:$J$242,NA,0,1)-_xlfn.XLOOKUP(B946,'4. Material Balance Activities'!$C$193:$C$242,'4. Material Balance Activities'!$P$193:$P$242,NA,0,1))*G946)*(1-F946)</f>
        <v>0.17744727745161296</v>
      </c>
      <c r="M946" s="105" t="s">
        <v>214</v>
      </c>
      <c r="N946" s="83" t="s">
        <v>214</v>
      </c>
    </row>
    <row r="947" spans="1:14" x14ac:dyDescent="0.25">
      <c r="A947" s="79" t="s">
        <v>370</v>
      </c>
      <c r="B947" s="133" t="s">
        <v>243</v>
      </c>
      <c r="C947" s="137" t="s">
        <v>428</v>
      </c>
      <c r="D947" s="81" t="s">
        <v>443</v>
      </c>
      <c r="E947" s="115"/>
      <c r="F947" s="138">
        <v>0</v>
      </c>
      <c r="G947" s="139">
        <v>0.01</v>
      </c>
      <c r="H947" s="104"/>
      <c r="I947" s="102" cm="1">
        <f t="array" ref="I947">((_xlfn.XLOOKUP(B947,'4. Material Balance Activities'!$C$193:$C$242,'4. Material Balance Activities'!$G$193:$G$242,NA,0,1)-_xlfn.XLOOKUP(B947,'4. Material Balance Activities'!$C$193:$C$242,'4. Material Balance Activities'!$M$193:$M$242,NA,0,1))*G947)*(1-F947)</f>
        <v>1.0408365000000002</v>
      </c>
      <c r="J947" s="105" t="s">
        <v>214</v>
      </c>
      <c r="K947" s="83" t="s">
        <v>214</v>
      </c>
      <c r="L947" s="102" cm="1">
        <f t="array" ref="L947">((_xlfn.XLOOKUP(B947,'4. Material Balance Activities'!$C$193:$C$242,'4. Material Balance Activities'!$J$193:$J$242,NA,0,1)-_xlfn.XLOOKUP(B947,'4. Material Balance Activities'!$C$193:$C$242,'4. Material Balance Activities'!$P$193:$P$242,NA,0,1))*G947)*(1-F947)</f>
        <v>4.1969213709677428E-3</v>
      </c>
      <c r="M947" s="105" t="s">
        <v>214</v>
      </c>
      <c r="N947" s="83" t="s">
        <v>214</v>
      </c>
    </row>
    <row r="948" spans="1:14" x14ac:dyDescent="0.25">
      <c r="A948" s="79" t="s">
        <v>370</v>
      </c>
      <c r="B948" s="133" t="s">
        <v>243</v>
      </c>
      <c r="C948" s="137" t="s">
        <v>431</v>
      </c>
      <c r="D948" s="81" t="str">
        <f>IFERROR(IF(C948="No CAS","",INDEX('DEQ Pollutant List'!$C$7:$C$611,MATCH('5. Pollutant Emissions - MB'!C948,'DEQ Pollutant List'!$B$7:$B$611,0))),"")</f>
        <v>1,2,4-Trimethylbenzene</v>
      </c>
      <c r="E948" s="115"/>
      <c r="F948" s="138">
        <v>0</v>
      </c>
      <c r="G948" s="139">
        <v>6.3E-2</v>
      </c>
      <c r="H948" s="104"/>
      <c r="I948" s="102" cm="1">
        <f t="array" ref="I948">((_xlfn.XLOOKUP(B948,'4. Material Balance Activities'!$C$193:$C$242,'4. Material Balance Activities'!$G$193:$G$242,NA,0,1)-_xlfn.XLOOKUP(B948,'4. Material Balance Activities'!$C$193:$C$242,'4. Material Balance Activities'!$M$193:$M$242,NA,0,1))*G948)*(1-F948)</f>
        <v>6.5572699500000011</v>
      </c>
      <c r="J948" s="105" t="s">
        <v>214</v>
      </c>
      <c r="K948" s="83" t="s">
        <v>214</v>
      </c>
      <c r="L948" s="102" cm="1">
        <f t="array" ref="L948">((_xlfn.XLOOKUP(B948,'4. Material Balance Activities'!$C$193:$C$242,'4. Material Balance Activities'!$J$193:$J$242,NA,0,1)-_xlfn.XLOOKUP(B948,'4. Material Balance Activities'!$C$193:$C$242,'4. Material Balance Activities'!$P$193:$P$242,NA,0,1))*G948)*(1-F948)</f>
        <v>2.6440604637096781E-2</v>
      </c>
      <c r="M948" s="105" t="s">
        <v>214</v>
      </c>
      <c r="N948" s="83" t="s">
        <v>214</v>
      </c>
    </row>
    <row r="949" spans="1:14" x14ac:dyDescent="0.25">
      <c r="A949" s="79" t="s">
        <v>370</v>
      </c>
      <c r="B949" s="133" t="s">
        <v>244</v>
      </c>
      <c r="C949" s="137" t="s">
        <v>432</v>
      </c>
      <c r="D949" s="81" t="str">
        <f>IFERROR(IF(C949="No CAS","",INDEX('DEQ Pollutant List'!$C$7:$C$611,MATCH('5. Pollutant Emissions - MB'!C949,'DEQ Pollutant List'!$B$7:$B$611,0))),"")</f>
        <v>Propylene glycol monomethyl ether acetate</v>
      </c>
      <c r="E949" s="115"/>
      <c r="F949" s="138">
        <v>0</v>
      </c>
      <c r="G949" s="139">
        <v>0.20569999999999999</v>
      </c>
      <c r="H949" s="104"/>
      <c r="I949" s="102" cm="1">
        <f t="array" ref="I949">((_xlfn.XLOOKUP(B949,'4. Material Balance Activities'!$C$193:$C$242,'4. Material Balance Activities'!$G$193:$G$242,NA,0,1)-_xlfn.XLOOKUP(B949,'4. Material Balance Activities'!$C$193:$C$242,'4. Material Balance Activities'!$M$193:$M$242,NA,0,1))*G949)*(1-F949)</f>
        <v>49.550414759999995</v>
      </c>
      <c r="J949" s="105" t="s">
        <v>214</v>
      </c>
      <c r="K949" s="83" t="s">
        <v>214</v>
      </c>
      <c r="L949" s="102" cm="1">
        <f t="array" ref="L949">((_xlfn.XLOOKUP(B949,'4. Material Balance Activities'!$C$193:$C$242,'4. Material Balance Activities'!$J$193:$J$242,NA,0,1)-_xlfn.XLOOKUP(B949,'4. Material Balance Activities'!$C$193:$C$242,'4. Material Balance Activities'!$P$193:$P$242,NA,0,1))*G949)*(1-F949)</f>
        <v>0.199800059516129</v>
      </c>
      <c r="M949" s="105" t="s">
        <v>214</v>
      </c>
      <c r="N949" s="83" t="s">
        <v>214</v>
      </c>
    </row>
    <row r="950" spans="1:14" x14ac:dyDescent="0.25">
      <c r="A950" s="79" t="s">
        <v>370</v>
      </c>
      <c r="B950" s="133" t="s">
        <v>244</v>
      </c>
      <c r="C950" s="137" t="s">
        <v>425</v>
      </c>
      <c r="D950" s="81" t="str">
        <f>IFERROR(IF(C950="No CAS","",INDEX('DEQ Pollutant List'!$C$7:$C$611,MATCH('5. Pollutant Emissions - MB'!C950,'DEQ Pollutant List'!$B$7:$B$611,0))),"")</f>
        <v>2-Butanone (methyl ethyl ketone)</v>
      </c>
      <c r="E950" s="115"/>
      <c r="F950" s="138">
        <v>0</v>
      </c>
      <c r="G950" s="139">
        <v>0.77510000000000001</v>
      </c>
      <c r="H950" s="104"/>
      <c r="I950" s="102" cm="1">
        <f t="array" ref="I950">((_xlfn.XLOOKUP(B950,'4. Material Balance Activities'!$C$193:$C$242,'4. Material Balance Activities'!$G$193:$G$242,NA,0,1)-_xlfn.XLOOKUP(B950,'4. Material Balance Activities'!$C$193:$C$242,'4. Material Balance Activities'!$M$193:$M$242,NA,0,1))*G950)*(1-F950)</f>
        <v>186.71135867999999</v>
      </c>
      <c r="J950" s="105" t="s">
        <v>214</v>
      </c>
      <c r="K950" s="83" t="s">
        <v>214</v>
      </c>
      <c r="L950" s="102" cm="1">
        <f t="array" ref="L950">((_xlfn.XLOOKUP(B950,'4. Material Balance Activities'!$C$193:$C$242,'4. Material Balance Activities'!$J$193:$J$242,NA,0,1)-_xlfn.XLOOKUP(B950,'4. Material Balance Activities'!$C$193:$C$242,'4. Material Balance Activities'!$P$193:$P$242,NA,0,1))*G950)*(1-F950)</f>
        <v>0.75286838177419346</v>
      </c>
      <c r="M950" s="105" t="s">
        <v>214</v>
      </c>
      <c r="N950" s="83" t="s">
        <v>214</v>
      </c>
    </row>
    <row r="951" spans="1:14" x14ac:dyDescent="0.25">
      <c r="A951" s="79" t="s">
        <v>370</v>
      </c>
      <c r="B951" s="133" t="s">
        <v>245</v>
      </c>
      <c r="C951" s="137" t="s">
        <v>438</v>
      </c>
      <c r="D951" s="81" t="s">
        <v>439</v>
      </c>
      <c r="E951" s="115"/>
      <c r="F951" s="138">
        <v>0</v>
      </c>
      <c r="G951" s="139">
        <v>0.01</v>
      </c>
      <c r="H951" s="104"/>
      <c r="I951" s="102" cm="1">
        <f t="array" ref="I951">((_xlfn.XLOOKUP(B951,'4. Material Balance Activities'!$C$193:$C$242,'4. Material Balance Activities'!$G$193:$G$242,NA,0,1)-_xlfn.XLOOKUP(B951,'4. Material Balance Activities'!$C$193:$C$242,'4. Material Balance Activities'!$M$193:$M$242,NA,0,1))*G951)*(1-F951)</f>
        <v>3.1331519999999999</v>
      </c>
      <c r="J951" s="105" t="s">
        <v>214</v>
      </c>
      <c r="K951" s="83" t="s">
        <v>214</v>
      </c>
      <c r="L951" s="102" cm="1">
        <f t="array" ref="L951">((_xlfn.XLOOKUP(B951,'4. Material Balance Activities'!$C$193:$C$242,'4. Material Balance Activities'!$J$193:$J$242,NA,0,1)-_xlfn.XLOOKUP(B951,'4. Material Balance Activities'!$C$193:$C$242,'4. Material Balance Activities'!$P$193:$P$242,NA,0,1))*G951)*(1-F951)</f>
        <v>1.2633677419354838E-2</v>
      </c>
      <c r="M951" s="105" t="s">
        <v>214</v>
      </c>
      <c r="N951" s="83" t="s">
        <v>214</v>
      </c>
    </row>
    <row r="952" spans="1:14" x14ac:dyDescent="0.25">
      <c r="A952" s="79" t="s">
        <v>370</v>
      </c>
      <c r="B952" s="133" t="s">
        <v>245</v>
      </c>
      <c r="C952" s="137" t="s">
        <v>179</v>
      </c>
      <c r="D952" s="81" t="str">
        <f>IFERROR(IF(C952="No CAS","",INDEX('DEQ Pollutant List'!$C$7:$C$611,MATCH('5. Pollutant Emissions - MB'!C952,'DEQ Pollutant List'!$B$7:$B$611,0))),"")</f>
        <v>Cobalt and compounds</v>
      </c>
      <c r="E952" s="115"/>
      <c r="F952" s="138">
        <f>1-(1-0.75)*(1-0.992)</f>
        <v>0.998</v>
      </c>
      <c r="G952" s="139">
        <v>1E-3</v>
      </c>
      <c r="H952" s="104" t="s">
        <v>421</v>
      </c>
      <c r="I952" s="102" cm="1">
        <f t="array" ref="I952">((_xlfn.XLOOKUP(B952,'4. Material Balance Activities'!$C$193:$C$242,'4. Material Balance Activities'!$G$193:$G$242,NA,0,1)-_xlfn.XLOOKUP(B952,'4. Material Balance Activities'!$C$193:$C$242,'4. Material Balance Activities'!$M$193:$M$242,NA,0,1))*G952)*(1-F952)</f>
        <v>6.2663040000000055E-4</v>
      </c>
      <c r="J952" s="105" t="s">
        <v>214</v>
      </c>
      <c r="K952" s="83" t="s">
        <v>214</v>
      </c>
      <c r="L952" s="102" cm="1">
        <f t="array" ref="L952">((_xlfn.XLOOKUP(B952,'4. Material Balance Activities'!$C$193:$C$242,'4. Material Balance Activities'!$J$193:$J$242,NA,0,1)-_xlfn.XLOOKUP(B952,'4. Material Balance Activities'!$C$193:$C$242,'4. Material Balance Activities'!$P$193:$P$242,NA,0,1))*G952)*(1-F952)</f>
        <v>2.5267354838709701E-6</v>
      </c>
      <c r="M952" s="105" t="s">
        <v>214</v>
      </c>
      <c r="N952" s="83" t="s">
        <v>214</v>
      </c>
    </row>
    <row r="953" spans="1:14" x14ac:dyDescent="0.25">
      <c r="A953" s="79" t="s">
        <v>370</v>
      </c>
      <c r="B953" s="133" t="s">
        <v>246</v>
      </c>
      <c r="C953" s="137" t="s">
        <v>438</v>
      </c>
      <c r="D953" s="81" t="s">
        <v>439</v>
      </c>
      <c r="E953" s="115"/>
      <c r="F953" s="138">
        <v>0</v>
      </c>
      <c r="G953" s="139">
        <v>0.01</v>
      </c>
      <c r="H953" s="104"/>
      <c r="I953" s="102" cm="1">
        <f t="array" ref="I953">((_xlfn.XLOOKUP(B953,'4. Material Balance Activities'!$C$193:$C$242,'4. Material Balance Activities'!$G$193:$G$242,NA,0,1)-_xlfn.XLOOKUP(B953,'4. Material Balance Activities'!$C$193:$C$242,'4. Material Balance Activities'!$M$193:$M$242,NA,0,1))*G953)*(1-F953)</f>
        <v>16.988235000000003</v>
      </c>
      <c r="J953" s="105" t="s">
        <v>214</v>
      </c>
      <c r="K953" s="83" t="s">
        <v>214</v>
      </c>
      <c r="L953" s="102" cm="1">
        <f t="array" ref="L953">((_xlfn.XLOOKUP(B953,'4. Material Balance Activities'!$C$193:$C$242,'4. Material Balance Activities'!$J$193:$J$242,NA,0,1)-_xlfn.XLOOKUP(B953,'4. Material Balance Activities'!$C$193:$C$242,'4. Material Balance Activities'!$P$193:$P$242,NA,0,1))*G953)*(1-F953)</f>
        <v>6.8500947580645177E-2</v>
      </c>
      <c r="M953" s="105" t="s">
        <v>214</v>
      </c>
      <c r="N953" s="83" t="s">
        <v>214</v>
      </c>
    </row>
    <row r="954" spans="1:14" x14ac:dyDescent="0.25">
      <c r="A954" s="79" t="s">
        <v>370</v>
      </c>
      <c r="B954" s="133" t="s">
        <v>246</v>
      </c>
      <c r="C954" s="137" t="s">
        <v>432</v>
      </c>
      <c r="D954" s="81" t="str">
        <f>IFERROR(IF(C954="No CAS","",INDEX('DEQ Pollutant List'!$C$7:$C$611,MATCH('5. Pollutant Emissions - MB'!C954,'DEQ Pollutant List'!$B$7:$B$611,0))),"")</f>
        <v>Propylene glycol monomethyl ether acetate</v>
      </c>
      <c r="E954" s="115"/>
      <c r="F954" s="138">
        <v>0</v>
      </c>
      <c r="G954" s="139">
        <v>0.02</v>
      </c>
      <c r="H954" s="104"/>
      <c r="I954" s="102" cm="1">
        <f t="array" ref="I954">((_xlfn.XLOOKUP(B954,'4. Material Balance Activities'!$C$193:$C$242,'4. Material Balance Activities'!$G$193:$G$242,NA,0,1)-_xlfn.XLOOKUP(B954,'4. Material Balance Activities'!$C$193:$C$242,'4. Material Balance Activities'!$M$193:$M$242,NA,0,1))*G954)*(1-F954)</f>
        <v>33.976470000000006</v>
      </c>
      <c r="J954" s="105" t="s">
        <v>214</v>
      </c>
      <c r="K954" s="83" t="s">
        <v>214</v>
      </c>
      <c r="L954" s="102" cm="1">
        <f t="array" ref="L954">((_xlfn.XLOOKUP(B954,'4. Material Balance Activities'!$C$193:$C$242,'4. Material Balance Activities'!$J$193:$J$242,NA,0,1)-_xlfn.XLOOKUP(B954,'4. Material Balance Activities'!$C$193:$C$242,'4. Material Balance Activities'!$P$193:$P$242,NA,0,1))*G954)*(1-F954)</f>
        <v>0.13700189516129035</v>
      </c>
      <c r="M954" s="105" t="s">
        <v>214</v>
      </c>
      <c r="N954" s="83" t="s">
        <v>214</v>
      </c>
    </row>
    <row r="955" spans="1:14" x14ac:dyDescent="0.25">
      <c r="A955" s="79" t="s">
        <v>370</v>
      </c>
      <c r="B955" s="133" t="s">
        <v>247</v>
      </c>
      <c r="C955" s="137" t="s">
        <v>432</v>
      </c>
      <c r="D955" s="81" t="str">
        <f>IFERROR(IF(C955="No CAS","",INDEX('DEQ Pollutant List'!$C$7:$C$611,MATCH('5. Pollutant Emissions - MB'!C955,'DEQ Pollutant List'!$B$7:$B$611,0))),"")</f>
        <v>Propylene glycol monomethyl ether acetate</v>
      </c>
      <c r="E955" s="115"/>
      <c r="F955" s="138">
        <v>0</v>
      </c>
      <c r="G955" s="139">
        <v>0.01</v>
      </c>
      <c r="H955" s="104"/>
      <c r="I955" s="102" cm="1">
        <f t="array" ref="I955">((_xlfn.XLOOKUP(B955,'4. Material Balance Activities'!$C$193:$C$242,'4. Material Balance Activities'!$G$193:$G$242,NA,0,1)-_xlfn.XLOOKUP(B955,'4. Material Balance Activities'!$C$193:$C$242,'4. Material Balance Activities'!$M$193:$M$242,NA,0,1))*G955)*(1-F955)</f>
        <v>6.9347850000000006</v>
      </c>
      <c r="J955" s="105" t="s">
        <v>214</v>
      </c>
      <c r="K955" s="83" t="s">
        <v>214</v>
      </c>
      <c r="L955" s="102" cm="1">
        <f t="array" ref="L955">((_xlfn.XLOOKUP(B955,'4. Material Balance Activities'!$C$193:$C$242,'4. Material Balance Activities'!$J$193:$J$242,NA,0,1)-_xlfn.XLOOKUP(B955,'4. Material Balance Activities'!$C$193:$C$242,'4. Material Balance Activities'!$P$193:$P$242,NA,0,1))*G955)*(1-F955)</f>
        <v>2.7962842741935487E-2</v>
      </c>
      <c r="M955" s="105" t="s">
        <v>214</v>
      </c>
      <c r="N955" s="83" t="s">
        <v>214</v>
      </c>
    </row>
    <row r="956" spans="1:14" x14ac:dyDescent="0.25">
      <c r="A956" s="79" t="s">
        <v>370</v>
      </c>
      <c r="B956" s="133" t="s">
        <v>247</v>
      </c>
      <c r="C956" s="137" t="s">
        <v>438</v>
      </c>
      <c r="D956" s="81" t="s">
        <v>439</v>
      </c>
      <c r="E956" s="115"/>
      <c r="F956" s="138">
        <v>0</v>
      </c>
      <c r="G956" s="139">
        <v>0.01</v>
      </c>
      <c r="H956" s="104"/>
      <c r="I956" s="102" cm="1">
        <f t="array" ref="I956">((_xlfn.XLOOKUP(B956,'4. Material Balance Activities'!$C$193:$C$242,'4. Material Balance Activities'!$G$193:$G$242,NA,0,1)-_xlfn.XLOOKUP(B956,'4. Material Balance Activities'!$C$193:$C$242,'4. Material Balance Activities'!$M$193:$M$242,NA,0,1))*G956)*(1-F956)</f>
        <v>6.9347850000000006</v>
      </c>
      <c r="J956" s="105" t="s">
        <v>214</v>
      </c>
      <c r="K956" s="83" t="s">
        <v>214</v>
      </c>
      <c r="L956" s="102" cm="1">
        <f t="array" ref="L956">((_xlfn.XLOOKUP(B956,'4. Material Balance Activities'!$C$193:$C$242,'4. Material Balance Activities'!$J$193:$J$242,NA,0,1)-_xlfn.XLOOKUP(B956,'4. Material Balance Activities'!$C$193:$C$242,'4. Material Balance Activities'!$P$193:$P$242,NA,0,1))*G956)*(1-F956)</f>
        <v>2.7962842741935487E-2</v>
      </c>
      <c r="M956" s="105" t="s">
        <v>214</v>
      </c>
      <c r="N956" s="83" t="s">
        <v>214</v>
      </c>
    </row>
    <row r="957" spans="1:14" x14ac:dyDescent="0.25">
      <c r="A957" s="79" t="s">
        <v>370</v>
      </c>
      <c r="B957" s="133" t="s">
        <v>247</v>
      </c>
      <c r="C957" s="137" t="s">
        <v>179</v>
      </c>
      <c r="D957" s="81" t="str">
        <f>IFERROR(IF(C957="No CAS","",INDEX('DEQ Pollutant List'!$C$7:$C$611,MATCH('5. Pollutant Emissions - MB'!C957,'DEQ Pollutant List'!$B$7:$B$611,0))),"")</f>
        <v>Cobalt and compounds</v>
      </c>
      <c r="E957" s="115"/>
      <c r="F957" s="138">
        <f>1-(1-0.75)*(1-0.992)</f>
        <v>0.998</v>
      </c>
      <c r="G957" s="139">
        <v>1E-3</v>
      </c>
      <c r="H957" s="104" t="s">
        <v>421</v>
      </c>
      <c r="I957" s="102" cm="1">
        <f t="array" ref="I957">((_xlfn.XLOOKUP(B957,'4. Material Balance Activities'!$C$193:$C$242,'4. Material Balance Activities'!$G$193:$G$242,NA,0,1)-_xlfn.XLOOKUP(B957,'4. Material Balance Activities'!$C$193:$C$242,'4. Material Balance Activities'!$M$193:$M$242,NA,0,1))*G957)*(1-F957)</f>
        <v>1.3869570000000014E-3</v>
      </c>
      <c r="J957" s="105" t="s">
        <v>214</v>
      </c>
      <c r="K957" s="83" t="s">
        <v>214</v>
      </c>
      <c r="L957" s="102" cm="1">
        <f t="array" ref="L957">((_xlfn.XLOOKUP(B957,'4. Material Balance Activities'!$C$193:$C$242,'4. Material Balance Activities'!$J$193:$J$242,NA,0,1)-_xlfn.XLOOKUP(B957,'4. Material Balance Activities'!$C$193:$C$242,'4. Material Balance Activities'!$P$193:$P$242,NA,0,1))*G957)*(1-F957)</f>
        <v>5.5925685483871028E-6</v>
      </c>
      <c r="M957" s="105" t="s">
        <v>214</v>
      </c>
      <c r="N957" s="83" t="s">
        <v>214</v>
      </c>
    </row>
    <row r="958" spans="1:14" x14ac:dyDescent="0.25">
      <c r="A958" s="79" t="s">
        <v>370</v>
      </c>
      <c r="B958" s="133" t="s">
        <v>248</v>
      </c>
      <c r="C958" s="137" t="s">
        <v>438</v>
      </c>
      <c r="D958" s="81" t="s">
        <v>439</v>
      </c>
      <c r="E958" s="115"/>
      <c r="F958" s="138">
        <v>0</v>
      </c>
      <c r="G958" s="139">
        <v>0.01</v>
      </c>
      <c r="H958" s="104"/>
      <c r="I958" s="102" cm="1">
        <f t="array" ref="I958">((_xlfn.XLOOKUP(B958,'4. Material Balance Activities'!$C$193:$C$242,'4. Material Balance Activities'!$G$193:$G$242,NA,0,1)-_xlfn.XLOOKUP(B958,'4. Material Balance Activities'!$C$193:$C$242,'4. Material Balance Activities'!$M$193:$M$242,NA,0,1))*G958)*(1-F958)</f>
        <v>2.6261400000000004</v>
      </c>
      <c r="J958" s="105" t="s">
        <v>214</v>
      </c>
      <c r="K958" s="83" t="s">
        <v>214</v>
      </c>
      <c r="L958" s="102" cm="1">
        <f t="array" ref="L958">((_xlfn.XLOOKUP(B958,'4. Material Balance Activities'!$C$193:$C$242,'4. Material Balance Activities'!$J$193:$J$242,NA,0,1)-_xlfn.XLOOKUP(B958,'4. Material Balance Activities'!$C$193:$C$242,'4. Material Balance Activities'!$P$193:$P$242,NA,0,1))*G958)*(1-F958)</f>
        <v>1.0589274193548388E-2</v>
      </c>
      <c r="M958" s="105" t="s">
        <v>214</v>
      </c>
      <c r="N958" s="83" t="s">
        <v>214</v>
      </c>
    </row>
    <row r="959" spans="1:14" x14ac:dyDescent="0.25">
      <c r="A959" s="79" t="s">
        <v>370</v>
      </c>
      <c r="B959" s="133" t="s">
        <v>248</v>
      </c>
      <c r="C959" s="137" t="s">
        <v>432</v>
      </c>
      <c r="D959" s="81" t="str">
        <f>IFERROR(IF(C959="No CAS","",INDEX('DEQ Pollutant List'!$C$7:$C$611,MATCH('5. Pollutant Emissions - MB'!C959,'DEQ Pollutant List'!$B$7:$B$611,0))),"")</f>
        <v>Propylene glycol monomethyl ether acetate</v>
      </c>
      <c r="E959" s="115"/>
      <c r="F959" s="138">
        <v>0</v>
      </c>
      <c r="G959" s="139">
        <v>0.02</v>
      </c>
      <c r="H959" s="104"/>
      <c r="I959" s="102" cm="1">
        <f t="array" ref="I959">((_xlfn.XLOOKUP(B959,'4. Material Balance Activities'!$C$193:$C$242,'4. Material Balance Activities'!$G$193:$G$242,NA,0,1)-_xlfn.XLOOKUP(B959,'4. Material Balance Activities'!$C$193:$C$242,'4. Material Balance Activities'!$M$193:$M$242,NA,0,1))*G959)*(1-F959)</f>
        <v>5.2522800000000007</v>
      </c>
      <c r="J959" s="105" t="s">
        <v>214</v>
      </c>
      <c r="K959" s="83" t="s">
        <v>214</v>
      </c>
      <c r="L959" s="102" cm="1">
        <f t="array" ref="L959">((_xlfn.XLOOKUP(B959,'4. Material Balance Activities'!$C$193:$C$242,'4. Material Balance Activities'!$J$193:$J$242,NA,0,1)-_xlfn.XLOOKUP(B959,'4. Material Balance Activities'!$C$193:$C$242,'4. Material Balance Activities'!$P$193:$P$242,NA,0,1))*G959)*(1-F959)</f>
        <v>2.1178548387096777E-2</v>
      </c>
      <c r="M959" s="105" t="s">
        <v>214</v>
      </c>
      <c r="N959" s="83" t="s">
        <v>214</v>
      </c>
    </row>
    <row r="960" spans="1:14" x14ac:dyDescent="0.25">
      <c r="A960" s="79" t="s">
        <v>370</v>
      </c>
      <c r="B960" s="133" t="s">
        <v>249</v>
      </c>
      <c r="C960" s="137" t="s">
        <v>438</v>
      </c>
      <c r="D960" s="81" t="s">
        <v>439</v>
      </c>
      <c r="E960" s="115"/>
      <c r="F960" s="138">
        <v>0</v>
      </c>
      <c r="G960" s="139">
        <v>0.01</v>
      </c>
      <c r="H960" s="104"/>
      <c r="I960" s="102" cm="1">
        <f t="array" ref="I960">((_xlfn.XLOOKUP(B960,'4. Material Balance Activities'!$C$193:$C$242,'4. Material Balance Activities'!$G$193:$G$242,NA,0,1)-_xlfn.XLOOKUP(B960,'4. Material Balance Activities'!$C$193:$C$242,'4. Material Balance Activities'!$M$193:$M$242,NA,0,1))*G960)*(1-F960)</f>
        <v>2.8338749999999999</v>
      </c>
      <c r="J960" s="105" t="s">
        <v>214</v>
      </c>
      <c r="K960" s="83" t="s">
        <v>214</v>
      </c>
      <c r="L960" s="102" cm="1">
        <f t="array" ref="L960">((_xlfn.XLOOKUP(B960,'4. Material Balance Activities'!$C$193:$C$242,'4. Material Balance Activities'!$J$193:$J$242,NA,0,1)-_xlfn.XLOOKUP(B960,'4. Material Balance Activities'!$C$193:$C$242,'4. Material Balance Activities'!$P$193:$P$242,NA,0,1))*G960)*(1-F960)</f>
        <v>1.1426915322580644E-2</v>
      </c>
      <c r="M960" s="105" t="s">
        <v>214</v>
      </c>
      <c r="N960" s="83" t="s">
        <v>214</v>
      </c>
    </row>
    <row r="961" spans="1:14" x14ac:dyDescent="0.25">
      <c r="A961" s="79" t="s">
        <v>370</v>
      </c>
      <c r="B961" s="133" t="s">
        <v>249</v>
      </c>
      <c r="C961" s="137" t="s">
        <v>432</v>
      </c>
      <c r="D961" s="81" t="str">
        <f>IFERROR(IF(C961="No CAS","",INDEX('DEQ Pollutant List'!$C$7:$C$611,MATCH('5. Pollutant Emissions - MB'!C961,'DEQ Pollutant List'!$B$7:$B$611,0))),"")</f>
        <v>Propylene glycol monomethyl ether acetate</v>
      </c>
      <c r="E961" s="115"/>
      <c r="F961" s="138">
        <v>0</v>
      </c>
      <c r="G961" s="139">
        <v>0.03</v>
      </c>
      <c r="H961" s="104"/>
      <c r="I961" s="102" cm="1">
        <f t="array" ref="I961">((_xlfn.XLOOKUP(B961,'4. Material Balance Activities'!$C$193:$C$242,'4. Material Balance Activities'!$G$193:$G$242,NA,0,1)-_xlfn.XLOOKUP(B961,'4. Material Balance Activities'!$C$193:$C$242,'4. Material Balance Activities'!$M$193:$M$242,NA,0,1))*G961)*(1-F961)</f>
        <v>8.5016249999999989</v>
      </c>
      <c r="J961" s="105" t="s">
        <v>214</v>
      </c>
      <c r="K961" s="83" t="s">
        <v>214</v>
      </c>
      <c r="L961" s="102" cm="1">
        <f t="array" ref="L961">((_xlfn.XLOOKUP(B961,'4. Material Balance Activities'!$C$193:$C$242,'4. Material Balance Activities'!$J$193:$J$242,NA,0,1)-_xlfn.XLOOKUP(B961,'4. Material Balance Activities'!$C$193:$C$242,'4. Material Balance Activities'!$P$193:$P$242,NA,0,1))*G961)*(1-F961)</f>
        <v>3.428074596774193E-2</v>
      </c>
      <c r="M961" s="105" t="s">
        <v>214</v>
      </c>
      <c r="N961" s="83" t="s">
        <v>214</v>
      </c>
    </row>
    <row r="962" spans="1:14" x14ac:dyDescent="0.25">
      <c r="A962" s="79" t="s">
        <v>370</v>
      </c>
      <c r="B962" s="133" t="s">
        <v>250</v>
      </c>
      <c r="C962" s="137" t="s">
        <v>438</v>
      </c>
      <c r="D962" s="81" t="s">
        <v>439</v>
      </c>
      <c r="E962" s="115"/>
      <c r="F962" s="138">
        <v>0</v>
      </c>
      <c r="G962" s="139">
        <v>0.01</v>
      </c>
      <c r="H962" s="104"/>
      <c r="I962" s="102" cm="1">
        <f t="array" ref="I962">((_xlfn.XLOOKUP(B962,'4. Material Balance Activities'!$C$193:$C$242,'4. Material Balance Activities'!$G$193:$G$242,NA,0,1)-_xlfn.XLOOKUP(B962,'4. Material Balance Activities'!$C$193:$C$242,'4. Material Balance Activities'!$M$193:$M$242,NA,0,1))*G962)*(1-F962)</f>
        <v>3.7065600000000001</v>
      </c>
      <c r="J962" s="105" t="s">
        <v>214</v>
      </c>
      <c r="K962" s="83" t="s">
        <v>214</v>
      </c>
      <c r="L962" s="102" cm="1">
        <f t="array" ref="L962">((_xlfn.XLOOKUP(B962,'4. Material Balance Activities'!$C$193:$C$242,'4. Material Balance Activities'!$J$193:$J$242,NA,0,1)-_xlfn.XLOOKUP(B962,'4. Material Balance Activities'!$C$193:$C$242,'4. Material Balance Activities'!$P$193:$P$242,NA,0,1))*G962)*(1-F962)</f>
        <v>1.4945806451612904E-2</v>
      </c>
      <c r="M962" s="105" t="s">
        <v>214</v>
      </c>
      <c r="N962" s="83" t="s">
        <v>214</v>
      </c>
    </row>
    <row r="963" spans="1:14" x14ac:dyDescent="0.25">
      <c r="A963" s="79" t="s">
        <v>370</v>
      </c>
      <c r="B963" s="133" t="s">
        <v>250</v>
      </c>
      <c r="C963" s="137" t="s">
        <v>181</v>
      </c>
      <c r="D963" s="81" t="str">
        <f>IFERROR(IF(C963="No CAS","",INDEX('DEQ Pollutant List'!$C$7:$C$611,MATCH('5. Pollutant Emissions - MB'!C963,'DEQ Pollutant List'!$B$7:$B$611,0))),"")</f>
        <v>Ethyl benzene</v>
      </c>
      <c r="E963" s="115"/>
      <c r="F963" s="138">
        <v>0</v>
      </c>
      <c r="G963" s="139">
        <v>1E-3</v>
      </c>
      <c r="H963" s="104"/>
      <c r="I963" s="102" cm="1">
        <f t="array" ref="I963">((_xlfn.XLOOKUP(B963,'4. Material Balance Activities'!$C$193:$C$242,'4. Material Balance Activities'!$G$193:$G$242,NA,0,1)-_xlfn.XLOOKUP(B963,'4. Material Balance Activities'!$C$193:$C$242,'4. Material Balance Activities'!$M$193:$M$242,NA,0,1))*G963)*(1-F963)</f>
        <v>0.37065600000000004</v>
      </c>
      <c r="J963" s="105" t="s">
        <v>214</v>
      </c>
      <c r="K963" s="83" t="s">
        <v>214</v>
      </c>
      <c r="L963" s="102" cm="1">
        <f t="array" ref="L963">((_xlfn.XLOOKUP(B963,'4. Material Balance Activities'!$C$193:$C$242,'4. Material Balance Activities'!$J$193:$J$242,NA,0,1)-_xlfn.XLOOKUP(B963,'4. Material Balance Activities'!$C$193:$C$242,'4. Material Balance Activities'!$P$193:$P$242,NA,0,1))*G963)*(1-F963)</f>
        <v>1.4945806451612904E-3</v>
      </c>
      <c r="M963" s="105" t="s">
        <v>214</v>
      </c>
      <c r="N963" s="83" t="s">
        <v>214</v>
      </c>
    </row>
    <row r="964" spans="1:14" x14ac:dyDescent="0.25">
      <c r="A964" s="79" t="s">
        <v>370</v>
      </c>
      <c r="B964" s="133" t="s">
        <v>250</v>
      </c>
      <c r="C964" s="137" t="s">
        <v>432</v>
      </c>
      <c r="D964" s="81" t="str">
        <f>IFERROR(IF(C964="No CAS","",INDEX('DEQ Pollutant List'!$C$7:$C$611,MATCH('5. Pollutant Emissions - MB'!C964,'DEQ Pollutant List'!$B$7:$B$611,0))),"")</f>
        <v>Propylene glycol monomethyl ether acetate</v>
      </c>
      <c r="E964" s="115"/>
      <c r="F964" s="138">
        <v>0</v>
      </c>
      <c r="G964" s="139">
        <v>0.02</v>
      </c>
      <c r="H964" s="104"/>
      <c r="I964" s="102" cm="1">
        <f t="array" ref="I964">((_xlfn.XLOOKUP(B964,'4. Material Balance Activities'!$C$193:$C$242,'4. Material Balance Activities'!$G$193:$G$242,NA,0,1)-_xlfn.XLOOKUP(B964,'4. Material Balance Activities'!$C$193:$C$242,'4. Material Balance Activities'!$M$193:$M$242,NA,0,1))*G964)*(1-F964)</f>
        <v>7.4131200000000002</v>
      </c>
      <c r="J964" s="105" t="s">
        <v>214</v>
      </c>
      <c r="K964" s="83" t="s">
        <v>214</v>
      </c>
      <c r="L964" s="102" cm="1">
        <f t="array" ref="L964">((_xlfn.XLOOKUP(B964,'4. Material Balance Activities'!$C$193:$C$242,'4. Material Balance Activities'!$J$193:$J$242,NA,0,1)-_xlfn.XLOOKUP(B964,'4. Material Balance Activities'!$C$193:$C$242,'4. Material Balance Activities'!$P$193:$P$242,NA,0,1))*G964)*(1-F964)</f>
        <v>2.9891612903225808E-2</v>
      </c>
      <c r="M964" s="105" t="s">
        <v>214</v>
      </c>
      <c r="N964" s="83" t="s">
        <v>214</v>
      </c>
    </row>
    <row r="965" spans="1:14" x14ac:dyDescent="0.25">
      <c r="A965" s="79" t="s">
        <v>370</v>
      </c>
      <c r="B965" s="133" t="s">
        <v>250</v>
      </c>
      <c r="C965" s="137" t="s">
        <v>179</v>
      </c>
      <c r="D965" s="81" t="str">
        <f>IFERROR(IF(C965="No CAS","",INDEX('DEQ Pollutant List'!$C$7:$C$611,MATCH('5. Pollutant Emissions - MB'!C965,'DEQ Pollutant List'!$B$7:$B$611,0))),"")</f>
        <v>Cobalt and compounds</v>
      </c>
      <c r="E965" s="115"/>
      <c r="F965" s="138">
        <f>1-(1-0.75)*(1-0.992)</f>
        <v>0.998</v>
      </c>
      <c r="G965" s="139">
        <v>1E-3</v>
      </c>
      <c r="H965" s="104" t="s">
        <v>421</v>
      </c>
      <c r="I965" s="102" cm="1">
        <f t="array" ref="I965">((_xlfn.XLOOKUP(B965,'4. Material Balance Activities'!$C$193:$C$242,'4. Material Balance Activities'!$G$193:$G$242,NA,0,1)-_xlfn.XLOOKUP(B965,'4. Material Balance Activities'!$C$193:$C$242,'4. Material Balance Activities'!$M$193:$M$242,NA,0,1))*G965)*(1-F965)</f>
        <v>7.413120000000007E-4</v>
      </c>
      <c r="J965" s="105" t="s">
        <v>214</v>
      </c>
      <c r="K965" s="83" t="s">
        <v>214</v>
      </c>
      <c r="L965" s="102" cm="1">
        <f t="array" ref="L965">((_xlfn.XLOOKUP(B965,'4. Material Balance Activities'!$C$193:$C$242,'4. Material Balance Activities'!$J$193:$J$242,NA,0,1)-_xlfn.XLOOKUP(B965,'4. Material Balance Activities'!$C$193:$C$242,'4. Material Balance Activities'!$P$193:$P$242,NA,0,1))*G965)*(1-F965)</f>
        <v>2.9891612903225833E-6</v>
      </c>
      <c r="M965" s="105" t="s">
        <v>214</v>
      </c>
      <c r="N965" s="83" t="s">
        <v>214</v>
      </c>
    </row>
    <row r="966" spans="1:14" x14ac:dyDescent="0.25">
      <c r="A966" s="79" t="s">
        <v>370</v>
      </c>
      <c r="B966" s="133" t="s">
        <v>251</v>
      </c>
      <c r="C966" s="137" t="s">
        <v>438</v>
      </c>
      <c r="D966" s="81" t="s">
        <v>439</v>
      </c>
      <c r="E966" s="115"/>
      <c r="F966" s="138">
        <v>0</v>
      </c>
      <c r="G966" s="139">
        <v>0.01</v>
      </c>
      <c r="H966" s="104"/>
      <c r="I966" s="102" cm="1">
        <f t="array" ref="I966">((_xlfn.XLOOKUP(B966,'4. Material Balance Activities'!$C$193:$C$242,'4. Material Balance Activities'!$G$193:$G$242,NA,0,1)-_xlfn.XLOOKUP(B966,'4. Material Balance Activities'!$C$193:$C$242,'4. Material Balance Activities'!$M$193:$M$242,NA,0,1))*G966)*(1-F966)</f>
        <v>3.5269080000000002</v>
      </c>
      <c r="J966" s="105" t="s">
        <v>214</v>
      </c>
      <c r="K966" s="83" t="s">
        <v>214</v>
      </c>
      <c r="L966" s="102" cm="1">
        <f t="array" ref="L966">((_xlfn.XLOOKUP(B966,'4. Material Balance Activities'!$C$193:$C$242,'4. Material Balance Activities'!$J$193:$J$242,NA,0,1)-_xlfn.XLOOKUP(B966,'4. Material Balance Activities'!$C$193:$C$242,'4. Material Balance Activities'!$P$193:$P$242,NA,0,1))*G966)*(1-F966)</f>
        <v>1.4221403225806452E-2</v>
      </c>
      <c r="M966" s="105" t="s">
        <v>214</v>
      </c>
      <c r="N966" s="83" t="s">
        <v>214</v>
      </c>
    </row>
    <row r="967" spans="1:14" x14ac:dyDescent="0.25">
      <c r="A967" s="79" t="s">
        <v>370</v>
      </c>
      <c r="B967" s="133" t="s">
        <v>251</v>
      </c>
      <c r="C967" s="137" t="s">
        <v>181</v>
      </c>
      <c r="D967" s="81" t="str">
        <f>IFERROR(IF(C967="No CAS","",INDEX('DEQ Pollutant List'!$C$7:$C$611,MATCH('5. Pollutant Emissions - MB'!C967,'DEQ Pollutant List'!$B$7:$B$611,0))),"")</f>
        <v>Ethyl benzene</v>
      </c>
      <c r="E967" s="115"/>
      <c r="F967" s="138">
        <v>0</v>
      </c>
      <c r="G967" s="139">
        <v>1E-3</v>
      </c>
      <c r="H967" s="104"/>
      <c r="I967" s="102" cm="1">
        <f t="array" ref="I967">((_xlfn.XLOOKUP(B967,'4. Material Balance Activities'!$C$193:$C$242,'4. Material Balance Activities'!$G$193:$G$242,NA,0,1)-_xlfn.XLOOKUP(B967,'4. Material Balance Activities'!$C$193:$C$242,'4. Material Balance Activities'!$M$193:$M$242,NA,0,1))*G967)*(1-F967)</f>
        <v>0.35269080000000003</v>
      </c>
      <c r="J967" s="105" t="s">
        <v>214</v>
      </c>
      <c r="K967" s="83" t="s">
        <v>214</v>
      </c>
      <c r="L967" s="102" cm="1">
        <f t="array" ref="L967">((_xlfn.XLOOKUP(B967,'4. Material Balance Activities'!$C$193:$C$242,'4. Material Balance Activities'!$J$193:$J$242,NA,0,1)-_xlfn.XLOOKUP(B967,'4. Material Balance Activities'!$C$193:$C$242,'4. Material Balance Activities'!$P$193:$P$242,NA,0,1))*G967)*(1-F967)</f>
        <v>1.4221403225806453E-3</v>
      </c>
      <c r="M967" s="105" t="s">
        <v>214</v>
      </c>
      <c r="N967" s="83" t="s">
        <v>214</v>
      </c>
    </row>
    <row r="968" spans="1:14" x14ac:dyDescent="0.25">
      <c r="A968" s="79" t="s">
        <v>370</v>
      </c>
      <c r="B968" s="133" t="s">
        <v>251</v>
      </c>
      <c r="C968" s="137" t="s">
        <v>432</v>
      </c>
      <c r="D968" s="81" t="str">
        <f>IFERROR(IF(C968="No CAS","",INDEX('DEQ Pollutant List'!$C$7:$C$611,MATCH('5. Pollutant Emissions - MB'!C968,'DEQ Pollutant List'!$B$7:$B$611,0))),"")</f>
        <v>Propylene glycol monomethyl ether acetate</v>
      </c>
      <c r="E968" s="115"/>
      <c r="F968" s="138">
        <v>0</v>
      </c>
      <c r="G968" s="139">
        <v>0.01</v>
      </c>
      <c r="H968" s="104"/>
      <c r="I968" s="102" cm="1">
        <f t="array" ref="I968">((_xlfn.XLOOKUP(B968,'4. Material Balance Activities'!$C$193:$C$242,'4. Material Balance Activities'!$G$193:$G$242,NA,0,1)-_xlfn.XLOOKUP(B968,'4. Material Balance Activities'!$C$193:$C$242,'4. Material Balance Activities'!$M$193:$M$242,NA,0,1))*G968)*(1-F968)</f>
        <v>3.5269080000000002</v>
      </c>
      <c r="J968" s="105" t="s">
        <v>214</v>
      </c>
      <c r="K968" s="83" t="s">
        <v>214</v>
      </c>
      <c r="L968" s="102" cm="1">
        <f t="array" ref="L968">((_xlfn.XLOOKUP(B968,'4. Material Balance Activities'!$C$193:$C$242,'4. Material Balance Activities'!$J$193:$J$242,NA,0,1)-_xlfn.XLOOKUP(B968,'4. Material Balance Activities'!$C$193:$C$242,'4. Material Balance Activities'!$P$193:$P$242,NA,0,1))*G968)*(1-F968)</f>
        <v>1.4221403225806452E-2</v>
      </c>
      <c r="M968" s="105" t="s">
        <v>214</v>
      </c>
      <c r="N968" s="83" t="s">
        <v>214</v>
      </c>
    </row>
    <row r="969" spans="1:14" x14ac:dyDescent="0.25">
      <c r="A969" s="79" t="s">
        <v>370</v>
      </c>
      <c r="B969" s="133" t="s">
        <v>251</v>
      </c>
      <c r="C969" s="137" t="s">
        <v>179</v>
      </c>
      <c r="D969" s="81" t="str">
        <f>IFERROR(IF(C969="No CAS","",INDEX('DEQ Pollutant List'!$C$7:$C$611,MATCH('5. Pollutant Emissions - MB'!C969,'DEQ Pollutant List'!$B$7:$B$611,0))),"")</f>
        <v>Cobalt and compounds</v>
      </c>
      <c r="E969" s="115"/>
      <c r="F969" s="138">
        <f>1-(1-0.75)*(1-0.992)</f>
        <v>0.998</v>
      </c>
      <c r="G969" s="139">
        <v>1E-3</v>
      </c>
      <c r="H969" s="104" t="s">
        <v>421</v>
      </c>
      <c r="I969" s="102" cm="1">
        <f t="array" ref="I969">((_xlfn.XLOOKUP(B969,'4. Material Balance Activities'!$C$193:$C$242,'4. Material Balance Activities'!$G$193:$G$242,NA,0,1)-_xlfn.XLOOKUP(B969,'4. Material Balance Activities'!$C$193:$C$242,'4. Material Balance Activities'!$M$193:$M$242,NA,0,1))*G969)*(1-F969)</f>
        <v>7.0538160000000068E-4</v>
      </c>
      <c r="J969" s="105" t="s">
        <v>214</v>
      </c>
      <c r="K969" s="83" t="s">
        <v>214</v>
      </c>
      <c r="L969" s="102" cm="1">
        <f t="array" ref="L969">((_xlfn.XLOOKUP(B969,'4. Material Balance Activities'!$C$193:$C$242,'4. Material Balance Activities'!$J$193:$J$242,NA,0,1)-_xlfn.XLOOKUP(B969,'4. Material Balance Activities'!$C$193:$C$242,'4. Material Balance Activities'!$P$193:$P$242,NA,0,1))*G969)*(1-F969)</f>
        <v>2.8442806451612929E-6</v>
      </c>
      <c r="M969" s="105" t="s">
        <v>214</v>
      </c>
      <c r="N969" s="83" t="s">
        <v>214</v>
      </c>
    </row>
    <row r="970" spans="1:14" x14ac:dyDescent="0.25">
      <c r="A970" s="79" t="s">
        <v>370</v>
      </c>
      <c r="B970" s="133" t="s">
        <v>252</v>
      </c>
      <c r="C970" s="137" t="s">
        <v>438</v>
      </c>
      <c r="D970" s="81" t="s">
        <v>439</v>
      </c>
      <c r="E970" s="115"/>
      <c r="F970" s="138">
        <v>0</v>
      </c>
      <c r="G970" s="139">
        <v>0.01</v>
      </c>
      <c r="H970" s="104"/>
      <c r="I970" s="102" cm="1">
        <f t="array" ref="I970">((_xlfn.XLOOKUP(B970,'4. Material Balance Activities'!$C$193:$C$242,'4. Material Balance Activities'!$G$193:$G$242,NA,0,1)-_xlfn.XLOOKUP(B970,'4. Material Balance Activities'!$C$193:$C$242,'4. Material Balance Activities'!$M$193:$M$242,NA,0,1))*G970)*(1-F970)</f>
        <v>0.22671000000000002</v>
      </c>
      <c r="J970" s="105" t="s">
        <v>214</v>
      </c>
      <c r="K970" s="83" t="s">
        <v>214</v>
      </c>
      <c r="L970" s="102" cm="1">
        <f t="array" ref="L970">((_xlfn.XLOOKUP(B970,'4. Material Balance Activities'!$C$193:$C$242,'4. Material Balance Activities'!$J$193:$J$242,NA,0,1)-_xlfn.XLOOKUP(B970,'4. Material Balance Activities'!$C$193:$C$242,'4. Material Balance Activities'!$P$193:$P$242,NA,0,1))*G970)*(1-F970)</f>
        <v>9.1415322580645178E-4</v>
      </c>
      <c r="M970" s="105" t="s">
        <v>214</v>
      </c>
      <c r="N970" s="83" t="s">
        <v>214</v>
      </c>
    </row>
    <row r="971" spans="1:14" x14ac:dyDescent="0.25">
      <c r="A971" s="79" t="s">
        <v>370</v>
      </c>
      <c r="B971" s="133" t="s">
        <v>252</v>
      </c>
      <c r="C971" s="137" t="s">
        <v>432</v>
      </c>
      <c r="D971" s="81" t="str">
        <f>IFERROR(IF(C971="No CAS","",INDEX('DEQ Pollutant List'!$C$7:$C$611,MATCH('5. Pollutant Emissions - MB'!C971,'DEQ Pollutant List'!$B$7:$B$611,0))),"")</f>
        <v>Propylene glycol monomethyl ether acetate</v>
      </c>
      <c r="E971" s="115"/>
      <c r="F971" s="138">
        <v>0</v>
      </c>
      <c r="G971" s="139">
        <v>0.01</v>
      </c>
      <c r="H971" s="104"/>
      <c r="I971" s="102" cm="1">
        <f t="array" ref="I971">((_xlfn.XLOOKUP(B971,'4. Material Balance Activities'!$C$193:$C$242,'4. Material Balance Activities'!$G$193:$G$242,NA,0,1)-_xlfn.XLOOKUP(B971,'4. Material Balance Activities'!$C$193:$C$242,'4. Material Balance Activities'!$M$193:$M$242,NA,0,1))*G971)*(1-F971)</f>
        <v>0.22671000000000002</v>
      </c>
      <c r="J971" s="105" t="s">
        <v>214</v>
      </c>
      <c r="K971" s="83" t="s">
        <v>214</v>
      </c>
      <c r="L971" s="102" cm="1">
        <f t="array" ref="L971">((_xlfn.XLOOKUP(B971,'4. Material Balance Activities'!$C$193:$C$242,'4. Material Balance Activities'!$J$193:$J$242,NA,0,1)-_xlfn.XLOOKUP(B971,'4. Material Balance Activities'!$C$193:$C$242,'4. Material Balance Activities'!$P$193:$P$242,NA,0,1))*G971)*(1-F971)</f>
        <v>9.1415322580645178E-4</v>
      </c>
      <c r="M971" s="105" t="s">
        <v>214</v>
      </c>
      <c r="N971" s="83" t="s">
        <v>214</v>
      </c>
    </row>
    <row r="972" spans="1:14" x14ac:dyDescent="0.25">
      <c r="A972" s="79" t="s">
        <v>370</v>
      </c>
      <c r="B972" s="133" t="s">
        <v>253</v>
      </c>
      <c r="C972" s="137" t="s">
        <v>189</v>
      </c>
      <c r="D972" s="81" t="str">
        <f>IFERROR(IF(C972="No CAS","",INDEX('DEQ Pollutant List'!$C$7:$C$611,MATCH('5. Pollutant Emissions - MB'!C972,'DEQ Pollutant List'!$B$7:$B$611,0))),"")</f>
        <v>Toluene</v>
      </c>
      <c r="E972" s="115"/>
      <c r="F972" s="138">
        <v>0</v>
      </c>
      <c r="G972" s="139">
        <v>0.01</v>
      </c>
      <c r="H972" s="104"/>
      <c r="I972" s="102" cm="1">
        <f t="array" ref="I972">((_xlfn.XLOOKUP(B972,'4. Material Balance Activities'!$C$193:$C$242,'4. Material Balance Activities'!$G$193:$G$242,NA,0,1)-_xlfn.XLOOKUP(B972,'4. Material Balance Activities'!$C$193:$C$242,'4. Material Balance Activities'!$M$193:$M$242,NA,0,1))*G972)*(1-F972)</f>
        <v>4.1289600000000002</v>
      </c>
      <c r="J972" s="105" t="s">
        <v>214</v>
      </c>
      <c r="K972" s="83" t="s">
        <v>214</v>
      </c>
      <c r="L972" s="102" cm="1">
        <f t="array" ref="L972">((_xlfn.XLOOKUP(B972,'4. Material Balance Activities'!$C$193:$C$242,'4. Material Balance Activities'!$J$193:$J$242,NA,0,1)-_xlfn.XLOOKUP(B972,'4. Material Balance Activities'!$C$193:$C$242,'4. Material Balance Activities'!$P$193:$P$242,NA,0,1))*G972)*(1-F972)</f>
        <v>1.6649032258064519E-2</v>
      </c>
      <c r="M972" s="105" t="s">
        <v>214</v>
      </c>
      <c r="N972" s="83" t="s">
        <v>214</v>
      </c>
    </row>
    <row r="973" spans="1:14" x14ac:dyDescent="0.25">
      <c r="A973" s="79" t="s">
        <v>370</v>
      </c>
      <c r="B973" s="133" t="s">
        <v>253</v>
      </c>
      <c r="C973" s="137" t="s">
        <v>422</v>
      </c>
      <c r="D973" s="81" t="str">
        <f>IFERROR(IF(C973="No CAS","",INDEX('DEQ Pollutant List'!$C$7:$C$611,MATCH('5. Pollutant Emissions - MB'!C973,'DEQ Pollutant List'!$B$7:$B$611,0))),"")</f>
        <v>Methyl isobutyl ketone (MIBK, hexone)</v>
      </c>
      <c r="E973" s="115"/>
      <c r="F973" s="138">
        <v>0</v>
      </c>
      <c r="G973" s="139">
        <v>1E-3</v>
      </c>
      <c r="H973" s="104"/>
      <c r="I973" s="102" cm="1">
        <f t="array" ref="I973">((_xlfn.XLOOKUP(B973,'4. Material Balance Activities'!$C$193:$C$242,'4. Material Balance Activities'!$G$193:$G$242,NA,0,1)-_xlfn.XLOOKUP(B973,'4. Material Balance Activities'!$C$193:$C$242,'4. Material Balance Activities'!$M$193:$M$242,NA,0,1))*G973)*(1-F973)</f>
        <v>0.41289600000000004</v>
      </c>
      <c r="J973" s="105" t="s">
        <v>214</v>
      </c>
      <c r="K973" s="83" t="s">
        <v>214</v>
      </c>
      <c r="L973" s="102" cm="1">
        <f t="array" ref="L973">((_xlfn.XLOOKUP(B973,'4. Material Balance Activities'!$C$193:$C$242,'4. Material Balance Activities'!$J$193:$J$242,NA,0,1)-_xlfn.XLOOKUP(B973,'4. Material Balance Activities'!$C$193:$C$242,'4. Material Balance Activities'!$P$193:$P$242,NA,0,1))*G973)*(1-F973)</f>
        <v>1.6649032258064518E-3</v>
      </c>
      <c r="M973" s="105" t="s">
        <v>214</v>
      </c>
      <c r="N973" s="83" t="s">
        <v>214</v>
      </c>
    </row>
    <row r="974" spans="1:14" x14ac:dyDescent="0.25">
      <c r="A974" s="79" t="s">
        <v>370</v>
      </c>
      <c r="B974" s="133" t="s">
        <v>253</v>
      </c>
      <c r="C974" s="137" t="s">
        <v>424</v>
      </c>
      <c r="D974" s="81" t="str">
        <f>IFERROR(IF(C974="No CAS","",INDEX('DEQ Pollutant List'!$C$7:$C$611,MATCH('5. Pollutant Emissions - MB'!C974,'DEQ Pollutant List'!$B$7:$B$611,0))),"")</f>
        <v>Isopropyl alcohol</v>
      </c>
      <c r="E974" s="115"/>
      <c r="F974" s="138">
        <v>0</v>
      </c>
      <c r="G974" s="139">
        <v>0.08</v>
      </c>
      <c r="H974" s="104"/>
      <c r="I974" s="102" cm="1">
        <f t="array" ref="I974">((_xlfn.XLOOKUP(B974,'4. Material Balance Activities'!$C$193:$C$242,'4. Material Balance Activities'!$G$193:$G$242,NA,0,1)-_xlfn.XLOOKUP(B974,'4. Material Balance Activities'!$C$193:$C$242,'4. Material Balance Activities'!$M$193:$M$242,NA,0,1))*G974)*(1-F974)</f>
        <v>33.031680000000001</v>
      </c>
      <c r="J974" s="105" t="s">
        <v>214</v>
      </c>
      <c r="K974" s="83" t="s">
        <v>214</v>
      </c>
      <c r="L974" s="102" cm="1">
        <f t="array" ref="L974">((_xlfn.XLOOKUP(B974,'4. Material Balance Activities'!$C$193:$C$242,'4. Material Balance Activities'!$J$193:$J$242,NA,0,1)-_xlfn.XLOOKUP(B974,'4. Material Balance Activities'!$C$193:$C$242,'4. Material Balance Activities'!$P$193:$P$242,NA,0,1))*G974)*(1-F974)</f>
        <v>0.13319225806451615</v>
      </c>
      <c r="M974" s="105" t="s">
        <v>214</v>
      </c>
      <c r="N974" s="83" t="s">
        <v>214</v>
      </c>
    </row>
    <row r="975" spans="1:14" x14ac:dyDescent="0.25">
      <c r="A975" s="79" t="s">
        <v>370</v>
      </c>
      <c r="B975" s="133" t="s">
        <v>253</v>
      </c>
      <c r="C975" s="137" t="s">
        <v>420</v>
      </c>
      <c r="D975" s="81" t="str">
        <f>IFERROR(IF(C975="No CAS","",INDEX('DEQ Pollutant List'!$C$7:$C$611,MATCH('5. Pollutant Emissions - MB'!C975,'DEQ Pollutant List'!$B$7:$B$611,0))),"")</f>
        <v>Acetone</v>
      </c>
      <c r="E975" s="115"/>
      <c r="F975" s="138">
        <v>0</v>
      </c>
      <c r="G975" s="139">
        <v>0.5</v>
      </c>
      <c r="H975" s="104"/>
      <c r="I975" s="102" cm="1">
        <f t="array" ref="I975">((_xlfn.XLOOKUP(B975,'4. Material Balance Activities'!$C$193:$C$242,'4. Material Balance Activities'!$G$193:$G$242,NA,0,1)-_xlfn.XLOOKUP(B975,'4. Material Balance Activities'!$C$193:$C$242,'4. Material Balance Activities'!$M$193:$M$242,NA,0,1))*G975)*(1-F975)</f>
        <v>206.44800000000001</v>
      </c>
      <c r="J975" s="105" t="s">
        <v>214</v>
      </c>
      <c r="K975" s="83" t="s">
        <v>214</v>
      </c>
      <c r="L975" s="102" cm="1">
        <f t="array" ref="L975">((_xlfn.XLOOKUP(B975,'4. Material Balance Activities'!$C$193:$C$242,'4. Material Balance Activities'!$J$193:$J$242,NA,0,1)-_xlfn.XLOOKUP(B975,'4. Material Balance Activities'!$C$193:$C$242,'4. Material Balance Activities'!$P$193:$P$242,NA,0,1))*G975)*(1-F975)</f>
        <v>0.83245161290322589</v>
      </c>
      <c r="M975" s="105" t="s">
        <v>214</v>
      </c>
      <c r="N975" s="83" t="s">
        <v>214</v>
      </c>
    </row>
    <row r="976" spans="1:14" x14ac:dyDescent="0.25">
      <c r="A976" s="79" t="s">
        <v>370</v>
      </c>
      <c r="B976" s="133" t="s">
        <v>254</v>
      </c>
      <c r="C976" s="137" t="s">
        <v>424</v>
      </c>
      <c r="D976" s="81" t="str">
        <f>IFERROR(IF(C976="No CAS","",INDEX('DEQ Pollutant List'!$C$7:$C$611,MATCH('5. Pollutant Emissions - MB'!C976,'DEQ Pollutant List'!$B$7:$B$611,0))),"")</f>
        <v>Isopropyl alcohol</v>
      </c>
      <c r="E976" s="115"/>
      <c r="F976" s="138">
        <v>0</v>
      </c>
      <c r="G976" s="139">
        <v>7.0000000000000007E-2</v>
      </c>
      <c r="H976" s="104"/>
      <c r="I976" s="102" cm="1">
        <f t="array" ref="I976">((_xlfn.XLOOKUP(B976,'4. Material Balance Activities'!$C$193:$C$242,'4. Material Balance Activities'!$G$193:$G$242,NA,0,1)-_xlfn.XLOOKUP(B976,'4. Material Balance Activities'!$C$193:$C$242,'4. Material Balance Activities'!$M$193:$M$242,NA,0,1))*G976)*(1-F976)</f>
        <v>21.991200000000003</v>
      </c>
      <c r="J976" s="105" t="s">
        <v>214</v>
      </c>
      <c r="K976" s="83" t="s">
        <v>214</v>
      </c>
      <c r="L976" s="102" cm="1">
        <f t="array" ref="L976">((_xlfn.XLOOKUP(B976,'4. Material Balance Activities'!$C$193:$C$242,'4. Material Balance Activities'!$J$193:$J$242,NA,0,1)-_xlfn.XLOOKUP(B976,'4. Material Balance Activities'!$C$193:$C$242,'4. Material Balance Activities'!$P$193:$P$242,NA,0,1))*G976)*(1-F976)</f>
        <v>8.8674193548387112E-2</v>
      </c>
      <c r="M976" s="105" t="s">
        <v>214</v>
      </c>
      <c r="N976" s="83" t="s">
        <v>214</v>
      </c>
    </row>
    <row r="977" spans="1:14" x14ac:dyDescent="0.25">
      <c r="A977" s="79" t="s">
        <v>370</v>
      </c>
      <c r="B977" s="133" t="s">
        <v>254</v>
      </c>
      <c r="C977" s="137" t="s">
        <v>438</v>
      </c>
      <c r="D977" s="81" t="s">
        <v>439</v>
      </c>
      <c r="E977" s="115"/>
      <c r="F977" s="138">
        <v>0</v>
      </c>
      <c r="G977" s="139">
        <v>3.0000000000000001E-3</v>
      </c>
      <c r="H977" s="104"/>
      <c r="I977" s="102" cm="1">
        <f t="array" ref="I977">((_xlfn.XLOOKUP(B977,'4. Material Balance Activities'!$C$193:$C$242,'4. Material Balance Activities'!$G$193:$G$242,NA,0,1)-_xlfn.XLOOKUP(B977,'4. Material Balance Activities'!$C$193:$C$242,'4. Material Balance Activities'!$M$193:$M$242,NA,0,1))*G977)*(1-F977)</f>
        <v>0.9424800000000001</v>
      </c>
      <c r="J977" s="105" t="s">
        <v>214</v>
      </c>
      <c r="K977" s="83" t="s">
        <v>214</v>
      </c>
      <c r="L977" s="102" cm="1">
        <f t="array" ref="L977">((_xlfn.XLOOKUP(B977,'4. Material Balance Activities'!$C$193:$C$242,'4. Material Balance Activities'!$J$193:$J$242,NA,0,1)-_xlfn.XLOOKUP(B977,'4. Material Balance Activities'!$C$193:$C$242,'4. Material Balance Activities'!$P$193:$P$242,NA,0,1))*G977)*(1-F977)</f>
        <v>3.8003225806451614E-3</v>
      </c>
      <c r="M977" s="105" t="s">
        <v>214</v>
      </c>
      <c r="N977" s="83" t="s">
        <v>214</v>
      </c>
    </row>
    <row r="978" spans="1:14" x14ac:dyDescent="0.25">
      <c r="A978" s="79" t="s">
        <v>370</v>
      </c>
      <c r="B978" s="133" t="s">
        <v>254</v>
      </c>
      <c r="C978" s="137" t="s">
        <v>189</v>
      </c>
      <c r="D978" s="81" t="str">
        <f>IFERROR(IF(C978="No CAS","",INDEX('DEQ Pollutant List'!$C$7:$C$611,MATCH('5. Pollutant Emissions - MB'!C978,'DEQ Pollutant List'!$B$7:$B$611,0))),"")</f>
        <v>Toluene</v>
      </c>
      <c r="E978" s="115"/>
      <c r="F978" s="138">
        <v>0</v>
      </c>
      <c r="G978" s="139">
        <v>0.01</v>
      </c>
      <c r="H978" s="104"/>
      <c r="I978" s="102" cm="1">
        <f t="array" ref="I978">((_xlfn.XLOOKUP(B978,'4. Material Balance Activities'!$C$193:$C$242,'4. Material Balance Activities'!$G$193:$G$242,NA,0,1)-_xlfn.XLOOKUP(B978,'4. Material Balance Activities'!$C$193:$C$242,'4. Material Balance Activities'!$M$193:$M$242,NA,0,1))*G978)*(1-F978)</f>
        <v>3.1416000000000004</v>
      </c>
      <c r="J978" s="105" t="s">
        <v>214</v>
      </c>
      <c r="K978" s="83" t="s">
        <v>214</v>
      </c>
      <c r="L978" s="102" cm="1">
        <f t="array" ref="L978">((_xlfn.XLOOKUP(B978,'4. Material Balance Activities'!$C$193:$C$242,'4. Material Balance Activities'!$J$193:$J$242,NA,0,1)-_xlfn.XLOOKUP(B978,'4. Material Balance Activities'!$C$193:$C$242,'4. Material Balance Activities'!$P$193:$P$242,NA,0,1))*G978)*(1-F978)</f>
        <v>1.2667741935483872E-2</v>
      </c>
      <c r="M978" s="105" t="s">
        <v>214</v>
      </c>
      <c r="N978" s="83" t="s">
        <v>214</v>
      </c>
    </row>
    <row r="979" spans="1:14" x14ac:dyDescent="0.25">
      <c r="A979" s="79" t="s">
        <v>370</v>
      </c>
      <c r="B979" s="133" t="s">
        <v>254</v>
      </c>
      <c r="C979" s="137" t="s">
        <v>420</v>
      </c>
      <c r="D979" s="81" t="str">
        <f>IFERROR(IF(C979="No CAS","",INDEX('DEQ Pollutant List'!$C$7:$C$611,MATCH('5. Pollutant Emissions - MB'!C979,'DEQ Pollutant List'!$B$7:$B$611,0))),"")</f>
        <v>Acetone</v>
      </c>
      <c r="E979" s="115"/>
      <c r="F979" s="138">
        <v>0</v>
      </c>
      <c r="G979" s="139">
        <v>0.53</v>
      </c>
      <c r="H979" s="104"/>
      <c r="I979" s="102" cm="1">
        <f t="array" ref="I979">((_xlfn.XLOOKUP(B979,'4. Material Balance Activities'!$C$193:$C$242,'4. Material Balance Activities'!$G$193:$G$242,NA,0,1)-_xlfn.XLOOKUP(B979,'4. Material Balance Activities'!$C$193:$C$242,'4. Material Balance Activities'!$M$193:$M$242,NA,0,1))*G979)*(1-F979)</f>
        <v>166.50480000000002</v>
      </c>
      <c r="J979" s="105" t="s">
        <v>214</v>
      </c>
      <c r="K979" s="83" t="s">
        <v>214</v>
      </c>
      <c r="L979" s="102" cm="1">
        <f t="array" ref="L979">((_xlfn.XLOOKUP(B979,'4. Material Balance Activities'!$C$193:$C$242,'4. Material Balance Activities'!$J$193:$J$242,NA,0,1)-_xlfn.XLOOKUP(B979,'4. Material Balance Activities'!$C$193:$C$242,'4. Material Balance Activities'!$P$193:$P$242,NA,0,1))*G979)*(1-F979)</f>
        <v>0.67139032258064524</v>
      </c>
      <c r="M979" s="105" t="s">
        <v>214</v>
      </c>
      <c r="N979" s="83" t="s">
        <v>214</v>
      </c>
    </row>
    <row r="980" spans="1:14" x14ac:dyDescent="0.25">
      <c r="A980" s="79" t="s">
        <v>370</v>
      </c>
      <c r="B980" s="133" t="s">
        <v>255</v>
      </c>
      <c r="C980" s="137" t="s">
        <v>189</v>
      </c>
      <c r="D980" s="81" t="str">
        <f>IFERROR(IF(C980="No CAS","",INDEX('DEQ Pollutant List'!$C$7:$C$611,MATCH('5. Pollutant Emissions - MB'!C980,'DEQ Pollutant List'!$B$7:$B$611,0))),"")</f>
        <v>Toluene</v>
      </c>
      <c r="E980" s="115"/>
      <c r="F980" s="138">
        <v>0</v>
      </c>
      <c r="G980" s="139">
        <v>3.0000000000000001E-3</v>
      </c>
      <c r="H980" s="104"/>
      <c r="I980" s="102" cm="1">
        <f t="array" ref="I980">((_xlfn.XLOOKUP(B980,'4. Material Balance Activities'!$C$193:$C$242,'4. Material Balance Activities'!$G$193:$G$242,NA,0,1)-_xlfn.XLOOKUP(B980,'4. Material Balance Activities'!$C$193:$C$242,'4. Material Balance Activities'!$M$193:$M$242,NA,0,1))*G980)*(1-F980)</f>
        <v>8.4372354000000005</v>
      </c>
      <c r="J980" s="105" t="s">
        <v>214</v>
      </c>
      <c r="K980" s="83" t="s">
        <v>214</v>
      </c>
      <c r="L980" s="102" cm="1">
        <f t="array" ref="L980">((_xlfn.XLOOKUP(B980,'4. Material Balance Activities'!$C$193:$C$242,'4. Material Balance Activities'!$J$193:$J$242,NA,0,1)-_xlfn.XLOOKUP(B980,'4. Material Balance Activities'!$C$193:$C$242,'4. Material Balance Activities'!$P$193:$P$242,NA,0,1))*G980)*(1-F980)</f>
        <v>3.4021110483870971E-2</v>
      </c>
      <c r="M980" s="105" t="s">
        <v>214</v>
      </c>
      <c r="N980" s="83" t="s">
        <v>214</v>
      </c>
    </row>
    <row r="981" spans="1:14" x14ac:dyDescent="0.25">
      <c r="A981" s="79" t="s">
        <v>370</v>
      </c>
      <c r="B981" s="133" t="s">
        <v>255</v>
      </c>
      <c r="C981" s="137" t="s">
        <v>424</v>
      </c>
      <c r="D981" s="81" t="str">
        <f>IFERROR(IF(C981="No CAS","",INDEX('DEQ Pollutant List'!$C$7:$C$611,MATCH('5. Pollutant Emissions - MB'!C981,'DEQ Pollutant List'!$B$7:$B$611,0))),"")</f>
        <v>Isopropyl alcohol</v>
      </c>
      <c r="E981" s="115"/>
      <c r="F981" s="138">
        <v>0</v>
      </c>
      <c r="G981" s="139">
        <v>7.0000000000000007E-2</v>
      </c>
      <c r="H981" s="104"/>
      <c r="I981" s="102" cm="1">
        <f t="array" ref="I981">((_xlfn.XLOOKUP(B981,'4. Material Balance Activities'!$C$193:$C$242,'4. Material Balance Activities'!$G$193:$G$242,NA,0,1)-_xlfn.XLOOKUP(B981,'4. Material Balance Activities'!$C$193:$C$242,'4. Material Balance Activities'!$M$193:$M$242,NA,0,1))*G981)*(1-F981)</f>
        <v>196.86882600000004</v>
      </c>
      <c r="J981" s="105" t="s">
        <v>214</v>
      </c>
      <c r="K981" s="83" t="s">
        <v>214</v>
      </c>
      <c r="L981" s="102" cm="1">
        <f t="array" ref="L981">((_xlfn.XLOOKUP(B981,'4. Material Balance Activities'!$C$193:$C$242,'4. Material Balance Activities'!$J$193:$J$242,NA,0,1)-_xlfn.XLOOKUP(B981,'4. Material Balance Activities'!$C$193:$C$242,'4. Material Balance Activities'!$P$193:$P$242,NA,0,1))*G981)*(1-F981)</f>
        <v>0.79382591129032276</v>
      </c>
      <c r="M981" s="105" t="s">
        <v>214</v>
      </c>
      <c r="N981" s="83" t="s">
        <v>214</v>
      </c>
    </row>
    <row r="982" spans="1:14" x14ac:dyDescent="0.25">
      <c r="A982" s="79" t="s">
        <v>370</v>
      </c>
      <c r="B982" s="133" t="s">
        <v>255</v>
      </c>
      <c r="C982" s="137" t="s">
        <v>420</v>
      </c>
      <c r="D982" s="81" t="str">
        <f>IFERROR(IF(C982="No CAS","",INDEX('DEQ Pollutant List'!$C$7:$C$611,MATCH('5. Pollutant Emissions - MB'!C982,'DEQ Pollutant List'!$B$7:$B$611,0))),"")</f>
        <v>Acetone</v>
      </c>
      <c r="E982" s="115"/>
      <c r="F982" s="138">
        <v>0</v>
      </c>
      <c r="G982" s="139">
        <v>0.55000000000000004</v>
      </c>
      <c r="H982" s="104"/>
      <c r="I982" s="102" cm="1">
        <f t="array" ref="I982">((_xlfn.XLOOKUP(B982,'4. Material Balance Activities'!$C$193:$C$242,'4. Material Balance Activities'!$G$193:$G$242,NA,0,1)-_xlfn.XLOOKUP(B982,'4. Material Balance Activities'!$C$193:$C$242,'4. Material Balance Activities'!$M$193:$M$242,NA,0,1))*G982)*(1-F982)</f>
        <v>1546.8264900000004</v>
      </c>
      <c r="J982" s="105" t="s">
        <v>214</v>
      </c>
      <c r="K982" s="83" t="s">
        <v>214</v>
      </c>
      <c r="L982" s="102" cm="1">
        <f t="array" ref="L982">((_xlfn.XLOOKUP(B982,'4. Material Balance Activities'!$C$193:$C$242,'4. Material Balance Activities'!$J$193:$J$242,NA,0,1)-_xlfn.XLOOKUP(B982,'4. Material Balance Activities'!$C$193:$C$242,'4. Material Balance Activities'!$P$193:$P$242,NA,0,1))*G982)*(1-F982)</f>
        <v>6.2372035887096784</v>
      </c>
      <c r="M982" s="105" t="s">
        <v>214</v>
      </c>
      <c r="N982" s="83" t="s">
        <v>214</v>
      </c>
    </row>
    <row r="983" spans="1:14" x14ac:dyDescent="0.25">
      <c r="A983" s="79" t="s">
        <v>370</v>
      </c>
      <c r="B983" s="133" t="s">
        <v>256</v>
      </c>
      <c r="C983" s="137" t="s">
        <v>424</v>
      </c>
      <c r="D983" s="81" t="str">
        <f>IFERROR(IF(C983="No CAS","",INDEX('DEQ Pollutant List'!$C$7:$C$611,MATCH('5. Pollutant Emissions - MB'!C983,'DEQ Pollutant List'!$B$7:$B$611,0))),"")</f>
        <v>Isopropyl alcohol</v>
      </c>
      <c r="E983" s="115"/>
      <c r="F983" s="138">
        <v>0</v>
      </c>
      <c r="G983" s="139">
        <v>7.0000000000000007E-2</v>
      </c>
      <c r="H983" s="104"/>
      <c r="I983" s="102" cm="1">
        <f t="array" ref="I983">((_xlfn.XLOOKUP(B983,'4. Material Balance Activities'!$C$193:$C$242,'4. Material Balance Activities'!$G$193:$G$242,NA,0,1)-_xlfn.XLOOKUP(B983,'4. Material Balance Activities'!$C$193:$C$242,'4. Material Balance Activities'!$M$193:$M$242,NA,0,1))*G983)*(1-F983)</f>
        <v>88.740960000000015</v>
      </c>
      <c r="J983" s="105" t="s">
        <v>214</v>
      </c>
      <c r="K983" s="83" t="s">
        <v>214</v>
      </c>
      <c r="L983" s="102" cm="1">
        <f t="array" ref="L983">((_xlfn.XLOOKUP(B983,'4. Material Balance Activities'!$C$193:$C$242,'4. Material Balance Activities'!$J$193:$J$242,NA,0,1)-_xlfn.XLOOKUP(B983,'4. Material Balance Activities'!$C$193:$C$242,'4. Material Balance Activities'!$P$193:$P$242,NA,0,1))*G983)*(1-F983)</f>
        <v>0.35782645161290327</v>
      </c>
      <c r="M983" s="105" t="s">
        <v>214</v>
      </c>
      <c r="N983" s="83" t="s">
        <v>214</v>
      </c>
    </row>
    <row r="984" spans="1:14" x14ac:dyDescent="0.25">
      <c r="A984" s="79" t="s">
        <v>370</v>
      </c>
      <c r="B984" s="133" t="s">
        <v>256</v>
      </c>
      <c r="C984" s="137" t="s">
        <v>189</v>
      </c>
      <c r="D984" s="81" t="str">
        <f>IFERROR(IF(C984="No CAS","",INDEX('DEQ Pollutant List'!$C$7:$C$611,MATCH('5. Pollutant Emissions - MB'!C984,'DEQ Pollutant List'!$B$7:$B$611,0))),"")</f>
        <v>Toluene</v>
      </c>
      <c r="E984" s="115"/>
      <c r="F984" s="138">
        <v>0</v>
      </c>
      <c r="G984" s="139">
        <v>3.0000000000000001E-3</v>
      </c>
      <c r="H984" s="104"/>
      <c r="I984" s="102" cm="1">
        <f t="array" ref="I984">((_xlfn.XLOOKUP(B984,'4. Material Balance Activities'!$C$193:$C$242,'4. Material Balance Activities'!$G$193:$G$242,NA,0,1)-_xlfn.XLOOKUP(B984,'4. Material Balance Activities'!$C$193:$C$242,'4. Material Balance Activities'!$M$193:$M$242,NA,0,1))*G984)*(1-F984)</f>
        <v>3.8031840000000003</v>
      </c>
      <c r="J984" s="105" t="s">
        <v>214</v>
      </c>
      <c r="K984" s="83" t="s">
        <v>214</v>
      </c>
      <c r="L984" s="102" cm="1">
        <f t="array" ref="L984">((_xlfn.XLOOKUP(B984,'4. Material Balance Activities'!$C$193:$C$242,'4. Material Balance Activities'!$J$193:$J$242,NA,0,1)-_xlfn.XLOOKUP(B984,'4. Material Balance Activities'!$C$193:$C$242,'4. Material Balance Activities'!$P$193:$P$242,NA,0,1))*G984)*(1-F984)</f>
        <v>1.533541935483871E-2</v>
      </c>
      <c r="M984" s="105" t="s">
        <v>214</v>
      </c>
      <c r="N984" s="83" t="s">
        <v>214</v>
      </c>
    </row>
    <row r="985" spans="1:14" x14ac:dyDescent="0.25">
      <c r="A985" s="79" t="s">
        <v>370</v>
      </c>
      <c r="B985" s="133" t="s">
        <v>256</v>
      </c>
      <c r="C985" s="137" t="s">
        <v>432</v>
      </c>
      <c r="D985" s="81" t="str">
        <f>IFERROR(IF(C985="No CAS","",INDEX('DEQ Pollutant List'!$C$7:$C$611,MATCH('5. Pollutant Emissions - MB'!C985,'DEQ Pollutant List'!$B$7:$B$611,0))),"")</f>
        <v>Propylene glycol monomethyl ether acetate</v>
      </c>
      <c r="E985" s="115"/>
      <c r="F985" s="138">
        <v>0</v>
      </c>
      <c r="G985" s="139">
        <v>0.1</v>
      </c>
      <c r="H985" s="104"/>
      <c r="I985" s="102" cm="1">
        <f t="array" ref="I985">((_xlfn.XLOOKUP(B985,'4. Material Balance Activities'!$C$193:$C$242,'4. Material Balance Activities'!$G$193:$G$242,NA,0,1)-_xlfn.XLOOKUP(B985,'4. Material Balance Activities'!$C$193:$C$242,'4. Material Balance Activities'!$M$193:$M$242,NA,0,1))*G985)*(1-F985)</f>
        <v>126.77280000000002</v>
      </c>
      <c r="J985" s="105" t="s">
        <v>214</v>
      </c>
      <c r="K985" s="83" t="s">
        <v>214</v>
      </c>
      <c r="L985" s="102" cm="1">
        <f t="array" ref="L985">((_xlfn.XLOOKUP(B985,'4. Material Balance Activities'!$C$193:$C$242,'4. Material Balance Activities'!$J$193:$J$242,NA,0,1)-_xlfn.XLOOKUP(B985,'4. Material Balance Activities'!$C$193:$C$242,'4. Material Balance Activities'!$P$193:$P$242,NA,0,1))*G985)*(1-F985)</f>
        <v>0.51118064516129036</v>
      </c>
      <c r="M985" s="105" t="s">
        <v>214</v>
      </c>
      <c r="N985" s="83" t="s">
        <v>214</v>
      </c>
    </row>
    <row r="986" spans="1:14" x14ac:dyDescent="0.25">
      <c r="A986" s="79" t="s">
        <v>370</v>
      </c>
      <c r="B986" s="133" t="s">
        <v>256</v>
      </c>
      <c r="C986" s="137" t="s">
        <v>425</v>
      </c>
      <c r="D986" s="81" t="str">
        <f>IFERROR(IF(C986="No CAS","",INDEX('DEQ Pollutant List'!$C$7:$C$611,MATCH('5. Pollutant Emissions - MB'!C986,'DEQ Pollutant List'!$B$7:$B$611,0))),"")</f>
        <v>2-Butanone (methyl ethyl ketone)</v>
      </c>
      <c r="E986" s="115"/>
      <c r="F986" s="138">
        <v>0</v>
      </c>
      <c r="G986" s="139">
        <v>0.9</v>
      </c>
      <c r="H986" s="104"/>
      <c r="I986" s="102" cm="1">
        <f t="array" ref="I986">((_xlfn.XLOOKUP(B986,'4. Material Balance Activities'!$C$193:$C$242,'4. Material Balance Activities'!$G$193:$G$242,NA,0,1)-_xlfn.XLOOKUP(B986,'4. Material Balance Activities'!$C$193:$C$242,'4. Material Balance Activities'!$M$193:$M$242,NA,0,1))*G986)*(1-F986)</f>
        <v>1140.9552000000001</v>
      </c>
      <c r="J986" s="105" t="s">
        <v>214</v>
      </c>
      <c r="K986" s="83" t="s">
        <v>214</v>
      </c>
      <c r="L986" s="102" cm="1">
        <f t="array" ref="L986">((_xlfn.XLOOKUP(B986,'4. Material Balance Activities'!$C$193:$C$242,'4. Material Balance Activities'!$J$193:$J$242,NA,0,1)-_xlfn.XLOOKUP(B986,'4. Material Balance Activities'!$C$193:$C$242,'4. Material Balance Activities'!$P$193:$P$242,NA,0,1))*G986)*(1-F986)</f>
        <v>4.600625806451613</v>
      </c>
      <c r="M986" s="105" t="s">
        <v>214</v>
      </c>
      <c r="N986" s="83" t="s">
        <v>214</v>
      </c>
    </row>
    <row r="987" spans="1:14" x14ac:dyDescent="0.25">
      <c r="A987" s="79" t="s">
        <v>370</v>
      </c>
      <c r="B987" s="133" t="s">
        <v>256</v>
      </c>
      <c r="C987" s="137" t="s">
        <v>420</v>
      </c>
      <c r="D987" s="81" t="str">
        <f>IFERROR(IF(C987="No CAS","",INDEX('DEQ Pollutant List'!$C$7:$C$611,MATCH('5. Pollutant Emissions - MB'!C987,'DEQ Pollutant List'!$B$7:$B$611,0))),"")</f>
        <v>Acetone</v>
      </c>
      <c r="E987" s="115"/>
      <c r="F987" s="138">
        <v>0</v>
      </c>
      <c r="G987" s="139">
        <v>0.53</v>
      </c>
      <c r="H987" s="104"/>
      <c r="I987" s="102" cm="1">
        <f t="array" ref="I987">((_xlfn.XLOOKUP(B987,'4. Material Balance Activities'!$C$193:$C$242,'4. Material Balance Activities'!$G$193:$G$242,NA,0,1)-_xlfn.XLOOKUP(B987,'4. Material Balance Activities'!$C$193:$C$242,'4. Material Balance Activities'!$M$193:$M$242,NA,0,1))*G987)*(1-F987)</f>
        <v>671.89584000000002</v>
      </c>
      <c r="J987" s="105" t="s">
        <v>214</v>
      </c>
      <c r="K987" s="83" t="s">
        <v>214</v>
      </c>
      <c r="L987" s="102" cm="1">
        <f t="array" ref="L987">((_xlfn.XLOOKUP(B987,'4. Material Balance Activities'!$C$193:$C$242,'4. Material Balance Activities'!$J$193:$J$242,NA,0,1)-_xlfn.XLOOKUP(B987,'4. Material Balance Activities'!$C$193:$C$242,'4. Material Balance Activities'!$P$193:$P$242,NA,0,1))*G987)*(1-F987)</f>
        <v>2.7092574193548389</v>
      </c>
      <c r="M987" s="105" t="s">
        <v>214</v>
      </c>
      <c r="N987" s="83" t="s">
        <v>214</v>
      </c>
    </row>
    <row r="988" spans="1:14" x14ac:dyDescent="0.25">
      <c r="A988" s="79" t="s">
        <v>370</v>
      </c>
      <c r="B988" s="133" t="s">
        <v>257</v>
      </c>
      <c r="C988" s="137" t="s">
        <v>189</v>
      </c>
      <c r="D988" s="81" t="str">
        <f>IFERROR(IF(C988="No CAS","",INDEX('DEQ Pollutant List'!$C$7:$C$611,MATCH('5. Pollutant Emissions - MB'!C988,'DEQ Pollutant List'!$B$7:$B$611,0))),"")</f>
        <v>Toluene</v>
      </c>
      <c r="E988" s="115"/>
      <c r="F988" s="138">
        <v>0</v>
      </c>
      <c r="G988" s="139">
        <v>3.0000000000000001E-3</v>
      </c>
      <c r="H988" s="104"/>
      <c r="I988" s="102" cm="1">
        <f t="array" ref="I988">((_xlfn.XLOOKUP(B988,'4. Material Balance Activities'!$C$193:$C$242,'4. Material Balance Activities'!$G$193:$G$242,NA,0,1)-_xlfn.XLOOKUP(B988,'4. Material Balance Activities'!$C$193:$C$242,'4. Material Balance Activities'!$M$193:$M$242,NA,0,1))*G988)*(1-F988)</f>
        <v>0.89254440000000013</v>
      </c>
      <c r="J988" s="105" t="s">
        <v>214</v>
      </c>
      <c r="K988" s="83" t="s">
        <v>214</v>
      </c>
      <c r="L988" s="102" cm="1">
        <f t="array" ref="L988">((_xlfn.XLOOKUP(B988,'4. Material Balance Activities'!$C$193:$C$242,'4. Material Balance Activities'!$J$193:$J$242,NA,0,1)-_xlfn.XLOOKUP(B988,'4. Material Balance Activities'!$C$193:$C$242,'4. Material Balance Activities'!$P$193:$P$242,NA,0,1))*G988)*(1-F988)</f>
        <v>3.5989693548387101E-3</v>
      </c>
      <c r="M988" s="105" t="s">
        <v>214</v>
      </c>
      <c r="N988" s="83" t="s">
        <v>214</v>
      </c>
    </row>
    <row r="989" spans="1:14" x14ac:dyDescent="0.25">
      <c r="A989" s="79" t="s">
        <v>370</v>
      </c>
      <c r="B989" s="133" t="s">
        <v>257</v>
      </c>
      <c r="C989" s="137" t="s">
        <v>424</v>
      </c>
      <c r="D989" s="81" t="str">
        <f>IFERROR(IF(C989="No CAS","",INDEX('DEQ Pollutant List'!$C$7:$C$611,MATCH('5. Pollutant Emissions - MB'!C989,'DEQ Pollutant List'!$B$7:$B$611,0))),"")</f>
        <v>Isopropyl alcohol</v>
      </c>
      <c r="E989" s="115"/>
      <c r="F989" s="138">
        <v>0</v>
      </c>
      <c r="G989" s="139">
        <v>0.06</v>
      </c>
      <c r="H989" s="104"/>
      <c r="I989" s="102" cm="1">
        <f t="array" ref="I989">((_xlfn.XLOOKUP(B989,'4. Material Balance Activities'!$C$193:$C$242,'4. Material Balance Activities'!$G$193:$G$242,NA,0,1)-_xlfn.XLOOKUP(B989,'4. Material Balance Activities'!$C$193:$C$242,'4. Material Balance Activities'!$M$193:$M$242,NA,0,1))*G989)*(1-F989)</f>
        <v>17.850888000000001</v>
      </c>
      <c r="J989" s="105" t="s">
        <v>214</v>
      </c>
      <c r="K989" s="83" t="s">
        <v>214</v>
      </c>
      <c r="L989" s="102" cm="1">
        <f t="array" ref="L989">((_xlfn.XLOOKUP(B989,'4. Material Balance Activities'!$C$193:$C$242,'4. Material Balance Activities'!$J$193:$J$242,NA,0,1)-_xlfn.XLOOKUP(B989,'4. Material Balance Activities'!$C$193:$C$242,'4. Material Balance Activities'!$P$193:$P$242,NA,0,1))*G989)*(1-F989)</f>
        <v>7.1979387096774192E-2</v>
      </c>
      <c r="M989" s="105" t="s">
        <v>214</v>
      </c>
      <c r="N989" s="83" t="s">
        <v>214</v>
      </c>
    </row>
    <row r="990" spans="1:14" x14ac:dyDescent="0.25">
      <c r="A990" s="79" t="s">
        <v>370</v>
      </c>
      <c r="B990" s="133" t="s">
        <v>257</v>
      </c>
      <c r="C990" s="137" t="s">
        <v>420</v>
      </c>
      <c r="D990" s="81" t="str">
        <f>IFERROR(IF(C990="No CAS","",INDEX('DEQ Pollutant List'!$C$7:$C$611,MATCH('5. Pollutant Emissions - MB'!C990,'DEQ Pollutant List'!$B$7:$B$611,0))),"")</f>
        <v>Acetone</v>
      </c>
      <c r="E990" s="115"/>
      <c r="F990" s="138">
        <v>0</v>
      </c>
      <c r="G990" s="139">
        <v>0.56999999999999995</v>
      </c>
      <c r="H990" s="104"/>
      <c r="I990" s="102" cm="1">
        <f t="array" ref="I990">((_xlfn.XLOOKUP(B990,'4. Material Balance Activities'!$C$193:$C$242,'4. Material Balance Activities'!$G$193:$G$242,NA,0,1)-_xlfn.XLOOKUP(B990,'4. Material Balance Activities'!$C$193:$C$242,'4. Material Balance Activities'!$M$193:$M$242,NA,0,1))*G990)*(1-F990)</f>
        <v>169.58343600000001</v>
      </c>
      <c r="J990" s="105" t="s">
        <v>214</v>
      </c>
      <c r="K990" s="83" t="s">
        <v>214</v>
      </c>
      <c r="L990" s="102" cm="1">
        <f t="array" ref="L990">((_xlfn.XLOOKUP(B990,'4. Material Balance Activities'!$C$193:$C$242,'4. Material Balance Activities'!$J$193:$J$242,NA,0,1)-_xlfn.XLOOKUP(B990,'4. Material Balance Activities'!$C$193:$C$242,'4. Material Balance Activities'!$P$193:$P$242,NA,0,1))*G990)*(1-F990)</f>
        <v>0.68380417741935484</v>
      </c>
      <c r="M990" s="105" t="s">
        <v>214</v>
      </c>
      <c r="N990" s="83" t="s">
        <v>214</v>
      </c>
    </row>
    <row r="991" spans="1:14" x14ac:dyDescent="0.25">
      <c r="A991" s="79" t="s">
        <v>370</v>
      </c>
      <c r="B991" s="133" t="s">
        <v>258</v>
      </c>
      <c r="C991" s="137" t="s">
        <v>424</v>
      </c>
      <c r="D991" s="81" t="str">
        <f>IFERROR(IF(C991="No CAS","",INDEX('DEQ Pollutant List'!$C$7:$C$611,MATCH('5. Pollutant Emissions - MB'!C991,'DEQ Pollutant List'!$B$7:$B$611,0))),"")</f>
        <v>Isopropyl alcohol</v>
      </c>
      <c r="E991" s="115"/>
      <c r="F991" s="138">
        <v>0</v>
      </c>
      <c r="G991" s="139">
        <v>0.06</v>
      </c>
      <c r="H991" s="104"/>
      <c r="I991" s="102" cm="1">
        <f t="array" ref="I991">((_xlfn.XLOOKUP(B991,'4. Material Balance Activities'!$C$193:$C$242,'4. Material Balance Activities'!$G$193:$G$242,NA,0,1)-_xlfn.XLOOKUP(B991,'4. Material Balance Activities'!$C$193:$C$242,'4. Material Balance Activities'!$M$193:$M$242,NA,0,1))*G991)*(1-F991)</f>
        <v>30.693960000000001</v>
      </c>
      <c r="J991" s="105" t="s">
        <v>214</v>
      </c>
      <c r="K991" s="83" t="s">
        <v>214</v>
      </c>
      <c r="L991" s="102" cm="1">
        <f t="array" ref="L991">((_xlfn.XLOOKUP(B991,'4. Material Balance Activities'!$C$193:$C$242,'4. Material Balance Activities'!$J$193:$J$242,NA,0,1)-_xlfn.XLOOKUP(B991,'4. Material Balance Activities'!$C$193:$C$242,'4. Material Balance Activities'!$P$193:$P$242,NA,0,1))*G991)*(1-F991)</f>
        <v>0.12376596774193548</v>
      </c>
      <c r="M991" s="105" t="s">
        <v>214</v>
      </c>
      <c r="N991" s="83" t="s">
        <v>214</v>
      </c>
    </row>
    <row r="992" spans="1:14" x14ac:dyDescent="0.25">
      <c r="A992" s="79" t="s">
        <v>370</v>
      </c>
      <c r="B992" s="133" t="s">
        <v>258</v>
      </c>
      <c r="C992" s="137" t="s">
        <v>420</v>
      </c>
      <c r="D992" s="81" t="str">
        <f>IFERROR(IF(C992="No CAS","",INDEX('DEQ Pollutant List'!$C$7:$C$611,MATCH('5. Pollutant Emissions - MB'!C992,'DEQ Pollutant List'!$B$7:$B$611,0))),"")</f>
        <v>Acetone</v>
      </c>
      <c r="E992" s="115"/>
      <c r="F992" s="138">
        <v>0</v>
      </c>
      <c r="G992" s="139">
        <v>0.6</v>
      </c>
      <c r="H992" s="104"/>
      <c r="I992" s="102" cm="1">
        <f t="array" ref="I992">((_xlfn.XLOOKUP(B992,'4. Material Balance Activities'!$C$193:$C$242,'4. Material Balance Activities'!$G$193:$G$242,NA,0,1)-_xlfn.XLOOKUP(B992,'4. Material Balance Activities'!$C$193:$C$242,'4. Material Balance Activities'!$M$193:$M$242,NA,0,1))*G992)*(1-F992)</f>
        <v>306.93959999999998</v>
      </c>
      <c r="J992" s="105" t="s">
        <v>214</v>
      </c>
      <c r="K992" s="83" t="s">
        <v>214</v>
      </c>
      <c r="L992" s="102" cm="1">
        <f t="array" ref="L992">((_xlfn.XLOOKUP(B992,'4. Material Balance Activities'!$C$193:$C$242,'4. Material Balance Activities'!$J$193:$J$242,NA,0,1)-_xlfn.XLOOKUP(B992,'4. Material Balance Activities'!$C$193:$C$242,'4. Material Balance Activities'!$P$193:$P$242,NA,0,1))*G992)*(1-F992)</f>
        <v>1.2376596774193549</v>
      </c>
      <c r="M992" s="105" t="s">
        <v>214</v>
      </c>
      <c r="N992" s="83" t="s">
        <v>214</v>
      </c>
    </row>
    <row r="993" spans="1:14" x14ac:dyDescent="0.25">
      <c r="A993" s="79" t="s">
        <v>370</v>
      </c>
      <c r="B993" s="133" t="s">
        <v>259</v>
      </c>
      <c r="C993" s="137" t="s">
        <v>178</v>
      </c>
      <c r="D993" s="81" t="str">
        <f>IFERROR(IF(C993="No CAS","",INDEX('DEQ Pollutant List'!$C$7:$C$611,MATCH('5. Pollutant Emissions - MB'!C993,'DEQ Pollutant List'!$B$7:$B$611,0))),"")</f>
        <v>Chromium VI, chromate and dichromate particulate</v>
      </c>
      <c r="E993" s="115"/>
      <c r="F993" s="138">
        <f>1-(1-0.75)*(1-0.992)</f>
        <v>0.998</v>
      </c>
      <c r="G993" s="139">
        <v>3.0000000000000001E-3</v>
      </c>
      <c r="H993" s="104"/>
      <c r="I993" s="102" cm="1">
        <f t="array" ref="I993">((_xlfn.XLOOKUP(B993,'4. Material Balance Activities'!$C$193:$C$242,'4. Material Balance Activities'!$G$193:$G$242,NA,0,1)-_xlfn.XLOOKUP(B993,'4. Material Balance Activities'!$C$193:$C$242,'4. Material Balance Activities'!$M$193:$M$242,NA,0,1))*G993)*(1-F993)</f>
        <v>8.4419280000000065E-3</v>
      </c>
      <c r="J993" s="105" t="s">
        <v>214</v>
      </c>
      <c r="K993" s="83" t="s">
        <v>214</v>
      </c>
      <c r="L993" s="102" cm="1">
        <f t="array" ref="L993">((_xlfn.XLOOKUP(B993,'4. Material Balance Activities'!$C$193:$C$242,'4. Material Balance Activities'!$J$193:$J$242,NA,0,1)-_xlfn.XLOOKUP(B993,'4. Material Balance Activities'!$C$193:$C$242,'4. Material Balance Activities'!$P$193:$P$242,NA,0,1))*G993)*(1-F993)</f>
        <v>3.4040032258064539E-5</v>
      </c>
      <c r="M993" s="105" t="s">
        <v>214</v>
      </c>
      <c r="N993" s="83" t="s">
        <v>214</v>
      </c>
    </row>
    <row r="994" spans="1:14" x14ac:dyDescent="0.25">
      <c r="A994" s="79" t="s">
        <v>370</v>
      </c>
      <c r="B994" s="133" t="s">
        <v>259</v>
      </c>
      <c r="C994" s="137" t="s">
        <v>420</v>
      </c>
      <c r="D994" s="81" t="str">
        <f>IFERROR(IF(C994="No CAS","",INDEX('DEQ Pollutant List'!$C$7:$C$611,MATCH('5. Pollutant Emissions - MB'!C994,'DEQ Pollutant List'!$B$7:$B$611,0))),"")</f>
        <v>Acetone</v>
      </c>
      <c r="E994" s="115"/>
      <c r="F994" s="138">
        <v>0</v>
      </c>
      <c r="G994" s="139">
        <v>0.5</v>
      </c>
      <c r="H994" s="104"/>
      <c r="I994" s="102" cm="1">
        <f t="array" ref="I994">((_xlfn.XLOOKUP(B994,'4. Material Balance Activities'!$C$193:$C$242,'4. Material Balance Activities'!$G$193:$G$242,NA,0,1)-_xlfn.XLOOKUP(B994,'4. Material Balance Activities'!$C$193:$C$242,'4. Material Balance Activities'!$M$193:$M$242,NA,0,1))*G994)*(1-F994)</f>
        <v>703.49399999999991</v>
      </c>
      <c r="J994" s="105" t="s">
        <v>214</v>
      </c>
      <c r="K994" s="83" t="s">
        <v>214</v>
      </c>
      <c r="L994" s="102" cm="1">
        <f t="array" ref="L994">((_xlfn.XLOOKUP(B994,'4. Material Balance Activities'!$C$193:$C$242,'4. Material Balance Activities'!$J$193:$J$242,NA,0,1)-_xlfn.XLOOKUP(B994,'4. Material Balance Activities'!$C$193:$C$242,'4. Material Balance Activities'!$P$193:$P$242,NA,0,1))*G994)*(1-F994)</f>
        <v>2.8366693548387092</v>
      </c>
      <c r="M994" s="105" t="s">
        <v>214</v>
      </c>
      <c r="N994" s="83" t="s">
        <v>214</v>
      </c>
    </row>
    <row r="995" spans="1:14" x14ac:dyDescent="0.25">
      <c r="A995" s="79" t="s">
        <v>370</v>
      </c>
      <c r="B995" s="133" t="s">
        <v>259</v>
      </c>
      <c r="C995" s="137" t="s">
        <v>423</v>
      </c>
      <c r="D995" s="81" t="str">
        <f>IFERROR(IF(C995="No CAS","",INDEX('DEQ Pollutant List'!$C$7:$C$611,MATCH('5. Pollutant Emissions - MB'!C995,'DEQ Pollutant List'!$B$7:$B$611,0))),"")</f>
        <v>Propylene glycol monomethyl ether</v>
      </c>
      <c r="E995" s="115"/>
      <c r="F995" s="138">
        <v>0</v>
      </c>
      <c r="G995" s="139">
        <v>0.03</v>
      </c>
      <c r="H995" s="104" t="s">
        <v>421</v>
      </c>
      <c r="I995" s="102" cm="1">
        <f t="array" ref="I995">((_xlfn.XLOOKUP(B995,'4. Material Balance Activities'!$C$193:$C$242,'4. Material Balance Activities'!$G$193:$G$242,NA,0,1)-_xlfn.XLOOKUP(B995,'4. Material Balance Activities'!$C$193:$C$242,'4. Material Balance Activities'!$M$193:$M$242,NA,0,1))*G995)*(1-F995)</f>
        <v>42.209639999999993</v>
      </c>
      <c r="J995" s="105" t="s">
        <v>214</v>
      </c>
      <c r="K995" s="83" t="s">
        <v>214</v>
      </c>
      <c r="L995" s="102" cm="1">
        <f t="array" ref="L995">((_xlfn.XLOOKUP(B995,'4. Material Balance Activities'!$C$193:$C$242,'4. Material Balance Activities'!$J$193:$J$242,NA,0,1)-_xlfn.XLOOKUP(B995,'4. Material Balance Activities'!$C$193:$C$242,'4. Material Balance Activities'!$P$193:$P$242,NA,0,1))*G995)*(1-F995)</f>
        <v>0.17020016129032253</v>
      </c>
      <c r="M995" s="105" t="s">
        <v>214</v>
      </c>
      <c r="N995" s="83" t="s">
        <v>214</v>
      </c>
    </row>
    <row r="996" spans="1:14" x14ac:dyDescent="0.25">
      <c r="A996" s="79" t="s">
        <v>370</v>
      </c>
      <c r="B996" s="133" t="s">
        <v>259</v>
      </c>
      <c r="C996" s="137" t="s">
        <v>424</v>
      </c>
      <c r="D996" s="81" t="str">
        <f>IFERROR(IF(C996="No CAS","",INDEX('DEQ Pollutant List'!$C$7:$C$611,MATCH('5. Pollutant Emissions - MB'!C996,'DEQ Pollutant List'!$B$7:$B$611,0))),"")</f>
        <v>Isopropyl alcohol</v>
      </c>
      <c r="E996" s="115"/>
      <c r="F996" s="138">
        <v>0</v>
      </c>
      <c r="G996" s="139">
        <v>0.09</v>
      </c>
      <c r="H996" s="104"/>
      <c r="I996" s="102" cm="1">
        <f t="array" ref="I996">((_xlfn.XLOOKUP(B996,'4. Material Balance Activities'!$C$193:$C$242,'4. Material Balance Activities'!$G$193:$G$242,NA,0,1)-_xlfn.XLOOKUP(B996,'4. Material Balance Activities'!$C$193:$C$242,'4. Material Balance Activities'!$M$193:$M$242,NA,0,1))*G996)*(1-F996)</f>
        <v>126.62891999999998</v>
      </c>
      <c r="J996" s="105" t="s">
        <v>214</v>
      </c>
      <c r="K996" s="83" t="s">
        <v>214</v>
      </c>
      <c r="L996" s="102" cm="1">
        <f t="array" ref="L996">((_xlfn.XLOOKUP(B996,'4. Material Balance Activities'!$C$193:$C$242,'4. Material Balance Activities'!$J$193:$J$242,NA,0,1)-_xlfn.XLOOKUP(B996,'4. Material Balance Activities'!$C$193:$C$242,'4. Material Balance Activities'!$P$193:$P$242,NA,0,1))*G996)*(1-F996)</f>
        <v>0.51060048387096768</v>
      </c>
      <c r="M996" s="105" t="s">
        <v>214</v>
      </c>
      <c r="N996" s="83" t="s">
        <v>214</v>
      </c>
    </row>
    <row r="997" spans="1:14" x14ac:dyDescent="0.25">
      <c r="A997" s="79" t="s">
        <v>370</v>
      </c>
      <c r="B997" s="133" t="s">
        <v>260</v>
      </c>
      <c r="C997" s="137" t="s">
        <v>189</v>
      </c>
      <c r="D997" s="81" t="str">
        <f>IFERROR(IF(C997="No CAS","",INDEX('DEQ Pollutant List'!$C$7:$C$611,MATCH('5. Pollutant Emissions - MB'!C997,'DEQ Pollutant List'!$B$7:$B$611,0))),"")</f>
        <v>Toluene</v>
      </c>
      <c r="E997" s="115"/>
      <c r="F997" s="138">
        <v>0</v>
      </c>
      <c r="G997" s="139">
        <v>3.0000000000000001E-3</v>
      </c>
      <c r="H997" s="104"/>
      <c r="I997" s="102" cm="1">
        <f t="array" ref="I997">((_xlfn.XLOOKUP(B997,'4. Material Balance Activities'!$C$193:$C$242,'4. Material Balance Activities'!$G$193:$G$242,NA,0,1)-_xlfn.XLOOKUP(B997,'4. Material Balance Activities'!$C$193:$C$242,'4. Material Balance Activities'!$M$193:$M$242,NA,0,1))*G997)*(1-F997)</f>
        <v>0.414018</v>
      </c>
      <c r="J997" s="105" t="s">
        <v>214</v>
      </c>
      <c r="K997" s="83" t="s">
        <v>214</v>
      </c>
      <c r="L997" s="102" cm="1">
        <f t="array" ref="L997">((_xlfn.XLOOKUP(B997,'4. Material Balance Activities'!$C$193:$C$242,'4. Material Balance Activities'!$J$193:$J$242,NA,0,1)-_xlfn.XLOOKUP(B997,'4. Material Balance Activities'!$C$193:$C$242,'4. Material Balance Activities'!$P$193:$P$242,NA,0,1))*G997)*(1-F997)</f>
        <v>1.6694274193548386E-3</v>
      </c>
      <c r="M997" s="105" t="s">
        <v>214</v>
      </c>
      <c r="N997" s="83" t="s">
        <v>214</v>
      </c>
    </row>
    <row r="998" spans="1:14" x14ac:dyDescent="0.25">
      <c r="A998" s="79" t="s">
        <v>370</v>
      </c>
      <c r="B998" s="133" t="s">
        <v>260</v>
      </c>
      <c r="C998" s="137" t="s">
        <v>432</v>
      </c>
      <c r="D998" s="81" t="str">
        <f>IFERROR(IF(C998="No CAS","",INDEX('DEQ Pollutant List'!$C$7:$C$611,MATCH('5. Pollutant Emissions - MB'!C998,'DEQ Pollutant List'!$B$7:$B$611,0))),"")</f>
        <v>Propylene glycol monomethyl ether acetate</v>
      </c>
      <c r="E998" s="115"/>
      <c r="F998" s="138">
        <v>0</v>
      </c>
      <c r="G998" s="139">
        <v>0.02</v>
      </c>
      <c r="H998" s="104"/>
      <c r="I998" s="102" cm="1">
        <f t="array" ref="I998">((_xlfn.XLOOKUP(B998,'4. Material Balance Activities'!$C$193:$C$242,'4. Material Balance Activities'!$G$193:$G$242,NA,0,1)-_xlfn.XLOOKUP(B998,'4. Material Balance Activities'!$C$193:$C$242,'4. Material Balance Activities'!$M$193:$M$242,NA,0,1))*G998)*(1-F998)</f>
        <v>2.7601200000000001</v>
      </c>
      <c r="J998" s="105" t="s">
        <v>214</v>
      </c>
      <c r="K998" s="83" t="s">
        <v>214</v>
      </c>
      <c r="L998" s="102" cm="1">
        <f t="array" ref="L998">((_xlfn.XLOOKUP(B998,'4. Material Balance Activities'!$C$193:$C$242,'4. Material Balance Activities'!$J$193:$J$242,NA,0,1)-_xlfn.XLOOKUP(B998,'4. Material Balance Activities'!$C$193:$C$242,'4. Material Balance Activities'!$P$193:$P$242,NA,0,1))*G998)*(1-F998)</f>
        <v>1.1129516129032258E-2</v>
      </c>
      <c r="M998" s="105" t="s">
        <v>214</v>
      </c>
      <c r="N998" s="83" t="s">
        <v>214</v>
      </c>
    </row>
    <row r="999" spans="1:14" x14ac:dyDescent="0.25">
      <c r="A999" s="79" t="s">
        <v>370</v>
      </c>
      <c r="B999" s="133" t="s">
        <v>260</v>
      </c>
      <c r="C999" s="137" t="s">
        <v>424</v>
      </c>
      <c r="D999" s="81" t="str">
        <f>IFERROR(IF(C999="No CAS","",INDEX('DEQ Pollutant List'!$C$7:$C$611,MATCH('5. Pollutant Emissions - MB'!C999,'DEQ Pollutant List'!$B$7:$B$611,0))),"")</f>
        <v>Isopropyl alcohol</v>
      </c>
      <c r="E999" s="115"/>
      <c r="F999" s="138">
        <v>0</v>
      </c>
      <c r="G999" s="139">
        <v>7.0000000000000007E-2</v>
      </c>
      <c r="H999" s="104"/>
      <c r="I999" s="102" cm="1">
        <f t="array" ref="I999">((_xlfn.XLOOKUP(B999,'4. Material Balance Activities'!$C$193:$C$242,'4. Material Balance Activities'!$G$193:$G$242,NA,0,1)-_xlfn.XLOOKUP(B999,'4. Material Balance Activities'!$C$193:$C$242,'4. Material Balance Activities'!$M$193:$M$242,NA,0,1))*G999)*(1-F999)</f>
        <v>9.6604200000000002</v>
      </c>
      <c r="J999" s="105" t="s">
        <v>214</v>
      </c>
      <c r="K999" s="83" t="s">
        <v>214</v>
      </c>
      <c r="L999" s="102" cm="1">
        <f t="array" ref="L999">((_xlfn.XLOOKUP(B999,'4. Material Balance Activities'!$C$193:$C$242,'4. Material Balance Activities'!$J$193:$J$242,NA,0,1)-_xlfn.XLOOKUP(B999,'4. Material Balance Activities'!$C$193:$C$242,'4. Material Balance Activities'!$P$193:$P$242,NA,0,1))*G999)*(1-F999)</f>
        <v>3.8953306451612907E-2</v>
      </c>
      <c r="M999" s="105" t="s">
        <v>214</v>
      </c>
      <c r="N999" s="83" t="s">
        <v>214</v>
      </c>
    </row>
    <row r="1000" spans="1:14" x14ac:dyDescent="0.25">
      <c r="A1000" s="79" t="s">
        <v>370</v>
      </c>
      <c r="B1000" s="133" t="s">
        <v>260</v>
      </c>
      <c r="C1000" s="137" t="s">
        <v>420</v>
      </c>
      <c r="D1000" s="81" t="str">
        <f>IFERROR(IF(C1000="No CAS","",INDEX('DEQ Pollutant List'!$C$7:$C$611,MATCH('5. Pollutant Emissions - MB'!C1000,'DEQ Pollutant List'!$B$7:$B$611,0))),"")</f>
        <v>Acetone</v>
      </c>
      <c r="E1000" s="115"/>
      <c r="F1000" s="138">
        <v>0</v>
      </c>
      <c r="G1000" s="139">
        <v>0.51</v>
      </c>
      <c r="H1000" s="104"/>
      <c r="I1000" s="102" cm="1">
        <f t="array" ref="I1000">((_xlfn.XLOOKUP(B1000,'4. Material Balance Activities'!$C$193:$C$242,'4. Material Balance Activities'!$G$193:$G$242,NA,0,1)-_xlfn.XLOOKUP(B1000,'4. Material Balance Activities'!$C$193:$C$242,'4. Material Balance Activities'!$M$193:$M$242,NA,0,1))*G1000)*(1-F1000)</f>
        <v>70.38306</v>
      </c>
      <c r="J1000" s="105" t="s">
        <v>214</v>
      </c>
      <c r="K1000" s="83" t="s">
        <v>214</v>
      </c>
      <c r="L1000" s="102" cm="1">
        <f t="array" ref="L1000">((_xlfn.XLOOKUP(B1000,'4. Material Balance Activities'!$C$193:$C$242,'4. Material Balance Activities'!$J$193:$J$242,NA,0,1)-_xlfn.XLOOKUP(B1000,'4. Material Balance Activities'!$C$193:$C$242,'4. Material Balance Activities'!$P$193:$P$242,NA,0,1))*G1000)*(1-F1000)</f>
        <v>0.28380266129032256</v>
      </c>
      <c r="M1000" s="105" t="s">
        <v>214</v>
      </c>
      <c r="N1000" s="83" t="s">
        <v>214</v>
      </c>
    </row>
    <row r="1001" spans="1:14" x14ac:dyDescent="0.25">
      <c r="A1001" s="79" t="s">
        <v>370</v>
      </c>
      <c r="B1001" s="133" t="s">
        <v>261</v>
      </c>
      <c r="C1001" s="137" t="s">
        <v>181</v>
      </c>
      <c r="D1001" s="81" t="str">
        <f>IFERROR(IF(C1001="No CAS","",INDEX('DEQ Pollutant List'!$C$7:$C$611,MATCH('5. Pollutant Emissions - MB'!C1001,'DEQ Pollutant List'!$B$7:$B$611,0))),"")</f>
        <v>Ethyl benzene</v>
      </c>
      <c r="E1001" s="115"/>
      <c r="F1001" s="138">
        <v>0</v>
      </c>
      <c r="G1001" s="139">
        <v>1E-3</v>
      </c>
      <c r="H1001" s="104"/>
      <c r="I1001" s="102" cm="1">
        <f t="array" ref="I1001">((_xlfn.XLOOKUP(B1001,'4. Material Balance Activities'!$C$193:$C$242,'4. Material Balance Activities'!$G$193:$G$242,NA,0,1)-_xlfn.XLOOKUP(B1001,'4. Material Balance Activities'!$C$193:$C$242,'4. Material Balance Activities'!$M$193:$M$242,NA,0,1))*G1001)*(1-F1001)</f>
        <v>0.14500199999999999</v>
      </c>
      <c r="J1001" s="105" t="s">
        <v>214</v>
      </c>
      <c r="K1001" s="83" t="s">
        <v>214</v>
      </c>
      <c r="L1001" s="102" cm="1">
        <f t="array" ref="L1001">((_xlfn.XLOOKUP(B1001,'4. Material Balance Activities'!$C$193:$C$242,'4. Material Balance Activities'!$J$193:$J$242,NA,0,1)-_xlfn.XLOOKUP(B1001,'4. Material Balance Activities'!$C$193:$C$242,'4. Material Balance Activities'!$P$193:$P$242,NA,0,1))*G1001)*(1-F1001)</f>
        <v>5.8468548387096764E-4</v>
      </c>
      <c r="M1001" s="105" t="s">
        <v>214</v>
      </c>
      <c r="N1001" s="83" t="s">
        <v>214</v>
      </c>
    </row>
    <row r="1002" spans="1:14" x14ac:dyDescent="0.25">
      <c r="A1002" s="79" t="s">
        <v>370</v>
      </c>
      <c r="B1002" s="133" t="s">
        <v>261</v>
      </c>
      <c r="C1002" s="137" t="s">
        <v>438</v>
      </c>
      <c r="D1002" s="81" t="s">
        <v>439</v>
      </c>
      <c r="E1002" s="115"/>
      <c r="F1002" s="138">
        <v>0</v>
      </c>
      <c r="G1002" s="139">
        <v>0.01</v>
      </c>
      <c r="H1002" s="104"/>
      <c r="I1002" s="102" cm="1">
        <f t="array" ref="I1002">((_xlfn.XLOOKUP(B1002,'4. Material Balance Activities'!$C$193:$C$242,'4. Material Balance Activities'!$G$193:$G$242,NA,0,1)-_xlfn.XLOOKUP(B1002,'4. Material Balance Activities'!$C$193:$C$242,'4. Material Balance Activities'!$M$193:$M$242,NA,0,1))*G1002)*(1-F1002)</f>
        <v>1.4500199999999999</v>
      </c>
      <c r="J1002" s="105" t="s">
        <v>214</v>
      </c>
      <c r="K1002" s="83" t="s">
        <v>214</v>
      </c>
      <c r="L1002" s="102" cm="1">
        <f t="array" ref="L1002">((_xlfn.XLOOKUP(B1002,'4. Material Balance Activities'!$C$193:$C$242,'4. Material Balance Activities'!$J$193:$J$242,NA,0,1)-_xlfn.XLOOKUP(B1002,'4. Material Balance Activities'!$C$193:$C$242,'4. Material Balance Activities'!$P$193:$P$242,NA,0,1))*G1002)*(1-F1002)</f>
        <v>5.8468548387096766E-3</v>
      </c>
      <c r="M1002" s="105" t="s">
        <v>214</v>
      </c>
      <c r="N1002" s="83" t="s">
        <v>214</v>
      </c>
    </row>
    <row r="1003" spans="1:14" x14ac:dyDescent="0.25">
      <c r="A1003" s="79" t="s">
        <v>370</v>
      </c>
      <c r="B1003" s="133" t="s">
        <v>261</v>
      </c>
      <c r="C1003" s="137" t="s">
        <v>183</v>
      </c>
      <c r="D1003" s="81" t="str">
        <f>IFERROR(IF(C1003="No CAS","",INDEX('DEQ Pollutant List'!$C$7:$C$611,MATCH('5. Pollutant Emissions - MB'!C1003,'DEQ Pollutant List'!$B$7:$B$611,0))),"")</f>
        <v>Lead and compounds</v>
      </c>
      <c r="E1003" s="115"/>
      <c r="F1003" s="138">
        <f>1-(1-0.75)*(1-0.992)</f>
        <v>0.998</v>
      </c>
      <c r="G1003" s="139">
        <v>3.9999999999999998E-7</v>
      </c>
      <c r="H1003" s="104" t="s">
        <v>421</v>
      </c>
      <c r="I1003" s="102" cm="1">
        <f t="array" ref="I1003">((_xlfn.XLOOKUP(B1003,'4. Material Balance Activities'!$C$193:$C$242,'4. Material Balance Activities'!$G$193:$G$242,NA,0,1)-_xlfn.XLOOKUP(B1003,'4. Material Balance Activities'!$C$193:$C$242,'4. Material Balance Activities'!$M$193:$M$242,NA,0,1))*G1003)*(1-F1003)</f>
        <v>1.1600160000000008E-7</v>
      </c>
      <c r="J1003" s="105" t="s">
        <v>214</v>
      </c>
      <c r="K1003" s="83" t="s">
        <v>214</v>
      </c>
      <c r="L1003" s="102" cm="1">
        <f t="array" ref="L1003">((_xlfn.XLOOKUP(B1003,'4. Material Balance Activities'!$C$193:$C$242,'4. Material Balance Activities'!$J$193:$J$242,NA,0,1)-_xlfn.XLOOKUP(B1003,'4. Material Balance Activities'!$C$193:$C$242,'4. Material Balance Activities'!$P$193:$P$242,NA,0,1))*G1003)*(1-F1003)</f>
        <v>4.6774838709677454E-10</v>
      </c>
      <c r="M1003" s="105" t="s">
        <v>214</v>
      </c>
      <c r="N1003" s="83" t="s">
        <v>214</v>
      </c>
    </row>
    <row r="1004" spans="1:14" x14ac:dyDescent="0.25">
      <c r="A1004" s="79" t="s">
        <v>370</v>
      </c>
      <c r="B1004" s="133" t="s">
        <v>261</v>
      </c>
      <c r="C1004" s="137" t="s">
        <v>179</v>
      </c>
      <c r="D1004" s="81" t="str">
        <f>IFERROR(IF(C1004="No CAS","",INDEX('DEQ Pollutant List'!$C$7:$C$611,MATCH('5. Pollutant Emissions - MB'!C1004,'DEQ Pollutant List'!$B$7:$B$611,0))),"")</f>
        <v>Cobalt and compounds</v>
      </c>
      <c r="E1004" s="115"/>
      <c r="F1004" s="138">
        <f>1-(1-0.75)*(1-0.992)</f>
        <v>0.998</v>
      </c>
      <c r="G1004" s="139">
        <v>1E-3</v>
      </c>
      <c r="H1004" s="104" t="s">
        <v>421</v>
      </c>
      <c r="I1004" s="102" cm="1">
        <f t="array" ref="I1004">((_xlfn.XLOOKUP(B1004,'4. Material Balance Activities'!$C$193:$C$242,'4. Material Balance Activities'!$G$193:$G$242,NA,0,1)-_xlfn.XLOOKUP(B1004,'4. Material Balance Activities'!$C$193:$C$242,'4. Material Balance Activities'!$M$193:$M$242,NA,0,1))*G1004)*(1-F1004)</f>
        <v>2.9000400000000023E-4</v>
      </c>
      <c r="J1004" s="105" t="s">
        <v>214</v>
      </c>
      <c r="K1004" s="83" t="s">
        <v>214</v>
      </c>
      <c r="L1004" s="102" cm="1">
        <f t="array" ref="L1004">((_xlfn.XLOOKUP(B1004,'4. Material Balance Activities'!$C$193:$C$242,'4. Material Balance Activities'!$J$193:$J$242,NA,0,1)-_xlfn.XLOOKUP(B1004,'4. Material Balance Activities'!$C$193:$C$242,'4. Material Balance Activities'!$P$193:$P$242,NA,0,1))*G1004)*(1-F1004)</f>
        <v>1.1693709677419363E-6</v>
      </c>
      <c r="M1004" s="105" t="s">
        <v>214</v>
      </c>
      <c r="N1004" s="83" t="s">
        <v>214</v>
      </c>
    </row>
    <row r="1005" spans="1:14" x14ac:dyDescent="0.25">
      <c r="A1005" s="79" t="s">
        <v>370</v>
      </c>
      <c r="B1005" s="133" t="s">
        <v>262</v>
      </c>
      <c r="C1005" s="137" t="s">
        <v>156</v>
      </c>
      <c r="D1005" s="81" t="str">
        <f>IFERROR(IF(C1005="No CAS","",INDEX('DEQ Pollutant List'!$C$7:$C$611,MATCH('5. Pollutant Emissions - MB'!C1005,'DEQ Pollutant List'!$B$7:$B$611,0))),"")</f>
        <v>Formaldehyde</v>
      </c>
      <c r="E1005" s="115"/>
      <c r="F1005" s="138">
        <v>0</v>
      </c>
      <c r="G1005" s="139">
        <v>1E-3</v>
      </c>
      <c r="H1005" s="104"/>
      <c r="I1005" s="102" cm="1">
        <f t="array" ref="I1005">((_xlfn.XLOOKUP(B1005,'4. Material Balance Activities'!$C$193:$C$242,'4. Material Balance Activities'!$G$193:$G$242,NA,0,1)-_xlfn.XLOOKUP(B1005,'4. Material Balance Activities'!$C$193:$C$242,'4. Material Balance Activities'!$M$193:$M$242,NA,0,1))*G1005)*(1-F1005)</f>
        <v>0.16883856000000003</v>
      </c>
      <c r="J1005" s="105" t="s">
        <v>214</v>
      </c>
      <c r="K1005" s="83" t="s">
        <v>214</v>
      </c>
      <c r="L1005" s="102" cm="1">
        <f t="array" ref="L1005">((_xlfn.XLOOKUP(B1005,'4. Material Balance Activities'!$C$193:$C$242,'4. Material Balance Activities'!$J$193:$J$242,NA,0,1)-_xlfn.XLOOKUP(B1005,'4. Material Balance Activities'!$C$193:$C$242,'4. Material Balance Activities'!$P$193:$P$242,NA,0,1))*G1005)*(1-F1005)</f>
        <v>6.8080064516129045E-4</v>
      </c>
      <c r="M1005" s="105" t="s">
        <v>214</v>
      </c>
      <c r="N1005" s="83" t="s">
        <v>214</v>
      </c>
    </row>
    <row r="1006" spans="1:14" x14ac:dyDescent="0.25">
      <c r="A1006" s="79" t="s">
        <v>370</v>
      </c>
      <c r="B1006" s="133" t="s">
        <v>262</v>
      </c>
      <c r="C1006" s="137" t="s">
        <v>191</v>
      </c>
      <c r="D1006" s="81" t="str">
        <f>IFERROR(IF(C1006="No CAS","",INDEX('DEQ Pollutant List'!$C$7:$C$611,MATCH('5. Pollutant Emissions - MB'!C1006,'DEQ Pollutant List'!$B$7:$B$611,0))),"")</f>
        <v>Xylene (mixture), including m-xylene, o-xylene, p-xylene</v>
      </c>
      <c r="E1006" s="115"/>
      <c r="F1006" s="138">
        <v>0</v>
      </c>
      <c r="G1006" s="139">
        <v>1.2999999999999999E-2</v>
      </c>
      <c r="H1006" s="104"/>
      <c r="I1006" s="102" cm="1">
        <f t="array" ref="I1006">((_xlfn.XLOOKUP(B1006,'4. Material Balance Activities'!$C$193:$C$242,'4. Material Balance Activities'!$G$193:$G$242,NA,0,1)-_xlfn.XLOOKUP(B1006,'4. Material Balance Activities'!$C$193:$C$242,'4. Material Balance Activities'!$M$193:$M$242,NA,0,1))*G1006)*(1-F1006)</f>
        <v>2.1949012800000003</v>
      </c>
      <c r="J1006" s="105" t="s">
        <v>214</v>
      </c>
      <c r="K1006" s="83" t="s">
        <v>214</v>
      </c>
      <c r="L1006" s="102" cm="1">
        <f t="array" ref="L1006">((_xlfn.XLOOKUP(B1006,'4. Material Balance Activities'!$C$193:$C$242,'4. Material Balance Activities'!$J$193:$J$242,NA,0,1)-_xlfn.XLOOKUP(B1006,'4. Material Balance Activities'!$C$193:$C$242,'4. Material Balance Activities'!$P$193:$P$242,NA,0,1))*G1006)*(1-F1006)</f>
        <v>8.8504083870967754E-3</v>
      </c>
      <c r="M1006" s="105" t="s">
        <v>214</v>
      </c>
      <c r="N1006" s="83" t="s">
        <v>214</v>
      </c>
    </row>
    <row r="1007" spans="1:14" x14ac:dyDescent="0.25">
      <c r="A1007" s="79" t="s">
        <v>370</v>
      </c>
      <c r="B1007" s="133" t="s">
        <v>262</v>
      </c>
      <c r="C1007" s="137" t="s">
        <v>181</v>
      </c>
      <c r="D1007" s="81" t="str">
        <f>IFERROR(IF(C1007="No CAS","",INDEX('DEQ Pollutant List'!$C$7:$C$611,MATCH('5. Pollutant Emissions - MB'!C1007,'DEQ Pollutant List'!$B$7:$B$611,0))),"")</f>
        <v>Ethyl benzene</v>
      </c>
      <c r="E1007" s="115"/>
      <c r="F1007" s="138">
        <v>0</v>
      </c>
      <c r="G1007" s="139">
        <v>3.3E-3</v>
      </c>
      <c r="H1007" s="104"/>
      <c r="I1007" s="102" cm="1">
        <f t="array" ref="I1007">((_xlfn.XLOOKUP(B1007,'4. Material Balance Activities'!$C$193:$C$242,'4. Material Balance Activities'!$G$193:$G$242,NA,0,1)-_xlfn.XLOOKUP(B1007,'4. Material Balance Activities'!$C$193:$C$242,'4. Material Balance Activities'!$M$193:$M$242,NA,0,1))*G1007)*(1-F1007)</f>
        <v>0.55716724800000006</v>
      </c>
      <c r="J1007" s="105" t="s">
        <v>214</v>
      </c>
      <c r="K1007" s="83" t="s">
        <v>214</v>
      </c>
      <c r="L1007" s="102" cm="1">
        <f t="array" ref="L1007">((_xlfn.XLOOKUP(B1007,'4. Material Balance Activities'!$C$193:$C$242,'4. Material Balance Activities'!$J$193:$J$242,NA,0,1)-_xlfn.XLOOKUP(B1007,'4. Material Balance Activities'!$C$193:$C$242,'4. Material Balance Activities'!$P$193:$P$242,NA,0,1))*G1007)*(1-F1007)</f>
        <v>2.2466421290322585E-3</v>
      </c>
      <c r="M1007" s="105" t="s">
        <v>214</v>
      </c>
      <c r="N1007" s="83" t="s">
        <v>214</v>
      </c>
    </row>
    <row r="1008" spans="1:14" x14ac:dyDescent="0.25">
      <c r="A1008" s="79" t="s">
        <v>370</v>
      </c>
      <c r="B1008" s="133" t="s">
        <v>262</v>
      </c>
      <c r="C1008" s="137" t="s">
        <v>432</v>
      </c>
      <c r="D1008" s="81" t="str">
        <f>IFERROR(IF(C1008="No CAS","",INDEX('DEQ Pollutant List'!$C$7:$C$611,MATCH('5. Pollutant Emissions - MB'!C1008,'DEQ Pollutant List'!$B$7:$B$611,0))),"")</f>
        <v>Propylene glycol monomethyl ether acetate</v>
      </c>
      <c r="E1008" s="115"/>
      <c r="F1008" s="138">
        <v>0</v>
      </c>
      <c r="G1008" s="139">
        <v>1.11E-2</v>
      </c>
      <c r="H1008" s="104"/>
      <c r="I1008" s="102" cm="1">
        <f t="array" ref="I1008">((_xlfn.XLOOKUP(B1008,'4. Material Balance Activities'!$C$193:$C$242,'4. Material Balance Activities'!$G$193:$G$242,NA,0,1)-_xlfn.XLOOKUP(B1008,'4. Material Balance Activities'!$C$193:$C$242,'4. Material Balance Activities'!$M$193:$M$242,NA,0,1))*G1008)*(1-F1008)</f>
        <v>1.8741080160000003</v>
      </c>
      <c r="J1008" s="105" t="s">
        <v>214</v>
      </c>
      <c r="K1008" s="83" t="s">
        <v>214</v>
      </c>
      <c r="L1008" s="102" cm="1">
        <f t="array" ref="L1008">((_xlfn.XLOOKUP(B1008,'4. Material Balance Activities'!$C$193:$C$242,'4. Material Balance Activities'!$J$193:$J$242,NA,0,1)-_xlfn.XLOOKUP(B1008,'4. Material Balance Activities'!$C$193:$C$242,'4. Material Balance Activities'!$P$193:$P$242,NA,0,1))*G1008)*(1-F1008)</f>
        <v>7.5568871612903248E-3</v>
      </c>
      <c r="M1008" s="105" t="s">
        <v>214</v>
      </c>
      <c r="N1008" s="83" t="s">
        <v>214</v>
      </c>
    </row>
    <row r="1009" spans="1:14" x14ac:dyDescent="0.25">
      <c r="A1009" s="79" t="s">
        <v>370</v>
      </c>
      <c r="B1009" s="133" t="s">
        <v>262</v>
      </c>
      <c r="C1009" s="137" t="s">
        <v>425</v>
      </c>
      <c r="D1009" s="81" t="str">
        <f>IFERROR(IF(C1009="No CAS","",INDEX('DEQ Pollutant List'!$C$7:$C$611,MATCH('5. Pollutant Emissions - MB'!C1009,'DEQ Pollutant List'!$B$7:$B$611,0))),"")</f>
        <v>2-Butanone (methyl ethyl ketone)</v>
      </c>
      <c r="E1009" s="115"/>
      <c r="F1009" s="138">
        <v>0</v>
      </c>
      <c r="G1009" s="139">
        <v>8.1000000000000003E-2</v>
      </c>
      <c r="H1009" s="104"/>
      <c r="I1009" s="102" cm="1">
        <f t="array" ref="I1009">((_xlfn.XLOOKUP(B1009,'4. Material Balance Activities'!$C$193:$C$242,'4. Material Balance Activities'!$G$193:$G$242,NA,0,1)-_xlfn.XLOOKUP(B1009,'4. Material Balance Activities'!$C$193:$C$242,'4. Material Balance Activities'!$M$193:$M$242,NA,0,1))*G1009)*(1-F1009)</f>
        <v>13.675923360000002</v>
      </c>
      <c r="J1009" s="105" t="s">
        <v>214</v>
      </c>
      <c r="K1009" s="83" t="s">
        <v>214</v>
      </c>
      <c r="L1009" s="102" cm="1">
        <f t="array" ref="L1009">((_xlfn.XLOOKUP(B1009,'4. Material Balance Activities'!$C$193:$C$242,'4. Material Balance Activities'!$J$193:$J$242,NA,0,1)-_xlfn.XLOOKUP(B1009,'4. Material Balance Activities'!$C$193:$C$242,'4. Material Balance Activities'!$P$193:$P$242,NA,0,1))*G1009)*(1-F1009)</f>
        <v>5.5144852258064529E-2</v>
      </c>
      <c r="M1009" s="105" t="s">
        <v>214</v>
      </c>
      <c r="N1009" s="83" t="s">
        <v>214</v>
      </c>
    </row>
    <row r="1010" spans="1:14" x14ac:dyDescent="0.25">
      <c r="A1010" s="79" t="s">
        <v>370</v>
      </c>
      <c r="B1010" s="133" t="s">
        <v>262</v>
      </c>
      <c r="C1010" s="137" t="s">
        <v>420</v>
      </c>
      <c r="D1010" s="81" t="str">
        <f>IFERROR(IF(C1010="No CAS","",INDEX('DEQ Pollutant List'!$C$7:$C$611,MATCH('5. Pollutant Emissions - MB'!C1010,'DEQ Pollutant List'!$B$7:$B$611,0))),"")</f>
        <v>Acetone</v>
      </c>
      <c r="E1010" s="115"/>
      <c r="F1010" s="138">
        <v>0</v>
      </c>
      <c r="G1010" s="139">
        <v>1.0500000000000001E-2</v>
      </c>
      <c r="H1010" s="104"/>
      <c r="I1010" s="102" cm="1">
        <f t="array" ref="I1010">((_xlfn.XLOOKUP(B1010,'4. Material Balance Activities'!$C$193:$C$242,'4. Material Balance Activities'!$G$193:$G$242,NA,0,1)-_xlfn.XLOOKUP(B1010,'4. Material Balance Activities'!$C$193:$C$242,'4. Material Balance Activities'!$M$193:$M$242,NA,0,1))*G1010)*(1-F1010)</f>
        <v>1.7728048800000005</v>
      </c>
      <c r="J1010" s="105" t="s">
        <v>214</v>
      </c>
      <c r="K1010" s="83" t="s">
        <v>214</v>
      </c>
      <c r="L1010" s="102" cm="1">
        <f t="array" ref="L1010">((_xlfn.XLOOKUP(B1010,'4. Material Balance Activities'!$C$193:$C$242,'4. Material Balance Activities'!$J$193:$J$242,NA,0,1)-_xlfn.XLOOKUP(B1010,'4. Material Balance Activities'!$C$193:$C$242,'4. Material Balance Activities'!$P$193:$P$242,NA,0,1))*G1010)*(1-F1010)</f>
        <v>7.1484067741935499E-3</v>
      </c>
      <c r="M1010" s="105" t="s">
        <v>214</v>
      </c>
      <c r="N1010" s="83" t="s">
        <v>214</v>
      </c>
    </row>
    <row r="1011" spans="1:14" x14ac:dyDescent="0.25">
      <c r="A1011" s="79" t="s">
        <v>370</v>
      </c>
      <c r="B1011" s="133" t="s">
        <v>263</v>
      </c>
      <c r="C1011" s="137" t="s">
        <v>191</v>
      </c>
      <c r="D1011" s="81" t="str">
        <f>IFERROR(IF(C1011="No CAS","",INDEX('DEQ Pollutant List'!$C$7:$C$611,MATCH('5. Pollutant Emissions - MB'!C1011,'DEQ Pollutant List'!$B$7:$B$611,0))),"")</f>
        <v>Xylene (mixture), including m-xylene, o-xylene, p-xylene</v>
      </c>
      <c r="E1011" s="115"/>
      <c r="F1011" s="138">
        <v>0</v>
      </c>
      <c r="G1011" s="139">
        <v>0.01</v>
      </c>
      <c r="H1011" s="104"/>
      <c r="I1011" s="102" cm="1">
        <f t="array" ref="I1011">((_xlfn.XLOOKUP(B1011,'4. Material Balance Activities'!$C$193:$C$242,'4. Material Balance Activities'!$G$193:$G$242,NA,0,1)-_xlfn.XLOOKUP(B1011,'4. Material Balance Activities'!$C$193:$C$242,'4. Material Balance Activities'!$M$193:$M$242,NA,0,1))*G1011)*(1-F1011)</f>
        <v>1.76715</v>
      </c>
      <c r="J1011" s="105" t="s">
        <v>214</v>
      </c>
      <c r="K1011" s="83" t="s">
        <v>214</v>
      </c>
      <c r="L1011" s="102" cm="1">
        <f t="array" ref="L1011">((_xlfn.XLOOKUP(B1011,'4. Material Balance Activities'!$C$193:$C$242,'4. Material Balance Activities'!$J$193:$J$242,NA,0,1)-_xlfn.XLOOKUP(B1011,'4. Material Balance Activities'!$C$193:$C$242,'4. Material Balance Activities'!$P$193:$P$242,NA,0,1))*G1011)*(1-F1011)</f>
        <v>7.125604838709677E-3</v>
      </c>
      <c r="M1011" s="105" t="s">
        <v>214</v>
      </c>
      <c r="N1011" s="83" t="s">
        <v>214</v>
      </c>
    </row>
    <row r="1012" spans="1:14" x14ac:dyDescent="0.25">
      <c r="A1012" s="79" t="s">
        <v>370</v>
      </c>
      <c r="B1012" s="133" t="s">
        <v>263</v>
      </c>
      <c r="C1012" s="137" t="s">
        <v>181</v>
      </c>
      <c r="D1012" s="81" t="str">
        <f>IFERROR(IF(C1012="No CAS","",INDEX('DEQ Pollutant List'!$C$7:$C$611,MATCH('5. Pollutant Emissions - MB'!C1012,'DEQ Pollutant List'!$B$7:$B$611,0))),"")</f>
        <v>Ethyl benzene</v>
      </c>
      <c r="E1012" s="115"/>
      <c r="F1012" s="138">
        <v>0</v>
      </c>
      <c r="G1012" s="139">
        <v>1E-3</v>
      </c>
      <c r="H1012" s="104"/>
      <c r="I1012" s="102" cm="1">
        <f t="array" ref="I1012">((_xlfn.XLOOKUP(B1012,'4. Material Balance Activities'!$C$193:$C$242,'4. Material Balance Activities'!$G$193:$G$242,NA,0,1)-_xlfn.XLOOKUP(B1012,'4. Material Balance Activities'!$C$193:$C$242,'4. Material Balance Activities'!$M$193:$M$242,NA,0,1))*G1012)*(1-F1012)</f>
        <v>0.17671500000000001</v>
      </c>
      <c r="J1012" s="105" t="s">
        <v>214</v>
      </c>
      <c r="K1012" s="83" t="s">
        <v>214</v>
      </c>
      <c r="L1012" s="102" cm="1">
        <f t="array" ref="L1012">((_xlfn.XLOOKUP(B1012,'4. Material Balance Activities'!$C$193:$C$242,'4. Material Balance Activities'!$J$193:$J$242,NA,0,1)-_xlfn.XLOOKUP(B1012,'4. Material Balance Activities'!$C$193:$C$242,'4. Material Balance Activities'!$P$193:$P$242,NA,0,1))*G1012)*(1-F1012)</f>
        <v>7.125604838709677E-4</v>
      </c>
      <c r="M1012" s="105" t="s">
        <v>214</v>
      </c>
      <c r="N1012" s="83" t="s">
        <v>214</v>
      </c>
    </row>
    <row r="1013" spans="1:14" x14ac:dyDescent="0.25">
      <c r="A1013" s="79" t="s">
        <v>370</v>
      </c>
      <c r="B1013" s="133" t="s">
        <v>263</v>
      </c>
      <c r="C1013" s="137" t="s">
        <v>189</v>
      </c>
      <c r="D1013" s="81" t="str">
        <f>IFERROR(IF(C1013="No CAS","",INDEX('DEQ Pollutant List'!$C$7:$C$611,MATCH('5. Pollutant Emissions - MB'!C1013,'DEQ Pollutant List'!$B$7:$B$611,0))),"")</f>
        <v>Toluene</v>
      </c>
      <c r="E1013" s="115"/>
      <c r="F1013" s="138">
        <v>0</v>
      </c>
      <c r="G1013" s="139">
        <v>0.01</v>
      </c>
      <c r="H1013" s="104"/>
      <c r="I1013" s="102" cm="1">
        <f t="array" ref="I1013">((_xlfn.XLOOKUP(B1013,'4. Material Balance Activities'!$C$193:$C$242,'4. Material Balance Activities'!$G$193:$G$242,NA,0,1)-_xlfn.XLOOKUP(B1013,'4. Material Balance Activities'!$C$193:$C$242,'4. Material Balance Activities'!$M$193:$M$242,NA,0,1))*G1013)*(1-F1013)</f>
        <v>1.76715</v>
      </c>
      <c r="J1013" s="105" t="s">
        <v>214</v>
      </c>
      <c r="K1013" s="83" t="s">
        <v>214</v>
      </c>
      <c r="L1013" s="102" cm="1">
        <f t="array" ref="L1013">((_xlfn.XLOOKUP(B1013,'4. Material Balance Activities'!$C$193:$C$242,'4. Material Balance Activities'!$J$193:$J$242,NA,0,1)-_xlfn.XLOOKUP(B1013,'4. Material Balance Activities'!$C$193:$C$242,'4. Material Balance Activities'!$P$193:$P$242,NA,0,1))*G1013)*(1-F1013)</f>
        <v>7.125604838709677E-3</v>
      </c>
      <c r="M1013" s="105" t="s">
        <v>214</v>
      </c>
      <c r="N1013" s="83" t="s">
        <v>214</v>
      </c>
    </row>
    <row r="1014" spans="1:14" x14ac:dyDescent="0.25">
      <c r="A1014" s="79" t="s">
        <v>370</v>
      </c>
      <c r="B1014" s="133" t="s">
        <v>263</v>
      </c>
      <c r="C1014" s="137" t="s">
        <v>425</v>
      </c>
      <c r="D1014" s="81" t="str">
        <f>IFERROR(IF(C1014="No CAS","",INDEX('DEQ Pollutant List'!$C$7:$C$611,MATCH('5. Pollutant Emissions - MB'!C1014,'DEQ Pollutant List'!$B$7:$B$611,0))),"")</f>
        <v>2-Butanone (methyl ethyl ketone)</v>
      </c>
      <c r="E1014" s="115"/>
      <c r="F1014" s="138">
        <v>0</v>
      </c>
      <c r="G1014" s="139">
        <v>0.04</v>
      </c>
      <c r="H1014" s="104"/>
      <c r="I1014" s="102" cm="1">
        <f t="array" ref="I1014">((_xlfn.XLOOKUP(B1014,'4. Material Balance Activities'!$C$193:$C$242,'4. Material Balance Activities'!$G$193:$G$242,NA,0,1)-_xlfn.XLOOKUP(B1014,'4. Material Balance Activities'!$C$193:$C$242,'4. Material Balance Activities'!$M$193:$M$242,NA,0,1))*G1014)*(1-F1014)</f>
        <v>7.0686</v>
      </c>
      <c r="J1014" s="105" t="s">
        <v>214</v>
      </c>
      <c r="K1014" s="83" t="s">
        <v>214</v>
      </c>
      <c r="L1014" s="102" cm="1">
        <f t="array" ref="L1014">((_xlfn.XLOOKUP(B1014,'4. Material Balance Activities'!$C$193:$C$242,'4. Material Balance Activities'!$J$193:$J$242,NA,0,1)-_xlfn.XLOOKUP(B1014,'4. Material Balance Activities'!$C$193:$C$242,'4. Material Balance Activities'!$P$193:$P$242,NA,0,1))*G1014)*(1-F1014)</f>
        <v>2.8502419354838708E-2</v>
      </c>
      <c r="M1014" s="105" t="s">
        <v>214</v>
      </c>
      <c r="N1014" s="83" t="s">
        <v>214</v>
      </c>
    </row>
    <row r="1015" spans="1:14" x14ac:dyDescent="0.25">
      <c r="A1015" s="79" t="s">
        <v>370</v>
      </c>
      <c r="B1015" s="133" t="s">
        <v>263</v>
      </c>
      <c r="C1015" s="137" t="s">
        <v>424</v>
      </c>
      <c r="D1015" s="81" t="str">
        <f>IFERROR(IF(C1015="No CAS","",INDEX('DEQ Pollutant List'!$C$7:$C$611,MATCH('5. Pollutant Emissions - MB'!C1015,'DEQ Pollutant List'!$B$7:$B$611,0))),"")</f>
        <v>Isopropyl alcohol</v>
      </c>
      <c r="E1015" s="115"/>
      <c r="F1015" s="138">
        <v>0</v>
      </c>
      <c r="G1015" s="139">
        <v>0.03</v>
      </c>
      <c r="H1015" s="104"/>
      <c r="I1015" s="102" cm="1">
        <f t="array" ref="I1015">((_xlfn.XLOOKUP(B1015,'4. Material Balance Activities'!$C$193:$C$242,'4. Material Balance Activities'!$G$193:$G$242,NA,0,1)-_xlfn.XLOOKUP(B1015,'4. Material Balance Activities'!$C$193:$C$242,'4. Material Balance Activities'!$M$193:$M$242,NA,0,1))*G1015)*(1-F1015)</f>
        <v>5.30145</v>
      </c>
      <c r="J1015" s="105" t="s">
        <v>214</v>
      </c>
      <c r="K1015" s="83" t="s">
        <v>214</v>
      </c>
      <c r="L1015" s="102" cm="1">
        <f t="array" ref="L1015">((_xlfn.XLOOKUP(B1015,'4. Material Balance Activities'!$C$193:$C$242,'4. Material Balance Activities'!$J$193:$J$242,NA,0,1)-_xlfn.XLOOKUP(B1015,'4. Material Balance Activities'!$C$193:$C$242,'4. Material Balance Activities'!$P$193:$P$242,NA,0,1))*G1015)*(1-F1015)</f>
        <v>2.1376814516129029E-2</v>
      </c>
      <c r="M1015" s="105" t="s">
        <v>214</v>
      </c>
      <c r="N1015" s="83" t="s">
        <v>214</v>
      </c>
    </row>
    <row r="1016" spans="1:14" x14ac:dyDescent="0.25">
      <c r="A1016" s="79" t="s">
        <v>370</v>
      </c>
      <c r="B1016" s="133" t="s">
        <v>263</v>
      </c>
      <c r="C1016" s="137" t="s">
        <v>420</v>
      </c>
      <c r="D1016" s="81" t="str">
        <f>IFERROR(IF(C1016="No CAS","",INDEX('DEQ Pollutant List'!$C$7:$C$611,MATCH('5. Pollutant Emissions - MB'!C1016,'DEQ Pollutant List'!$B$7:$B$611,0))),"")</f>
        <v>Acetone</v>
      </c>
      <c r="E1016" s="115"/>
      <c r="F1016" s="138">
        <v>0</v>
      </c>
      <c r="G1016" s="139">
        <v>0.55000000000000004</v>
      </c>
      <c r="H1016" s="104"/>
      <c r="I1016" s="102" cm="1">
        <f t="array" ref="I1016">((_xlfn.XLOOKUP(B1016,'4. Material Balance Activities'!$C$193:$C$242,'4. Material Balance Activities'!$G$193:$G$242,NA,0,1)-_xlfn.XLOOKUP(B1016,'4. Material Balance Activities'!$C$193:$C$242,'4. Material Balance Activities'!$M$193:$M$242,NA,0,1))*G1016)*(1-F1016)</f>
        <v>97.193250000000006</v>
      </c>
      <c r="J1016" s="105" t="s">
        <v>214</v>
      </c>
      <c r="K1016" s="83" t="s">
        <v>214</v>
      </c>
      <c r="L1016" s="102" cm="1">
        <f t="array" ref="L1016">((_xlfn.XLOOKUP(B1016,'4. Material Balance Activities'!$C$193:$C$242,'4. Material Balance Activities'!$J$193:$J$242,NA,0,1)-_xlfn.XLOOKUP(B1016,'4. Material Balance Activities'!$C$193:$C$242,'4. Material Balance Activities'!$P$193:$P$242,NA,0,1))*G1016)*(1-F1016)</f>
        <v>0.39190826612903229</v>
      </c>
      <c r="M1016" s="105" t="s">
        <v>214</v>
      </c>
      <c r="N1016" s="83" t="s">
        <v>214</v>
      </c>
    </row>
    <row r="1017" spans="1:14" x14ac:dyDescent="0.25">
      <c r="A1017" s="79" t="s">
        <v>370</v>
      </c>
      <c r="B1017" s="133" t="s">
        <v>264</v>
      </c>
      <c r="C1017" s="137" t="s">
        <v>181</v>
      </c>
      <c r="D1017" s="81" t="str">
        <f>IFERROR(IF(C1017="No CAS","",INDEX('DEQ Pollutant List'!$C$7:$C$611,MATCH('5. Pollutant Emissions - MB'!C1017,'DEQ Pollutant List'!$B$7:$B$611,0))),"")</f>
        <v>Ethyl benzene</v>
      </c>
      <c r="E1017" s="115"/>
      <c r="F1017" s="138">
        <v>0</v>
      </c>
      <c r="G1017" s="139">
        <v>1E-3</v>
      </c>
      <c r="H1017" s="104"/>
      <c r="I1017" s="102" cm="1">
        <f t="array" ref="I1017">((_xlfn.XLOOKUP(B1017,'4. Material Balance Activities'!$C$193:$C$242,'4. Material Balance Activities'!$G$193:$G$242,NA,0,1)-_xlfn.XLOOKUP(B1017,'4. Material Balance Activities'!$C$193:$C$242,'4. Material Balance Activities'!$M$193:$M$242,NA,0,1))*G1017)*(1-F1017)</f>
        <v>3.29406</v>
      </c>
      <c r="J1017" s="105" t="s">
        <v>214</v>
      </c>
      <c r="K1017" s="83" t="s">
        <v>214</v>
      </c>
      <c r="L1017" s="102" cm="1">
        <f t="array" ref="L1017">((_xlfn.XLOOKUP(B1017,'4. Material Balance Activities'!$C$193:$C$242,'4. Material Balance Activities'!$J$193:$J$242,NA,0,1)-_xlfn.XLOOKUP(B1017,'4. Material Balance Activities'!$C$193:$C$242,'4. Material Balance Activities'!$P$193:$P$242,NA,0,1))*G1017)*(1-F1017)</f>
        <v>1.3282500000000001E-2</v>
      </c>
      <c r="M1017" s="105" t="s">
        <v>214</v>
      </c>
      <c r="N1017" s="83" t="s">
        <v>214</v>
      </c>
    </row>
    <row r="1018" spans="1:14" x14ac:dyDescent="0.25">
      <c r="A1018" s="79" t="s">
        <v>370</v>
      </c>
      <c r="B1018" s="133" t="s">
        <v>264</v>
      </c>
      <c r="C1018" s="137" t="s">
        <v>189</v>
      </c>
      <c r="D1018" s="81" t="str">
        <f>IFERROR(IF(C1018="No CAS","",INDEX('DEQ Pollutant List'!$C$7:$C$611,MATCH('5. Pollutant Emissions - MB'!C1018,'DEQ Pollutant List'!$B$7:$B$611,0))),"")</f>
        <v>Toluene</v>
      </c>
      <c r="E1018" s="115"/>
      <c r="F1018" s="138">
        <v>0</v>
      </c>
      <c r="G1018" s="139">
        <v>0.01</v>
      </c>
      <c r="H1018" s="104"/>
      <c r="I1018" s="102" cm="1">
        <f t="array" ref="I1018">((_xlfn.XLOOKUP(B1018,'4. Material Balance Activities'!$C$193:$C$242,'4. Material Balance Activities'!$G$193:$G$242,NA,0,1)-_xlfn.XLOOKUP(B1018,'4. Material Balance Activities'!$C$193:$C$242,'4. Material Balance Activities'!$M$193:$M$242,NA,0,1))*G1018)*(1-F1018)</f>
        <v>32.940600000000003</v>
      </c>
      <c r="J1018" s="105" t="s">
        <v>214</v>
      </c>
      <c r="K1018" s="83" t="s">
        <v>214</v>
      </c>
      <c r="L1018" s="102" cm="1">
        <f t="array" ref="L1018">((_xlfn.XLOOKUP(B1018,'4. Material Balance Activities'!$C$193:$C$242,'4. Material Balance Activities'!$J$193:$J$242,NA,0,1)-_xlfn.XLOOKUP(B1018,'4. Material Balance Activities'!$C$193:$C$242,'4. Material Balance Activities'!$P$193:$P$242,NA,0,1))*G1018)*(1-F1018)</f>
        <v>0.132825</v>
      </c>
      <c r="M1018" s="105" t="s">
        <v>214</v>
      </c>
      <c r="N1018" s="83" t="s">
        <v>214</v>
      </c>
    </row>
    <row r="1019" spans="1:14" x14ac:dyDescent="0.25">
      <c r="A1019" s="79" t="s">
        <v>370</v>
      </c>
      <c r="B1019" s="133" t="s">
        <v>264</v>
      </c>
      <c r="C1019" s="137" t="s">
        <v>425</v>
      </c>
      <c r="D1019" s="81" t="str">
        <f>IFERROR(IF(C1019="No CAS","",INDEX('DEQ Pollutant List'!$C$7:$C$611,MATCH('5. Pollutant Emissions - MB'!C1019,'DEQ Pollutant List'!$B$7:$B$611,0))),"")</f>
        <v>2-Butanone (methyl ethyl ketone)</v>
      </c>
      <c r="E1019" s="115"/>
      <c r="F1019" s="138">
        <v>0</v>
      </c>
      <c r="G1019" s="139">
        <v>0.04</v>
      </c>
      <c r="H1019" s="104"/>
      <c r="I1019" s="102" cm="1">
        <f t="array" ref="I1019">((_xlfn.XLOOKUP(B1019,'4. Material Balance Activities'!$C$193:$C$242,'4. Material Balance Activities'!$G$193:$G$242,NA,0,1)-_xlfn.XLOOKUP(B1019,'4. Material Balance Activities'!$C$193:$C$242,'4. Material Balance Activities'!$M$193:$M$242,NA,0,1))*G1019)*(1-F1019)</f>
        <v>131.76240000000001</v>
      </c>
      <c r="J1019" s="105" t="s">
        <v>214</v>
      </c>
      <c r="K1019" s="83" t="s">
        <v>214</v>
      </c>
      <c r="L1019" s="102" cm="1">
        <f t="array" ref="L1019">((_xlfn.XLOOKUP(B1019,'4. Material Balance Activities'!$C$193:$C$242,'4. Material Balance Activities'!$J$193:$J$242,NA,0,1)-_xlfn.XLOOKUP(B1019,'4. Material Balance Activities'!$C$193:$C$242,'4. Material Balance Activities'!$P$193:$P$242,NA,0,1))*G1019)*(1-F1019)</f>
        <v>0.53129999999999999</v>
      </c>
      <c r="M1019" s="105" t="s">
        <v>214</v>
      </c>
      <c r="N1019" s="83" t="s">
        <v>214</v>
      </c>
    </row>
    <row r="1020" spans="1:14" x14ac:dyDescent="0.25">
      <c r="A1020" s="79" t="s">
        <v>370</v>
      </c>
      <c r="B1020" s="133" t="s">
        <v>264</v>
      </c>
      <c r="C1020" s="137" t="s">
        <v>156</v>
      </c>
      <c r="D1020" s="81" t="str">
        <f>IFERROR(IF(C1020="No CAS","",INDEX('DEQ Pollutant List'!$C$7:$C$611,MATCH('5. Pollutant Emissions - MB'!C1020,'DEQ Pollutant List'!$B$7:$B$611,0))),"")</f>
        <v>Formaldehyde</v>
      </c>
      <c r="E1020" s="115"/>
      <c r="F1020" s="138">
        <v>0</v>
      </c>
      <c r="G1020" s="139">
        <v>1E-3</v>
      </c>
      <c r="H1020" s="104"/>
      <c r="I1020" s="102" cm="1">
        <f t="array" ref="I1020">((_xlfn.XLOOKUP(B1020,'4. Material Balance Activities'!$C$193:$C$242,'4. Material Balance Activities'!$G$193:$G$242,NA,0,1)-_xlfn.XLOOKUP(B1020,'4. Material Balance Activities'!$C$193:$C$242,'4. Material Balance Activities'!$M$193:$M$242,NA,0,1))*G1020)*(1-F1020)</f>
        <v>3.29406</v>
      </c>
      <c r="J1020" s="105" t="s">
        <v>214</v>
      </c>
      <c r="K1020" s="83" t="s">
        <v>214</v>
      </c>
      <c r="L1020" s="102" cm="1">
        <f t="array" ref="L1020">((_xlfn.XLOOKUP(B1020,'4. Material Balance Activities'!$C$193:$C$242,'4. Material Balance Activities'!$J$193:$J$242,NA,0,1)-_xlfn.XLOOKUP(B1020,'4. Material Balance Activities'!$C$193:$C$242,'4. Material Balance Activities'!$P$193:$P$242,NA,0,1))*G1020)*(1-F1020)</f>
        <v>1.3282500000000001E-2</v>
      </c>
      <c r="M1020" s="105" t="s">
        <v>214</v>
      </c>
      <c r="N1020" s="83" t="s">
        <v>214</v>
      </c>
    </row>
    <row r="1021" spans="1:14" x14ac:dyDescent="0.25">
      <c r="A1021" s="79" t="s">
        <v>370</v>
      </c>
      <c r="B1021" s="133" t="s">
        <v>264</v>
      </c>
      <c r="C1021" s="137" t="s">
        <v>438</v>
      </c>
      <c r="D1021" s="81" t="s">
        <v>439</v>
      </c>
      <c r="E1021" s="115"/>
      <c r="F1021" s="138">
        <v>0</v>
      </c>
      <c r="G1021" s="139">
        <v>0.01</v>
      </c>
      <c r="H1021" s="104"/>
      <c r="I1021" s="102" cm="1">
        <f t="array" ref="I1021">((_xlfn.XLOOKUP(B1021,'4. Material Balance Activities'!$C$193:$C$242,'4. Material Balance Activities'!$G$193:$G$242,NA,0,1)-_xlfn.XLOOKUP(B1021,'4. Material Balance Activities'!$C$193:$C$242,'4. Material Balance Activities'!$M$193:$M$242,NA,0,1))*G1021)*(1-F1021)</f>
        <v>32.940600000000003</v>
      </c>
      <c r="J1021" s="105" t="s">
        <v>214</v>
      </c>
      <c r="K1021" s="83" t="s">
        <v>214</v>
      </c>
      <c r="L1021" s="102" cm="1">
        <f t="array" ref="L1021">((_xlfn.XLOOKUP(B1021,'4. Material Balance Activities'!$C$193:$C$242,'4. Material Balance Activities'!$J$193:$J$242,NA,0,1)-_xlfn.XLOOKUP(B1021,'4. Material Balance Activities'!$C$193:$C$242,'4. Material Balance Activities'!$P$193:$P$242,NA,0,1))*G1021)*(1-F1021)</f>
        <v>0.132825</v>
      </c>
      <c r="M1021" s="105" t="s">
        <v>214</v>
      </c>
      <c r="N1021" s="83" t="s">
        <v>214</v>
      </c>
    </row>
    <row r="1022" spans="1:14" x14ac:dyDescent="0.25">
      <c r="A1022" s="79" t="s">
        <v>370</v>
      </c>
      <c r="B1022" s="133" t="s">
        <v>264</v>
      </c>
      <c r="C1022" s="137" t="s">
        <v>424</v>
      </c>
      <c r="D1022" s="81" t="str">
        <f>IFERROR(IF(C1022="No CAS","",INDEX('DEQ Pollutant List'!$C$7:$C$611,MATCH('5. Pollutant Emissions - MB'!C1022,'DEQ Pollutant List'!$B$7:$B$611,0))),"")</f>
        <v>Isopropyl alcohol</v>
      </c>
      <c r="E1022" s="115"/>
      <c r="F1022" s="138">
        <v>0</v>
      </c>
      <c r="G1022" s="139">
        <v>0.03</v>
      </c>
      <c r="H1022" s="104"/>
      <c r="I1022" s="102" cm="1">
        <f t="array" ref="I1022">((_xlfn.XLOOKUP(B1022,'4. Material Balance Activities'!$C$193:$C$242,'4. Material Balance Activities'!$G$193:$G$242,NA,0,1)-_xlfn.XLOOKUP(B1022,'4. Material Balance Activities'!$C$193:$C$242,'4. Material Balance Activities'!$M$193:$M$242,NA,0,1))*G1022)*(1-F1022)</f>
        <v>98.821799999999996</v>
      </c>
      <c r="J1022" s="105" t="s">
        <v>214</v>
      </c>
      <c r="K1022" s="83" t="s">
        <v>214</v>
      </c>
      <c r="L1022" s="102" cm="1">
        <f t="array" ref="L1022">((_xlfn.XLOOKUP(B1022,'4. Material Balance Activities'!$C$193:$C$242,'4. Material Balance Activities'!$J$193:$J$242,NA,0,1)-_xlfn.XLOOKUP(B1022,'4. Material Balance Activities'!$C$193:$C$242,'4. Material Balance Activities'!$P$193:$P$242,NA,0,1))*G1022)*(1-F1022)</f>
        <v>0.39847500000000002</v>
      </c>
      <c r="M1022" s="105" t="s">
        <v>214</v>
      </c>
      <c r="N1022" s="83" t="s">
        <v>214</v>
      </c>
    </row>
    <row r="1023" spans="1:14" x14ac:dyDescent="0.25">
      <c r="A1023" s="79" t="s">
        <v>370</v>
      </c>
      <c r="B1023" s="133" t="s">
        <v>264</v>
      </c>
      <c r="C1023" s="137" t="s">
        <v>420</v>
      </c>
      <c r="D1023" s="81" t="str">
        <f>IFERROR(IF(C1023="No CAS","",INDEX('DEQ Pollutant List'!$C$7:$C$611,MATCH('5. Pollutant Emissions - MB'!C1023,'DEQ Pollutant List'!$B$7:$B$611,0))),"")</f>
        <v>Acetone</v>
      </c>
      <c r="E1023" s="115"/>
      <c r="F1023" s="138">
        <v>0</v>
      </c>
      <c r="G1023" s="139">
        <v>0.55000000000000004</v>
      </c>
      <c r="H1023" s="104"/>
      <c r="I1023" s="102" cm="1">
        <f t="array" ref="I1023">((_xlfn.XLOOKUP(B1023,'4. Material Balance Activities'!$C$193:$C$242,'4. Material Balance Activities'!$G$193:$G$242,NA,0,1)-_xlfn.XLOOKUP(B1023,'4. Material Balance Activities'!$C$193:$C$242,'4. Material Balance Activities'!$M$193:$M$242,NA,0,1))*G1023)*(1-F1023)</f>
        <v>1811.7330000000002</v>
      </c>
      <c r="J1023" s="105" t="s">
        <v>214</v>
      </c>
      <c r="K1023" s="83" t="s">
        <v>214</v>
      </c>
      <c r="L1023" s="102" cm="1">
        <f t="array" ref="L1023">((_xlfn.XLOOKUP(B1023,'4. Material Balance Activities'!$C$193:$C$242,'4. Material Balance Activities'!$J$193:$J$242,NA,0,1)-_xlfn.XLOOKUP(B1023,'4. Material Balance Activities'!$C$193:$C$242,'4. Material Balance Activities'!$P$193:$P$242,NA,0,1))*G1023)*(1-F1023)</f>
        <v>7.3053750000000006</v>
      </c>
      <c r="M1023" s="105" t="s">
        <v>214</v>
      </c>
      <c r="N1023" s="83" t="s">
        <v>214</v>
      </c>
    </row>
    <row r="1024" spans="1:14" x14ac:dyDescent="0.25">
      <c r="A1024" s="79" t="s">
        <v>370</v>
      </c>
      <c r="B1024" s="133" t="s">
        <v>265</v>
      </c>
      <c r="C1024" s="137" t="s">
        <v>156</v>
      </c>
      <c r="D1024" s="81" t="str">
        <f>IFERROR(IF(C1024="No CAS","",INDEX('DEQ Pollutant List'!$C$7:$C$611,MATCH('5. Pollutant Emissions - MB'!C1024,'DEQ Pollutant List'!$B$7:$B$611,0))),"")</f>
        <v>Formaldehyde</v>
      </c>
      <c r="E1024" s="115"/>
      <c r="F1024" s="138">
        <v>0</v>
      </c>
      <c r="G1024" s="139">
        <v>1E-3</v>
      </c>
      <c r="H1024" s="104"/>
      <c r="I1024" s="102" cm="1">
        <f t="array" ref="I1024">((_xlfn.XLOOKUP(B1024,'4. Material Balance Activities'!$C$193:$C$242,'4. Material Balance Activities'!$G$193:$G$242,NA,0,1)-_xlfn.XLOOKUP(B1024,'4. Material Balance Activities'!$C$193:$C$242,'4. Material Balance Activities'!$M$193:$M$242,NA,0,1))*G1024)*(1-F1024)</f>
        <v>0.67983300000000013</v>
      </c>
      <c r="J1024" s="105" t="s">
        <v>214</v>
      </c>
      <c r="K1024" s="83" t="s">
        <v>214</v>
      </c>
      <c r="L1024" s="102" cm="1">
        <f t="array" ref="L1024">((_xlfn.XLOOKUP(B1024,'4. Material Balance Activities'!$C$193:$C$242,'4. Material Balance Activities'!$J$193:$J$242,NA,0,1)-_xlfn.XLOOKUP(B1024,'4. Material Balance Activities'!$C$193:$C$242,'4. Material Balance Activities'!$P$193:$P$242,NA,0,1))*G1024)*(1-F1024)</f>
        <v>2.7412620967741941E-3</v>
      </c>
      <c r="M1024" s="105" t="s">
        <v>214</v>
      </c>
      <c r="N1024" s="83" t="s">
        <v>214</v>
      </c>
    </row>
    <row r="1025" spans="1:14" x14ac:dyDescent="0.25">
      <c r="A1025" s="79" t="s">
        <v>370</v>
      </c>
      <c r="B1025" s="133" t="s">
        <v>265</v>
      </c>
      <c r="C1025" s="137" t="s">
        <v>191</v>
      </c>
      <c r="D1025" s="81" t="str">
        <f>IFERROR(IF(C1025="No CAS","",INDEX('DEQ Pollutant List'!$C$7:$C$611,MATCH('5. Pollutant Emissions - MB'!C1025,'DEQ Pollutant List'!$B$7:$B$611,0))),"")</f>
        <v>Xylene (mixture), including m-xylene, o-xylene, p-xylene</v>
      </c>
      <c r="E1025" s="115"/>
      <c r="F1025" s="138">
        <v>0</v>
      </c>
      <c r="G1025" s="139">
        <v>0.01</v>
      </c>
      <c r="H1025" s="104"/>
      <c r="I1025" s="102" cm="1">
        <f t="array" ref="I1025">((_xlfn.XLOOKUP(B1025,'4. Material Balance Activities'!$C$193:$C$242,'4. Material Balance Activities'!$G$193:$G$242,NA,0,1)-_xlfn.XLOOKUP(B1025,'4. Material Balance Activities'!$C$193:$C$242,'4. Material Balance Activities'!$M$193:$M$242,NA,0,1))*G1025)*(1-F1025)</f>
        <v>6.7983300000000009</v>
      </c>
      <c r="J1025" s="105" t="s">
        <v>214</v>
      </c>
      <c r="K1025" s="83" t="s">
        <v>214</v>
      </c>
      <c r="L1025" s="102" cm="1">
        <f t="array" ref="L1025">((_xlfn.XLOOKUP(B1025,'4. Material Balance Activities'!$C$193:$C$242,'4. Material Balance Activities'!$J$193:$J$242,NA,0,1)-_xlfn.XLOOKUP(B1025,'4. Material Balance Activities'!$C$193:$C$242,'4. Material Balance Activities'!$P$193:$P$242,NA,0,1))*G1025)*(1-F1025)</f>
        <v>2.7412620967741941E-2</v>
      </c>
      <c r="M1025" s="105" t="s">
        <v>214</v>
      </c>
      <c r="N1025" s="83" t="s">
        <v>214</v>
      </c>
    </row>
    <row r="1026" spans="1:14" x14ac:dyDescent="0.25">
      <c r="A1026" s="79" t="s">
        <v>370</v>
      </c>
      <c r="B1026" s="133" t="s">
        <v>265</v>
      </c>
      <c r="C1026" s="137" t="s">
        <v>181</v>
      </c>
      <c r="D1026" s="81" t="str">
        <f>IFERROR(IF(C1026="No CAS","",INDEX('DEQ Pollutant List'!$C$7:$C$611,MATCH('5. Pollutant Emissions - MB'!C1026,'DEQ Pollutant List'!$B$7:$B$611,0))),"")</f>
        <v>Ethyl benzene</v>
      </c>
      <c r="E1026" s="115"/>
      <c r="F1026" s="138">
        <v>0</v>
      </c>
      <c r="G1026" s="139">
        <v>3.0000000000000001E-3</v>
      </c>
      <c r="H1026" s="104"/>
      <c r="I1026" s="102" cm="1">
        <f t="array" ref="I1026">((_xlfn.XLOOKUP(B1026,'4. Material Balance Activities'!$C$193:$C$242,'4. Material Balance Activities'!$G$193:$G$242,NA,0,1)-_xlfn.XLOOKUP(B1026,'4. Material Balance Activities'!$C$193:$C$242,'4. Material Balance Activities'!$M$193:$M$242,NA,0,1))*G1026)*(1-F1026)</f>
        <v>2.0394990000000002</v>
      </c>
      <c r="J1026" s="105" t="s">
        <v>214</v>
      </c>
      <c r="K1026" s="83" t="s">
        <v>214</v>
      </c>
      <c r="L1026" s="102" cm="1">
        <f t="array" ref="L1026">((_xlfn.XLOOKUP(B1026,'4. Material Balance Activities'!$C$193:$C$242,'4. Material Balance Activities'!$J$193:$J$242,NA,0,1)-_xlfn.XLOOKUP(B1026,'4. Material Balance Activities'!$C$193:$C$242,'4. Material Balance Activities'!$P$193:$P$242,NA,0,1))*G1026)*(1-F1026)</f>
        <v>8.2237862903225822E-3</v>
      </c>
      <c r="M1026" s="105" t="s">
        <v>214</v>
      </c>
      <c r="N1026" s="83" t="s">
        <v>214</v>
      </c>
    </row>
    <row r="1027" spans="1:14" x14ac:dyDescent="0.25">
      <c r="A1027" s="79" t="s">
        <v>370</v>
      </c>
      <c r="B1027" s="133" t="s">
        <v>265</v>
      </c>
      <c r="C1027" s="137" t="s">
        <v>189</v>
      </c>
      <c r="D1027" s="81" t="str">
        <f>IFERROR(IF(C1027="No CAS","",INDEX('DEQ Pollutant List'!$C$7:$C$611,MATCH('5. Pollutant Emissions - MB'!C1027,'DEQ Pollutant List'!$B$7:$B$611,0))),"")</f>
        <v>Toluene</v>
      </c>
      <c r="E1027" s="115"/>
      <c r="F1027" s="138">
        <v>0</v>
      </c>
      <c r="G1027" s="139">
        <v>0.02</v>
      </c>
      <c r="H1027" s="104"/>
      <c r="I1027" s="102" cm="1">
        <f t="array" ref="I1027">((_xlfn.XLOOKUP(B1027,'4. Material Balance Activities'!$C$193:$C$242,'4. Material Balance Activities'!$G$193:$G$242,NA,0,1)-_xlfn.XLOOKUP(B1027,'4. Material Balance Activities'!$C$193:$C$242,'4. Material Balance Activities'!$M$193:$M$242,NA,0,1))*G1027)*(1-F1027)</f>
        <v>13.596660000000002</v>
      </c>
      <c r="J1027" s="105" t="s">
        <v>214</v>
      </c>
      <c r="K1027" s="83" t="s">
        <v>214</v>
      </c>
      <c r="L1027" s="102" cm="1">
        <f t="array" ref="L1027">((_xlfn.XLOOKUP(B1027,'4. Material Balance Activities'!$C$193:$C$242,'4. Material Balance Activities'!$J$193:$J$242,NA,0,1)-_xlfn.XLOOKUP(B1027,'4. Material Balance Activities'!$C$193:$C$242,'4. Material Balance Activities'!$P$193:$P$242,NA,0,1))*G1027)*(1-F1027)</f>
        <v>5.4825241935483882E-2</v>
      </c>
      <c r="M1027" s="105" t="s">
        <v>214</v>
      </c>
      <c r="N1027" s="83" t="s">
        <v>214</v>
      </c>
    </row>
    <row r="1028" spans="1:14" x14ac:dyDescent="0.25">
      <c r="A1028" s="79" t="s">
        <v>370</v>
      </c>
      <c r="B1028" s="133" t="s">
        <v>265</v>
      </c>
      <c r="C1028" s="137" t="s">
        <v>425</v>
      </c>
      <c r="D1028" s="81" t="str">
        <f>IFERROR(IF(C1028="No CAS","",INDEX('DEQ Pollutant List'!$C$7:$C$611,MATCH('5. Pollutant Emissions - MB'!C1028,'DEQ Pollutant List'!$B$7:$B$611,0))),"")</f>
        <v>2-Butanone (methyl ethyl ketone)</v>
      </c>
      <c r="E1028" s="115"/>
      <c r="F1028" s="138">
        <v>0</v>
      </c>
      <c r="G1028" s="139">
        <v>0.08</v>
      </c>
      <c r="H1028" s="104"/>
      <c r="I1028" s="102" cm="1">
        <f t="array" ref="I1028">((_xlfn.XLOOKUP(B1028,'4. Material Balance Activities'!$C$193:$C$242,'4. Material Balance Activities'!$G$193:$G$242,NA,0,1)-_xlfn.XLOOKUP(B1028,'4. Material Balance Activities'!$C$193:$C$242,'4. Material Balance Activities'!$M$193:$M$242,NA,0,1))*G1028)*(1-F1028)</f>
        <v>54.386640000000007</v>
      </c>
      <c r="J1028" s="105" t="s">
        <v>214</v>
      </c>
      <c r="K1028" s="83" t="s">
        <v>214</v>
      </c>
      <c r="L1028" s="102" cm="1">
        <f t="array" ref="L1028">((_xlfn.XLOOKUP(B1028,'4. Material Balance Activities'!$C$193:$C$242,'4. Material Balance Activities'!$J$193:$J$242,NA,0,1)-_xlfn.XLOOKUP(B1028,'4. Material Balance Activities'!$C$193:$C$242,'4. Material Balance Activities'!$P$193:$P$242,NA,0,1))*G1028)*(1-F1028)</f>
        <v>0.21930096774193553</v>
      </c>
      <c r="M1028" s="105" t="s">
        <v>214</v>
      </c>
      <c r="N1028" s="83" t="s">
        <v>214</v>
      </c>
    </row>
    <row r="1029" spans="1:14" x14ac:dyDescent="0.25">
      <c r="A1029" s="79" t="s">
        <v>370</v>
      </c>
      <c r="B1029" s="133" t="s">
        <v>265</v>
      </c>
      <c r="C1029" s="137" t="s">
        <v>424</v>
      </c>
      <c r="D1029" s="81" t="str">
        <f>IFERROR(IF(C1029="No CAS","",INDEX('DEQ Pollutant List'!$C$7:$C$611,MATCH('5. Pollutant Emissions - MB'!C1029,'DEQ Pollutant List'!$B$7:$B$611,0))),"")</f>
        <v>Isopropyl alcohol</v>
      </c>
      <c r="E1029" s="115"/>
      <c r="F1029" s="138">
        <v>0</v>
      </c>
      <c r="G1029" s="139">
        <v>0.02</v>
      </c>
      <c r="H1029" s="104"/>
      <c r="I1029" s="102" cm="1">
        <f t="array" ref="I1029">((_xlfn.XLOOKUP(B1029,'4. Material Balance Activities'!$C$193:$C$242,'4. Material Balance Activities'!$G$193:$G$242,NA,0,1)-_xlfn.XLOOKUP(B1029,'4. Material Balance Activities'!$C$193:$C$242,'4. Material Balance Activities'!$M$193:$M$242,NA,0,1))*G1029)*(1-F1029)</f>
        <v>13.596660000000002</v>
      </c>
      <c r="J1029" s="105" t="s">
        <v>214</v>
      </c>
      <c r="K1029" s="83" t="s">
        <v>214</v>
      </c>
      <c r="L1029" s="102" cm="1">
        <f t="array" ref="L1029">((_xlfn.XLOOKUP(B1029,'4. Material Balance Activities'!$C$193:$C$242,'4. Material Balance Activities'!$J$193:$J$242,NA,0,1)-_xlfn.XLOOKUP(B1029,'4. Material Balance Activities'!$C$193:$C$242,'4. Material Balance Activities'!$P$193:$P$242,NA,0,1))*G1029)*(1-F1029)</f>
        <v>5.4825241935483882E-2</v>
      </c>
      <c r="M1029" s="105" t="s">
        <v>214</v>
      </c>
      <c r="N1029" s="83" t="s">
        <v>214</v>
      </c>
    </row>
    <row r="1030" spans="1:14" x14ac:dyDescent="0.25">
      <c r="A1030" s="79" t="s">
        <v>370</v>
      </c>
      <c r="B1030" s="133" t="s">
        <v>265</v>
      </c>
      <c r="C1030" s="137" t="s">
        <v>420</v>
      </c>
      <c r="D1030" s="81" t="str">
        <f>IFERROR(IF(C1030="No CAS","",INDEX('DEQ Pollutant List'!$C$7:$C$611,MATCH('5. Pollutant Emissions - MB'!C1030,'DEQ Pollutant List'!$B$7:$B$611,0))),"")</f>
        <v>Acetone</v>
      </c>
      <c r="E1030" s="115"/>
      <c r="F1030" s="138">
        <v>0</v>
      </c>
      <c r="G1030" s="139">
        <v>0.34</v>
      </c>
      <c r="H1030" s="104"/>
      <c r="I1030" s="102" cm="1">
        <f t="array" ref="I1030">((_xlfn.XLOOKUP(B1030,'4. Material Balance Activities'!$C$193:$C$242,'4. Material Balance Activities'!$G$193:$G$242,NA,0,1)-_xlfn.XLOOKUP(B1030,'4. Material Balance Activities'!$C$193:$C$242,'4. Material Balance Activities'!$M$193:$M$242,NA,0,1))*G1030)*(1-F1030)</f>
        <v>231.14322000000004</v>
      </c>
      <c r="J1030" s="105" t="s">
        <v>214</v>
      </c>
      <c r="K1030" s="83" t="s">
        <v>214</v>
      </c>
      <c r="L1030" s="102" cm="1">
        <f t="array" ref="L1030">((_xlfn.XLOOKUP(B1030,'4. Material Balance Activities'!$C$193:$C$242,'4. Material Balance Activities'!$J$193:$J$242,NA,0,1)-_xlfn.XLOOKUP(B1030,'4. Material Balance Activities'!$C$193:$C$242,'4. Material Balance Activities'!$P$193:$P$242,NA,0,1))*G1030)*(1-F1030)</f>
        <v>0.93202911290322599</v>
      </c>
      <c r="M1030" s="105" t="s">
        <v>214</v>
      </c>
      <c r="N1030" s="83" t="s">
        <v>214</v>
      </c>
    </row>
    <row r="1031" spans="1:14" x14ac:dyDescent="0.25">
      <c r="A1031" s="79" t="s">
        <v>370</v>
      </c>
      <c r="B1031" s="133" t="s">
        <v>266</v>
      </c>
      <c r="C1031" s="137" t="s">
        <v>191</v>
      </c>
      <c r="D1031" s="81" t="str">
        <f>IFERROR(IF(C1031="No CAS","",INDEX('DEQ Pollutant List'!$C$7:$C$611,MATCH('5. Pollutant Emissions - MB'!C1031,'DEQ Pollutant List'!$B$7:$B$611,0))),"")</f>
        <v>Xylene (mixture), including m-xylene, o-xylene, p-xylene</v>
      </c>
      <c r="E1031" s="115"/>
      <c r="F1031" s="138">
        <v>0</v>
      </c>
      <c r="G1031" s="139">
        <v>0.01</v>
      </c>
      <c r="H1031" s="104"/>
      <c r="I1031" s="102" cm="1">
        <f t="array" ref="I1031">((_xlfn.XLOOKUP(B1031,'4. Material Balance Activities'!$C$193:$C$242,'4. Material Balance Activities'!$G$193:$G$242,NA,0,1)-_xlfn.XLOOKUP(B1031,'4. Material Balance Activities'!$C$193:$C$242,'4. Material Balance Activities'!$M$193:$M$242,NA,0,1))*G1031)*(1-F1031)</f>
        <v>0.11550000000000001</v>
      </c>
      <c r="J1031" s="105" t="s">
        <v>214</v>
      </c>
      <c r="K1031" s="83" t="s">
        <v>214</v>
      </c>
      <c r="L1031" s="102" cm="1">
        <f t="array" ref="L1031">((_xlfn.XLOOKUP(B1031,'4. Material Balance Activities'!$C$193:$C$242,'4. Material Balance Activities'!$J$193:$J$242,NA,0,1)-_xlfn.XLOOKUP(B1031,'4. Material Balance Activities'!$C$193:$C$242,'4. Material Balance Activities'!$P$193:$P$242,NA,0,1))*G1031)*(1-F1031)</f>
        <v>4.6572580645161296E-4</v>
      </c>
      <c r="M1031" s="105" t="s">
        <v>214</v>
      </c>
      <c r="N1031" s="83" t="s">
        <v>214</v>
      </c>
    </row>
    <row r="1032" spans="1:14" x14ac:dyDescent="0.25">
      <c r="A1032" s="79" t="s">
        <v>370</v>
      </c>
      <c r="B1032" s="133" t="s">
        <v>266</v>
      </c>
      <c r="C1032" s="137" t="s">
        <v>181</v>
      </c>
      <c r="D1032" s="81" t="str">
        <f>IFERROR(IF(C1032="No CAS","",INDEX('DEQ Pollutant List'!$C$7:$C$611,MATCH('5. Pollutant Emissions - MB'!C1032,'DEQ Pollutant List'!$B$7:$B$611,0))),"")</f>
        <v>Ethyl benzene</v>
      </c>
      <c r="E1032" s="115"/>
      <c r="F1032" s="138">
        <v>0</v>
      </c>
      <c r="G1032" s="139">
        <v>2E-3</v>
      </c>
      <c r="H1032" s="104"/>
      <c r="I1032" s="102" cm="1">
        <f t="array" ref="I1032">((_xlfn.XLOOKUP(B1032,'4. Material Balance Activities'!$C$193:$C$242,'4. Material Balance Activities'!$G$193:$G$242,NA,0,1)-_xlfn.XLOOKUP(B1032,'4. Material Balance Activities'!$C$193:$C$242,'4. Material Balance Activities'!$M$193:$M$242,NA,0,1))*G1032)*(1-F1032)</f>
        <v>2.3100000000000002E-2</v>
      </c>
      <c r="J1032" s="105" t="s">
        <v>214</v>
      </c>
      <c r="K1032" s="83" t="s">
        <v>214</v>
      </c>
      <c r="L1032" s="102" cm="1">
        <f t="array" ref="L1032">((_xlfn.XLOOKUP(B1032,'4. Material Balance Activities'!$C$193:$C$242,'4. Material Balance Activities'!$J$193:$J$242,NA,0,1)-_xlfn.XLOOKUP(B1032,'4. Material Balance Activities'!$C$193:$C$242,'4. Material Balance Activities'!$P$193:$P$242,NA,0,1))*G1032)*(1-F1032)</f>
        <v>9.3145161290322586E-5</v>
      </c>
      <c r="M1032" s="105" t="s">
        <v>214</v>
      </c>
      <c r="N1032" s="83" t="s">
        <v>214</v>
      </c>
    </row>
    <row r="1033" spans="1:14" x14ac:dyDescent="0.25">
      <c r="A1033" s="79" t="s">
        <v>370</v>
      </c>
      <c r="B1033" s="133" t="s">
        <v>266</v>
      </c>
      <c r="C1033" s="137" t="s">
        <v>189</v>
      </c>
      <c r="D1033" s="81" t="str">
        <f>IFERROR(IF(C1033="No CAS","",INDEX('DEQ Pollutant List'!$C$7:$C$611,MATCH('5. Pollutant Emissions - MB'!C1033,'DEQ Pollutant List'!$B$7:$B$611,0))),"")</f>
        <v>Toluene</v>
      </c>
      <c r="E1033" s="115"/>
      <c r="F1033" s="138">
        <v>0</v>
      </c>
      <c r="G1033" s="139">
        <v>0.03</v>
      </c>
      <c r="H1033" s="104"/>
      <c r="I1033" s="102" cm="1">
        <f t="array" ref="I1033">((_xlfn.XLOOKUP(B1033,'4. Material Balance Activities'!$C$193:$C$242,'4. Material Balance Activities'!$G$193:$G$242,NA,0,1)-_xlfn.XLOOKUP(B1033,'4. Material Balance Activities'!$C$193:$C$242,'4. Material Balance Activities'!$M$193:$M$242,NA,0,1))*G1033)*(1-F1033)</f>
        <v>0.34650000000000003</v>
      </c>
      <c r="J1033" s="105" t="s">
        <v>214</v>
      </c>
      <c r="K1033" s="83" t="s">
        <v>214</v>
      </c>
      <c r="L1033" s="102" cm="1">
        <f t="array" ref="L1033">((_xlfn.XLOOKUP(B1033,'4. Material Balance Activities'!$C$193:$C$242,'4. Material Balance Activities'!$J$193:$J$242,NA,0,1)-_xlfn.XLOOKUP(B1033,'4. Material Balance Activities'!$C$193:$C$242,'4. Material Balance Activities'!$P$193:$P$242,NA,0,1))*G1033)*(1-F1033)</f>
        <v>1.3971774193548387E-3</v>
      </c>
      <c r="M1033" s="105" t="s">
        <v>214</v>
      </c>
      <c r="N1033" s="83" t="s">
        <v>214</v>
      </c>
    </row>
    <row r="1034" spans="1:14" x14ac:dyDescent="0.25">
      <c r="A1034" s="79" t="s">
        <v>370</v>
      </c>
      <c r="B1034" s="133" t="s">
        <v>266</v>
      </c>
      <c r="C1034" s="137" t="s">
        <v>425</v>
      </c>
      <c r="D1034" s="81" t="str">
        <f>IFERROR(IF(C1034="No CAS","",INDEX('DEQ Pollutant List'!$C$7:$C$611,MATCH('5. Pollutant Emissions - MB'!C1034,'DEQ Pollutant List'!$B$7:$B$611,0))),"")</f>
        <v>2-Butanone (methyl ethyl ketone)</v>
      </c>
      <c r="E1034" s="115"/>
      <c r="F1034" s="138">
        <v>0</v>
      </c>
      <c r="G1034" s="139">
        <v>0.03</v>
      </c>
      <c r="H1034" s="104"/>
      <c r="I1034" s="102" cm="1">
        <f t="array" ref="I1034">((_xlfn.XLOOKUP(B1034,'4. Material Balance Activities'!$C$193:$C$242,'4. Material Balance Activities'!$G$193:$G$242,NA,0,1)-_xlfn.XLOOKUP(B1034,'4. Material Balance Activities'!$C$193:$C$242,'4. Material Balance Activities'!$M$193:$M$242,NA,0,1))*G1034)*(1-F1034)</f>
        <v>0.34650000000000003</v>
      </c>
      <c r="J1034" s="105" t="s">
        <v>214</v>
      </c>
      <c r="K1034" s="83" t="s">
        <v>214</v>
      </c>
      <c r="L1034" s="102" cm="1">
        <f t="array" ref="L1034">((_xlfn.XLOOKUP(B1034,'4. Material Balance Activities'!$C$193:$C$242,'4. Material Balance Activities'!$J$193:$J$242,NA,0,1)-_xlfn.XLOOKUP(B1034,'4. Material Balance Activities'!$C$193:$C$242,'4. Material Balance Activities'!$P$193:$P$242,NA,0,1))*G1034)*(1-F1034)</f>
        <v>1.3971774193548387E-3</v>
      </c>
      <c r="M1034" s="105" t="s">
        <v>214</v>
      </c>
      <c r="N1034" s="83" t="s">
        <v>214</v>
      </c>
    </row>
    <row r="1035" spans="1:14" x14ac:dyDescent="0.25">
      <c r="A1035" s="79" t="s">
        <v>370</v>
      </c>
      <c r="B1035" s="133" t="s">
        <v>266</v>
      </c>
      <c r="C1035" s="137" t="s">
        <v>424</v>
      </c>
      <c r="D1035" s="81" t="str">
        <f>IFERROR(IF(C1035="No CAS","",INDEX('DEQ Pollutant List'!$C$7:$C$611,MATCH('5. Pollutant Emissions - MB'!C1035,'DEQ Pollutant List'!$B$7:$B$611,0))),"")</f>
        <v>Isopropyl alcohol</v>
      </c>
      <c r="E1035" s="115"/>
      <c r="F1035" s="138">
        <v>0</v>
      </c>
      <c r="G1035" s="139">
        <v>0.06</v>
      </c>
      <c r="H1035" s="104"/>
      <c r="I1035" s="102" cm="1">
        <f t="array" ref="I1035">((_xlfn.XLOOKUP(B1035,'4. Material Balance Activities'!$C$193:$C$242,'4. Material Balance Activities'!$G$193:$G$242,NA,0,1)-_xlfn.XLOOKUP(B1035,'4. Material Balance Activities'!$C$193:$C$242,'4. Material Balance Activities'!$M$193:$M$242,NA,0,1))*G1035)*(1-F1035)</f>
        <v>0.69300000000000006</v>
      </c>
      <c r="J1035" s="105" t="s">
        <v>214</v>
      </c>
      <c r="K1035" s="83" t="s">
        <v>214</v>
      </c>
      <c r="L1035" s="102" cm="1">
        <f t="array" ref="L1035">((_xlfn.XLOOKUP(B1035,'4. Material Balance Activities'!$C$193:$C$242,'4. Material Balance Activities'!$J$193:$J$242,NA,0,1)-_xlfn.XLOOKUP(B1035,'4. Material Balance Activities'!$C$193:$C$242,'4. Material Balance Activities'!$P$193:$P$242,NA,0,1))*G1035)*(1-F1035)</f>
        <v>2.7943548387096774E-3</v>
      </c>
      <c r="M1035" s="105" t="s">
        <v>214</v>
      </c>
      <c r="N1035" s="83" t="s">
        <v>214</v>
      </c>
    </row>
    <row r="1036" spans="1:14" x14ac:dyDescent="0.25">
      <c r="A1036" s="79" t="s">
        <v>370</v>
      </c>
      <c r="B1036" s="133" t="s">
        <v>266</v>
      </c>
      <c r="C1036" s="137" t="s">
        <v>420</v>
      </c>
      <c r="D1036" s="81" t="str">
        <f>IFERROR(IF(C1036="No CAS","",INDEX('DEQ Pollutant List'!$C$7:$C$611,MATCH('5. Pollutant Emissions - MB'!C1036,'DEQ Pollutant List'!$B$7:$B$611,0))),"")</f>
        <v>Acetone</v>
      </c>
      <c r="E1036" s="115"/>
      <c r="F1036" s="138">
        <v>0</v>
      </c>
      <c r="G1036" s="139">
        <v>0.45</v>
      </c>
      <c r="H1036" s="104"/>
      <c r="I1036" s="102" cm="1">
        <f t="array" ref="I1036">((_xlfn.XLOOKUP(B1036,'4. Material Balance Activities'!$C$193:$C$242,'4. Material Balance Activities'!$G$193:$G$242,NA,0,1)-_xlfn.XLOOKUP(B1036,'4. Material Balance Activities'!$C$193:$C$242,'4. Material Balance Activities'!$M$193:$M$242,NA,0,1))*G1036)*(1-F1036)</f>
        <v>5.1975000000000007</v>
      </c>
      <c r="J1036" s="105" t="s">
        <v>214</v>
      </c>
      <c r="K1036" s="83" t="s">
        <v>214</v>
      </c>
      <c r="L1036" s="102" cm="1">
        <f t="array" ref="L1036">((_xlfn.XLOOKUP(B1036,'4. Material Balance Activities'!$C$193:$C$242,'4. Material Balance Activities'!$J$193:$J$242,NA,0,1)-_xlfn.XLOOKUP(B1036,'4. Material Balance Activities'!$C$193:$C$242,'4. Material Balance Activities'!$P$193:$P$242,NA,0,1))*G1036)*(1-F1036)</f>
        <v>2.0957661290322584E-2</v>
      </c>
      <c r="M1036" s="105" t="s">
        <v>214</v>
      </c>
      <c r="N1036" s="83" t="s">
        <v>214</v>
      </c>
    </row>
    <row r="1037" spans="1:14" x14ac:dyDescent="0.25">
      <c r="A1037" s="79" t="s">
        <v>370</v>
      </c>
      <c r="B1037" s="133" t="s">
        <v>267</v>
      </c>
      <c r="C1037" s="137" t="s">
        <v>156</v>
      </c>
      <c r="D1037" s="81" t="str">
        <f>IFERROR(IF(C1037="No CAS","",INDEX('DEQ Pollutant List'!$C$7:$C$611,MATCH('5. Pollutant Emissions - MB'!C1037,'DEQ Pollutant List'!$B$7:$B$611,0))),"")</f>
        <v>Formaldehyde</v>
      </c>
      <c r="E1037" s="115"/>
      <c r="F1037" s="138">
        <v>0</v>
      </c>
      <c r="G1037" s="139">
        <v>1E-3</v>
      </c>
      <c r="H1037" s="104"/>
      <c r="I1037" s="102" cm="1">
        <f t="array" ref="I1037">((_xlfn.XLOOKUP(B1037,'4. Material Balance Activities'!$C$193:$C$242,'4. Material Balance Activities'!$G$193:$G$242,NA,0,1)-_xlfn.XLOOKUP(B1037,'4. Material Balance Activities'!$C$193:$C$242,'4. Material Balance Activities'!$M$193:$M$242,NA,0,1))*G1037)*(1-F1037)</f>
        <v>0.55370700000000006</v>
      </c>
      <c r="J1037" s="105" t="s">
        <v>214</v>
      </c>
      <c r="K1037" s="83" t="s">
        <v>214</v>
      </c>
      <c r="L1037" s="102" cm="1">
        <f t="array" ref="L1037">((_xlfn.XLOOKUP(B1037,'4. Material Balance Activities'!$C$193:$C$242,'4. Material Balance Activities'!$J$193:$J$242,NA,0,1)-_xlfn.XLOOKUP(B1037,'4. Material Balance Activities'!$C$193:$C$242,'4. Material Balance Activities'!$P$193:$P$242,NA,0,1))*G1037)*(1-F1037)</f>
        <v>2.2326895161290322E-3</v>
      </c>
      <c r="M1037" s="105" t="s">
        <v>214</v>
      </c>
      <c r="N1037" s="83" t="s">
        <v>214</v>
      </c>
    </row>
    <row r="1038" spans="1:14" x14ac:dyDescent="0.25">
      <c r="A1038" s="79" t="s">
        <v>370</v>
      </c>
      <c r="B1038" s="133" t="s">
        <v>267</v>
      </c>
      <c r="C1038" s="137" t="s">
        <v>191</v>
      </c>
      <c r="D1038" s="81" t="str">
        <f>IFERROR(IF(C1038="No CAS","",INDEX('DEQ Pollutant List'!$C$7:$C$611,MATCH('5. Pollutant Emissions - MB'!C1038,'DEQ Pollutant List'!$B$7:$B$611,0))),"")</f>
        <v>Xylene (mixture), including m-xylene, o-xylene, p-xylene</v>
      </c>
      <c r="E1038" s="115"/>
      <c r="F1038" s="138">
        <v>0</v>
      </c>
      <c r="G1038" s="139">
        <v>0.02</v>
      </c>
      <c r="H1038" s="104"/>
      <c r="I1038" s="102" cm="1">
        <f t="array" ref="I1038">((_xlfn.XLOOKUP(B1038,'4. Material Balance Activities'!$C$193:$C$242,'4. Material Balance Activities'!$G$193:$G$242,NA,0,1)-_xlfn.XLOOKUP(B1038,'4. Material Balance Activities'!$C$193:$C$242,'4. Material Balance Activities'!$M$193:$M$242,NA,0,1))*G1038)*(1-F1038)</f>
        <v>11.07414</v>
      </c>
      <c r="J1038" s="105" t="s">
        <v>214</v>
      </c>
      <c r="K1038" s="83" t="s">
        <v>214</v>
      </c>
      <c r="L1038" s="102" cm="1">
        <f t="array" ref="L1038">((_xlfn.XLOOKUP(B1038,'4. Material Balance Activities'!$C$193:$C$242,'4. Material Balance Activities'!$J$193:$J$242,NA,0,1)-_xlfn.XLOOKUP(B1038,'4. Material Balance Activities'!$C$193:$C$242,'4. Material Balance Activities'!$P$193:$P$242,NA,0,1))*G1038)*(1-F1038)</f>
        <v>4.4653790322580642E-2</v>
      </c>
      <c r="M1038" s="105" t="s">
        <v>214</v>
      </c>
      <c r="N1038" s="83" t="s">
        <v>214</v>
      </c>
    </row>
    <row r="1039" spans="1:14" x14ac:dyDescent="0.25">
      <c r="A1039" s="79" t="s">
        <v>370</v>
      </c>
      <c r="B1039" s="133" t="s">
        <v>267</v>
      </c>
      <c r="C1039" s="137" t="s">
        <v>181</v>
      </c>
      <c r="D1039" s="81" t="str">
        <f>IFERROR(IF(C1039="No CAS","",INDEX('DEQ Pollutant List'!$C$7:$C$611,MATCH('5. Pollutant Emissions - MB'!C1039,'DEQ Pollutant List'!$B$7:$B$611,0))),"")</f>
        <v>Ethyl benzene</v>
      </c>
      <c r="E1039" s="115"/>
      <c r="F1039" s="138">
        <v>0</v>
      </c>
      <c r="G1039" s="139">
        <v>3.0000000000000001E-3</v>
      </c>
      <c r="H1039" s="104"/>
      <c r="I1039" s="102" cm="1">
        <f t="array" ref="I1039">((_xlfn.XLOOKUP(B1039,'4. Material Balance Activities'!$C$193:$C$242,'4. Material Balance Activities'!$G$193:$G$242,NA,0,1)-_xlfn.XLOOKUP(B1039,'4. Material Balance Activities'!$C$193:$C$242,'4. Material Balance Activities'!$M$193:$M$242,NA,0,1))*G1039)*(1-F1039)</f>
        <v>1.6611210000000001</v>
      </c>
      <c r="J1039" s="105" t="s">
        <v>214</v>
      </c>
      <c r="K1039" s="83" t="s">
        <v>214</v>
      </c>
      <c r="L1039" s="102" cm="1">
        <f t="array" ref="L1039">((_xlfn.XLOOKUP(B1039,'4. Material Balance Activities'!$C$193:$C$242,'4. Material Balance Activities'!$J$193:$J$242,NA,0,1)-_xlfn.XLOOKUP(B1039,'4. Material Balance Activities'!$C$193:$C$242,'4. Material Balance Activities'!$P$193:$P$242,NA,0,1))*G1039)*(1-F1039)</f>
        <v>6.6980685483870967E-3</v>
      </c>
      <c r="M1039" s="105" t="s">
        <v>214</v>
      </c>
      <c r="N1039" s="83" t="s">
        <v>214</v>
      </c>
    </row>
    <row r="1040" spans="1:14" x14ac:dyDescent="0.25">
      <c r="A1040" s="79" t="s">
        <v>370</v>
      </c>
      <c r="B1040" s="133" t="s">
        <v>267</v>
      </c>
      <c r="C1040" s="137" t="s">
        <v>189</v>
      </c>
      <c r="D1040" s="81" t="str">
        <f>IFERROR(IF(C1040="No CAS","",INDEX('DEQ Pollutant List'!$C$7:$C$611,MATCH('5. Pollutant Emissions - MB'!C1040,'DEQ Pollutant List'!$B$7:$B$611,0))),"")</f>
        <v>Toluene</v>
      </c>
      <c r="E1040" s="115"/>
      <c r="F1040" s="138">
        <v>0</v>
      </c>
      <c r="G1040" s="139">
        <v>0.03</v>
      </c>
      <c r="H1040" s="104"/>
      <c r="I1040" s="102" cm="1">
        <f t="array" ref="I1040">((_xlfn.XLOOKUP(B1040,'4. Material Balance Activities'!$C$193:$C$242,'4. Material Balance Activities'!$G$193:$G$242,NA,0,1)-_xlfn.XLOOKUP(B1040,'4. Material Balance Activities'!$C$193:$C$242,'4. Material Balance Activities'!$M$193:$M$242,NA,0,1))*G1040)*(1-F1040)</f>
        <v>16.61121</v>
      </c>
      <c r="J1040" s="105" t="s">
        <v>214</v>
      </c>
      <c r="K1040" s="83" t="s">
        <v>214</v>
      </c>
      <c r="L1040" s="102" cm="1">
        <f t="array" ref="L1040">((_xlfn.XLOOKUP(B1040,'4. Material Balance Activities'!$C$193:$C$242,'4. Material Balance Activities'!$J$193:$J$242,NA,0,1)-_xlfn.XLOOKUP(B1040,'4. Material Balance Activities'!$C$193:$C$242,'4. Material Balance Activities'!$P$193:$P$242,NA,0,1))*G1040)*(1-F1040)</f>
        <v>6.6980685483870955E-2</v>
      </c>
      <c r="M1040" s="105" t="s">
        <v>214</v>
      </c>
      <c r="N1040" s="83" t="s">
        <v>214</v>
      </c>
    </row>
    <row r="1041" spans="1:14" x14ac:dyDescent="0.25">
      <c r="A1041" s="79" t="s">
        <v>370</v>
      </c>
      <c r="B1041" s="133" t="s">
        <v>267</v>
      </c>
      <c r="C1041" s="137" t="s">
        <v>425</v>
      </c>
      <c r="D1041" s="81" t="str">
        <f>IFERROR(IF(C1041="No CAS","",INDEX('DEQ Pollutant List'!$C$7:$C$611,MATCH('5. Pollutant Emissions - MB'!C1041,'DEQ Pollutant List'!$B$7:$B$611,0))),"")</f>
        <v>2-Butanone (methyl ethyl ketone)</v>
      </c>
      <c r="E1041" s="115"/>
      <c r="F1041" s="138">
        <v>0</v>
      </c>
      <c r="G1041" s="139">
        <v>0.11</v>
      </c>
      <c r="H1041" s="104"/>
      <c r="I1041" s="102" cm="1">
        <f t="array" ref="I1041">((_xlfn.XLOOKUP(B1041,'4. Material Balance Activities'!$C$193:$C$242,'4. Material Balance Activities'!$G$193:$G$242,NA,0,1)-_xlfn.XLOOKUP(B1041,'4. Material Balance Activities'!$C$193:$C$242,'4. Material Balance Activities'!$M$193:$M$242,NA,0,1))*G1041)*(1-F1041)</f>
        <v>60.907769999999999</v>
      </c>
      <c r="J1041" s="105" t="s">
        <v>214</v>
      </c>
      <c r="K1041" s="83" t="s">
        <v>214</v>
      </c>
      <c r="L1041" s="102" cm="1">
        <f t="array" ref="L1041">((_xlfn.XLOOKUP(B1041,'4. Material Balance Activities'!$C$193:$C$242,'4. Material Balance Activities'!$J$193:$J$242,NA,0,1)-_xlfn.XLOOKUP(B1041,'4. Material Balance Activities'!$C$193:$C$242,'4. Material Balance Activities'!$P$193:$P$242,NA,0,1))*G1041)*(1-F1041)</f>
        <v>0.24559584677419352</v>
      </c>
      <c r="M1041" s="105" t="s">
        <v>214</v>
      </c>
      <c r="N1041" s="83" t="s">
        <v>214</v>
      </c>
    </row>
    <row r="1042" spans="1:14" x14ac:dyDescent="0.25">
      <c r="A1042" s="79" t="s">
        <v>370</v>
      </c>
      <c r="B1042" s="133" t="s">
        <v>267</v>
      </c>
      <c r="C1042" s="137" t="s">
        <v>424</v>
      </c>
      <c r="D1042" s="81" t="str">
        <f>IFERROR(IF(C1042="No CAS","",INDEX('DEQ Pollutant List'!$C$7:$C$611,MATCH('5. Pollutant Emissions - MB'!C1042,'DEQ Pollutant List'!$B$7:$B$611,0))),"")</f>
        <v>Isopropyl alcohol</v>
      </c>
      <c r="E1042" s="115"/>
      <c r="F1042" s="138">
        <v>0</v>
      </c>
      <c r="G1042" s="139">
        <v>0.01</v>
      </c>
      <c r="H1042" s="104"/>
      <c r="I1042" s="102" cm="1">
        <f t="array" ref="I1042">((_xlfn.XLOOKUP(B1042,'4. Material Balance Activities'!$C$193:$C$242,'4. Material Balance Activities'!$G$193:$G$242,NA,0,1)-_xlfn.XLOOKUP(B1042,'4. Material Balance Activities'!$C$193:$C$242,'4. Material Balance Activities'!$M$193:$M$242,NA,0,1))*G1042)*(1-F1042)</f>
        <v>5.5370699999999999</v>
      </c>
      <c r="J1042" s="105" t="s">
        <v>214</v>
      </c>
      <c r="K1042" s="83" t="s">
        <v>214</v>
      </c>
      <c r="L1042" s="102" cm="1">
        <f t="array" ref="L1042">((_xlfn.XLOOKUP(B1042,'4. Material Balance Activities'!$C$193:$C$242,'4. Material Balance Activities'!$J$193:$J$242,NA,0,1)-_xlfn.XLOOKUP(B1042,'4. Material Balance Activities'!$C$193:$C$242,'4. Material Balance Activities'!$P$193:$P$242,NA,0,1))*G1042)*(1-F1042)</f>
        <v>2.2326895161290321E-2</v>
      </c>
      <c r="M1042" s="105" t="s">
        <v>214</v>
      </c>
      <c r="N1042" s="83" t="s">
        <v>214</v>
      </c>
    </row>
    <row r="1043" spans="1:14" x14ac:dyDescent="0.25">
      <c r="A1043" s="79" t="s">
        <v>370</v>
      </c>
      <c r="B1043" s="133" t="s">
        <v>267</v>
      </c>
      <c r="C1043" s="137" t="s">
        <v>420</v>
      </c>
      <c r="D1043" s="81" t="str">
        <f>IFERROR(IF(C1043="No CAS","",INDEX('DEQ Pollutant List'!$C$7:$C$611,MATCH('5. Pollutant Emissions - MB'!C1043,'DEQ Pollutant List'!$B$7:$B$611,0))),"")</f>
        <v>Acetone</v>
      </c>
      <c r="E1043" s="115"/>
      <c r="F1043" s="138">
        <v>0</v>
      </c>
      <c r="G1043" s="139">
        <v>0.21</v>
      </c>
      <c r="H1043" s="104"/>
      <c r="I1043" s="102" cm="1">
        <f t="array" ref="I1043">((_xlfn.XLOOKUP(B1043,'4. Material Balance Activities'!$C$193:$C$242,'4. Material Balance Activities'!$G$193:$G$242,NA,0,1)-_xlfn.XLOOKUP(B1043,'4. Material Balance Activities'!$C$193:$C$242,'4. Material Balance Activities'!$M$193:$M$242,NA,0,1))*G1043)*(1-F1043)</f>
        <v>116.27847</v>
      </c>
      <c r="J1043" s="105" t="s">
        <v>214</v>
      </c>
      <c r="K1043" s="83" t="s">
        <v>214</v>
      </c>
      <c r="L1043" s="102" cm="1">
        <f t="array" ref="L1043">((_xlfn.XLOOKUP(B1043,'4. Material Balance Activities'!$C$193:$C$242,'4. Material Balance Activities'!$J$193:$J$242,NA,0,1)-_xlfn.XLOOKUP(B1043,'4. Material Balance Activities'!$C$193:$C$242,'4. Material Balance Activities'!$P$193:$P$242,NA,0,1))*G1043)*(1-F1043)</f>
        <v>0.46886479838709672</v>
      </c>
      <c r="M1043" s="105" t="s">
        <v>214</v>
      </c>
      <c r="N1043" s="83" t="s">
        <v>214</v>
      </c>
    </row>
    <row r="1044" spans="1:14" x14ac:dyDescent="0.25">
      <c r="A1044" s="79" t="s">
        <v>370</v>
      </c>
      <c r="B1044" s="133" t="s">
        <v>268</v>
      </c>
      <c r="C1044" s="137" t="s">
        <v>178</v>
      </c>
      <c r="D1044" s="81" t="str">
        <f>IFERROR(IF(C1044="No CAS","",INDEX('DEQ Pollutant List'!$C$7:$C$611,MATCH('5. Pollutant Emissions - MB'!C1044,'DEQ Pollutant List'!$B$7:$B$611,0))),"")</f>
        <v>Chromium VI, chromate and dichromate particulate</v>
      </c>
      <c r="E1044" s="115"/>
      <c r="F1044" s="138">
        <f>1-(1-0.75)*(1-0.992)</f>
        <v>0.998</v>
      </c>
      <c r="G1044" s="139">
        <v>2E-3</v>
      </c>
      <c r="H1044" s="104" t="s">
        <v>421</v>
      </c>
      <c r="I1044" s="102" cm="1">
        <f t="array" ref="I1044">((_xlfn.XLOOKUP(B1044,'4. Material Balance Activities'!$C$193:$C$242,'4. Material Balance Activities'!$G$193:$G$242,NA,0,1)-_xlfn.XLOOKUP(B1044,'4. Material Balance Activities'!$C$193:$C$242,'4. Material Balance Activities'!$M$193:$M$242,NA,0,1))*G1044)*(1-F1044)</f>
        <v>1.3266000000000013E-4</v>
      </c>
      <c r="J1044" s="105" t="s">
        <v>214</v>
      </c>
      <c r="K1044" s="83" t="s">
        <v>214</v>
      </c>
      <c r="L1044" s="102" cm="1">
        <f t="array" ref="L1044">((_xlfn.XLOOKUP(B1044,'4. Material Balance Activities'!$C$193:$C$242,'4. Material Balance Activities'!$J$193:$J$242,NA,0,1)-_xlfn.XLOOKUP(B1044,'4. Material Balance Activities'!$C$193:$C$242,'4. Material Balance Activities'!$P$193:$P$242,NA,0,1))*G1044)*(1-F1044)</f>
        <v>5.3491935483871017E-7</v>
      </c>
      <c r="M1044" s="105" t="s">
        <v>214</v>
      </c>
      <c r="N1044" s="83" t="s">
        <v>214</v>
      </c>
    </row>
    <row r="1045" spans="1:14" x14ac:dyDescent="0.25">
      <c r="A1045" s="79" t="s">
        <v>370</v>
      </c>
      <c r="B1045" s="133" t="s">
        <v>268</v>
      </c>
      <c r="C1045" s="137" t="s">
        <v>420</v>
      </c>
      <c r="D1045" s="81" t="str">
        <f>IFERROR(IF(C1045="No CAS","",INDEX('DEQ Pollutant List'!$C$7:$C$611,MATCH('5. Pollutant Emissions - MB'!C1045,'DEQ Pollutant List'!$B$7:$B$611,0))),"")</f>
        <v>Acetone</v>
      </c>
      <c r="E1045" s="115"/>
      <c r="F1045" s="138">
        <v>0</v>
      </c>
      <c r="G1045" s="139">
        <v>0.78</v>
      </c>
      <c r="H1045" s="104"/>
      <c r="I1045" s="102" cm="1">
        <f t="array" ref="I1045">((_xlfn.XLOOKUP(B1045,'4. Material Balance Activities'!$C$193:$C$242,'4. Material Balance Activities'!$G$193:$G$242,NA,0,1)-_xlfn.XLOOKUP(B1045,'4. Material Balance Activities'!$C$193:$C$242,'4. Material Balance Activities'!$M$193:$M$242,NA,0,1))*G1045)*(1-F1045)</f>
        <v>25.8687</v>
      </c>
      <c r="J1045" s="105" t="s">
        <v>214</v>
      </c>
      <c r="K1045" s="83" t="s">
        <v>214</v>
      </c>
      <c r="L1045" s="102" cm="1">
        <f t="array" ref="L1045">((_xlfn.XLOOKUP(B1045,'4. Material Balance Activities'!$C$193:$C$242,'4. Material Balance Activities'!$J$193:$J$242,NA,0,1)-_xlfn.XLOOKUP(B1045,'4. Material Balance Activities'!$C$193:$C$242,'4. Material Balance Activities'!$P$193:$P$242,NA,0,1))*G1045)*(1-F1045)</f>
        <v>0.10430927419354839</v>
      </c>
      <c r="M1045" s="105" t="s">
        <v>214</v>
      </c>
      <c r="N1045" s="83" t="s">
        <v>214</v>
      </c>
    </row>
    <row r="1046" spans="1:14" x14ac:dyDescent="0.25">
      <c r="A1046" s="79" t="s">
        <v>370</v>
      </c>
      <c r="B1046" s="133" t="s">
        <v>268</v>
      </c>
      <c r="C1046" s="137" t="s">
        <v>423</v>
      </c>
      <c r="D1046" s="81" t="str">
        <f>IFERROR(IF(C1046="No CAS","",INDEX('DEQ Pollutant List'!$C$7:$C$611,MATCH('5. Pollutant Emissions - MB'!C1046,'DEQ Pollutant List'!$B$7:$B$611,0))),"")</f>
        <v>Propylene glycol monomethyl ether</v>
      </c>
      <c r="E1046" s="115"/>
      <c r="F1046" s="138">
        <v>0</v>
      </c>
      <c r="G1046" s="139">
        <v>0.06</v>
      </c>
      <c r="H1046" s="104"/>
      <c r="I1046" s="102" cm="1">
        <f t="array" ref="I1046">((_xlfn.XLOOKUP(B1046,'4. Material Balance Activities'!$C$193:$C$242,'4. Material Balance Activities'!$G$193:$G$242,NA,0,1)-_xlfn.XLOOKUP(B1046,'4. Material Balance Activities'!$C$193:$C$242,'4. Material Balance Activities'!$M$193:$M$242,NA,0,1))*G1046)*(1-F1046)</f>
        <v>1.9898999999999998</v>
      </c>
      <c r="J1046" s="105" t="s">
        <v>214</v>
      </c>
      <c r="K1046" s="83" t="s">
        <v>214</v>
      </c>
      <c r="L1046" s="102" cm="1">
        <f t="array" ref="L1046">((_xlfn.XLOOKUP(B1046,'4. Material Balance Activities'!$C$193:$C$242,'4. Material Balance Activities'!$J$193:$J$242,NA,0,1)-_xlfn.XLOOKUP(B1046,'4. Material Balance Activities'!$C$193:$C$242,'4. Material Balance Activities'!$P$193:$P$242,NA,0,1))*G1046)*(1-F1046)</f>
        <v>8.0237903225806456E-3</v>
      </c>
      <c r="M1046" s="105" t="s">
        <v>214</v>
      </c>
      <c r="N1046" s="83" t="s">
        <v>214</v>
      </c>
    </row>
    <row r="1047" spans="1:14" x14ac:dyDescent="0.25">
      <c r="A1047" s="79" t="s">
        <v>370</v>
      </c>
      <c r="B1047" s="133" t="s">
        <v>268</v>
      </c>
      <c r="C1047" s="137" t="s">
        <v>179</v>
      </c>
      <c r="D1047" s="81" t="str">
        <f>IFERROR(IF(C1047="No CAS","",INDEX('DEQ Pollutant List'!$C$7:$C$611,MATCH('5. Pollutant Emissions - MB'!C1047,'DEQ Pollutant List'!$B$7:$B$611,0))),"")</f>
        <v>Cobalt and compounds</v>
      </c>
      <c r="E1047" s="115"/>
      <c r="F1047" s="138">
        <f>1-(1-0.75)*(1-0.992)</f>
        <v>0.998</v>
      </c>
      <c r="G1047" s="139">
        <v>2E-3</v>
      </c>
      <c r="H1047" s="104" t="s">
        <v>421</v>
      </c>
      <c r="I1047" s="102" cm="1">
        <f t="array" ref="I1047">((_xlfn.XLOOKUP(B1047,'4. Material Balance Activities'!$C$193:$C$242,'4. Material Balance Activities'!$G$193:$G$242,NA,0,1)-_xlfn.XLOOKUP(B1047,'4. Material Balance Activities'!$C$193:$C$242,'4. Material Balance Activities'!$M$193:$M$242,NA,0,1))*G1047)*(1-F1047)</f>
        <v>1.3266000000000013E-4</v>
      </c>
      <c r="J1047" s="105" t="s">
        <v>214</v>
      </c>
      <c r="K1047" s="83" t="s">
        <v>214</v>
      </c>
      <c r="L1047" s="102" cm="1">
        <f t="array" ref="L1047">((_xlfn.XLOOKUP(B1047,'4. Material Balance Activities'!$C$193:$C$242,'4. Material Balance Activities'!$J$193:$J$242,NA,0,1)-_xlfn.XLOOKUP(B1047,'4. Material Balance Activities'!$C$193:$C$242,'4. Material Balance Activities'!$P$193:$P$242,NA,0,1))*G1047)*(1-F1047)</f>
        <v>5.3491935483871017E-7</v>
      </c>
      <c r="M1047" s="105" t="s">
        <v>214</v>
      </c>
      <c r="N1047" s="83" t="s">
        <v>214</v>
      </c>
    </row>
    <row r="1048" spans="1:14" x14ac:dyDescent="0.25">
      <c r="A1048" s="79" t="s">
        <v>370</v>
      </c>
      <c r="B1048" s="133" t="s">
        <v>269</v>
      </c>
      <c r="C1048" s="137" t="s">
        <v>191</v>
      </c>
      <c r="D1048" s="81" t="str">
        <f>IFERROR(IF(C1048="No CAS","",INDEX('DEQ Pollutant List'!$C$7:$C$611,MATCH('5. Pollutant Emissions - MB'!C1048,'DEQ Pollutant List'!$B$7:$B$611,0))),"")</f>
        <v>Xylene (mixture), including m-xylene, o-xylene, p-xylene</v>
      </c>
      <c r="E1048" s="115"/>
      <c r="F1048" s="138">
        <v>0</v>
      </c>
      <c r="G1048" s="139">
        <v>0.01</v>
      </c>
      <c r="H1048" s="104"/>
      <c r="I1048" s="102" cm="1">
        <f t="array" ref="I1048">((_xlfn.XLOOKUP(B1048,'4. Material Balance Activities'!$C$193:$C$242,'4. Material Balance Activities'!$G$193:$G$242,NA,0,1)-_xlfn.XLOOKUP(B1048,'4. Material Balance Activities'!$C$193:$C$242,'4. Material Balance Activities'!$M$193:$M$242,NA,0,1))*G1048)*(1-F1048)</f>
        <v>1.6452150000000001</v>
      </c>
      <c r="J1048" s="105" t="s">
        <v>214</v>
      </c>
      <c r="K1048" s="83" t="s">
        <v>214</v>
      </c>
      <c r="L1048" s="102" cm="1">
        <f t="array" ref="L1048">((_xlfn.XLOOKUP(B1048,'4. Material Balance Activities'!$C$193:$C$242,'4. Material Balance Activities'!$J$193:$J$242,NA,0,1)-_xlfn.XLOOKUP(B1048,'4. Material Balance Activities'!$C$193:$C$242,'4. Material Balance Activities'!$P$193:$P$242,NA,0,1))*G1048)*(1-F1048)</f>
        <v>6.6339314516129034E-3</v>
      </c>
      <c r="M1048" s="105" t="s">
        <v>214</v>
      </c>
      <c r="N1048" s="83" t="s">
        <v>214</v>
      </c>
    </row>
    <row r="1049" spans="1:14" x14ac:dyDescent="0.25">
      <c r="A1049" s="79" t="s">
        <v>370</v>
      </c>
      <c r="B1049" s="133" t="s">
        <v>269</v>
      </c>
      <c r="C1049" s="137" t="s">
        <v>181</v>
      </c>
      <c r="D1049" s="81" t="str">
        <f>IFERROR(IF(C1049="No CAS","",INDEX('DEQ Pollutant List'!$C$7:$C$611,MATCH('5. Pollutant Emissions - MB'!C1049,'DEQ Pollutant List'!$B$7:$B$611,0))),"")</f>
        <v>Ethyl benzene</v>
      </c>
      <c r="E1049" s="115"/>
      <c r="F1049" s="138">
        <v>0</v>
      </c>
      <c r="G1049" s="139">
        <v>3.0000000000000001E-3</v>
      </c>
      <c r="H1049" s="104"/>
      <c r="I1049" s="102" cm="1">
        <f t="array" ref="I1049">((_xlfn.XLOOKUP(B1049,'4. Material Balance Activities'!$C$193:$C$242,'4. Material Balance Activities'!$G$193:$G$242,NA,0,1)-_xlfn.XLOOKUP(B1049,'4. Material Balance Activities'!$C$193:$C$242,'4. Material Balance Activities'!$M$193:$M$242,NA,0,1))*G1049)*(1-F1049)</f>
        <v>0.49356450000000002</v>
      </c>
      <c r="J1049" s="105" t="s">
        <v>214</v>
      </c>
      <c r="K1049" s="83" t="s">
        <v>214</v>
      </c>
      <c r="L1049" s="102" cm="1">
        <f t="array" ref="L1049">((_xlfn.XLOOKUP(B1049,'4. Material Balance Activities'!$C$193:$C$242,'4. Material Balance Activities'!$J$193:$J$242,NA,0,1)-_xlfn.XLOOKUP(B1049,'4. Material Balance Activities'!$C$193:$C$242,'4. Material Balance Activities'!$P$193:$P$242,NA,0,1))*G1049)*(1-F1049)</f>
        <v>1.9901794354838711E-3</v>
      </c>
      <c r="M1049" s="105" t="s">
        <v>214</v>
      </c>
      <c r="N1049" s="83" t="s">
        <v>214</v>
      </c>
    </row>
    <row r="1050" spans="1:14" x14ac:dyDescent="0.25">
      <c r="A1050" s="79" t="s">
        <v>370</v>
      </c>
      <c r="B1050" s="133" t="s">
        <v>269</v>
      </c>
      <c r="C1050" s="137" t="s">
        <v>189</v>
      </c>
      <c r="D1050" s="81" t="str">
        <f>IFERROR(IF(C1050="No CAS","",INDEX('DEQ Pollutant List'!$C$7:$C$611,MATCH('5. Pollutant Emissions - MB'!C1050,'DEQ Pollutant List'!$B$7:$B$611,0))),"")</f>
        <v>Toluene</v>
      </c>
      <c r="E1050" s="115"/>
      <c r="F1050" s="138">
        <v>0</v>
      </c>
      <c r="G1050" s="139">
        <v>0.03</v>
      </c>
      <c r="H1050" s="104"/>
      <c r="I1050" s="102" cm="1">
        <f t="array" ref="I1050">((_xlfn.XLOOKUP(B1050,'4. Material Balance Activities'!$C$193:$C$242,'4. Material Balance Activities'!$G$193:$G$242,NA,0,1)-_xlfn.XLOOKUP(B1050,'4. Material Balance Activities'!$C$193:$C$242,'4. Material Balance Activities'!$M$193:$M$242,NA,0,1))*G1050)*(1-F1050)</f>
        <v>4.9356450000000001</v>
      </c>
      <c r="J1050" s="105" t="s">
        <v>214</v>
      </c>
      <c r="K1050" s="83" t="s">
        <v>214</v>
      </c>
      <c r="L1050" s="102" cm="1">
        <f t="array" ref="L1050">((_xlfn.XLOOKUP(B1050,'4. Material Balance Activities'!$C$193:$C$242,'4. Material Balance Activities'!$J$193:$J$242,NA,0,1)-_xlfn.XLOOKUP(B1050,'4. Material Balance Activities'!$C$193:$C$242,'4. Material Balance Activities'!$P$193:$P$242,NA,0,1))*G1050)*(1-F1050)</f>
        <v>1.9901794354838711E-2</v>
      </c>
      <c r="M1050" s="105" t="s">
        <v>214</v>
      </c>
      <c r="N1050" s="83" t="s">
        <v>214</v>
      </c>
    </row>
    <row r="1051" spans="1:14" x14ac:dyDescent="0.25">
      <c r="A1051" s="79" t="s">
        <v>370</v>
      </c>
      <c r="B1051" s="133" t="s">
        <v>269</v>
      </c>
      <c r="C1051" s="137" t="s">
        <v>422</v>
      </c>
      <c r="D1051" s="81" t="str">
        <f>IFERROR(IF(C1051="No CAS","",INDEX('DEQ Pollutant List'!$C$7:$C$611,MATCH('5. Pollutant Emissions - MB'!C1051,'DEQ Pollutant List'!$B$7:$B$611,0))),"")</f>
        <v>Methyl isobutyl ketone (MIBK, hexone)</v>
      </c>
      <c r="E1051" s="115"/>
      <c r="F1051" s="138">
        <v>0</v>
      </c>
      <c r="G1051" s="139">
        <v>1E-3</v>
      </c>
      <c r="H1051" s="104"/>
      <c r="I1051" s="102" cm="1">
        <f t="array" ref="I1051">((_xlfn.XLOOKUP(B1051,'4. Material Balance Activities'!$C$193:$C$242,'4. Material Balance Activities'!$G$193:$G$242,NA,0,1)-_xlfn.XLOOKUP(B1051,'4. Material Balance Activities'!$C$193:$C$242,'4. Material Balance Activities'!$M$193:$M$242,NA,0,1))*G1051)*(1-F1051)</f>
        <v>0.16452150000000001</v>
      </c>
      <c r="J1051" s="105" t="s">
        <v>214</v>
      </c>
      <c r="K1051" s="83" t="s">
        <v>214</v>
      </c>
      <c r="L1051" s="102" cm="1">
        <f t="array" ref="L1051">((_xlfn.XLOOKUP(B1051,'4. Material Balance Activities'!$C$193:$C$242,'4. Material Balance Activities'!$J$193:$J$242,NA,0,1)-_xlfn.XLOOKUP(B1051,'4. Material Balance Activities'!$C$193:$C$242,'4. Material Balance Activities'!$P$193:$P$242,NA,0,1))*G1051)*(1-F1051)</f>
        <v>6.6339314516129029E-4</v>
      </c>
      <c r="M1051" s="105" t="s">
        <v>214</v>
      </c>
      <c r="N1051" s="83" t="s">
        <v>214</v>
      </c>
    </row>
    <row r="1052" spans="1:14" x14ac:dyDescent="0.25">
      <c r="A1052" s="79" t="s">
        <v>370</v>
      </c>
      <c r="B1052" s="133" t="s">
        <v>269</v>
      </c>
      <c r="C1052" s="137" t="s">
        <v>425</v>
      </c>
      <c r="D1052" s="81" t="str">
        <f>IFERROR(IF(C1052="No CAS","",INDEX('DEQ Pollutant List'!$C$7:$C$611,MATCH('5. Pollutant Emissions - MB'!C1052,'DEQ Pollutant List'!$B$7:$B$611,0))),"")</f>
        <v>2-Butanone (methyl ethyl ketone)</v>
      </c>
      <c r="E1052" s="115"/>
      <c r="F1052" s="138">
        <v>0</v>
      </c>
      <c r="G1052" s="139">
        <v>0.09</v>
      </c>
      <c r="H1052" s="104"/>
      <c r="I1052" s="102" cm="1">
        <f t="array" ref="I1052">((_xlfn.XLOOKUP(B1052,'4. Material Balance Activities'!$C$193:$C$242,'4. Material Balance Activities'!$G$193:$G$242,NA,0,1)-_xlfn.XLOOKUP(B1052,'4. Material Balance Activities'!$C$193:$C$242,'4. Material Balance Activities'!$M$193:$M$242,NA,0,1))*G1052)*(1-F1052)</f>
        <v>14.806934999999999</v>
      </c>
      <c r="J1052" s="105" t="s">
        <v>214</v>
      </c>
      <c r="K1052" s="83" t="s">
        <v>214</v>
      </c>
      <c r="L1052" s="102" cm="1">
        <f t="array" ref="L1052">((_xlfn.XLOOKUP(B1052,'4. Material Balance Activities'!$C$193:$C$242,'4. Material Balance Activities'!$J$193:$J$242,NA,0,1)-_xlfn.XLOOKUP(B1052,'4. Material Balance Activities'!$C$193:$C$242,'4. Material Balance Activities'!$P$193:$P$242,NA,0,1))*G1052)*(1-F1052)</f>
        <v>5.9705383064516129E-2</v>
      </c>
      <c r="M1052" s="105" t="s">
        <v>214</v>
      </c>
      <c r="N1052" s="83" t="s">
        <v>214</v>
      </c>
    </row>
    <row r="1053" spans="1:14" x14ac:dyDescent="0.25">
      <c r="A1053" s="79" t="s">
        <v>370</v>
      </c>
      <c r="B1053" s="133" t="s">
        <v>269</v>
      </c>
      <c r="C1053" s="137" t="s">
        <v>424</v>
      </c>
      <c r="D1053" s="81" t="str">
        <f>IFERROR(IF(C1053="No CAS","",INDEX('DEQ Pollutant List'!$C$7:$C$611,MATCH('5. Pollutant Emissions - MB'!C1053,'DEQ Pollutant List'!$B$7:$B$611,0))),"")</f>
        <v>Isopropyl alcohol</v>
      </c>
      <c r="E1053" s="115"/>
      <c r="F1053" s="138">
        <v>0</v>
      </c>
      <c r="G1053" s="139">
        <v>0.02</v>
      </c>
      <c r="H1053" s="104"/>
      <c r="I1053" s="102" cm="1">
        <f t="array" ref="I1053">((_xlfn.XLOOKUP(B1053,'4. Material Balance Activities'!$C$193:$C$242,'4. Material Balance Activities'!$G$193:$G$242,NA,0,1)-_xlfn.XLOOKUP(B1053,'4. Material Balance Activities'!$C$193:$C$242,'4. Material Balance Activities'!$M$193:$M$242,NA,0,1))*G1053)*(1-F1053)</f>
        <v>3.2904300000000002</v>
      </c>
      <c r="J1053" s="105" t="s">
        <v>214</v>
      </c>
      <c r="K1053" s="83" t="s">
        <v>214</v>
      </c>
      <c r="L1053" s="102" cm="1">
        <f t="array" ref="L1053">((_xlfn.XLOOKUP(B1053,'4. Material Balance Activities'!$C$193:$C$242,'4. Material Balance Activities'!$J$193:$J$242,NA,0,1)-_xlfn.XLOOKUP(B1053,'4. Material Balance Activities'!$C$193:$C$242,'4. Material Balance Activities'!$P$193:$P$242,NA,0,1))*G1053)*(1-F1053)</f>
        <v>1.3267862903225807E-2</v>
      </c>
      <c r="M1053" s="105" t="s">
        <v>214</v>
      </c>
      <c r="N1053" s="83" t="s">
        <v>214</v>
      </c>
    </row>
    <row r="1054" spans="1:14" x14ac:dyDescent="0.25">
      <c r="A1054" s="79" t="s">
        <v>370</v>
      </c>
      <c r="B1054" s="133" t="s">
        <v>269</v>
      </c>
      <c r="C1054" s="137" t="s">
        <v>420</v>
      </c>
      <c r="D1054" s="81" t="str">
        <f>IFERROR(IF(C1054="No CAS","",INDEX('DEQ Pollutant List'!$C$7:$C$611,MATCH('5. Pollutant Emissions - MB'!C1054,'DEQ Pollutant List'!$B$7:$B$611,0))),"")</f>
        <v>Acetone</v>
      </c>
      <c r="E1054" s="115"/>
      <c r="F1054" s="138">
        <v>0</v>
      </c>
      <c r="G1054" s="139">
        <v>0.28999999999999998</v>
      </c>
      <c r="H1054" s="104"/>
      <c r="I1054" s="102" cm="1">
        <f t="array" ref="I1054">((_xlfn.XLOOKUP(B1054,'4. Material Balance Activities'!$C$193:$C$242,'4. Material Balance Activities'!$G$193:$G$242,NA,0,1)-_xlfn.XLOOKUP(B1054,'4. Material Balance Activities'!$C$193:$C$242,'4. Material Balance Activities'!$M$193:$M$242,NA,0,1))*G1054)*(1-F1054)</f>
        <v>47.711234999999995</v>
      </c>
      <c r="J1054" s="105" t="s">
        <v>214</v>
      </c>
      <c r="K1054" s="83" t="s">
        <v>214</v>
      </c>
      <c r="L1054" s="102" cm="1">
        <f t="array" ref="L1054">((_xlfn.XLOOKUP(B1054,'4. Material Balance Activities'!$C$193:$C$242,'4. Material Balance Activities'!$J$193:$J$242,NA,0,1)-_xlfn.XLOOKUP(B1054,'4. Material Balance Activities'!$C$193:$C$242,'4. Material Balance Activities'!$P$193:$P$242,NA,0,1))*G1054)*(1-F1054)</f>
        <v>0.19238401209677419</v>
      </c>
      <c r="M1054" s="105" t="s">
        <v>214</v>
      </c>
      <c r="N1054" s="83" t="s">
        <v>214</v>
      </c>
    </row>
    <row r="1055" spans="1:14" x14ac:dyDescent="0.25">
      <c r="A1055" s="79" t="s">
        <v>370</v>
      </c>
      <c r="B1055" s="133" t="s">
        <v>270</v>
      </c>
      <c r="C1055" s="137" t="s">
        <v>191</v>
      </c>
      <c r="D1055" s="81" t="str">
        <f>IFERROR(IF(C1055="No CAS","",INDEX('DEQ Pollutant List'!$C$7:$C$611,MATCH('5. Pollutant Emissions - MB'!C1055,'DEQ Pollutant List'!$B$7:$B$611,0))),"")</f>
        <v>Xylene (mixture), including m-xylene, o-xylene, p-xylene</v>
      </c>
      <c r="E1055" s="115"/>
      <c r="F1055" s="138">
        <v>0</v>
      </c>
      <c r="G1055" s="139">
        <v>0.02</v>
      </c>
      <c r="H1055" s="104"/>
      <c r="I1055" s="102" cm="1">
        <f t="array" ref="I1055">((_xlfn.XLOOKUP(B1055,'4. Material Balance Activities'!$C$193:$C$242,'4. Material Balance Activities'!$G$193:$G$242,NA,0,1)-_xlfn.XLOOKUP(B1055,'4. Material Balance Activities'!$C$193:$C$242,'4. Material Balance Activities'!$M$193:$M$242,NA,0,1))*G1055)*(1-F1055)</f>
        <v>10.810799999999999</v>
      </c>
      <c r="J1055" s="105" t="s">
        <v>214</v>
      </c>
      <c r="K1055" s="83" t="s">
        <v>214</v>
      </c>
      <c r="L1055" s="102" cm="1">
        <f t="array" ref="L1055">((_xlfn.XLOOKUP(B1055,'4. Material Balance Activities'!$C$193:$C$242,'4. Material Balance Activities'!$J$193:$J$242,NA,0,1)-_xlfn.XLOOKUP(B1055,'4. Material Balance Activities'!$C$193:$C$242,'4. Material Balance Activities'!$P$193:$P$242,NA,0,1))*G1055)*(1-F1055)</f>
        <v>4.3591935483870962E-2</v>
      </c>
      <c r="M1055" s="105" t="s">
        <v>214</v>
      </c>
      <c r="N1055" s="83" t="s">
        <v>214</v>
      </c>
    </row>
    <row r="1056" spans="1:14" x14ac:dyDescent="0.25">
      <c r="A1056" s="79" t="s">
        <v>370</v>
      </c>
      <c r="B1056" s="133" t="s">
        <v>270</v>
      </c>
      <c r="C1056" s="137" t="s">
        <v>181</v>
      </c>
      <c r="D1056" s="81" t="str">
        <f>IFERROR(IF(C1056="No CAS","",INDEX('DEQ Pollutant List'!$C$7:$C$611,MATCH('5. Pollutant Emissions - MB'!C1056,'DEQ Pollutant List'!$B$7:$B$611,0))),"")</f>
        <v>Ethyl benzene</v>
      </c>
      <c r="E1056" s="115"/>
      <c r="F1056" s="138">
        <v>0</v>
      </c>
      <c r="G1056" s="139">
        <v>3.0000000000000001E-3</v>
      </c>
      <c r="H1056" s="104"/>
      <c r="I1056" s="102" cm="1">
        <f t="array" ref="I1056">((_xlfn.XLOOKUP(B1056,'4. Material Balance Activities'!$C$193:$C$242,'4. Material Balance Activities'!$G$193:$G$242,NA,0,1)-_xlfn.XLOOKUP(B1056,'4. Material Balance Activities'!$C$193:$C$242,'4. Material Balance Activities'!$M$193:$M$242,NA,0,1))*G1056)*(1-F1056)</f>
        <v>1.6216199999999998</v>
      </c>
      <c r="J1056" s="105" t="s">
        <v>214</v>
      </c>
      <c r="K1056" s="83" t="s">
        <v>214</v>
      </c>
      <c r="L1056" s="102" cm="1">
        <f t="array" ref="L1056">((_xlfn.XLOOKUP(B1056,'4. Material Balance Activities'!$C$193:$C$242,'4. Material Balance Activities'!$J$193:$J$242,NA,0,1)-_xlfn.XLOOKUP(B1056,'4. Material Balance Activities'!$C$193:$C$242,'4. Material Balance Activities'!$P$193:$P$242,NA,0,1))*G1056)*(1-F1056)</f>
        <v>6.5387903225806445E-3</v>
      </c>
      <c r="M1056" s="105" t="s">
        <v>214</v>
      </c>
      <c r="N1056" s="83" t="s">
        <v>214</v>
      </c>
    </row>
    <row r="1057" spans="1:14" x14ac:dyDescent="0.25">
      <c r="A1057" s="79" t="s">
        <v>370</v>
      </c>
      <c r="B1057" s="133" t="s">
        <v>270</v>
      </c>
      <c r="C1057" s="137" t="s">
        <v>189</v>
      </c>
      <c r="D1057" s="81" t="str">
        <f>IFERROR(IF(C1057="No CAS","",INDEX('DEQ Pollutant List'!$C$7:$C$611,MATCH('5. Pollutant Emissions - MB'!C1057,'DEQ Pollutant List'!$B$7:$B$611,0))),"")</f>
        <v>Toluene</v>
      </c>
      <c r="E1057" s="115"/>
      <c r="F1057" s="138">
        <v>0</v>
      </c>
      <c r="G1057" s="139">
        <v>0.03</v>
      </c>
      <c r="H1057" s="104"/>
      <c r="I1057" s="102" cm="1">
        <f t="array" ref="I1057">((_xlfn.XLOOKUP(B1057,'4. Material Balance Activities'!$C$193:$C$242,'4. Material Balance Activities'!$G$193:$G$242,NA,0,1)-_xlfn.XLOOKUP(B1057,'4. Material Balance Activities'!$C$193:$C$242,'4. Material Balance Activities'!$M$193:$M$242,NA,0,1))*G1057)*(1-F1057)</f>
        <v>16.216199999999997</v>
      </c>
      <c r="J1057" s="105" t="s">
        <v>214</v>
      </c>
      <c r="K1057" s="83" t="s">
        <v>214</v>
      </c>
      <c r="L1057" s="102" cm="1">
        <f t="array" ref="L1057">((_xlfn.XLOOKUP(B1057,'4. Material Balance Activities'!$C$193:$C$242,'4. Material Balance Activities'!$J$193:$J$242,NA,0,1)-_xlfn.XLOOKUP(B1057,'4. Material Balance Activities'!$C$193:$C$242,'4. Material Balance Activities'!$P$193:$P$242,NA,0,1))*G1057)*(1-F1057)</f>
        <v>6.538790322580644E-2</v>
      </c>
      <c r="M1057" s="105" t="s">
        <v>214</v>
      </c>
      <c r="N1057" s="83" t="s">
        <v>214</v>
      </c>
    </row>
    <row r="1058" spans="1:14" x14ac:dyDescent="0.25">
      <c r="A1058" s="79" t="s">
        <v>370</v>
      </c>
      <c r="B1058" s="133" t="s">
        <v>270</v>
      </c>
      <c r="C1058" s="137" t="s">
        <v>425</v>
      </c>
      <c r="D1058" s="81" t="str">
        <f>IFERROR(IF(C1058="No CAS","",INDEX('DEQ Pollutant List'!$C$7:$C$611,MATCH('5. Pollutant Emissions - MB'!C1058,'DEQ Pollutant List'!$B$7:$B$611,0))),"")</f>
        <v>2-Butanone (methyl ethyl ketone)</v>
      </c>
      <c r="E1058" s="115"/>
      <c r="F1058" s="138">
        <v>0</v>
      </c>
      <c r="G1058" s="139">
        <v>0.1</v>
      </c>
      <c r="H1058" s="104"/>
      <c r="I1058" s="102" cm="1">
        <f t="array" ref="I1058">((_xlfn.XLOOKUP(B1058,'4. Material Balance Activities'!$C$193:$C$242,'4. Material Balance Activities'!$G$193:$G$242,NA,0,1)-_xlfn.XLOOKUP(B1058,'4. Material Balance Activities'!$C$193:$C$242,'4. Material Balance Activities'!$M$193:$M$242,NA,0,1))*G1058)*(1-F1058)</f>
        <v>54.054000000000002</v>
      </c>
      <c r="J1058" s="105" t="s">
        <v>214</v>
      </c>
      <c r="K1058" s="83" t="s">
        <v>214</v>
      </c>
      <c r="L1058" s="102" cm="1">
        <f t="array" ref="L1058">((_xlfn.XLOOKUP(B1058,'4. Material Balance Activities'!$C$193:$C$242,'4. Material Balance Activities'!$J$193:$J$242,NA,0,1)-_xlfn.XLOOKUP(B1058,'4. Material Balance Activities'!$C$193:$C$242,'4. Material Balance Activities'!$P$193:$P$242,NA,0,1))*G1058)*(1-F1058)</f>
        <v>0.21795967741935482</v>
      </c>
      <c r="M1058" s="105" t="s">
        <v>214</v>
      </c>
      <c r="N1058" s="83" t="s">
        <v>214</v>
      </c>
    </row>
    <row r="1059" spans="1:14" x14ac:dyDescent="0.25">
      <c r="A1059" s="79" t="s">
        <v>370</v>
      </c>
      <c r="B1059" s="133" t="s">
        <v>270</v>
      </c>
      <c r="C1059" s="137" t="s">
        <v>424</v>
      </c>
      <c r="D1059" s="81" t="str">
        <f>IFERROR(IF(C1059="No CAS","",INDEX('DEQ Pollutant List'!$C$7:$C$611,MATCH('5. Pollutant Emissions - MB'!C1059,'DEQ Pollutant List'!$B$7:$B$611,0))),"")</f>
        <v>Isopropyl alcohol</v>
      </c>
      <c r="E1059" s="115"/>
      <c r="F1059" s="138">
        <v>0</v>
      </c>
      <c r="G1059" s="139">
        <v>0.01</v>
      </c>
      <c r="H1059" s="104"/>
      <c r="I1059" s="102" cm="1">
        <f t="array" ref="I1059">((_xlfn.XLOOKUP(B1059,'4. Material Balance Activities'!$C$193:$C$242,'4. Material Balance Activities'!$G$193:$G$242,NA,0,1)-_xlfn.XLOOKUP(B1059,'4. Material Balance Activities'!$C$193:$C$242,'4. Material Balance Activities'!$M$193:$M$242,NA,0,1))*G1059)*(1-F1059)</f>
        <v>5.4053999999999993</v>
      </c>
      <c r="J1059" s="105" t="s">
        <v>214</v>
      </c>
      <c r="K1059" s="83" t="s">
        <v>214</v>
      </c>
      <c r="L1059" s="102" cm="1">
        <f t="array" ref="L1059">((_xlfn.XLOOKUP(B1059,'4. Material Balance Activities'!$C$193:$C$242,'4. Material Balance Activities'!$J$193:$J$242,NA,0,1)-_xlfn.XLOOKUP(B1059,'4. Material Balance Activities'!$C$193:$C$242,'4. Material Balance Activities'!$P$193:$P$242,NA,0,1))*G1059)*(1-F1059)</f>
        <v>2.1795967741935481E-2</v>
      </c>
      <c r="M1059" s="105" t="s">
        <v>214</v>
      </c>
      <c r="N1059" s="83" t="s">
        <v>214</v>
      </c>
    </row>
    <row r="1060" spans="1:14" x14ac:dyDescent="0.25">
      <c r="A1060" s="79" t="s">
        <v>370</v>
      </c>
      <c r="B1060" s="133" t="s">
        <v>270</v>
      </c>
      <c r="C1060" s="137" t="s">
        <v>156</v>
      </c>
      <c r="D1060" s="81" t="str">
        <f>IFERROR(IF(C1060="No CAS","",INDEX('DEQ Pollutant List'!$C$7:$C$611,MATCH('5. Pollutant Emissions - MB'!C1060,'DEQ Pollutant List'!$B$7:$B$611,0))),"")</f>
        <v>Formaldehyde</v>
      </c>
      <c r="E1060" s="115"/>
      <c r="F1060" s="138">
        <v>0</v>
      </c>
      <c r="G1060" s="139">
        <v>1E-3</v>
      </c>
      <c r="H1060" s="104"/>
      <c r="I1060" s="102" cm="1">
        <f t="array" ref="I1060">((_xlfn.XLOOKUP(B1060,'4. Material Balance Activities'!$C$193:$C$242,'4. Material Balance Activities'!$G$193:$G$242,NA,0,1)-_xlfn.XLOOKUP(B1060,'4. Material Balance Activities'!$C$193:$C$242,'4. Material Balance Activities'!$M$193:$M$242,NA,0,1))*G1060)*(1-F1060)</f>
        <v>0.54054000000000002</v>
      </c>
      <c r="J1060" s="105" t="s">
        <v>214</v>
      </c>
      <c r="K1060" s="83" t="s">
        <v>214</v>
      </c>
      <c r="L1060" s="102" cm="1">
        <f t="array" ref="L1060">((_xlfn.XLOOKUP(B1060,'4. Material Balance Activities'!$C$193:$C$242,'4. Material Balance Activities'!$J$193:$J$242,NA,0,1)-_xlfn.XLOOKUP(B1060,'4. Material Balance Activities'!$C$193:$C$242,'4. Material Balance Activities'!$P$193:$P$242,NA,0,1))*G1060)*(1-F1060)</f>
        <v>2.179596774193548E-3</v>
      </c>
      <c r="M1060" s="105" t="s">
        <v>214</v>
      </c>
      <c r="N1060" s="83" t="s">
        <v>214</v>
      </c>
    </row>
    <row r="1061" spans="1:14" x14ac:dyDescent="0.25">
      <c r="A1061" s="79" t="s">
        <v>370</v>
      </c>
      <c r="B1061" s="133" t="s">
        <v>270</v>
      </c>
      <c r="C1061" s="137" t="s">
        <v>420</v>
      </c>
      <c r="D1061" s="81" t="str">
        <f>IFERROR(IF(C1061="No CAS","",INDEX('DEQ Pollutant List'!$C$7:$C$611,MATCH('5. Pollutant Emissions - MB'!C1061,'DEQ Pollutant List'!$B$7:$B$611,0))),"")</f>
        <v>Acetone</v>
      </c>
      <c r="E1061" s="115"/>
      <c r="F1061" s="138">
        <v>0</v>
      </c>
      <c r="G1061" s="139">
        <v>0.27</v>
      </c>
      <c r="H1061" s="104"/>
      <c r="I1061" s="102" cm="1">
        <f t="array" ref="I1061">((_xlfn.XLOOKUP(B1061,'4. Material Balance Activities'!$C$193:$C$242,'4. Material Balance Activities'!$G$193:$G$242,NA,0,1)-_xlfn.XLOOKUP(B1061,'4. Material Balance Activities'!$C$193:$C$242,'4. Material Balance Activities'!$M$193:$M$242,NA,0,1))*G1061)*(1-F1061)</f>
        <v>145.94579999999999</v>
      </c>
      <c r="J1061" s="105" t="s">
        <v>214</v>
      </c>
      <c r="K1061" s="83" t="s">
        <v>214</v>
      </c>
      <c r="L1061" s="102" cm="1">
        <f t="array" ref="L1061">((_xlfn.XLOOKUP(B1061,'4. Material Balance Activities'!$C$193:$C$242,'4. Material Balance Activities'!$J$193:$J$242,NA,0,1)-_xlfn.XLOOKUP(B1061,'4. Material Balance Activities'!$C$193:$C$242,'4. Material Balance Activities'!$P$193:$P$242,NA,0,1))*G1061)*(1-F1061)</f>
        <v>0.58849112903225798</v>
      </c>
      <c r="M1061" s="105" t="s">
        <v>214</v>
      </c>
      <c r="N1061" s="83" t="s">
        <v>214</v>
      </c>
    </row>
    <row r="1062" spans="1:14" x14ac:dyDescent="0.25">
      <c r="A1062" s="79" t="s">
        <v>370</v>
      </c>
      <c r="B1062" s="133" t="s">
        <v>271</v>
      </c>
      <c r="C1062" s="137" t="s">
        <v>156</v>
      </c>
      <c r="D1062" s="81" t="str">
        <f>IFERROR(IF(C1062="No CAS","",INDEX('DEQ Pollutant List'!$C$7:$C$611,MATCH('5. Pollutant Emissions - MB'!C1062,'DEQ Pollutant List'!$B$7:$B$611,0))),"")</f>
        <v>Formaldehyde</v>
      </c>
      <c r="E1062" s="138">
        <v>0</v>
      </c>
      <c r="F1062" s="138">
        <v>0</v>
      </c>
      <c r="G1062" s="139">
        <v>1E-3</v>
      </c>
      <c r="H1062" s="104"/>
      <c r="I1062" s="102" cm="1">
        <f t="array" ref="I1062">((_xlfn.XLOOKUP(B1062,'4. Material Balance Activities'!$C$193:$C$242,'4. Material Balance Activities'!$G$193:$G$242,NA,0,1)-_xlfn.XLOOKUP(B1062,'4. Material Balance Activities'!$C$193:$C$242,'4. Material Balance Activities'!$M$193:$M$242,NA,0,1))*G1062)*(1-F1062)</f>
        <v>0.34326600000000002</v>
      </c>
      <c r="J1062" s="105" t="s">
        <v>214</v>
      </c>
      <c r="K1062" s="83" t="s">
        <v>214</v>
      </c>
      <c r="L1062" s="102" cm="1">
        <f t="array" ref="L1062">((_xlfn.XLOOKUP(B1062,'4. Material Balance Activities'!$C$193:$C$242,'4. Material Balance Activities'!$J$193:$J$242,NA,0,1)-_xlfn.XLOOKUP(B1062,'4. Material Balance Activities'!$C$193:$C$242,'4. Material Balance Activities'!$P$193:$P$242,NA,0,1))*G1062)*(1-F1062)</f>
        <v>1.3841370967741938E-3</v>
      </c>
      <c r="M1062" s="105" t="s">
        <v>214</v>
      </c>
      <c r="N1062" s="83" t="s">
        <v>214</v>
      </c>
    </row>
    <row r="1063" spans="1:14" x14ac:dyDescent="0.25">
      <c r="A1063" s="79" t="s">
        <v>370</v>
      </c>
      <c r="B1063" s="133" t="s">
        <v>271</v>
      </c>
      <c r="C1063" s="137" t="s">
        <v>191</v>
      </c>
      <c r="D1063" s="81" t="str">
        <f>IFERROR(IF(C1063="No CAS","",INDEX('DEQ Pollutant List'!$C$7:$C$611,MATCH('5. Pollutant Emissions - MB'!C1063,'DEQ Pollutant List'!$B$7:$B$611,0))),"")</f>
        <v>Xylene (mixture), including m-xylene, o-xylene, p-xylene</v>
      </c>
      <c r="E1063" s="115"/>
      <c r="F1063" s="138">
        <v>0</v>
      </c>
      <c r="G1063" s="139">
        <v>0.01</v>
      </c>
      <c r="H1063" s="104"/>
      <c r="I1063" s="102" cm="1">
        <f t="array" ref="I1063">((_xlfn.XLOOKUP(B1063,'4. Material Balance Activities'!$C$193:$C$242,'4. Material Balance Activities'!$G$193:$G$242,NA,0,1)-_xlfn.XLOOKUP(B1063,'4. Material Balance Activities'!$C$193:$C$242,'4. Material Balance Activities'!$M$193:$M$242,NA,0,1))*G1063)*(1-F1063)</f>
        <v>3.4326600000000003</v>
      </c>
      <c r="J1063" s="105" t="s">
        <v>214</v>
      </c>
      <c r="K1063" s="83" t="s">
        <v>214</v>
      </c>
      <c r="L1063" s="102" cm="1">
        <f t="array" ref="L1063">((_xlfn.XLOOKUP(B1063,'4. Material Balance Activities'!$C$193:$C$242,'4. Material Balance Activities'!$J$193:$J$242,NA,0,1)-_xlfn.XLOOKUP(B1063,'4. Material Balance Activities'!$C$193:$C$242,'4. Material Balance Activities'!$P$193:$P$242,NA,0,1))*G1063)*(1-F1063)</f>
        <v>1.3841370967741937E-2</v>
      </c>
      <c r="M1063" s="105" t="s">
        <v>214</v>
      </c>
      <c r="N1063" s="83" t="s">
        <v>214</v>
      </c>
    </row>
    <row r="1064" spans="1:14" x14ac:dyDescent="0.25">
      <c r="A1064" s="79" t="s">
        <v>370</v>
      </c>
      <c r="B1064" s="133" t="s">
        <v>271</v>
      </c>
      <c r="C1064" s="137" t="s">
        <v>181</v>
      </c>
      <c r="D1064" s="81" t="str">
        <f>IFERROR(IF(C1064="No CAS","",INDEX('DEQ Pollutant List'!$C$7:$C$611,MATCH('5. Pollutant Emissions - MB'!C1064,'DEQ Pollutant List'!$B$7:$B$611,0))),"")</f>
        <v>Ethyl benzene</v>
      </c>
      <c r="E1064" s="115"/>
      <c r="F1064" s="138">
        <v>0</v>
      </c>
      <c r="G1064" s="139">
        <v>2E-3</v>
      </c>
      <c r="H1064" s="104"/>
      <c r="I1064" s="102" cm="1">
        <f t="array" ref="I1064">((_xlfn.XLOOKUP(B1064,'4. Material Balance Activities'!$C$193:$C$242,'4. Material Balance Activities'!$G$193:$G$242,NA,0,1)-_xlfn.XLOOKUP(B1064,'4. Material Balance Activities'!$C$193:$C$242,'4. Material Balance Activities'!$M$193:$M$242,NA,0,1))*G1064)*(1-F1064)</f>
        <v>0.68653200000000003</v>
      </c>
      <c r="J1064" s="105" t="s">
        <v>214</v>
      </c>
      <c r="K1064" s="83" t="s">
        <v>214</v>
      </c>
      <c r="L1064" s="102" cm="1">
        <f t="array" ref="L1064">((_xlfn.XLOOKUP(B1064,'4. Material Balance Activities'!$C$193:$C$242,'4. Material Balance Activities'!$J$193:$J$242,NA,0,1)-_xlfn.XLOOKUP(B1064,'4. Material Balance Activities'!$C$193:$C$242,'4. Material Balance Activities'!$P$193:$P$242,NA,0,1))*G1064)*(1-F1064)</f>
        <v>2.7682741935483876E-3</v>
      </c>
      <c r="M1064" s="105" t="s">
        <v>214</v>
      </c>
      <c r="N1064" s="83" t="s">
        <v>214</v>
      </c>
    </row>
    <row r="1065" spans="1:14" x14ac:dyDescent="0.25">
      <c r="A1065" s="79" t="s">
        <v>370</v>
      </c>
      <c r="B1065" s="133" t="s">
        <v>271</v>
      </c>
      <c r="C1065" s="137" t="s">
        <v>189</v>
      </c>
      <c r="D1065" s="81" t="str">
        <f>IFERROR(IF(C1065="No CAS","",INDEX('DEQ Pollutant List'!$C$7:$C$611,MATCH('5. Pollutant Emissions - MB'!C1065,'DEQ Pollutant List'!$B$7:$B$611,0))),"")</f>
        <v>Toluene</v>
      </c>
      <c r="E1065" s="115"/>
      <c r="F1065" s="138">
        <v>0</v>
      </c>
      <c r="G1065" s="139">
        <v>0.02</v>
      </c>
      <c r="H1065" s="104"/>
      <c r="I1065" s="102" cm="1">
        <f t="array" ref="I1065">((_xlfn.XLOOKUP(B1065,'4. Material Balance Activities'!$C$193:$C$242,'4. Material Balance Activities'!$G$193:$G$242,NA,0,1)-_xlfn.XLOOKUP(B1065,'4. Material Balance Activities'!$C$193:$C$242,'4. Material Balance Activities'!$M$193:$M$242,NA,0,1))*G1065)*(1-F1065)</f>
        <v>6.8653200000000005</v>
      </c>
      <c r="J1065" s="105" t="s">
        <v>214</v>
      </c>
      <c r="K1065" s="83" t="s">
        <v>214</v>
      </c>
      <c r="L1065" s="102" cm="1">
        <f t="array" ref="L1065">((_xlfn.XLOOKUP(B1065,'4. Material Balance Activities'!$C$193:$C$242,'4. Material Balance Activities'!$J$193:$J$242,NA,0,1)-_xlfn.XLOOKUP(B1065,'4. Material Balance Activities'!$C$193:$C$242,'4. Material Balance Activities'!$P$193:$P$242,NA,0,1))*G1065)*(1-F1065)</f>
        <v>2.7682741935483875E-2</v>
      </c>
      <c r="M1065" s="105" t="s">
        <v>214</v>
      </c>
      <c r="N1065" s="83" t="s">
        <v>214</v>
      </c>
    </row>
    <row r="1066" spans="1:14" x14ac:dyDescent="0.25">
      <c r="A1066" s="79" t="s">
        <v>370</v>
      </c>
      <c r="B1066" s="133" t="s">
        <v>271</v>
      </c>
      <c r="C1066" s="137" t="s">
        <v>422</v>
      </c>
      <c r="D1066" s="81" t="str">
        <f>IFERROR(IF(C1066="No CAS","",INDEX('DEQ Pollutant List'!$C$7:$C$611,MATCH('5. Pollutant Emissions - MB'!C1066,'DEQ Pollutant List'!$B$7:$B$611,0))),"")</f>
        <v>Methyl isobutyl ketone (MIBK, hexone)</v>
      </c>
      <c r="E1066" s="115"/>
      <c r="F1066" s="138">
        <v>0</v>
      </c>
      <c r="G1066" s="139">
        <v>1E-3</v>
      </c>
      <c r="H1066" s="104"/>
      <c r="I1066" s="102" cm="1">
        <f t="array" ref="I1066">((_xlfn.XLOOKUP(B1066,'4. Material Balance Activities'!$C$193:$C$242,'4. Material Balance Activities'!$G$193:$G$242,NA,0,1)-_xlfn.XLOOKUP(B1066,'4. Material Balance Activities'!$C$193:$C$242,'4. Material Balance Activities'!$M$193:$M$242,NA,0,1))*G1066)*(1-F1066)</f>
        <v>0.34326600000000002</v>
      </c>
      <c r="J1066" s="105" t="s">
        <v>214</v>
      </c>
      <c r="K1066" s="83" t="s">
        <v>214</v>
      </c>
      <c r="L1066" s="102" cm="1">
        <f t="array" ref="L1066">((_xlfn.XLOOKUP(B1066,'4. Material Balance Activities'!$C$193:$C$242,'4. Material Balance Activities'!$J$193:$J$242,NA,0,1)-_xlfn.XLOOKUP(B1066,'4. Material Balance Activities'!$C$193:$C$242,'4. Material Balance Activities'!$P$193:$P$242,NA,0,1))*G1066)*(1-F1066)</f>
        <v>1.3841370967741938E-3</v>
      </c>
      <c r="M1066" s="105" t="s">
        <v>214</v>
      </c>
      <c r="N1066" s="83" t="s">
        <v>214</v>
      </c>
    </row>
    <row r="1067" spans="1:14" x14ac:dyDescent="0.25">
      <c r="A1067" s="79" t="s">
        <v>370</v>
      </c>
      <c r="B1067" s="133" t="s">
        <v>271</v>
      </c>
      <c r="C1067" s="137" t="s">
        <v>425</v>
      </c>
      <c r="D1067" s="81" t="str">
        <f>IFERROR(IF(C1067="No CAS","",INDEX('DEQ Pollutant List'!$C$7:$C$611,MATCH('5. Pollutant Emissions - MB'!C1067,'DEQ Pollutant List'!$B$7:$B$611,0))),"")</f>
        <v>2-Butanone (methyl ethyl ketone)</v>
      </c>
      <c r="E1067" s="115"/>
      <c r="F1067" s="138">
        <v>0</v>
      </c>
      <c r="G1067" s="139">
        <v>7.0000000000000007E-2</v>
      </c>
      <c r="H1067" s="104"/>
      <c r="I1067" s="102" cm="1">
        <f t="array" ref="I1067">((_xlfn.XLOOKUP(B1067,'4. Material Balance Activities'!$C$193:$C$242,'4. Material Balance Activities'!$G$193:$G$242,NA,0,1)-_xlfn.XLOOKUP(B1067,'4. Material Balance Activities'!$C$193:$C$242,'4. Material Balance Activities'!$M$193:$M$242,NA,0,1))*G1067)*(1-F1067)</f>
        <v>24.028620000000004</v>
      </c>
      <c r="J1067" s="105" t="s">
        <v>214</v>
      </c>
      <c r="K1067" s="83" t="s">
        <v>214</v>
      </c>
      <c r="L1067" s="102" cm="1">
        <f t="array" ref="L1067">((_xlfn.XLOOKUP(B1067,'4. Material Balance Activities'!$C$193:$C$242,'4. Material Balance Activities'!$J$193:$J$242,NA,0,1)-_xlfn.XLOOKUP(B1067,'4. Material Balance Activities'!$C$193:$C$242,'4. Material Balance Activities'!$P$193:$P$242,NA,0,1))*G1067)*(1-F1067)</f>
        <v>9.6889596774193565E-2</v>
      </c>
      <c r="M1067" s="105" t="s">
        <v>214</v>
      </c>
      <c r="N1067" s="83" t="s">
        <v>214</v>
      </c>
    </row>
    <row r="1068" spans="1:14" x14ac:dyDescent="0.25">
      <c r="A1068" s="79" t="s">
        <v>370</v>
      </c>
      <c r="B1068" s="133" t="s">
        <v>271</v>
      </c>
      <c r="C1068" s="137" t="s">
        <v>424</v>
      </c>
      <c r="D1068" s="81" t="str">
        <f>IFERROR(IF(C1068="No CAS","",INDEX('DEQ Pollutant List'!$C$7:$C$611,MATCH('5. Pollutant Emissions - MB'!C1068,'DEQ Pollutant List'!$B$7:$B$611,0))),"")</f>
        <v>Isopropyl alcohol</v>
      </c>
      <c r="E1068" s="115"/>
      <c r="F1068" s="138">
        <v>0</v>
      </c>
      <c r="G1068" s="139">
        <v>0.02</v>
      </c>
      <c r="H1068" s="104"/>
      <c r="I1068" s="102" cm="1">
        <f t="array" ref="I1068">((_xlfn.XLOOKUP(B1068,'4. Material Balance Activities'!$C$193:$C$242,'4. Material Balance Activities'!$G$193:$G$242,NA,0,1)-_xlfn.XLOOKUP(B1068,'4. Material Balance Activities'!$C$193:$C$242,'4. Material Balance Activities'!$M$193:$M$242,NA,0,1))*G1068)*(1-F1068)</f>
        <v>6.8653200000000005</v>
      </c>
      <c r="J1068" s="105" t="s">
        <v>214</v>
      </c>
      <c r="K1068" s="83" t="s">
        <v>214</v>
      </c>
      <c r="L1068" s="102" cm="1">
        <f t="array" ref="L1068">((_xlfn.XLOOKUP(B1068,'4. Material Balance Activities'!$C$193:$C$242,'4. Material Balance Activities'!$J$193:$J$242,NA,0,1)-_xlfn.XLOOKUP(B1068,'4. Material Balance Activities'!$C$193:$C$242,'4. Material Balance Activities'!$P$193:$P$242,NA,0,1))*G1068)*(1-F1068)</f>
        <v>2.7682741935483875E-2</v>
      </c>
      <c r="M1068" s="105" t="s">
        <v>214</v>
      </c>
      <c r="N1068" s="83" t="s">
        <v>214</v>
      </c>
    </row>
    <row r="1069" spans="1:14" x14ac:dyDescent="0.25">
      <c r="A1069" s="79" t="s">
        <v>370</v>
      </c>
      <c r="B1069" s="133" t="s">
        <v>271</v>
      </c>
      <c r="C1069" s="137" t="s">
        <v>420</v>
      </c>
      <c r="D1069" s="81" t="str">
        <f>IFERROR(IF(C1069="No CAS","",INDEX('DEQ Pollutant List'!$C$7:$C$611,MATCH('5. Pollutant Emissions - MB'!C1069,'DEQ Pollutant List'!$B$7:$B$611,0))),"")</f>
        <v>Acetone</v>
      </c>
      <c r="E1069" s="115"/>
      <c r="F1069" s="138">
        <v>0</v>
      </c>
      <c r="G1069" s="139">
        <v>0.41</v>
      </c>
      <c r="H1069" s="104"/>
      <c r="I1069" s="102" cm="1">
        <f t="array" ref="I1069">((_xlfn.XLOOKUP(B1069,'4. Material Balance Activities'!$C$193:$C$242,'4. Material Balance Activities'!$G$193:$G$242,NA,0,1)-_xlfn.XLOOKUP(B1069,'4. Material Balance Activities'!$C$193:$C$242,'4. Material Balance Activities'!$M$193:$M$242,NA,0,1))*G1069)*(1-F1069)</f>
        <v>140.73905999999999</v>
      </c>
      <c r="J1069" s="105" t="s">
        <v>214</v>
      </c>
      <c r="K1069" s="83" t="s">
        <v>214</v>
      </c>
      <c r="L1069" s="102" cm="1">
        <f t="array" ref="L1069">((_xlfn.XLOOKUP(B1069,'4. Material Balance Activities'!$C$193:$C$242,'4. Material Balance Activities'!$J$193:$J$242,NA,0,1)-_xlfn.XLOOKUP(B1069,'4. Material Balance Activities'!$C$193:$C$242,'4. Material Balance Activities'!$P$193:$P$242,NA,0,1))*G1069)*(1-F1069)</f>
        <v>0.56749620967741943</v>
      </c>
      <c r="M1069" s="105" t="s">
        <v>214</v>
      </c>
      <c r="N1069" s="83" t="s">
        <v>214</v>
      </c>
    </row>
    <row r="1070" spans="1:14" x14ac:dyDescent="0.25">
      <c r="A1070" s="79" t="s">
        <v>370</v>
      </c>
      <c r="B1070" s="133" t="s">
        <v>272</v>
      </c>
      <c r="C1070" s="137" t="s">
        <v>156</v>
      </c>
      <c r="D1070" s="81" t="str">
        <f>IFERROR(IF(C1070="No CAS","",INDEX('DEQ Pollutant List'!$C$7:$C$611,MATCH('5. Pollutant Emissions - MB'!C1070,'DEQ Pollutant List'!$B$7:$B$611,0))),"")</f>
        <v>Formaldehyde</v>
      </c>
      <c r="E1070" s="115"/>
      <c r="F1070" s="138">
        <v>0</v>
      </c>
      <c r="G1070" s="139">
        <v>1E-3</v>
      </c>
      <c r="H1070" s="104"/>
      <c r="I1070" s="102" cm="1">
        <f t="array" ref="I1070">((_xlfn.XLOOKUP(B1070,'4. Material Balance Activities'!$C$193:$C$242,'4. Material Balance Activities'!$G$193:$G$242,NA,0,1)-_xlfn.XLOOKUP(B1070,'4. Material Balance Activities'!$C$193:$C$242,'4. Material Balance Activities'!$M$193:$M$242,NA,0,1))*G1070)*(1-F1070)</f>
        <v>0.69435300000000011</v>
      </c>
      <c r="J1070" s="105" t="s">
        <v>214</v>
      </c>
      <c r="K1070" s="83" t="s">
        <v>214</v>
      </c>
      <c r="L1070" s="102" cm="1">
        <f t="array" ref="L1070">((_xlfn.XLOOKUP(B1070,'4. Material Balance Activities'!$C$193:$C$242,'4. Material Balance Activities'!$J$193:$J$242,NA,0,1)-_xlfn.XLOOKUP(B1070,'4. Material Balance Activities'!$C$193:$C$242,'4. Material Balance Activities'!$P$193:$P$242,NA,0,1))*G1070)*(1-F1070)</f>
        <v>2.7998104838709683E-3</v>
      </c>
      <c r="M1070" s="105" t="s">
        <v>214</v>
      </c>
      <c r="N1070" s="83" t="s">
        <v>214</v>
      </c>
    </row>
    <row r="1071" spans="1:14" x14ac:dyDescent="0.25">
      <c r="A1071" s="79" t="s">
        <v>370</v>
      </c>
      <c r="B1071" s="133" t="s">
        <v>272</v>
      </c>
      <c r="C1071" s="137" t="s">
        <v>191</v>
      </c>
      <c r="D1071" s="81" t="str">
        <f>IFERROR(IF(C1071="No CAS","",INDEX('DEQ Pollutant List'!$C$7:$C$611,MATCH('5. Pollutant Emissions - MB'!C1071,'DEQ Pollutant List'!$B$7:$B$611,0))),"")</f>
        <v>Xylene (mixture), including m-xylene, o-xylene, p-xylene</v>
      </c>
      <c r="E1071" s="115"/>
      <c r="F1071" s="138">
        <v>0</v>
      </c>
      <c r="G1071" s="139">
        <v>0.02</v>
      </c>
      <c r="H1071" s="104"/>
      <c r="I1071" s="102" cm="1">
        <f t="array" ref="I1071">((_xlfn.XLOOKUP(B1071,'4. Material Balance Activities'!$C$193:$C$242,'4. Material Balance Activities'!$G$193:$G$242,NA,0,1)-_xlfn.XLOOKUP(B1071,'4. Material Balance Activities'!$C$193:$C$242,'4. Material Balance Activities'!$M$193:$M$242,NA,0,1))*G1071)*(1-F1071)</f>
        <v>13.887060000000002</v>
      </c>
      <c r="J1071" s="105" t="s">
        <v>214</v>
      </c>
      <c r="K1071" s="83" t="s">
        <v>214</v>
      </c>
      <c r="L1071" s="102" cm="1">
        <f t="array" ref="L1071">((_xlfn.XLOOKUP(B1071,'4. Material Balance Activities'!$C$193:$C$242,'4. Material Balance Activities'!$J$193:$J$242,NA,0,1)-_xlfn.XLOOKUP(B1071,'4. Material Balance Activities'!$C$193:$C$242,'4. Material Balance Activities'!$P$193:$P$242,NA,0,1))*G1071)*(1-F1071)</f>
        <v>5.5996209677419362E-2</v>
      </c>
      <c r="M1071" s="105" t="s">
        <v>214</v>
      </c>
      <c r="N1071" s="83" t="s">
        <v>214</v>
      </c>
    </row>
    <row r="1072" spans="1:14" x14ac:dyDescent="0.25">
      <c r="A1072" s="79" t="s">
        <v>370</v>
      </c>
      <c r="B1072" s="133" t="s">
        <v>272</v>
      </c>
      <c r="C1072" s="137" t="s">
        <v>181</v>
      </c>
      <c r="D1072" s="81" t="str">
        <f>IFERROR(IF(C1072="No CAS","",INDEX('DEQ Pollutant List'!$C$7:$C$611,MATCH('5. Pollutant Emissions - MB'!C1072,'DEQ Pollutant List'!$B$7:$B$611,0))),"")</f>
        <v>Ethyl benzene</v>
      </c>
      <c r="E1072" s="115"/>
      <c r="F1072" s="138">
        <v>0</v>
      </c>
      <c r="G1072" s="139">
        <v>3.0000000000000001E-3</v>
      </c>
      <c r="H1072" s="104"/>
      <c r="I1072" s="102" cm="1">
        <f t="array" ref="I1072">((_xlfn.XLOOKUP(B1072,'4. Material Balance Activities'!$C$193:$C$242,'4. Material Balance Activities'!$G$193:$G$242,NA,0,1)-_xlfn.XLOOKUP(B1072,'4. Material Balance Activities'!$C$193:$C$242,'4. Material Balance Activities'!$M$193:$M$242,NA,0,1))*G1072)*(1-F1072)</f>
        <v>2.0830590000000004</v>
      </c>
      <c r="J1072" s="105" t="s">
        <v>214</v>
      </c>
      <c r="K1072" s="83" t="s">
        <v>214</v>
      </c>
      <c r="L1072" s="102" cm="1">
        <f t="array" ref="L1072">((_xlfn.XLOOKUP(B1072,'4. Material Balance Activities'!$C$193:$C$242,'4. Material Balance Activities'!$J$193:$J$242,NA,0,1)-_xlfn.XLOOKUP(B1072,'4. Material Balance Activities'!$C$193:$C$242,'4. Material Balance Activities'!$P$193:$P$242,NA,0,1))*G1072)*(1-F1072)</f>
        <v>8.3994314516129039E-3</v>
      </c>
      <c r="M1072" s="105" t="s">
        <v>214</v>
      </c>
      <c r="N1072" s="83" t="s">
        <v>214</v>
      </c>
    </row>
    <row r="1073" spans="1:14" x14ac:dyDescent="0.25">
      <c r="A1073" s="79" t="s">
        <v>370</v>
      </c>
      <c r="B1073" s="133" t="s">
        <v>272</v>
      </c>
      <c r="C1073" s="137" t="s">
        <v>189</v>
      </c>
      <c r="D1073" s="81" t="str">
        <f>IFERROR(IF(C1073="No CAS","",INDEX('DEQ Pollutant List'!$C$7:$C$611,MATCH('5. Pollutant Emissions - MB'!C1073,'DEQ Pollutant List'!$B$7:$B$611,0))),"")</f>
        <v>Toluene</v>
      </c>
      <c r="E1073" s="115"/>
      <c r="F1073" s="138">
        <v>0</v>
      </c>
      <c r="G1073" s="139">
        <v>0.03</v>
      </c>
      <c r="H1073" s="104"/>
      <c r="I1073" s="102" cm="1">
        <f t="array" ref="I1073">((_xlfn.XLOOKUP(B1073,'4. Material Balance Activities'!$C$193:$C$242,'4. Material Balance Activities'!$G$193:$G$242,NA,0,1)-_xlfn.XLOOKUP(B1073,'4. Material Balance Activities'!$C$193:$C$242,'4. Material Balance Activities'!$M$193:$M$242,NA,0,1))*G1073)*(1-F1073)</f>
        <v>20.830590000000001</v>
      </c>
      <c r="J1073" s="105" t="s">
        <v>214</v>
      </c>
      <c r="K1073" s="83" t="s">
        <v>214</v>
      </c>
      <c r="L1073" s="102" cm="1">
        <f t="array" ref="L1073">((_xlfn.XLOOKUP(B1073,'4. Material Balance Activities'!$C$193:$C$242,'4. Material Balance Activities'!$J$193:$J$242,NA,0,1)-_xlfn.XLOOKUP(B1073,'4. Material Balance Activities'!$C$193:$C$242,'4. Material Balance Activities'!$P$193:$P$242,NA,0,1))*G1073)*(1-F1073)</f>
        <v>8.3994314516129043E-2</v>
      </c>
      <c r="M1073" s="105" t="s">
        <v>214</v>
      </c>
      <c r="N1073" s="83" t="s">
        <v>214</v>
      </c>
    </row>
    <row r="1074" spans="1:14" x14ac:dyDescent="0.25">
      <c r="A1074" s="79" t="s">
        <v>370</v>
      </c>
      <c r="B1074" s="133" t="s">
        <v>272</v>
      </c>
      <c r="C1074" s="137" t="s">
        <v>425</v>
      </c>
      <c r="D1074" s="81" t="str">
        <f>IFERROR(IF(C1074="No CAS","",INDEX('DEQ Pollutant List'!$C$7:$C$611,MATCH('5. Pollutant Emissions - MB'!C1074,'DEQ Pollutant List'!$B$7:$B$611,0))),"")</f>
        <v>2-Butanone (methyl ethyl ketone)</v>
      </c>
      <c r="E1074" s="115"/>
      <c r="F1074" s="138">
        <v>0</v>
      </c>
      <c r="G1074" s="139">
        <v>0.11</v>
      </c>
      <c r="H1074" s="104"/>
      <c r="I1074" s="102" cm="1">
        <f t="array" ref="I1074">((_xlfn.XLOOKUP(B1074,'4. Material Balance Activities'!$C$193:$C$242,'4. Material Balance Activities'!$G$193:$G$242,NA,0,1)-_xlfn.XLOOKUP(B1074,'4. Material Balance Activities'!$C$193:$C$242,'4. Material Balance Activities'!$M$193:$M$242,NA,0,1))*G1074)*(1-F1074)</f>
        <v>76.378830000000008</v>
      </c>
      <c r="J1074" s="105" t="s">
        <v>214</v>
      </c>
      <c r="K1074" s="83" t="s">
        <v>214</v>
      </c>
      <c r="L1074" s="102" cm="1">
        <f t="array" ref="L1074">((_xlfn.XLOOKUP(B1074,'4. Material Balance Activities'!$C$193:$C$242,'4. Material Balance Activities'!$J$193:$J$242,NA,0,1)-_xlfn.XLOOKUP(B1074,'4. Material Balance Activities'!$C$193:$C$242,'4. Material Balance Activities'!$P$193:$P$242,NA,0,1))*G1074)*(1-F1074)</f>
        <v>0.30797915322580649</v>
      </c>
      <c r="M1074" s="105" t="s">
        <v>214</v>
      </c>
      <c r="N1074" s="83" t="s">
        <v>214</v>
      </c>
    </row>
    <row r="1075" spans="1:14" x14ac:dyDescent="0.25">
      <c r="A1075" s="79" t="s">
        <v>370</v>
      </c>
      <c r="B1075" s="133" t="s">
        <v>272</v>
      </c>
      <c r="C1075" s="137" t="s">
        <v>424</v>
      </c>
      <c r="D1075" s="81" t="str">
        <f>IFERROR(IF(C1075="No CAS","",INDEX('DEQ Pollutant List'!$C$7:$C$611,MATCH('5. Pollutant Emissions - MB'!C1075,'DEQ Pollutant List'!$B$7:$B$611,0))),"")</f>
        <v>Isopropyl alcohol</v>
      </c>
      <c r="E1075" s="115"/>
      <c r="F1075" s="138">
        <v>0</v>
      </c>
      <c r="G1075" s="139">
        <v>0.01</v>
      </c>
      <c r="H1075" s="104"/>
      <c r="I1075" s="102" cm="1">
        <f t="array" ref="I1075">((_xlfn.XLOOKUP(B1075,'4. Material Balance Activities'!$C$193:$C$242,'4. Material Balance Activities'!$G$193:$G$242,NA,0,1)-_xlfn.XLOOKUP(B1075,'4. Material Balance Activities'!$C$193:$C$242,'4. Material Balance Activities'!$M$193:$M$242,NA,0,1))*G1075)*(1-F1075)</f>
        <v>6.9435300000000009</v>
      </c>
      <c r="J1075" s="105" t="s">
        <v>214</v>
      </c>
      <c r="K1075" s="83" t="s">
        <v>214</v>
      </c>
      <c r="L1075" s="102" cm="1">
        <f t="array" ref="L1075">((_xlfn.XLOOKUP(B1075,'4. Material Balance Activities'!$C$193:$C$242,'4. Material Balance Activities'!$J$193:$J$242,NA,0,1)-_xlfn.XLOOKUP(B1075,'4. Material Balance Activities'!$C$193:$C$242,'4. Material Balance Activities'!$P$193:$P$242,NA,0,1))*G1075)*(1-F1075)</f>
        <v>2.7998104838709681E-2</v>
      </c>
      <c r="M1075" s="105" t="s">
        <v>214</v>
      </c>
      <c r="N1075" s="83" t="s">
        <v>214</v>
      </c>
    </row>
    <row r="1076" spans="1:14" x14ac:dyDescent="0.25">
      <c r="A1076" s="79" t="s">
        <v>370</v>
      </c>
      <c r="B1076" s="133" t="s">
        <v>272</v>
      </c>
      <c r="C1076" s="137" t="s">
        <v>420</v>
      </c>
      <c r="D1076" s="81" t="str">
        <f>IFERROR(IF(C1076="No CAS","",INDEX('DEQ Pollutant List'!$C$7:$C$611,MATCH('5. Pollutant Emissions - MB'!C1076,'DEQ Pollutant List'!$B$7:$B$611,0))),"")</f>
        <v>Acetone</v>
      </c>
      <c r="E1076" s="115"/>
      <c r="F1076" s="138">
        <v>0</v>
      </c>
      <c r="G1076" s="139">
        <v>0.23</v>
      </c>
      <c r="H1076" s="104"/>
      <c r="I1076" s="102" cm="1">
        <f t="array" ref="I1076">((_xlfn.XLOOKUP(B1076,'4. Material Balance Activities'!$C$193:$C$242,'4. Material Balance Activities'!$G$193:$G$242,NA,0,1)-_xlfn.XLOOKUP(B1076,'4. Material Balance Activities'!$C$193:$C$242,'4. Material Balance Activities'!$M$193:$M$242,NA,0,1))*G1076)*(1-F1076)</f>
        <v>159.70119000000003</v>
      </c>
      <c r="J1076" s="105" t="s">
        <v>214</v>
      </c>
      <c r="K1076" s="83" t="s">
        <v>214</v>
      </c>
      <c r="L1076" s="102" cm="1">
        <f t="array" ref="L1076">((_xlfn.XLOOKUP(B1076,'4. Material Balance Activities'!$C$193:$C$242,'4. Material Balance Activities'!$J$193:$J$242,NA,0,1)-_xlfn.XLOOKUP(B1076,'4. Material Balance Activities'!$C$193:$C$242,'4. Material Balance Activities'!$P$193:$P$242,NA,0,1))*G1076)*(1-F1076)</f>
        <v>0.64395641129032266</v>
      </c>
      <c r="M1076" s="105" t="s">
        <v>214</v>
      </c>
      <c r="N1076" s="83" t="s">
        <v>214</v>
      </c>
    </row>
    <row r="1077" spans="1:14" x14ac:dyDescent="0.25">
      <c r="A1077" s="79" t="s">
        <v>370</v>
      </c>
      <c r="B1077" s="133" t="s">
        <v>273</v>
      </c>
      <c r="C1077" s="137" t="s">
        <v>432</v>
      </c>
      <c r="D1077" s="81" t="str">
        <f>IFERROR(IF(C1077="No CAS","",INDEX('DEQ Pollutant List'!$C$7:$C$611,MATCH('5. Pollutant Emissions - MB'!C1077,'DEQ Pollutant List'!$B$7:$B$611,0))),"")</f>
        <v>Propylene glycol monomethyl ether acetate</v>
      </c>
      <c r="E1077" s="115"/>
      <c r="F1077" s="138">
        <v>0</v>
      </c>
      <c r="G1077" s="139">
        <v>0.28999999999999998</v>
      </c>
      <c r="H1077" s="104"/>
      <c r="I1077" s="102" cm="1">
        <f t="array" ref="I1077">((_xlfn.XLOOKUP(B1077,'4. Material Balance Activities'!$C$193:$C$242,'4. Material Balance Activities'!$G$193:$G$242,NA,0,1)-_xlfn.XLOOKUP(B1077,'4. Material Balance Activities'!$C$193:$C$242,'4. Material Balance Activities'!$M$193:$M$242,NA,0,1))*G1077)*(1-F1077)</f>
        <v>1.806816</v>
      </c>
      <c r="J1077" s="105" t="s">
        <v>214</v>
      </c>
      <c r="K1077" s="83" t="s">
        <v>214</v>
      </c>
      <c r="L1077" s="102" cm="1">
        <f t="array" ref="L1077">((_xlfn.XLOOKUP(B1077,'4. Material Balance Activities'!$C$193:$C$242,'4. Material Balance Activities'!$J$193:$J$242,NA,0,1)-_xlfn.XLOOKUP(B1077,'4. Material Balance Activities'!$C$193:$C$242,'4. Material Balance Activities'!$P$193:$P$242,NA,0,1))*G1077)*(1-F1077)</f>
        <v>7.2855483870967741E-3</v>
      </c>
      <c r="M1077" s="105" t="s">
        <v>214</v>
      </c>
      <c r="N1077" s="83" t="s">
        <v>214</v>
      </c>
    </row>
    <row r="1078" spans="1:14" x14ac:dyDescent="0.25">
      <c r="A1078" s="79" t="s">
        <v>370</v>
      </c>
      <c r="B1078" s="133" t="s">
        <v>275</v>
      </c>
      <c r="C1078" s="137" t="s">
        <v>432</v>
      </c>
      <c r="D1078" s="81" t="str">
        <f>IFERROR(IF(C1078="No CAS","",INDEX('DEQ Pollutant List'!$C$7:$C$611,MATCH('5. Pollutant Emissions - MB'!C1078,'DEQ Pollutant List'!$B$7:$B$611,0))),"")</f>
        <v>Propylene glycol monomethyl ether acetate</v>
      </c>
      <c r="E1078" s="115"/>
      <c r="F1078" s="138">
        <v>0</v>
      </c>
      <c r="G1078" s="139">
        <v>0.32</v>
      </c>
      <c r="H1078" s="104"/>
      <c r="I1078" s="102" cm="1">
        <f t="array" ref="I1078">((_xlfn.XLOOKUP(B1078,'4. Material Balance Activities'!$C$193:$C$242,'4. Material Balance Activities'!$G$193:$G$242,NA,0,1)-_xlfn.XLOOKUP(B1078,'4. Material Balance Activities'!$C$193:$C$242,'4. Material Balance Activities'!$M$193:$M$242,NA,0,1))*G1078)*(1-F1078)</f>
        <v>1.9198080000000002</v>
      </c>
      <c r="J1078" s="105" t="s">
        <v>214</v>
      </c>
      <c r="K1078" s="83" t="s">
        <v>214</v>
      </c>
      <c r="L1078" s="102" cm="1">
        <f t="array" ref="L1078">((_xlfn.XLOOKUP(B1078,'4. Material Balance Activities'!$C$193:$C$242,'4. Material Balance Activities'!$J$193:$J$242,NA,0,1)-_xlfn.XLOOKUP(B1078,'4. Material Balance Activities'!$C$193:$C$242,'4. Material Balance Activities'!$P$193:$P$242,NA,0,1))*G1078)*(1-F1078)</f>
        <v>7.7411612903225818E-3</v>
      </c>
      <c r="M1078" s="105" t="s">
        <v>214</v>
      </c>
      <c r="N1078" s="83" t="s">
        <v>214</v>
      </c>
    </row>
    <row r="1079" spans="1:14" x14ac:dyDescent="0.25">
      <c r="A1079" s="79" t="s">
        <v>370</v>
      </c>
      <c r="B1079" s="133" t="s">
        <v>275</v>
      </c>
      <c r="C1079" s="137" t="s">
        <v>180</v>
      </c>
      <c r="D1079" s="81" t="str">
        <f>IFERROR(IF(C1079="No CAS","",INDEX('DEQ Pollutant List'!$C$7:$C$611,MATCH('5. Pollutant Emissions - MB'!C1079,'DEQ Pollutant List'!$B$7:$B$611,0))),"")</f>
        <v>Copper and compounds</v>
      </c>
      <c r="E1079" s="115"/>
      <c r="F1079" s="138">
        <f>1-(1-0.75)*(1-0.992)</f>
        <v>0.998</v>
      </c>
      <c r="G1079" s="139">
        <v>0.03</v>
      </c>
      <c r="H1079" s="104" t="s">
        <v>421</v>
      </c>
      <c r="I1079" s="102" cm="1">
        <f t="array" ref="I1079">((_xlfn.XLOOKUP(B1079,'4. Material Balance Activities'!$C$193:$C$242,'4. Material Balance Activities'!$G$193:$G$242,NA,0,1)-_xlfn.XLOOKUP(B1079,'4. Material Balance Activities'!$C$193:$C$242,'4. Material Balance Activities'!$M$193:$M$242,NA,0,1))*G1079)*(1-F1079)</f>
        <v>3.5996400000000032E-4</v>
      </c>
      <c r="J1079" s="105" t="s">
        <v>214</v>
      </c>
      <c r="K1079" s="83" t="s">
        <v>214</v>
      </c>
      <c r="L1079" s="102" cm="1">
        <f t="array" ref="L1079">((_xlfn.XLOOKUP(B1079,'4. Material Balance Activities'!$C$193:$C$242,'4. Material Balance Activities'!$J$193:$J$242,NA,0,1)-_xlfn.XLOOKUP(B1079,'4. Material Balance Activities'!$C$193:$C$242,'4. Material Balance Activities'!$P$193:$P$242,NA,0,1))*G1079)*(1-F1079)</f>
        <v>1.4514677419354852E-6</v>
      </c>
      <c r="M1079" s="105" t="s">
        <v>214</v>
      </c>
      <c r="N1079" s="83" t="s">
        <v>214</v>
      </c>
    </row>
    <row r="1080" spans="1:14" x14ac:dyDescent="0.25">
      <c r="A1080" s="79" t="s">
        <v>370</v>
      </c>
      <c r="B1080" s="133" t="s">
        <v>276</v>
      </c>
      <c r="C1080" s="137" t="s">
        <v>438</v>
      </c>
      <c r="D1080" s="81" t="str">
        <f>IFERROR(IF(C1080="No CAS","",INDEX('DEQ Pollutant List'!$C$7:$C$611,MATCH('5. Pollutant Emissions - MB'!C1080,'DEQ Pollutant List'!$B$7:$B$611,0))),"")</f>
        <v>m-Xylene</v>
      </c>
      <c r="E1080" s="115"/>
      <c r="F1080" s="138">
        <v>0</v>
      </c>
      <c r="G1080" s="139">
        <v>0.01</v>
      </c>
      <c r="H1080" s="104"/>
      <c r="I1080" s="102" cm="1">
        <f t="array" ref="I1080">((_xlfn.XLOOKUP(B1080,'4. Material Balance Activities'!$C$193:$C$242,'4. Material Balance Activities'!$G$193:$G$242,NA,0,1)-_xlfn.XLOOKUP(B1080,'4. Material Balance Activities'!$C$193:$C$242,'4. Material Balance Activities'!$M$193:$M$242,NA,0,1))*G1080)*(1-F1080)</f>
        <v>0.31646999999999997</v>
      </c>
      <c r="J1080" s="105" t="s">
        <v>214</v>
      </c>
      <c r="K1080" s="83" t="s">
        <v>214</v>
      </c>
      <c r="L1080" s="102" cm="1">
        <f t="array" ref="L1080">((_xlfn.XLOOKUP(B1080,'4. Material Balance Activities'!$C$193:$C$242,'4. Material Balance Activities'!$J$193:$J$242,NA,0,1)-_xlfn.XLOOKUP(B1080,'4. Material Balance Activities'!$C$193:$C$242,'4. Material Balance Activities'!$P$193:$P$242,NA,0,1))*G1080)*(1-F1080)</f>
        <v>1.2760887096774194E-3</v>
      </c>
      <c r="M1080" s="105" t="s">
        <v>214</v>
      </c>
      <c r="N1080" s="83" t="s">
        <v>214</v>
      </c>
    </row>
    <row r="1081" spans="1:14" x14ac:dyDescent="0.25">
      <c r="A1081" s="79" t="s">
        <v>370</v>
      </c>
      <c r="B1081" s="133" t="s">
        <v>276</v>
      </c>
      <c r="C1081" s="137" t="s">
        <v>432</v>
      </c>
      <c r="D1081" s="81" t="str">
        <f>IFERROR(IF(C1081="No CAS","",INDEX('DEQ Pollutant List'!$C$7:$C$611,MATCH('5. Pollutant Emissions - MB'!C1081,'DEQ Pollutant List'!$B$7:$B$611,0))),"")</f>
        <v>Propylene glycol monomethyl ether acetate</v>
      </c>
      <c r="E1081" s="115"/>
      <c r="F1081" s="138">
        <v>0</v>
      </c>
      <c r="G1081" s="139">
        <v>0.14000000000000001</v>
      </c>
      <c r="H1081" s="104"/>
      <c r="I1081" s="102" cm="1">
        <f t="array" ref="I1081">((_xlfn.XLOOKUP(B1081,'4. Material Balance Activities'!$C$193:$C$242,'4. Material Balance Activities'!$G$193:$G$242,NA,0,1)-_xlfn.XLOOKUP(B1081,'4. Material Balance Activities'!$C$193:$C$242,'4. Material Balance Activities'!$M$193:$M$242,NA,0,1))*G1081)*(1-F1081)</f>
        <v>4.43058</v>
      </c>
      <c r="J1081" s="105" t="s">
        <v>214</v>
      </c>
      <c r="K1081" s="83" t="s">
        <v>214</v>
      </c>
      <c r="L1081" s="102" cm="1">
        <f t="array" ref="L1081">((_xlfn.XLOOKUP(B1081,'4. Material Balance Activities'!$C$193:$C$242,'4. Material Balance Activities'!$J$193:$J$242,NA,0,1)-_xlfn.XLOOKUP(B1081,'4. Material Balance Activities'!$C$193:$C$242,'4. Material Balance Activities'!$P$193:$P$242,NA,0,1))*G1081)*(1-F1081)</f>
        <v>1.7865241935483871E-2</v>
      </c>
      <c r="M1081" s="105" t="s">
        <v>214</v>
      </c>
      <c r="N1081" s="83" t="s">
        <v>214</v>
      </c>
    </row>
    <row r="1082" spans="1:14" x14ac:dyDescent="0.25">
      <c r="A1082" s="79" t="s">
        <v>370</v>
      </c>
      <c r="B1082" s="133" t="s">
        <v>277</v>
      </c>
      <c r="C1082" s="137" t="s">
        <v>432</v>
      </c>
      <c r="D1082" s="81" t="str">
        <f>IFERROR(IF(C1082="No CAS","",INDEX('DEQ Pollutant List'!$C$7:$C$611,MATCH('5. Pollutant Emissions - MB'!C1082,'DEQ Pollutant List'!$B$7:$B$611,0))),"")</f>
        <v>Propylene glycol monomethyl ether acetate</v>
      </c>
      <c r="E1082" s="115"/>
      <c r="F1082" s="138">
        <v>0</v>
      </c>
      <c r="G1082" s="139">
        <v>0.28000000000000003</v>
      </c>
      <c r="H1082" s="104"/>
      <c r="I1082" s="102" cm="1">
        <f t="array" ref="I1082">((_xlfn.XLOOKUP(B1082,'4. Material Balance Activities'!$C$193:$C$242,'4. Material Balance Activities'!$G$193:$G$242,NA,0,1)-_xlfn.XLOOKUP(B1082,'4. Material Balance Activities'!$C$193:$C$242,'4. Material Balance Activities'!$M$193:$M$242,NA,0,1))*G1082)*(1-F1082)</f>
        <v>7.7255640000000012</v>
      </c>
      <c r="J1082" s="105" t="s">
        <v>214</v>
      </c>
      <c r="K1082" s="83" t="s">
        <v>214</v>
      </c>
      <c r="L1082" s="102" cm="1">
        <f t="array" ref="L1082">((_xlfn.XLOOKUP(B1082,'4. Material Balance Activities'!$C$193:$C$242,'4. Material Balance Activities'!$J$193:$J$242,NA,0,1)-_xlfn.XLOOKUP(B1082,'4. Material Balance Activities'!$C$193:$C$242,'4. Material Balance Activities'!$P$193:$P$242,NA,0,1))*G1082)*(1-F1082)</f>
        <v>3.1151467741935487E-2</v>
      </c>
      <c r="M1082" s="105" t="s">
        <v>214</v>
      </c>
      <c r="N1082" s="83" t="s">
        <v>214</v>
      </c>
    </row>
    <row r="1083" spans="1:14" x14ac:dyDescent="0.25">
      <c r="A1083" s="79" t="s">
        <v>370</v>
      </c>
      <c r="B1083" s="133" t="s">
        <v>277</v>
      </c>
      <c r="C1083" s="137" t="s">
        <v>183</v>
      </c>
      <c r="D1083" s="81" t="str">
        <f>IFERROR(IF(C1083="No CAS","",INDEX('DEQ Pollutant List'!$C$7:$C$611,MATCH('5. Pollutant Emissions - MB'!C1083,'DEQ Pollutant List'!$B$7:$B$611,0))),"")</f>
        <v>Lead and compounds</v>
      </c>
      <c r="E1083" s="115"/>
      <c r="F1083" s="138">
        <f>1-(1-0.75)*(1-0.992)</f>
        <v>0.998</v>
      </c>
      <c r="G1083" s="139">
        <v>4.0000000000000001E-8</v>
      </c>
      <c r="H1083" s="104" t="s">
        <v>421</v>
      </c>
      <c r="I1083" s="102" cm="1">
        <f t="array" ref="I1083">((_xlfn.XLOOKUP(B1083,'4. Material Balance Activities'!$C$193:$C$242,'4. Material Balance Activities'!$G$193:$G$242,NA,0,1)-_xlfn.XLOOKUP(B1083,'4. Material Balance Activities'!$C$193:$C$242,'4. Material Balance Activities'!$M$193:$M$242,NA,0,1))*G1083)*(1-F1083)</f>
        <v>2.2073040000000021E-9</v>
      </c>
      <c r="J1083" s="105" t="s">
        <v>214</v>
      </c>
      <c r="K1083" s="83" t="s">
        <v>214</v>
      </c>
      <c r="L1083" s="102" cm="1">
        <f t="array" ref="L1083">((_xlfn.XLOOKUP(B1083,'4. Material Balance Activities'!$C$193:$C$242,'4. Material Balance Activities'!$J$193:$J$242,NA,0,1)-_xlfn.XLOOKUP(B1083,'4. Material Balance Activities'!$C$193:$C$242,'4. Material Balance Activities'!$P$193:$P$242,NA,0,1))*G1083)*(1-F1083)</f>
        <v>8.9004193548387168E-12</v>
      </c>
      <c r="M1083" s="105" t="s">
        <v>214</v>
      </c>
      <c r="N1083" s="83" t="s">
        <v>214</v>
      </c>
    </row>
    <row r="1084" spans="1:14" x14ac:dyDescent="0.25">
      <c r="A1084" s="79" t="s">
        <v>370</v>
      </c>
      <c r="B1084" s="133" t="s">
        <v>278</v>
      </c>
      <c r="C1084" s="137" t="s">
        <v>432</v>
      </c>
      <c r="D1084" s="81" t="str">
        <f>IFERROR(IF(C1084="No CAS","",INDEX('DEQ Pollutant List'!$C$7:$C$611,MATCH('5. Pollutant Emissions - MB'!C1084,'DEQ Pollutant List'!$B$7:$B$611,0))),"")</f>
        <v>Propylene glycol monomethyl ether acetate</v>
      </c>
      <c r="E1084" s="115"/>
      <c r="F1084" s="138">
        <v>0</v>
      </c>
      <c r="G1084" s="139">
        <v>0.13</v>
      </c>
      <c r="H1084" s="104"/>
      <c r="I1084" s="102" cm="1">
        <f t="array" ref="I1084">((_xlfn.XLOOKUP(B1084,'4. Material Balance Activities'!$C$193:$C$242,'4. Material Balance Activities'!$G$193:$G$242,NA,0,1)-_xlfn.XLOOKUP(B1084,'4. Material Balance Activities'!$C$193:$C$242,'4. Material Balance Activities'!$M$193:$M$242,NA,0,1))*G1084)*(1-F1084)</f>
        <v>6.3359010000000007</v>
      </c>
      <c r="J1084" s="105" t="s">
        <v>214</v>
      </c>
      <c r="K1084" s="83" t="s">
        <v>214</v>
      </c>
      <c r="L1084" s="102" cm="1">
        <f t="array" ref="L1084">((_xlfn.XLOOKUP(B1084,'4. Material Balance Activities'!$C$193:$C$242,'4. Material Balance Activities'!$J$193:$J$242,NA,0,1)-_xlfn.XLOOKUP(B1084,'4. Material Balance Activities'!$C$193:$C$242,'4. Material Balance Activities'!$P$193:$P$242,NA,0,1))*G1084)*(1-F1084)</f>
        <v>2.5547987903225808E-2</v>
      </c>
      <c r="M1084" s="105" t="s">
        <v>214</v>
      </c>
      <c r="N1084" s="83" t="s">
        <v>214</v>
      </c>
    </row>
    <row r="1085" spans="1:14" x14ac:dyDescent="0.25">
      <c r="A1085" s="79" t="s">
        <v>370</v>
      </c>
      <c r="B1085" s="133" t="s">
        <v>278</v>
      </c>
      <c r="C1085" s="137" t="s">
        <v>185</v>
      </c>
      <c r="D1085" s="81" t="str">
        <f>IFERROR(IF(C1085="No CAS","",INDEX('DEQ Pollutant List'!$C$7:$C$611,MATCH('5. Pollutant Emissions - MB'!C1085,'DEQ Pollutant List'!$B$7:$B$611,0))),"")</f>
        <v>Mercury and compounds</v>
      </c>
      <c r="E1085" s="115"/>
      <c r="F1085" s="138">
        <f>1-(1-0.75)*(1-0.992)</f>
        <v>0.998</v>
      </c>
      <c r="G1085" s="139">
        <v>1.0000000000000001E-9</v>
      </c>
      <c r="H1085" s="104" t="s">
        <v>421</v>
      </c>
      <c r="I1085" s="102" cm="1">
        <f t="array" ref="I1085">((_xlfn.XLOOKUP(B1085,'4. Material Balance Activities'!$C$193:$C$242,'4. Material Balance Activities'!$G$193:$G$242,NA,0,1)-_xlfn.XLOOKUP(B1085,'4. Material Balance Activities'!$C$193:$C$242,'4. Material Balance Activities'!$M$193:$M$242,NA,0,1))*G1085)*(1-F1085)</f>
        <v>9.7475400000000093E-11</v>
      </c>
      <c r="J1085" s="105" t="s">
        <v>214</v>
      </c>
      <c r="K1085" s="83" t="s">
        <v>214</v>
      </c>
      <c r="L1085" s="102" cm="1">
        <f t="array" ref="L1085">((_xlfn.XLOOKUP(B1085,'4. Material Balance Activities'!$C$193:$C$242,'4. Material Balance Activities'!$J$193:$J$242,NA,0,1)-_xlfn.XLOOKUP(B1085,'4. Material Balance Activities'!$C$193:$C$242,'4. Material Balance Activities'!$P$193:$P$242,NA,0,1))*G1085)*(1-F1085)</f>
        <v>3.9304596774193585E-13</v>
      </c>
      <c r="M1085" s="105" t="s">
        <v>214</v>
      </c>
      <c r="N1085" s="83" t="s">
        <v>214</v>
      </c>
    </row>
    <row r="1086" spans="1:14" x14ac:dyDescent="0.25">
      <c r="A1086" s="79" t="s">
        <v>370</v>
      </c>
      <c r="B1086" s="133" t="s">
        <v>278</v>
      </c>
      <c r="C1086" s="137" t="s">
        <v>183</v>
      </c>
      <c r="D1086" s="81" t="str">
        <f>IFERROR(IF(C1086="No CAS","",INDEX('DEQ Pollutant List'!$C$7:$C$611,MATCH('5. Pollutant Emissions - MB'!C1086,'DEQ Pollutant List'!$B$7:$B$611,0))),"")</f>
        <v>Lead and compounds</v>
      </c>
      <c r="E1086" s="115"/>
      <c r="F1086" s="138">
        <f>1-(1-0.75)*(1-0.992)</f>
        <v>0.998</v>
      </c>
      <c r="G1086" s="139">
        <v>1E-8</v>
      </c>
      <c r="H1086" s="104" t="s">
        <v>421</v>
      </c>
      <c r="I1086" s="102" cm="1">
        <f t="array" ref="I1086">((_xlfn.XLOOKUP(B1086,'4. Material Balance Activities'!$C$193:$C$242,'4. Material Balance Activities'!$G$193:$G$242,NA,0,1)-_xlfn.XLOOKUP(B1086,'4. Material Balance Activities'!$C$193:$C$242,'4. Material Balance Activities'!$M$193:$M$242,NA,0,1))*G1086)*(1-F1086)</f>
        <v>9.7475400000000104E-10</v>
      </c>
      <c r="J1086" s="105" t="s">
        <v>214</v>
      </c>
      <c r="K1086" s="83" t="s">
        <v>214</v>
      </c>
      <c r="L1086" s="102" cm="1">
        <f t="array" ref="L1086">((_xlfn.XLOOKUP(B1086,'4. Material Balance Activities'!$C$193:$C$242,'4. Material Balance Activities'!$J$193:$J$242,NA,0,1)-_xlfn.XLOOKUP(B1086,'4. Material Balance Activities'!$C$193:$C$242,'4. Material Balance Activities'!$P$193:$P$242,NA,0,1))*G1086)*(1-F1086)</f>
        <v>3.9304596774193587E-12</v>
      </c>
      <c r="M1086" s="105" t="s">
        <v>214</v>
      </c>
      <c r="N1086" s="83" t="s">
        <v>214</v>
      </c>
    </row>
    <row r="1087" spans="1:14" x14ac:dyDescent="0.25">
      <c r="A1087" s="79" t="s">
        <v>370</v>
      </c>
      <c r="B1087" s="133" t="s">
        <v>279</v>
      </c>
      <c r="C1087" s="137" t="s">
        <v>432</v>
      </c>
      <c r="D1087" s="81" t="str">
        <f>IFERROR(IF(C1087="No CAS","",INDEX('DEQ Pollutant List'!$C$7:$C$611,MATCH('5. Pollutant Emissions - MB'!C1087,'DEQ Pollutant List'!$B$7:$B$611,0))),"")</f>
        <v>Propylene glycol monomethyl ether acetate</v>
      </c>
      <c r="E1087" s="115"/>
      <c r="F1087" s="138">
        <v>0</v>
      </c>
      <c r="G1087" s="139">
        <v>0.12</v>
      </c>
      <c r="H1087" s="104"/>
      <c r="I1087" s="102" cm="1">
        <f t="array" ref="I1087">((_xlfn.XLOOKUP(B1087,'4. Material Balance Activities'!$C$193:$C$242,'4. Material Balance Activities'!$G$193:$G$242,NA,0,1)-_xlfn.XLOOKUP(B1087,'4. Material Balance Activities'!$C$193:$C$242,'4. Material Balance Activities'!$M$193:$M$242,NA,0,1))*G1087)*(1-F1087)</f>
        <v>0.35521200000000003</v>
      </c>
      <c r="J1087" s="105" t="s">
        <v>214</v>
      </c>
      <c r="K1087" s="83" t="s">
        <v>214</v>
      </c>
      <c r="L1087" s="102" cm="1">
        <f t="array" ref="L1087">((_xlfn.XLOOKUP(B1087,'4. Material Balance Activities'!$C$193:$C$242,'4. Material Balance Activities'!$J$193:$J$242,NA,0,1)-_xlfn.XLOOKUP(B1087,'4. Material Balance Activities'!$C$193:$C$242,'4. Material Balance Activities'!$P$193:$P$242,NA,0,1))*G1087)*(1-F1087)</f>
        <v>1.4323064516129033E-3</v>
      </c>
      <c r="M1087" s="105" t="s">
        <v>214</v>
      </c>
      <c r="N1087" s="83" t="s">
        <v>214</v>
      </c>
    </row>
    <row r="1088" spans="1:14" x14ac:dyDescent="0.25">
      <c r="A1088" s="79" t="s">
        <v>370</v>
      </c>
      <c r="B1088" s="133" t="s">
        <v>279</v>
      </c>
      <c r="C1088" s="137" t="s">
        <v>185</v>
      </c>
      <c r="D1088" s="81" t="str">
        <f>IFERROR(IF(C1088="No CAS","",INDEX('DEQ Pollutant List'!$C$7:$C$611,MATCH('5. Pollutant Emissions - MB'!C1088,'DEQ Pollutant List'!$B$7:$B$611,0))),"")</f>
        <v>Mercury and compounds</v>
      </c>
      <c r="E1088" s="115"/>
      <c r="F1088" s="138">
        <f>1-(1-0.75)*(1-0.992)</f>
        <v>0.998</v>
      </c>
      <c r="G1088" s="139">
        <v>3.9999999999999998E-6</v>
      </c>
      <c r="H1088" s="104" t="s">
        <v>421</v>
      </c>
      <c r="I1088" s="102" cm="1">
        <f t="array" ref="I1088">((_xlfn.XLOOKUP(B1088,'4. Material Balance Activities'!$C$193:$C$242,'4. Material Balance Activities'!$G$193:$G$242,NA,0,1)-_xlfn.XLOOKUP(B1088,'4. Material Balance Activities'!$C$193:$C$242,'4. Material Balance Activities'!$M$193:$M$242,NA,0,1))*G1088)*(1-F1088)</f>
        <v>2.3680800000000021E-8</v>
      </c>
      <c r="J1088" s="105" t="s">
        <v>214</v>
      </c>
      <c r="K1088" s="83" t="s">
        <v>214</v>
      </c>
      <c r="L1088" s="102" cm="1">
        <f t="array" ref="L1088">((_xlfn.XLOOKUP(B1088,'4. Material Balance Activities'!$C$193:$C$242,'4. Material Balance Activities'!$J$193:$J$242,NA,0,1)-_xlfn.XLOOKUP(B1088,'4. Material Balance Activities'!$C$193:$C$242,'4. Material Balance Activities'!$P$193:$P$242,NA,0,1))*G1088)*(1-F1088)</f>
        <v>9.5487096774193634E-11</v>
      </c>
      <c r="M1088" s="105" t="s">
        <v>214</v>
      </c>
      <c r="N1088" s="83" t="s">
        <v>214</v>
      </c>
    </row>
    <row r="1089" spans="1:14" x14ac:dyDescent="0.25">
      <c r="A1089" s="79" t="s">
        <v>370</v>
      </c>
      <c r="B1089" s="133" t="s">
        <v>279</v>
      </c>
      <c r="C1089" s="137" t="s">
        <v>183</v>
      </c>
      <c r="D1089" s="81" t="str">
        <f>IFERROR(IF(C1089="No CAS","",INDEX('DEQ Pollutant List'!$C$7:$C$611,MATCH('5. Pollutant Emissions - MB'!C1089,'DEQ Pollutant List'!$B$7:$B$611,0))),"")</f>
        <v>Lead and compounds</v>
      </c>
      <c r="E1089" s="115"/>
      <c r="F1089" s="138">
        <f>1-(1-0.75)*(1-0.992)</f>
        <v>0.998</v>
      </c>
      <c r="G1089" s="139">
        <v>3.9999999999999998E-6</v>
      </c>
      <c r="H1089" s="104" t="s">
        <v>421</v>
      </c>
      <c r="I1089" s="102" cm="1">
        <f t="array" ref="I1089">((_xlfn.XLOOKUP(B1089,'4. Material Balance Activities'!$C$193:$C$242,'4. Material Balance Activities'!$G$193:$G$242,NA,0,1)-_xlfn.XLOOKUP(B1089,'4. Material Balance Activities'!$C$193:$C$242,'4. Material Balance Activities'!$M$193:$M$242,NA,0,1))*G1089)*(1-F1089)</f>
        <v>2.3680800000000021E-8</v>
      </c>
      <c r="J1089" s="105" t="s">
        <v>214</v>
      </c>
      <c r="K1089" s="83" t="s">
        <v>214</v>
      </c>
      <c r="L1089" s="102" cm="1">
        <f t="array" ref="L1089">((_xlfn.XLOOKUP(B1089,'4. Material Balance Activities'!$C$193:$C$242,'4. Material Balance Activities'!$J$193:$J$242,NA,0,1)-_xlfn.XLOOKUP(B1089,'4. Material Balance Activities'!$C$193:$C$242,'4. Material Balance Activities'!$P$193:$P$242,NA,0,1))*G1089)*(1-F1089)</f>
        <v>9.5487096774193634E-11</v>
      </c>
      <c r="M1089" s="105" t="s">
        <v>214</v>
      </c>
      <c r="N1089" s="83" t="s">
        <v>214</v>
      </c>
    </row>
    <row r="1090" spans="1:14" x14ac:dyDescent="0.25">
      <c r="A1090" s="79" t="s">
        <v>370</v>
      </c>
      <c r="B1090" s="133" t="s">
        <v>279</v>
      </c>
      <c r="C1090" s="137" t="s">
        <v>435</v>
      </c>
      <c r="D1090" s="81" t="str">
        <f>IFERROR(IF(C1090="No CAS","",INDEX('DEQ Pollutant List'!$C$7:$C$611,MATCH('5. Pollutant Emissions - MB'!C1090,'DEQ Pollutant List'!$B$7:$B$611,0))),"")</f>
        <v>Hexachlorobenzene</v>
      </c>
      <c r="E1090" s="115"/>
      <c r="F1090" s="138">
        <v>0</v>
      </c>
      <c r="G1090" s="139">
        <v>8.9999999999999996E-7</v>
      </c>
      <c r="H1090" s="104"/>
      <c r="I1090" s="102" cm="1">
        <f t="array" ref="I1090">((_xlfn.XLOOKUP(B1090,'4. Material Balance Activities'!$C$193:$C$242,'4. Material Balance Activities'!$G$193:$G$242,NA,0,1)-_xlfn.XLOOKUP(B1090,'4. Material Balance Activities'!$C$193:$C$242,'4. Material Balance Activities'!$M$193:$M$242,NA,0,1))*G1090)*(1-F1090)</f>
        <v>2.6640900000000002E-6</v>
      </c>
      <c r="J1090" s="105" t="s">
        <v>214</v>
      </c>
      <c r="K1090" s="83" t="s">
        <v>214</v>
      </c>
      <c r="L1090" s="102" cm="1">
        <f t="array" ref="L1090">((_xlfn.XLOOKUP(B1090,'4. Material Balance Activities'!$C$193:$C$242,'4. Material Balance Activities'!$J$193:$J$242,NA,0,1)-_xlfn.XLOOKUP(B1090,'4. Material Balance Activities'!$C$193:$C$242,'4. Material Balance Activities'!$P$193:$P$242,NA,0,1))*G1090)*(1-F1090)</f>
        <v>1.0742298387096774E-8</v>
      </c>
      <c r="M1090" s="105" t="s">
        <v>214</v>
      </c>
      <c r="N1090" s="83" t="s">
        <v>214</v>
      </c>
    </row>
    <row r="1091" spans="1:14" x14ac:dyDescent="0.25">
      <c r="A1091" s="79" t="s">
        <v>370</v>
      </c>
      <c r="B1091" s="133" t="s">
        <v>280</v>
      </c>
      <c r="C1091" s="137" t="s">
        <v>432</v>
      </c>
      <c r="D1091" s="81" t="str">
        <f>IFERROR(IF(C1091="No CAS","",INDEX('DEQ Pollutant List'!$C$7:$C$611,MATCH('5. Pollutant Emissions - MB'!C1091,'DEQ Pollutant List'!$B$7:$B$611,0))),"")</f>
        <v>Propylene glycol monomethyl ether acetate</v>
      </c>
      <c r="E1091" s="115"/>
      <c r="F1091" s="138">
        <v>0</v>
      </c>
      <c r="G1091" s="139">
        <v>0.21</v>
      </c>
      <c r="H1091" s="104"/>
      <c r="I1091" s="102" cm="1">
        <f t="array" ref="I1091">((_xlfn.XLOOKUP(B1091,'4. Material Balance Activities'!$C$193:$C$242,'4. Material Balance Activities'!$G$193:$G$242,NA,0,1)-_xlfn.XLOOKUP(B1091,'4. Material Balance Activities'!$C$193:$C$242,'4. Material Balance Activities'!$M$193:$M$242,NA,0,1))*G1091)*(1-F1091)</f>
        <v>2.5925129999999998</v>
      </c>
      <c r="J1091" s="105" t="s">
        <v>214</v>
      </c>
      <c r="K1091" s="83" t="s">
        <v>214</v>
      </c>
      <c r="L1091" s="102" cm="1">
        <f t="array" ref="L1091">((_xlfn.XLOOKUP(B1091,'4. Material Balance Activities'!$C$193:$C$242,'4. Material Balance Activities'!$J$193:$J$242,NA,0,1)-_xlfn.XLOOKUP(B1091,'4. Material Balance Activities'!$C$193:$C$242,'4. Material Balance Activities'!$P$193:$P$242,NA,0,1))*G1091)*(1-F1091)</f>
        <v>1.0453681451612903E-2</v>
      </c>
      <c r="M1091" s="105" t="s">
        <v>214</v>
      </c>
      <c r="N1091" s="83" t="s">
        <v>214</v>
      </c>
    </row>
    <row r="1092" spans="1:14" x14ac:dyDescent="0.25">
      <c r="A1092" s="79" t="s">
        <v>370</v>
      </c>
      <c r="B1092" s="133" t="s">
        <v>280</v>
      </c>
      <c r="C1092" s="137" t="s">
        <v>185</v>
      </c>
      <c r="D1092" s="81" t="str">
        <f>IFERROR(IF(C1092="No CAS","",INDEX('DEQ Pollutant List'!$C$7:$C$611,MATCH('5. Pollutant Emissions - MB'!C1092,'DEQ Pollutant List'!$B$7:$B$611,0))),"")</f>
        <v>Mercury and compounds</v>
      </c>
      <c r="E1092" s="115"/>
      <c r="F1092" s="138">
        <f>1-(1-0.75)*(1-0.992)</f>
        <v>0.998</v>
      </c>
      <c r="G1092" s="139">
        <v>4.9999999999999998E-8</v>
      </c>
      <c r="H1092" s="104" t="s">
        <v>421</v>
      </c>
      <c r="I1092" s="102" cm="1">
        <f t="array" ref="I1092">((_xlfn.XLOOKUP(B1092,'4. Material Balance Activities'!$C$193:$C$242,'4. Material Balance Activities'!$G$193:$G$242,NA,0,1)-_xlfn.XLOOKUP(B1092,'4. Material Balance Activities'!$C$193:$C$242,'4. Material Balance Activities'!$M$193:$M$242,NA,0,1))*G1092)*(1-F1092)</f>
        <v>1.2345300000000011E-9</v>
      </c>
      <c r="J1092" s="105" t="s">
        <v>214</v>
      </c>
      <c r="K1092" s="83" t="s">
        <v>214</v>
      </c>
      <c r="L1092" s="102" cm="1">
        <f t="array" ref="L1092">((_xlfn.XLOOKUP(B1092,'4. Material Balance Activities'!$C$193:$C$242,'4. Material Balance Activities'!$J$193:$J$242,NA,0,1)-_xlfn.XLOOKUP(B1092,'4. Material Balance Activities'!$C$193:$C$242,'4. Material Balance Activities'!$P$193:$P$242,NA,0,1))*G1092)*(1-F1092)</f>
        <v>4.9779435483871009E-12</v>
      </c>
      <c r="M1092" s="105" t="s">
        <v>214</v>
      </c>
      <c r="N1092" s="83" t="s">
        <v>214</v>
      </c>
    </row>
    <row r="1093" spans="1:14" x14ac:dyDescent="0.25">
      <c r="A1093" s="79" t="s">
        <v>370</v>
      </c>
      <c r="B1093" s="133" t="s">
        <v>280</v>
      </c>
      <c r="C1093" s="137" t="s">
        <v>183</v>
      </c>
      <c r="D1093" s="81" t="str">
        <f>IFERROR(IF(C1093="No CAS","",INDEX('DEQ Pollutant List'!$C$7:$C$611,MATCH('5. Pollutant Emissions - MB'!C1093,'DEQ Pollutant List'!$B$7:$B$611,0))),"")</f>
        <v>Lead and compounds</v>
      </c>
      <c r="E1093" s="115"/>
      <c r="F1093" s="138">
        <f>1-(1-0.75)*(1-0.992)</f>
        <v>0.998</v>
      </c>
      <c r="G1093" s="139">
        <v>5.0000000000000004E-6</v>
      </c>
      <c r="H1093" s="104" t="s">
        <v>421</v>
      </c>
      <c r="I1093" s="102" cm="1">
        <f t="array" ref="I1093">((_xlfn.XLOOKUP(B1093,'4. Material Balance Activities'!$C$193:$C$242,'4. Material Balance Activities'!$G$193:$G$242,NA,0,1)-_xlfn.XLOOKUP(B1093,'4. Material Balance Activities'!$C$193:$C$242,'4. Material Balance Activities'!$M$193:$M$242,NA,0,1))*G1093)*(1-F1093)</f>
        <v>1.2345300000000012E-7</v>
      </c>
      <c r="J1093" s="105" t="s">
        <v>214</v>
      </c>
      <c r="K1093" s="83" t="s">
        <v>214</v>
      </c>
      <c r="L1093" s="102" cm="1">
        <f t="array" ref="L1093">((_xlfn.XLOOKUP(B1093,'4. Material Balance Activities'!$C$193:$C$242,'4. Material Balance Activities'!$J$193:$J$242,NA,0,1)-_xlfn.XLOOKUP(B1093,'4. Material Balance Activities'!$C$193:$C$242,'4. Material Balance Activities'!$P$193:$P$242,NA,0,1))*G1093)*(1-F1093)</f>
        <v>4.9779435483871018E-10</v>
      </c>
      <c r="M1093" s="105" t="s">
        <v>214</v>
      </c>
      <c r="N1093" s="83" t="s">
        <v>214</v>
      </c>
    </row>
    <row r="1094" spans="1:14" x14ac:dyDescent="0.25">
      <c r="A1094" s="79" t="s">
        <v>370</v>
      </c>
      <c r="B1094" s="133" t="s">
        <v>281</v>
      </c>
      <c r="C1094" s="137" t="s">
        <v>191</v>
      </c>
      <c r="D1094" s="81" t="str">
        <f>IFERROR(IF(C1094="No CAS","",INDEX('DEQ Pollutant List'!$C$7:$C$611,MATCH('5. Pollutant Emissions - MB'!C1094,'DEQ Pollutant List'!$B$7:$B$611,0))),"")</f>
        <v>Xylene (mixture), including m-xylene, o-xylene, p-xylene</v>
      </c>
      <c r="E1094" s="115"/>
      <c r="F1094" s="138">
        <v>0</v>
      </c>
      <c r="G1094" s="139">
        <v>0.03</v>
      </c>
      <c r="H1094" s="104"/>
      <c r="I1094" s="102" cm="1">
        <f t="array" ref="I1094">((_xlfn.XLOOKUP(B1094,'4. Material Balance Activities'!$C$193:$C$242,'4. Material Balance Activities'!$G$193:$G$242,NA,0,1)-_xlfn.XLOOKUP(B1094,'4. Material Balance Activities'!$C$193:$C$242,'4. Material Balance Activities'!$M$193:$M$242,NA,0,1))*G1094)*(1-F1094)</f>
        <v>0.42768000000000006</v>
      </c>
      <c r="J1094" s="105" t="s">
        <v>214</v>
      </c>
      <c r="K1094" s="83" t="s">
        <v>214</v>
      </c>
      <c r="L1094" s="102" cm="1">
        <f t="array" ref="L1094">((_xlfn.XLOOKUP(B1094,'4. Material Balance Activities'!$C$193:$C$242,'4. Material Balance Activities'!$J$193:$J$242,NA,0,1)-_xlfn.XLOOKUP(B1094,'4. Material Balance Activities'!$C$193:$C$242,'4. Material Balance Activities'!$P$193:$P$242,NA,0,1))*G1094)*(1-F1094)</f>
        <v>1.7245161290322581E-3</v>
      </c>
      <c r="M1094" s="105" t="s">
        <v>214</v>
      </c>
      <c r="N1094" s="83" t="s">
        <v>214</v>
      </c>
    </row>
    <row r="1095" spans="1:14" x14ac:dyDescent="0.25">
      <c r="A1095" s="79" t="s">
        <v>370</v>
      </c>
      <c r="B1095" s="133" t="s">
        <v>281</v>
      </c>
      <c r="C1095" s="137" t="s">
        <v>181</v>
      </c>
      <c r="D1095" s="81" t="str">
        <f>IFERROR(IF(C1095="No CAS","",INDEX('DEQ Pollutant List'!$C$7:$C$611,MATCH('5. Pollutant Emissions - MB'!C1095,'DEQ Pollutant List'!$B$7:$B$611,0))),"")</f>
        <v>Ethyl benzene</v>
      </c>
      <c r="E1095" s="115"/>
      <c r="F1095" s="138">
        <v>0</v>
      </c>
      <c r="G1095" s="139">
        <v>5.0000000000000001E-3</v>
      </c>
      <c r="H1095" s="104"/>
      <c r="I1095" s="102" cm="1">
        <f t="array" ref="I1095">((_xlfn.XLOOKUP(B1095,'4. Material Balance Activities'!$C$193:$C$242,'4. Material Balance Activities'!$G$193:$G$242,NA,0,1)-_xlfn.XLOOKUP(B1095,'4. Material Balance Activities'!$C$193:$C$242,'4. Material Balance Activities'!$M$193:$M$242,NA,0,1))*G1095)*(1-F1095)</f>
        <v>7.128000000000001E-2</v>
      </c>
      <c r="J1095" s="105" t="s">
        <v>214</v>
      </c>
      <c r="K1095" s="83" t="s">
        <v>214</v>
      </c>
      <c r="L1095" s="102" cm="1">
        <f t="array" ref="L1095">((_xlfn.XLOOKUP(B1095,'4. Material Balance Activities'!$C$193:$C$242,'4. Material Balance Activities'!$J$193:$J$242,NA,0,1)-_xlfn.XLOOKUP(B1095,'4. Material Balance Activities'!$C$193:$C$242,'4. Material Balance Activities'!$P$193:$P$242,NA,0,1))*G1095)*(1-F1095)</f>
        <v>2.8741935483870971E-4</v>
      </c>
      <c r="M1095" s="105" t="s">
        <v>214</v>
      </c>
      <c r="N1095" s="83" t="s">
        <v>214</v>
      </c>
    </row>
    <row r="1096" spans="1:14" x14ac:dyDescent="0.25">
      <c r="A1096" s="79" t="s">
        <v>370</v>
      </c>
      <c r="B1096" s="133" t="s">
        <v>281</v>
      </c>
      <c r="C1096" s="137" t="s">
        <v>189</v>
      </c>
      <c r="D1096" s="81" t="str">
        <f>IFERROR(IF(C1096="No CAS","",INDEX('DEQ Pollutant List'!$C$7:$C$611,MATCH('5. Pollutant Emissions - MB'!C1096,'DEQ Pollutant List'!$B$7:$B$611,0))),"")</f>
        <v>Toluene</v>
      </c>
      <c r="E1096" s="115"/>
      <c r="F1096" s="138">
        <v>0</v>
      </c>
      <c r="G1096" s="139">
        <v>0.04</v>
      </c>
      <c r="H1096" s="104"/>
      <c r="I1096" s="102" cm="1">
        <f t="array" ref="I1096">((_xlfn.XLOOKUP(B1096,'4. Material Balance Activities'!$C$193:$C$242,'4. Material Balance Activities'!$G$193:$G$242,NA,0,1)-_xlfn.XLOOKUP(B1096,'4. Material Balance Activities'!$C$193:$C$242,'4. Material Balance Activities'!$M$193:$M$242,NA,0,1))*G1096)*(1-F1096)</f>
        <v>0.57024000000000008</v>
      </c>
      <c r="J1096" s="105" t="s">
        <v>214</v>
      </c>
      <c r="K1096" s="83" t="s">
        <v>214</v>
      </c>
      <c r="L1096" s="102" cm="1">
        <f t="array" ref="L1096">((_xlfn.XLOOKUP(B1096,'4. Material Balance Activities'!$C$193:$C$242,'4. Material Balance Activities'!$J$193:$J$242,NA,0,1)-_xlfn.XLOOKUP(B1096,'4. Material Balance Activities'!$C$193:$C$242,'4. Material Balance Activities'!$P$193:$P$242,NA,0,1))*G1096)*(1-F1096)</f>
        <v>2.2993548387096776E-3</v>
      </c>
      <c r="M1096" s="105" t="s">
        <v>214</v>
      </c>
      <c r="N1096" s="83" t="s">
        <v>214</v>
      </c>
    </row>
    <row r="1097" spans="1:14" x14ac:dyDescent="0.25">
      <c r="A1097" s="79" t="s">
        <v>370</v>
      </c>
      <c r="B1097" s="133" t="s">
        <v>281</v>
      </c>
      <c r="C1097" s="137" t="s">
        <v>425</v>
      </c>
      <c r="D1097" s="81" t="str">
        <f>IFERROR(IF(C1097="No CAS","",INDEX('DEQ Pollutant List'!$C$7:$C$611,MATCH('5. Pollutant Emissions - MB'!C1097,'DEQ Pollutant List'!$B$7:$B$611,0))),"")</f>
        <v>2-Butanone (methyl ethyl ketone)</v>
      </c>
      <c r="E1097" s="115"/>
      <c r="F1097" s="138">
        <v>0</v>
      </c>
      <c r="G1097" s="139">
        <v>0.15</v>
      </c>
      <c r="H1097" s="104"/>
      <c r="I1097" s="102" cm="1">
        <f t="array" ref="I1097">((_xlfn.XLOOKUP(B1097,'4. Material Balance Activities'!$C$193:$C$242,'4. Material Balance Activities'!$G$193:$G$242,NA,0,1)-_xlfn.XLOOKUP(B1097,'4. Material Balance Activities'!$C$193:$C$242,'4. Material Balance Activities'!$M$193:$M$242,NA,0,1))*G1097)*(1-F1097)</f>
        <v>2.1384000000000003</v>
      </c>
      <c r="J1097" s="105" t="s">
        <v>214</v>
      </c>
      <c r="K1097" s="83" t="s">
        <v>214</v>
      </c>
      <c r="L1097" s="102" cm="1">
        <f t="array" ref="L1097">((_xlfn.XLOOKUP(B1097,'4. Material Balance Activities'!$C$193:$C$242,'4. Material Balance Activities'!$J$193:$J$242,NA,0,1)-_xlfn.XLOOKUP(B1097,'4. Material Balance Activities'!$C$193:$C$242,'4. Material Balance Activities'!$P$193:$P$242,NA,0,1))*G1097)*(1-F1097)</f>
        <v>8.6225806451612902E-3</v>
      </c>
      <c r="M1097" s="105" t="s">
        <v>214</v>
      </c>
      <c r="N1097" s="83" t="s">
        <v>214</v>
      </c>
    </row>
    <row r="1098" spans="1:14" x14ac:dyDescent="0.25">
      <c r="A1098" s="79" t="s">
        <v>370</v>
      </c>
      <c r="B1098" s="133" t="s">
        <v>281</v>
      </c>
      <c r="C1098" s="137" t="s">
        <v>185</v>
      </c>
      <c r="D1098" s="81" t="str">
        <f>IFERROR(IF(C1098="No CAS","",INDEX('DEQ Pollutant List'!$C$7:$C$611,MATCH('5. Pollutant Emissions - MB'!C1098,'DEQ Pollutant List'!$B$7:$B$611,0))),"")</f>
        <v>Mercury and compounds</v>
      </c>
      <c r="E1098" s="115"/>
      <c r="F1098" s="138">
        <f>1-(1-0.75)*(1-0.992)</f>
        <v>0.998</v>
      </c>
      <c r="G1098" s="139">
        <v>5.9999999999999995E-8</v>
      </c>
      <c r="H1098" s="104" t="s">
        <v>421</v>
      </c>
      <c r="I1098" s="102" cm="1">
        <f t="array" ref="I1098">((_xlfn.XLOOKUP(B1098,'4. Material Balance Activities'!$C$193:$C$242,'4. Material Balance Activities'!$G$193:$G$242,NA,0,1)-_xlfn.XLOOKUP(B1098,'4. Material Balance Activities'!$C$193:$C$242,'4. Material Balance Activities'!$M$193:$M$242,NA,0,1))*G1098)*(1-F1098)</f>
        <v>1.7107200000000017E-9</v>
      </c>
      <c r="J1098" s="105" t="s">
        <v>214</v>
      </c>
      <c r="K1098" s="83" t="s">
        <v>214</v>
      </c>
      <c r="L1098" s="102" cm="1">
        <f t="array" ref="L1098">((_xlfn.XLOOKUP(B1098,'4. Material Balance Activities'!$C$193:$C$242,'4. Material Balance Activities'!$J$193:$J$242,NA,0,1)-_xlfn.XLOOKUP(B1098,'4. Material Balance Activities'!$C$193:$C$242,'4. Material Balance Activities'!$P$193:$P$242,NA,0,1))*G1098)*(1-F1098)</f>
        <v>6.8980645161290388E-12</v>
      </c>
      <c r="M1098" s="105" t="s">
        <v>214</v>
      </c>
      <c r="N1098" s="83" t="s">
        <v>214</v>
      </c>
    </row>
    <row r="1099" spans="1:14" x14ac:dyDescent="0.25">
      <c r="A1099" s="79" t="s">
        <v>370</v>
      </c>
      <c r="B1099" s="133" t="s">
        <v>281</v>
      </c>
      <c r="C1099" s="137" t="s">
        <v>183</v>
      </c>
      <c r="D1099" s="81" t="str">
        <f>IFERROR(IF(C1099="No CAS","",INDEX('DEQ Pollutant List'!$C$7:$C$611,MATCH('5. Pollutant Emissions - MB'!C1099,'DEQ Pollutant List'!$B$7:$B$611,0))),"")</f>
        <v>Lead and compounds</v>
      </c>
      <c r="E1099" s="115"/>
      <c r="F1099" s="138">
        <f>1-(1-0.75)*(1-0.992)</f>
        <v>0.998</v>
      </c>
      <c r="G1099" s="139">
        <v>1.9999999999999999E-7</v>
      </c>
      <c r="H1099" s="104" t="s">
        <v>421</v>
      </c>
      <c r="I1099" s="102" cm="1">
        <f t="array" ref="I1099">((_xlfn.XLOOKUP(B1099,'4. Material Balance Activities'!$C$193:$C$242,'4. Material Balance Activities'!$G$193:$G$242,NA,0,1)-_xlfn.XLOOKUP(B1099,'4. Material Balance Activities'!$C$193:$C$242,'4. Material Balance Activities'!$M$193:$M$242,NA,0,1))*G1099)*(1-F1099)</f>
        <v>5.7024000000000055E-9</v>
      </c>
      <c r="J1099" s="105" t="s">
        <v>214</v>
      </c>
      <c r="K1099" s="83" t="s">
        <v>214</v>
      </c>
      <c r="L1099" s="102" cm="1">
        <f t="array" ref="L1099">((_xlfn.XLOOKUP(B1099,'4. Material Balance Activities'!$C$193:$C$242,'4. Material Balance Activities'!$J$193:$J$242,NA,0,1)-_xlfn.XLOOKUP(B1099,'4. Material Balance Activities'!$C$193:$C$242,'4. Material Balance Activities'!$P$193:$P$242,NA,0,1))*G1099)*(1-F1099)</f>
        <v>2.2993548387096796E-11</v>
      </c>
      <c r="M1099" s="105" t="s">
        <v>214</v>
      </c>
      <c r="N1099" s="83" t="s">
        <v>214</v>
      </c>
    </row>
    <row r="1100" spans="1:14" x14ac:dyDescent="0.25">
      <c r="A1100" s="79" t="s">
        <v>370</v>
      </c>
      <c r="B1100" s="133" t="s">
        <v>282</v>
      </c>
      <c r="C1100" s="137" t="s">
        <v>178</v>
      </c>
      <c r="D1100" s="81" t="str">
        <f>IFERROR(IF(C1100="No CAS","",INDEX('DEQ Pollutant List'!$C$7:$C$611,MATCH('5. Pollutant Emissions - MB'!C1100,'DEQ Pollutant List'!$B$7:$B$611,0))),"")</f>
        <v>Chromium VI, chromate and dichromate particulate</v>
      </c>
      <c r="E1100" s="115"/>
      <c r="F1100" s="138">
        <f>1-(1-0.75)*(1-0.992)</f>
        <v>0.998</v>
      </c>
      <c r="G1100" s="139">
        <v>7.0000000000000001E-3</v>
      </c>
      <c r="H1100" s="104" t="s">
        <v>421</v>
      </c>
      <c r="I1100" s="102" cm="1">
        <f t="array" ref="I1100">((_xlfn.XLOOKUP(B1100,'4. Material Balance Activities'!$C$193:$C$242,'4. Material Balance Activities'!$G$193:$G$242,NA,0,1)-_xlfn.XLOOKUP(B1100,'4. Material Balance Activities'!$C$193:$C$242,'4. Material Balance Activities'!$M$193:$M$242,NA,0,1))*G1100)*(1-F1100)</f>
        <v>1.6484160000000014E-4</v>
      </c>
      <c r="J1100" s="105" t="s">
        <v>214</v>
      </c>
      <c r="K1100" s="83" t="s">
        <v>214</v>
      </c>
      <c r="L1100" s="102" cm="1">
        <f t="array" ref="L1100">((_xlfn.XLOOKUP(B1100,'4. Material Balance Activities'!$C$193:$C$242,'4. Material Balance Activities'!$J$193:$J$242,NA,0,1)-_xlfn.XLOOKUP(B1100,'4. Material Balance Activities'!$C$193:$C$242,'4. Material Balance Activities'!$P$193:$P$242,NA,0,1))*G1100)*(1-F1100)</f>
        <v>6.6468387096774256E-7</v>
      </c>
      <c r="M1100" s="105" t="s">
        <v>214</v>
      </c>
      <c r="N1100" s="83" t="s">
        <v>214</v>
      </c>
    </row>
    <row r="1101" spans="1:14" x14ac:dyDescent="0.25">
      <c r="A1101" s="79" t="s">
        <v>370</v>
      </c>
      <c r="B1101" s="133" t="s">
        <v>282</v>
      </c>
      <c r="C1101" s="137" t="s">
        <v>423</v>
      </c>
      <c r="D1101" s="81" t="str">
        <f>IFERROR(IF(C1101="No CAS","",INDEX('DEQ Pollutant List'!$C$7:$C$611,MATCH('5. Pollutant Emissions - MB'!C1101,'DEQ Pollutant List'!$B$7:$B$611,0))),"")</f>
        <v>Propylene glycol monomethyl ether</v>
      </c>
      <c r="E1101" s="115"/>
      <c r="F1101" s="138">
        <v>0</v>
      </c>
      <c r="G1101" s="139">
        <v>0.64</v>
      </c>
      <c r="H1101" s="104"/>
      <c r="I1101" s="102" cm="1">
        <f t="array" ref="I1101">((_xlfn.XLOOKUP(B1101,'4. Material Balance Activities'!$C$193:$C$242,'4. Material Balance Activities'!$G$193:$G$242,NA,0,1)-_xlfn.XLOOKUP(B1101,'4. Material Balance Activities'!$C$193:$C$242,'4. Material Balance Activities'!$M$193:$M$242,NA,0,1))*G1101)*(1-F1101)</f>
        <v>7.5356160000000001</v>
      </c>
      <c r="J1101" s="105" t="s">
        <v>214</v>
      </c>
      <c r="K1101" s="83" t="s">
        <v>214</v>
      </c>
      <c r="L1101" s="102" cm="1">
        <f t="array" ref="L1101">((_xlfn.XLOOKUP(B1101,'4. Material Balance Activities'!$C$193:$C$242,'4. Material Balance Activities'!$J$193:$J$242,NA,0,1)-_xlfn.XLOOKUP(B1101,'4. Material Balance Activities'!$C$193:$C$242,'4. Material Balance Activities'!$P$193:$P$242,NA,0,1))*G1101)*(1-F1101)</f>
        <v>3.0385548387096773E-2</v>
      </c>
      <c r="M1101" s="105" t="s">
        <v>214</v>
      </c>
      <c r="N1101" s="83" t="s">
        <v>214</v>
      </c>
    </row>
    <row r="1102" spans="1:14" x14ac:dyDescent="0.25">
      <c r="A1102" s="79" t="s">
        <v>370</v>
      </c>
      <c r="B1102" s="133" t="s">
        <v>283</v>
      </c>
      <c r="C1102" s="137" t="s">
        <v>178</v>
      </c>
      <c r="D1102" s="81" t="str">
        <f>IFERROR(IF(C1102="No CAS","",INDEX('DEQ Pollutant List'!$C$7:$C$611,MATCH('5. Pollutant Emissions - MB'!C1102,'DEQ Pollutant List'!$B$7:$B$611,0))),"")</f>
        <v>Chromium VI, chromate and dichromate particulate</v>
      </c>
      <c r="E1102" s="115"/>
      <c r="F1102" s="138">
        <f>1-(1-0.75)*(1-0.992)</f>
        <v>0.998</v>
      </c>
      <c r="G1102" s="139">
        <v>6.0000000000000001E-3</v>
      </c>
      <c r="H1102" s="104" t="s">
        <v>421</v>
      </c>
      <c r="I1102" s="102" cm="1">
        <f t="array" ref="I1102">((_xlfn.XLOOKUP(B1102,'4. Material Balance Activities'!$C$193:$C$242,'4. Material Balance Activities'!$G$193:$G$242,NA,0,1)-_xlfn.XLOOKUP(B1102,'4. Material Balance Activities'!$C$193:$C$242,'4. Material Balance Activities'!$M$193:$M$242,NA,0,1))*G1102)*(1-F1102)</f>
        <v>3.5640000000000038E-5</v>
      </c>
      <c r="J1102" s="105" t="s">
        <v>214</v>
      </c>
      <c r="K1102" s="83" t="s">
        <v>214</v>
      </c>
      <c r="L1102" s="102" cm="1">
        <f t="array" ref="L1102">((_xlfn.XLOOKUP(B1102,'4. Material Balance Activities'!$C$193:$C$242,'4. Material Balance Activities'!$J$193:$J$242,NA,0,1)-_xlfn.XLOOKUP(B1102,'4. Material Balance Activities'!$C$193:$C$242,'4. Material Balance Activities'!$P$193:$P$242,NA,0,1))*G1102)*(1-F1102)</f>
        <v>1.4370967741935497E-7</v>
      </c>
      <c r="M1102" s="105" t="s">
        <v>214</v>
      </c>
      <c r="N1102" s="83" t="s">
        <v>214</v>
      </c>
    </row>
    <row r="1103" spans="1:14" x14ac:dyDescent="0.25">
      <c r="A1103" s="79" t="s">
        <v>370</v>
      </c>
      <c r="B1103" s="133" t="s">
        <v>283</v>
      </c>
      <c r="C1103" s="137" t="s">
        <v>423</v>
      </c>
      <c r="D1103" s="81" t="str">
        <f>IFERROR(IF(C1103="No CAS","",INDEX('DEQ Pollutant List'!$C$7:$C$611,MATCH('5. Pollutant Emissions - MB'!C1103,'DEQ Pollutant List'!$B$7:$B$611,0))),"")</f>
        <v>Propylene glycol monomethyl ether</v>
      </c>
      <c r="E1103" s="115"/>
      <c r="F1103" s="138">
        <v>0</v>
      </c>
      <c r="G1103" s="139">
        <v>0.21</v>
      </c>
      <c r="H1103" s="104"/>
      <c r="I1103" s="102" cm="1">
        <f t="array" ref="I1103">((_xlfn.XLOOKUP(B1103,'4. Material Balance Activities'!$C$193:$C$242,'4. Material Balance Activities'!$G$193:$G$242,NA,0,1)-_xlfn.XLOOKUP(B1103,'4. Material Balance Activities'!$C$193:$C$242,'4. Material Balance Activities'!$M$193:$M$242,NA,0,1))*G1103)*(1-F1103)</f>
        <v>0.62370000000000003</v>
      </c>
      <c r="J1103" s="105" t="s">
        <v>214</v>
      </c>
      <c r="K1103" s="83" t="s">
        <v>214</v>
      </c>
      <c r="L1103" s="102" cm="1">
        <f t="array" ref="L1103">((_xlfn.XLOOKUP(B1103,'4. Material Balance Activities'!$C$193:$C$242,'4. Material Balance Activities'!$J$193:$J$242,NA,0,1)-_xlfn.XLOOKUP(B1103,'4. Material Balance Activities'!$C$193:$C$242,'4. Material Balance Activities'!$P$193:$P$242,NA,0,1))*G1103)*(1-F1103)</f>
        <v>2.5149193548387096E-3</v>
      </c>
      <c r="M1103" s="105" t="s">
        <v>214</v>
      </c>
      <c r="N1103" s="83" t="s">
        <v>214</v>
      </c>
    </row>
    <row r="1104" spans="1:14" x14ac:dyDescent="0.25">
      <c r="A1104" s="79" t="s">
        <v>370</v>
      </c>
      <c r="B1104" s="133" t="s">
        <v>284</v>
      </c>
      <c r="C1104" s="137" t="s">
        <v>179</v>
      </c>
      <c r="D1104" s="81" t="str">
        <f>IFERROR(IF(C1104="No CAS","",INDEX('DEQ Pollutant List'!$C$7:$C$611,MATCH('5. Pollutant Emissions - MB'!C1104,'DEQ Pollutant List'!$B$7:$B$611,0))),"")</f>
        <v>Cobalt and compounds</v>
      </c>
      <c r="E1104" s="115"/>
      <c r="F1104" s="138">
        <f>1-(1-0.75)*(1-0.992)</f>
        <v>0.998</v>
      </c>
      <c r="G1104" s="139">
        <v>0.01</v>
      </c>
      <c r="H1104" s="104" t="s">
        <v>421</v>
      </c>
      <c r="I1104" s="102" cm="1">
        <f t="array" ref="I1104">((_xlfn.XLOOKUP(B1104,'4. Material Balance Activities'!$C$193:$C$242,'4. Material Balance Activities'!$G$193:$G$242,NA,0,1)-_xlfn.XLOOKUP(B1104,'4. Material Balance Activities'!$C$193:$C$242,'4. Material Balance Activities'!$M$193:$M$242,NA,0,1))*G1104)*(1-F1104)</f>
        <v>5.8080000000000061E-5</v>
      </c>
      <c r="J1104" s="105" t="s">
        <v>214</v>
      </c>
      <c r="K1104" s="83" t="s">
        <v>214</v>
      </c>
      <c r="L1104" s="102" cm="1">
        <f t="array" ref="L1104">((_xlfn.XLOOKUP(B1104,'4. Material Balance Activities'!$C$193:$C$242,'4. Material Balance Activities'!$J$193:$J$242,NA,0,1)-_xlfn.XLOOKUP(B1104,'4. Material Balance Activities'!$C$193:$C$242,'4. Material Balance Activities'!$P$193:$P$242,NA,0,1))*G1104)*(1-F1104)</f>
        <v>2.3419354838709704E-7</v>
      </c>
      <c r="M1104" s="105" t="s">
        <v>214</v>
      </c>
      <c r="N1104" s="83" t="s">
        <v>214</v>
      </c>
    </row>
    <row r="1105" spans="1:14" x14ac:dyDescent="0.25">
      <c r="A1105" s="79" t="s">
        <v>370</v>
      </c>
      <c r="B1105" s="133" t="s">
        <v>285</v>
      </c>
      <c r="C1105" s="137" t="s">
        <v>178</v>
      </c>
      <c r="D1105" s="81" t="str">
        <f>IFERROR(IF(C1105="No CAS","",INDEX('DEQ Pollutant List'!$C$7:$C$611,MATCH('5. Pollutant Emissions - MB'!C1105,'DEQ Pollutant List'!$B$7:$B$611,0))),"")</f>
        <v>Chromium VI, chromate and dichromate particulate</v>
      </c>
      <c r="E1105" s="115"/>
      <c r="F1105" s="138">
        <f>1-(1-0.75)*(1-0.992)</f>
        <v>0.998</v>
      </c>
      <c r="G1105" s="139">
        <v>8.9999999999999993E-3</v>
      </c>
      <c r="H1105" s="104" t="s">
        <v>421</v>
      </c>
      <c r="I1105" s="102" cm="1">
        <f t="array" ref="I1105">((_xlfn.XLOOKUP(B1105,'4. Material Balance Activities'!$C$193:$C$242,'4. Material Balance Activities'!$G$193:$G$242,NA,0,1)-_xlfn.XLOOKUP(B1105,'4. Material Balance Activities'!$C$193:$C$242,'4. Material Balance Activities'!$M$193:$M$242,NA,0,1))*G1105)*(1-F1105)</f>
        <v>4.9599000000000045E-5</v>
      </c>
      <c r="J1105" s="105" t="s">
        <v>214</v>
      </c>
      <c r="K1105" s="83" t="s">
        <v>214</v>
      </c>
      <c r="L1105" s="102" cm="1">
        <f t="array" ref="L1105">((_xlfn.XLOOKUP(B1105,'4. Material Balance Activities'!$C$193:$C$242,'4. Material Balance Activities'!$J$193:$J$242,NA,0,1)-_xlfn.XLOOKUP(B1105,'4. Material Balance Activities'!$C$193:$C$242,'4. Material Balance Activities'!$P$193:$P$242,NA,0,1))*G1105)*(1-F1105)</f>
        <v>1.9999596774193567E-7</v>
      </c>
      <c r="M1105" s="105" t="s">
        <v>214</v>
      </c>
      <c r="N1105" s="83" t="s">
        <v>214</v>
      </c>
    </row>
    <row r="1106" spans="1:14" x14ac:dyDescent="0.25">
      <c r="A1106" s="79" t="s">
        <v>370</v>
      </c>
      <c r="B1106" s="133" t="s">
        <v>229</v>
      </c>
      <c r="C1106" s="137" t="s">
        <v>425</v>
      </c>
      <c r="D1106" s="81" t="str">
        <f>IFERROR(IF(C1106="No CAS","",INDEX('DEQ Pollutant List'!$C$7:$C$611,MATCH('5. Pollutant Emissions - MB'!C1106,'DEQ Pollutant List'!$B$7:$B$611,0))),"")</f>
        <v>2-Butanone (methyl ethyl ketone)</v>
      </c>
      <c r="E1106" s="115"/>
      <c r="F1106" s="138">
        <v>0</v>
      </c>
      <c r="G1106" s="139">
        <v>1</v>
      </c>
      <c r="H1106" s="104"/>
      <c r="I1106" s="102" cm="1">
        <f t="array" ref="I1106">((_xlfn.XLOOKUP(B1106,'4. Material Balance Activities'!$C$193:$C$242,'4. Material Balance Activities'!$G$193:$G$242,NA,0,1)-_xlfn.XLOOKUP(B1106,'4. Material Balance Activities'!$C$193:$C$242,'4. Material Balance Activities'!$M$193:$M$242,NA,0,1))*G1106)*(1-F1106)</f>
        <v>19.288499999999999</v>
      </c>
      <c r="J1106" s="105" t="s">
        <v>214</v>
      </c>
      <c r="K1106" s="83" t="s">
        <v>214</v>
      </c>
      <c r="L1106" s="102" cm="1">
        <f t="array" ref="L1106">((_xlfn.XLOOKUP(B1106,'4. Material Balance Activities'!$C$193:$C$242,'4. Material Balance Activities'!$J$193:$J$242,NA,0,1)-_xlfn.XLOOKUP(B1106,'4. Material Balance Activities'!$C$193:$C$242,'4. Material Balance Activities'!$P$193:$P$242,NA,0,1))*G1106)*(1-F1106)</f>
        <v>7.7776209677419356E-2</v>
      </c>
      <c r="M1106" s="105" t="s">
        <v>214</v>
      </c>
      <c r="N1106" s="83" t="s">
        <v>214</v>
      </c>
    </row>
    <row r="1107" spans="1:14" x14ac:dyDescent="0.25">
      <c r="A1107" s="79" t="s">
        <v>370</v>
      </c>
      <c r="B1107" s="133" t="s">
        <v>231</v>
      </c>
      <c r="C1107" s="137" t="s">
        <v>420</v>
      </c>
      <c r="D1107" s="81" t="str">
        <f>IFERROR(IF(C1107="No CAS","",INDEX('DEQ Pollutant List'!$C$7:$C$611,MATCH('5. Pollutant Emissions - MB'!C1107,'DEQ Pollutant List'!$B$7:$B$611,0))),"")</f>
        <v>Acetone</v>
      </c>
      <c r="E1107" s="115"/>
      <c r="F1107" s="138">
        <v>0</v>
      </c>
      <c r="G1107" s="139">
        <v>1</v>
      </c>
      <c r="H1107" s="104"/>
      <c r="I1107" s="102" cm="1">
        <f t="array" ref="I1107">((_xlfn.XLOOKUP(B1107,'4. Material Balance Activities'!$C$193:$C$242,'4. Material Balance Activities'!$G$193:$G$242,NA,0,1)-_xlfn.XLOOKUP(B1107,'4. Material Balance Activities'!$C$193:$C$242,'4. Material Balance Activities'!$M$193:$M$242,NA,0,1))*G1107)*(1-F1107)</f>
        <v>366.98062499999997</v>
      </c>
      <c r="J1107" s="105" t="s">
        <v>214</v>
      </c>
      <c r="K1107" s="83" t="s">
        <v>214</v>
      </c>
      <c r="L1107" s="102" cm="1">
        <f t="array" ref="L1107">((_xlfn.XLOOKUP(B1107,'4. Material Balance Activities'!$C$193:$C$242,'4. Material Balance Activities'!$J$193:$J$242,NA,0,1)-_xlfn.XLOOKUP(B1107,'4. Material Balance Activities'!$C$193:$C$242,'4. Material Balance Activities'!$P$193:$P$242,NA,0,1))*G1107)*(1-F1107)</f>
        <v>1.4797605846774193</v>
      </c>
      <c r="M1107" s="105" t="s">
        <v>214</v>
      </c>
      <c r="N1107" s="83" t="s">
        <v>214</v>
      </c>
    </row>
    <row r="1108" spans="1:14" x14ac:dyDescent="0.25">
      <c r="A1108" s="79" t="s">
        <v>370</v>
      </c>
      <c r="B1108" s="133" t="s">
        <v>232</v>
      </c>
      <c r="C1108" s="137" t="s">
        <v>420</v>
      </c>
      <c r="D1108" s="81" t="str">
        <f>IFERROR(IF(C1108="No CAS","",INDEX('DEQ Pollutant List'!$C$7:$C$611,MATCH('5. Pollutant Emissions - MB'!C1108,'DEQ Pollutant List'!$B$7:$B$611,0))),"")</f>
        <v>Acetone</v>
      </c>
      <c r="E1108" s="115"/>
      <c r="F1108" s="138">
        <v>0</v>
      </c>
      <c r="G1108" s="139">
        <v>1</v>
      </c>
      <c r="H1108" s="104"/>
      <c r="I1108" s="102" cm="1">
        <f t="array" ref="I1108">((_xlfn.XLOOKUP(B1108,'4. Material Balance Activities'!$C$193:$C$242,'4. Material Balance Activities'!$G$193:$G$242,NA,0,1)-_xlfn.XLOOKUP(B1108,'4. Material Balance Activities'!$C$193:$C$242,'4. Material Balance Activities'!$M$193:$M$242,NA,0,1))*G1108)*(1-F1108)</f>
        <v>6895.9737000000005</v>
      </c>
      <c r="J1108" s="105" t="s">
        <v>214</v>
      </c>
      <c r="K1108" s="83" t="s">
        <v>214</v>
      </c>
      <c r="L1108" s="102" cm="1">
        <f t="array" ref="L1108">((_xlfn.XLOOKUP(B1108,'4. Material Balance Activities'!$C$193:$C$242,'4. Material Balance Activities'!$J$193:$J$242,NA,0,1)-_xlfn.XLOOKUP(B1108,'4. Material Balance Activities'!$C$193:$C$242,'4. Material Balance Activities'!$P$193:$P$242,NA,0,1))*G1108)*(1-F1108)</f>
        <v>27.806345564516132</v>
      </c>
      <c r="M1108" s="105" t="s">
        <v>214</v>
      </c>
      <c r="N1108" s="83" t="s">
        <v>214</v>
      </c>
    </row>
    <row r="1109" spans="1:14" x14ac:dyDescent="0.25">
      <c r="A1109" s="79" t="s">
        <v>370</v>
      </c>
      <c r="B1109" s="133" t="s">
        <v>233</v>
      </c>
      <c r="C1109" s="137" t="s">
        <v>424</v>
      </c>
      <c r="D1109" s="81" t="str">
        <f>IFERROR(IF(C1109="No CAS","",INDEX('DEQ Pollutant List'!$C$7:$C$611,MATCH('5. Pollutant Emissions - MB'!C1109,'DEQ Pollutant List'!$B$7:$B$611,0))),"")</f>
        <v>Isopropyl alcohol</v>
      </c>
      <c r="E1109" s="115"/>
      <c r="F1109" s="138">
        <v>0</v>
      </c>
      <c r="G1109" s="139">
        <v>0.15</v>
      </c>
      <c r="H1109" s="104"/>
      <c r="I1109" s="102" cm="1">
        <f t="array" ref="I1109">((_xlfn.XLOOKUP(B1109,'4. Material Balance Activities'!$C$193:$C$242,'4. Material Balance Activities'!$G$193:$G$242,NA,0,1)-_xlfn.XLOOKUP(B1109,'4. Material Balance Activities'!$C$193:$C$242,'4. Material Balance Activities'!$M$193:$M$242,NA,0,1))*G1109)*(1-F1109)</f>
        <v>1.2696749999999999</v>
      </c>
      <c r="J1109" s="105" t="s">
        <v>214</v>
      </c>
      <c r="K1109" s="83" t="s">
        <v>214</v>
      </c>
      <c r="L1109" s="102" cm="1">
        <f t="array" ref="L1109">((_xlfn.XLOOKUP(B1109,'4. Material Balance Activities'!$C$193:$C$242,'4. Material Balance Activities'!$J$193:$J$242,NA,0,1)-_xlfn.XLOOKUP(B1109,'4. Material Balance Activities'!$C$193:$C$242,'4. Material Balance Activities'!$P$193:$P$242,NA,0,1))*G1109)*(1-F1109)</f>
        <v>5.1196572580645148E-3</v>
      </c>
      <c r="M1109" s="105" t="s">
        <v>214</v>
      </c>
      <c r="N1109" s="83" t="s">
        <v>214</v>
      </c>
    </row>
    <row r="1110" spans="1:14" x14ac:dyDescent="0.25">
      <c r="A1110" s="79" t="s">
        <v>370</v>
      </c>
      <c r="B1110" s="133" t="s">
        <v>233</v>
      </c>
      <c r="C1110" s="137" t="s">
        <v>420</v>
      </c>
      <c r="D1110" s="81" t="str">
        <f>IFERROR(IF(C1110="No CAS","",INDEX('DEQ Pollutant List'!$C$7:$C$611,MATCH('5. Pollutant Emissions - MB'!C1110,'DEQ Pollutant List'!$B$7:$B$611,0))),"")</f>
        <v>Acetone</v>
      </c>
      <c r="E1110" s="115"/>
      <c r="F1110" s="138">
        <v>0</v>
      </c>
      <c r="G1110" s="139">
        <v>0.14000000000000001</v>
      </c>
      <c r="H1110" s="104"/>
      <c r="I1110" s="102" cm="1">
        <f t="array" ref="I1110">((_xlfn.XLOOKUP(B1110,'4. Material Balance Activities'!$C$193:$C$242,'4. Material Balance Activities'!$G$193:$G$242,NA,0,1)-_xlfn.XLOOKUP(B1110,'4. Material Balance Activities'!$C$193:$C$242,'4. Material Balance Activities'!$M$193:$M$242,NA,0,1))*G1110)*(1-F1110)</f>
        <v>1.18503</v>
      </c>
      <c r="J1110" s="105" t="s">
        <v>214</v>
      </c>
      <c r="K1110" s="83" t="s">
        <v>214</v>
      </c>
      <c r="L1110" s="102" cm="1">
        <f t="array" ref="L1110">((_xlfn.XLOOKUP(B1110,'4. Material Balance Activities'!$C$193:$C$242,'4. Material Balance Activities'!$J$193:$J$242,NA,0,1)-_xlfn.XLOOKUP(B1110,'4. Material Balance Activities'!$C$193:$C$242,'4. Material Balance Activities'!$P$193:$P$242,NA,0,1))*G1110)*(1-F1110)</f>
        <v>4.778346774193548E-3</v>
      </c>
      <c r="M1110" s="105" t="s">
        <v>214</v>
      </c>
      <c r="N1110" s="83" t="s">
        <v>214</v>
      </c>
    </row>
    <row r="1111" spans="1:14" x14ac:dyDescent="0.25">
      <c r="A1111" s="79" t="s">
        <v>370</v>
      </c>
      <c r="B1111" s="133" t="s">
        <v>373</v>
      </c>
      <c r="C1111" s="137" t="s">
        <v>191</v>
      </c>
      <c r="D1111" s="81" t="str">
        <f>IFERROR(IF(C1111="No CAS","",INDEX('DEQ Pollutant List'!$C$7:$C$611,MATCH('5. Pollutant Emissions - MB'!C1111,'DEQ Pollutant List'!$B$7:$B$611,0))),"")</f>
        <v>Xylene (mixture), including m-xylene, o-xylene, p-xylene</v>
      </c>
      <c r="E1111" s="115"/>
      <c r="F1111" s="138" t="s">
        <v>426</v>
      </c>
      <c r="G1111" s="139" t="s">
        <v>426</v>
      </c>
      <c r="H1111" s="104" t="s">
        <v>458</v>
      </c>
      <c r="I1111" s="102" t="s">
        <v>214</v>
      </c>
      <c r="J1111" s="105">
        <v>16799.89</v>
      </c>
      <c r="K1111" s="105">
        <v>16799.89</v>
      </c>
      <c r="L1111" s="102" t="s">
        <v>214</v>
      </c>
      <c r="M1111" s="105">
        <f>J1111/365</f>
        <v>46.027095890410955</v>
      </c>
      <c r="N1111" s="83">
        <f>K1111/365</f>
        <v>46.027095890410955</v>
      </c>
    </row>
    <row r="1112" spans="1:14" x14ac:dyDescent="0.25">
      <c r="A1112" s="79" t="s">
        <v>370</v>
      </c>
      <c r="B1112" s="133" t="s">
        <v>373</v>
      </c>
      <c r="C1112" s="137" t="s">
        <v>181</v>
      </c>
      <c r="D1112" s="81" t="str">
        <f>IFERROR(IF(C1112="No CAS","",INDEX('DEQ Pollutant List'!$C$7:$C$611,MATCH('5. Pollutant Emissions - MB'!C1112,'DEQ Pollutant List'!$B$7:$B$611,0))),"")</f>
        <v>Ethyl benzene</v>
      </c>
      <c r="E1112" s="115"/>
      <c r="F1112" s="138" t="s">
        <v>426</v>
      </c>
      <c r="G1112" s="139" t="s">
        <v>426</v>
      </c>
      <c r="H1112" s="104" t="s">
        <v>458</v>
      </c>
      <c r="I1112" s="102" t="s">
        <v>214</v>
      </c>
      <c r="J1112" s="105">
        <v>2001.9909797377832</v>
      </c>
      <c r="K1112" s="83">
        <v>2001.9909797377832</v>
      </c>
      <c r="L1112" s="102" t="s">
        <v>214</v>
      </c>
      <c r="M1112" s="105">
        <f t="shared" ref="M1112:M1135" si="20">J1112/365</f>
        <v>5.4849067938021454</v>
      </c>
      <c r="N1112" s="83">
        <f t="shared" ref="N1112:N1135" si="21">K1112/365</f>
        <v>5.4849067938021454</v>
      </c>
    </row>
    <row r="1113" spans="1:14" x14ac:dyDescent="0.25">
      <c r="A1113" s="79" t="s">
        <v>370</v>
      </c>
      <c r="B1113" s="133" t="s">
        <v>373</v>
      </c>
      <c r="C1113" s="137" t="s">
        <v>189</v>
      </c>
      <c r="D1113" s="81" t="str">
        <f>IFERROR(IF(C1113="No CAS","",INDEX('DEQ Pollutant List'!$C$7:$C$611,MATCH('5. Pollutant Emissions - MB'!C1113,'DEQ Pollutant List'!$B$7:$B$611,0))),"")</f>
        <v>Toluene</v>
      </c>
      <c r="E1113" s="115"/>
      <c r="F1113" s="138" t="s">
        <v>426</v>
      </c>
      <c r="G1113" s="139" t="s">
        <v>426</v>
      </c>
      <c r="H1113" s="104" t="s">
        <v>458</v>
      </c>
      <c r="I1113" s="102" t="s">
        <v>214</v>
      </c>
      <c r="J1113" s="105">
        <v>16799.892846214319</v>
      </c>
      <c r="K1113" s="105">
        <v>16799.892846214319</v>
      </c>
      <c r="L1113" s="102" t="s">
        <v>214</v>
      </c>
      <c r="M1113" s="105">
        <f t="shared" si="20"/>
        <v>46.027103688258407</v>
      </c>
      <c r="N1113" s="83">
        <f t="shared" si="21"/>
        <v>46.027103688258407</v>
      </c>
    </row>
    <row r="1114" spans="1:14" x14ac:dyDescent="0.25">
      <c r="A1114" s="79" t="s">
        <v>370</v>
      </c>
      <c r="B1114" s="133" t="s">
        <v>373</v>
      </c>
      <c r="C1114" s="137" t="s">
        <v>422</v>
      </c>
      <c r="D1114" s="81" t="str">
        <f>IFERROR(IF(C1114="No CAS","",INDEX('DEQ Pollutant List'!$C$7:$C$611,MATCH('5. Pollutant Emissions - MB'!C1114,'DEQ Pollutant List'!$B$7:$B$611,0))),"")</f>
        <v>Methyl isobutyl ketone (MIBK, hexone)</v>
      </c>
      <c r="E1114" s="115"/>
      <c r="F1114" s="138" t="s">
        <v>426</v>
      </c>
      <c r="G1114" s="139" t="s">
        <v>426</v>
      </c>
      <c r="H1114" s="104" t="s">
        <v>458</v>
      </c>
      <c r="I1114" s="102" t="s">
        <v>214</v>
      </c>
      <c r="J1114" s="105">
        <v>497.18400328149039</v>
      </c>
      <c r="K1114" s="83">
        <v>497.18400328149039</v>
      </c>
      <c r="L1114" s="102" t="s">
        <v>214</v>
      </c>
      <c r="M1114" s="105">
        <f t="shared" si="20"/>
        <v>1.3621479541958641</v>
      </c>
      <c r="N1114" s="83">
        <f t="shared" si="21"/>
        <v>1.3621479541958641</v>
      </c>
    </row>
    <row r="1115" spans="1:14" x14ac:dyDescent="0.25">
      <c r="A1115" s="79" t="s">
        <v>370</v>
      </c>
      <c r="B1115" s="133" t="s">
        <v>373</v>
      </c>
      <c r="C1115" s="137" t="s">
        <v>187</v>
      </c>
      <c r="D1115" s="81" t="str">
        <f>IFERROR(IF(C1115="No CAS","",INDEX('DEQ Pollutant List'!$C$7:$C$611,MATCH('5. Pollutant Emissions - MB'!C1115,'DEQ Pollutant List'!$B$7:$B$611,0))),"")</f>
        <v>Naphthalene</v>
      </c>
      <c r="E1115" s="115"/>
      <c r="F1115" s="138" t="s">
        <v>426</v>
      </c>
      <c r="G1115" s="139" t="s">
        <v>426</v>
      </c>
      <c r="H1115" s="104" t="s">
        <v>458</v>
      </c>
      <c r="I1115" s="102" t="s">
        <v>214</v>
      </c>
      <c r="J1115" s="105">
        <v>0.58184140983763466</v>
      </c>
      <c r="K1115" s="83">
        <v>0.58184140983763466</v>
      </c>
      <c r="L1115" s="102" t="s">
        <v>214</v>
      </c>
      <c r="M1115" s="105">
        <f t="shared" si="20"/>
        <v>1.594086054349684E-3</v>
      </c>
      <c r="N1115" s="83">
        <f t="shared" si="21"/>
        <v>1.594086054349684E-3</v>
      </c>
    </row>
    <row r="1116" spans="1:14" x14ac:dyDescent="0.25">
      <c r="A1116" s="79" t="s">
        <v>370</v>
      </c>
      <c r="B1116" s="133" t="s">
        <v>373</v>
      </c>
      <c r="C1116" s="137" t="s">
        <v>428</v>
      </c>
      <c r="D1116" s="81" t="str">
        <f>IFERROR(IF(C1116="No CAS","",INDEX('DEQ Pollutant List'!$C$7:$C$611,MATCH('5. Pollutant Emissions - MB'!C1116,'DEQ Pollutant List'!$B$7:$B$611,0))),"")</f>
        <v>Isopropylbenzene (cumene)</v>
      </c>
      <c r="E1116" s="115"/>
      <c r="F1116" s="138" t="s">
        <v>426</v>
      </c>
      <c r="G1116" s="139" t="s">
        <v>426</v>
      </c>
      <c r="H1116" s="104" t="s">
        <v>458</v>
      </c>
      <c r="I1116" s="102" t="s">
        <v>214</v>
      </c>
      <c r="J1116" s="105">
        <v>628.75</v>
      </c>
      <c r="K1116" s="105">
        <v>628.75</v>
      </c>
      <c r="L1116" s="102" t="s">
        <v>214</v>
      </c>
      <c r="M1116" s="105">
        <f t="shared" si="20"/>
        <v>1.7226027397260273</v>
      </c>
      <c r="N1116" s="83">
        <f t="shared" si="21"/>
        <v>1.7226027397260273</v>
      </c>
    </row>
    <row r="1117" spans="1:14" x14ac:dyDescent="0.25">
      <c r="A1117" s="79" t="s">
        <v>370</v>
      </c>
      <c r="B1117" s="133" t="s">
        <v>373</v>
      </c>
      <c r="C1117" s="137" t="s">
        <v>156</v>
      </c>
      <c r="D1117" s="81" t="str">
        <f>IFERROR(IF(C1117="No CAS","",INDEX('DEQ Pollutant List'!$C$7:$C$611,MATCH('5. Pollutant Emissions - MB'!C1117,'DEQ Pollutant List'!$B$7:$B$611,0))),"")</f>
        <v>Formaldehyde</v>
      </c>
      <c r="E1117" s="115"/>
      <c r="F1117" s="138" t="s">
        <v>426</v>
      </c>
      <c r="G1117" s="139" t="s">
        <v>426</v>
      </c>
      <c r="H1117" s="104" t="s">
        <v>458</v>
      </c>
      <c r="I1117" s="102" t="s">
        <v>214</v>
      </c>
      <c r="J1117" s="105">
        <v>581.84</v>
      </c>
      <c r="K1117" s="105">
        <v>581.84</v>
      </c>
      <c r="L1117" s="102" t="s">
        <v>214</v>
      </c>
      <c r="M1117" s="105">
        <f t="shared" si="20"/>
        <v>1.5940821917808221</v>
      </c>
      <c r="N1117" s="83">
        <f t="shared" si="21"/>
        <v>1.5940821917808221</v>
      </c>
    </row>
    <row r="1118" spans="1:14" x14ac:dyDescent="0.25">
      <c r="A1118" s="79" t="s">
        <v>370</v>
      </c>
      <c r="B1118" s="133" t="s">
        <v>373</v>
      </c>
      <c r="C1118" s="137" t="s">
        <v>429</v>
      </c>
      <c r="D1118" s="81" t="str">
        <f>IFERROR(IF(C1118="No CAS","",INDEX('DEQ Pollutant List'!$C$7:$C$611,MATCH('5. Pollutant Emissions - MB'!C1118,'DEQ Pollutant List'!$B$7:$B$611,0))),"")</f>
        <v>Ethylene glycol monobutyl ether</v>
      </c>
      <c r="E1118" s="115"/>
      <c r="F1118" s="138" t="s">
        <v>426</v>
      </c>
      <c r="G1118" s="139" t="s">
        <v>426</v>
      </c>
      <c r="H1118" s="104" t="s">
        <v>458</v>
      </c>
      <c r="I1118" s="102" t="s">
        <v>214</v>
      </c>
      <c r="J1118" s="105">
        <v>0</v>
      </c>
      <c r="K1118" s="83">
        <v>0</v>
      </c>
      <c r="L1118" s="102" t="s">
        <v>214</v>
      </c>
      <c r="M1118" s="105">
        <f t="shared" si="20"/>
        <v>0</v>
      </c>
      <c r="N1118" s="83">
        <f t="shared" si="21"/>
        <v>0</v>
      </c>
    </row>
    <row r="1119" spans="1:14" x14ac:dyDescent="0.25">
      <c r="A1119" s="79" t="s">
        <v>370</v>
      </c>
      <c r="B1119" s="133" t="s">
        <v>373</v>
      </c>
      <c r="C1119" s="137" t="s">
        <v>430</v>
      </c>
      <c r="D1119" s="81" t="str">
        <f>IFERROR(IF(C1119="No CAS","",INDEX('DEQ Pollutant List'!$C$7:$C$611,MATCH('5. Pollutant Emissions - MB'!C1119,'DEQ Pollutant List'!$B$7:$B$611,0))),"")</f>
        <v>n-Butyl alcohol</v>
      </c>
      <c r="E1119" s="115"/>
      <c r="F1119" s="138" t="s">
        <v>426</v>
      </c>
      <c r="G1119" s="139" t="s">
        <v>426</v>
      </c>
      <c r="H1119" s="104" t="s">
        <v>458</v>
      </c>
      <c r="I1119" s="102" t="s">
        <v>214</v>
      </c>
      <c r="J1119" s="105">
        <v>0</v>
      </c>
      <c r="K1119" s="83">
        <v>0</v>
      </c>
      <c r="L1119" s="102" t="s">
        <v>214</v>
      </c>
      <c r="M1119" s="105">
        <f t="shared" si="20"/>
        <v>0</v>
      </c>
      <c r="N1119" s="83">
        <f t="shared" si="21"/>
        <v>0</v>
      </c>
    </row>
    <row r="1120" spans="1:14" x14ac:dyDescent="0.25">
      <c r="A1120" s="79" t="s">
        <v>370</v>
      </c>
      <c r="B1120" s="133" t="s">
        <v>373</v>
      </c>
      <c r="C1120" s="137" t="s">
        <v>431</v>
      </c>
      <c r="D1120" s="81" t="str">
        <f>IFERROR(IF(C1120="No CAS","",INDEX('DEQ Pollutant List'!$C$7:$C$611,MATCH('5. Pollutant Emissions - MB'!C1120,'DEQ Pollutant List'!$B$7:$B$611,0))),"")</f>
        <v>1,2,4-Trimethylbenzene</v>
      </c>
      <c r="E1120" s="115"/>
      <c r="F1120" s="138" t="s">
        <v>426</v>
      </c>
      <c r="G1120" s="139" t="s">
        <v>426</v>
      </c>
      <c r="H1120" s="104" t="s">
        <v>458</v>
      </c>
      <c r="I1120" s="102" t="s">
        <v>214</v>
      </c>
      <c r="J1120" s="105">
        <v>4518.1719285120007</v>
      </c>
      <c r="K1120" s="83">
        <v>4518.1719285120007</v>
      </c>
      <c r="L1120" s="102" t="s">
        <v>214</v>
      </c>
      <c r="M1120" s="105">
        <f t="shared" si="20"/>
        <v>12.378553228800001</v>
      </c>
      <c r="N1120" s="83">
        <f t="shared" si="21"/>
        <v>12.378553228800001</v>
      </c>
    </row>
    <row r="1121" spans="1:14" x14ac:dyDescent="0.25">
      <c r="A1121" s="79" t="s">
        <v>370</v>
      </c>
      <c r="B1121" s="133" t="s">
        <v>373</v>
      </c>
      <c r="C1121" s="137" t="s">
        <v>432</v>
      </c>
      <c r="D1121" s="81" t="str">
        <f>IFERROR(IF(C1121="No CAS","",INDEX('DEQ Pollutant List'!$C$7:$C$611,MATCH('5. Pollutant Emissions - MB'!C1121,'DEQ Pollutant List'!$B$7:$B$611,0))),"")</f>
        <v>Propylene glycol monomethyl ether acetate</v>
      </c>
      <c r="E1121" s="115"/>
      <c r="F1121" s="138" t="s">
        <v>426</v>
      </c>
      <c r="G1121" s="139" t="s">
        <v>426</v>
      </c>
      <c r="H1121" s="104" t="s">
        <v>458</v>
      </c>
      <c r="I1121" s="102" t="s">
        <v>214</v>
      </c>
      <c r="J1121" s="105">
        <v>134800.72596901073</v>
      </c>
      <c r="K1121" s="83">
        <v>134800.72596901073</v>
      </c>
      <c r="L1121" s="102" t="s">
        <v>214</v>
      </c>
      <c r="M1121" s="105">
        <f t="shared" si="20"/>
        <v>369.31705744934447</v>
      </c>
      <c r="N1121" s="83">
        <f t="shared" si="21"/>
        <v>369.31705744934447</v>
      </c>
    </row>
    <row r="1122" spans="1:14" x14ac:dyDescent="0.25">
      <c r="A1122" s="79" t="s">
        <v>370</v>
      </c>
      <c r="B1122" s="133" t="s">
        <v>373</v>
      </c>
      <c r="C1122" s="137" t="s">
        <v>178</v>
      </c>
      <c r="D1122" s="81" t="str">
        <f>IFERROR(IF(C1122="No CAS","",INDEX('DEQ Pollutant List'!$C$7:$C$611,MATCH('5. Pollutant Emissions - MB'!C1122,'DEQ Pollutant List'!$B$7:$B$611,0))),"")</f>
        <v>Chromium VI, chromate and dichromate particulate</v>
      </c>
      <c r="E1122" s="115"/>
      <c r="F1122" s="138" t="s">
        <v>426</v>
      </c>
      <c r="G1122" s="139" t="s">
        <v>426</v>
      </c>
      <c r="H1122" s="104" t="s">
        <v>458</v>
      </c>
      <c r="I1122" s="102" t="s">
        <v>214</v>
      </c>
      <c r="J1122" s="105">
        <v>150.14932348033386</v>
      </c>
      <c r="K1122" s="83">
        <v>150.14932348033386</v>
      </c>
      <c r="L1122" s="102" t="s">
        <v>214</v>
      </c>
      <c r="M1122" s="105">
        <f t="shared" si="20"/>
        <v>0.41136800953516128</v>
      </c>
      <c r="N1122" s="83">
        <f t="shared" si="21"/>
        <v>0.41136800953516128</v>
      </c>
    </row>
    <row r="1123" spans="1:14" x14ac:dyDescent="0.25">
      <c r="A1123" s="79" t="s">
        <v>370</v>
      </c>
      <c r="B1123" s="133" t="s">
        <v>373</v>
      </c>
      <c r="C1123" s="137" t="s">
        <v>425</v>
      </c>
      <c r="D1123" s="81" t="str">
        <f>IFERROR(IF(C1123="No CAS","",INDEX('DEQ Pollutant List'!$C$7:$C$611,MATCH('5. Pollutant Emissions - MB'!C1123,'DEQ Pollutant List'!$B$7:$B$611,0))),"")</f>
        <v>2-Butanone (methyl ethyl ketone)</v>
      </c>
      <c r="E1123" s="115"/>
      <c r="F1123" s="138" t="s">
        <v>426</v>
      </c>
      <c r="G1123" s="139" t="s">
        <v>426</v>
      </c>
      <c r="H1123" s="104" t="s">
        <v>458</v>
      </c>
      <c r="I1123" s="102" t="s">
        <v>214</v>
      </c>
      <c r="J1123" s="105">
        <v>400210.43497521797</v>
      </c>
      <c r="K1123" s="83">
        <v>400210.43497521797</v>
      </c>
      <c r="L1123" s="102" t="s">
        <v>214</v>
      </c>
      <c r="M1123" s="105">
        <f t="shared" si="20"/>
        <v>1096.4669451375835</v>
      </c>
      <c r="N1123" s="83">
        <f t="shared" si="21"/>
        <v>1096.4669451375835</v>
      </c>
    </row>
    <row r="1124" spans="1:14" x14ac:dyDescent="0.25">
      <c r="A1124" s="79" t="s">
        <v>370</v>
      </c>
      <c r="B1124" s="133" t="s">
        <v>373</v>
      </c>
      <c r="C1124" s="137" t="s">
        <v>433</v>
      </c>
      <c r="D1124" s="81" t="str">
        <f>IFERROR(IF(C1124="No CAS","",INDEX('DEQ Pollutant List'!$C$7:$C$611,MATCH('5. Pollutant Emissions - MB'!C1124,'DEQ Pollutant List'!$B$7:$B$611,0))),"")</f>
        <v>t-Butyl acetate</v>
      </c>
      <c r="E1124" s="115"/>
      <c r="F1124" s="138" t="s">
        <v>426</v>
      </c>
      <c r="G1124" s="139" t="s">
        <v>426</v>
      </c>
      <c r="H1124" s="104" t="s">
        <v>458</v>
      </c>
      <c r="I1124" s="102" t="s">
        <v>214</v>
      </c>
      <c r="J1124" s="105">
        <v>0</v>
      </c>
      <c r="K1124" s="83">
        <v>0</v>
      </c>
      <c r="L1124" s="102" t="s">
        <v>214</v>
      </c>
      <c r="M1124" s="105">
        <f t="shared" si="20"/>
        <v>0</v>
      </c>
      <c r="N1124" s="83">
        <f t="shared" si="21"/>
        <v>0</v>
      </c>
    </row>
    <row r="1125" spans="1:14" x14ac:dyDescent="0.25">
      <c r="A1125" s="79" t="s">
        <v>370</v>
      </c>
      <c r="B1125" s="133" t="s">
        <v>373</v>
      </c>
      <c r="C1125" s="137" t="s">
        <v>185</v>
      </c>
      <c r="D1125" s="81" t="str">
        <f>IFERROR(IF(C1125="No CAS","",INDEX('DEQ Pollutant List'!$C$7:$C$611,MATCH('5. Pollutant Emissions - MB'!C1125,'DEQ Pollutant List'!$B$7:$B$611,0))),"")</f>
        <v>Mercury and compounds</v>
      </c>
      <c r="E1125" s="115"/>
      <c r="F1125" s="138" t="s">
        <v>426</v>
      </c>
      <c r="G1125" s="139" t="s">
        <v>426</v>
      </c>
      <c r="H1125" s="104" t="s">
        <v>458</v>
      </c>
      <c r="I1125" s="102" t="s">
        <v>214</v>
      </c>
      <c r="J1125" s="105">
        <v>3.3255294607866534E-3</v>
      </c>
      <c r="K1125" s="83">
        <v>3.3255294607866534E-3</v>
      </c>
      <c r="L1125" s="102" t="s">
        <v>214</v>
      </c>
      <c r="M1125" s="105">
        <f t="shared" si="20"/>
        <v>9.1110396185935702E-6</v>
      </c>
      <c r="N1125" s="83">
        <f t="shared" si="21"/>
        <v>9.1110396185935702E-6</v>
      </c>
    </row>
    <row r="1126" spans="1:14" x14ac:dyDescent="0.25">
      <c r="A1126" s="79" t="s">
        <v>370</v>
      </c>
      <c r="B1126" s="133" t="s">
        <v>373</v>
      </c>
      <c r="C1126" s="137" t="s">
        <v>183</v>
      </c>
      <c r="D1126" s="81" t="str">
        <f>IFERROR(IF(C1126="No CAS","",INDEX('DEQ Pollutant List'!$C$7:$C$611,MATCH('5. Pollutant Emissions - MB'!C1126,'DEQ Pollutant List'!$B$7:$B$611,0))),"")</f>
        <v>Lead and compounds</v>
      </c>
      <c r="E1126" s="115"/>
      <c r="F1126" s="138" t="s">
        <v>426</v>
      </c>
      <c r="G1126" s="139" t="s">
        <v>426</v>
      </c>
      <c r="H1126" s="104" t="s">
        <v>458</v>
      </c>
      <c r="I1126" s="102" t="s">
        <v>214</v>
      </c>
      <c r="J1126" s="105">
        <v>5.7788952586412456E-3</v>
      </c>
      <c r="K1126" s="83">
        <v>5.7788952586412456E-3</v>
      </c>
      <c r="L1126" s="102" t="s">
        <v>214</v>
      </c>
      <c r="M1126" s="105">
        <f t="shared" si="20"/>
        <v>1.5832589749702043E-5</v>
      </c>
      <c r="N1126" s="83">
        <f t="shared" si="21"/>
        <v>1.5832589749702043E-5</v>
      </c>
    </row>
    <row r="1127" spans="1:14" x14ac:dyDescent="0.25">
      <c r="A1127" s="79" t="s">
        <v>370</v>
      </c>
      <c r="B1127" s="133" t="s">
        <v>373</v>
      </c>
      <c r="C1127" s="137" t="s">
        <v>424</v>
      </c>
      <c r="D1127" s="81" t="str">
        <f>IFERROR(IF(C1127="No CAS","",INDEX('DEQ Pollutant List'!$C$7:$C$611,MATCH('5. Pollutant Emissions - MB'!C1127,'DEQ Pollutant List'!$B$7:$B$611,0))),"")</f>
        <v>Isopropyl alcohol</v>
      </c>
      <c r="E1127" s="115"/>
      <c r="F1127" s="138" t="s">
        <v>426</v>
      </c>
      <c r="G1127" s="139" t="s">
        <v>426</v>
      </c>
      <c r="H1127" s="104" t="s">
        <v>458</v>
      </c>
      <c r="I1127" s="102" t="s">
        <v>214</v>
      </c>
      <c r="J1127" s="105">
        <v>39671.005216202357</v>
      </c>
      <c r="K1127" s="83">
        <v>39671.005216202357</v>
      </c>
      <c r="L1127" s="102" t="s">
        <v>214</v>
      </c>
      <c r="M1127" s="105">
        <f t="shared" si="20"/>
        <v>108.68768552384208</v>
      </c>
      <c r="N1127" s="83">
        <f t="shared" si="21"/>
        <v>108.68768552384208</v>
      </c>
    </row>
    <row r="1128" spans="1:14" x14ac:dyDescent="0.25">
      <c r="A1128" s="79" t="s">
        <v>370</v>
      </c>
      <c r="B1128" s="133" t="s">
        <v>373</v>
      </c>
      <c r="C1128" s="137" t="s">
        <v>420</v>
      </c>
      <c r="D1128" s="81" t="str">
        <f>IFERROR(IF(C1128="No CAS","",INDEX('DEQ Pollutant List'!$C$7:$C$611,MATCH('5. Pollutant Emissions - MB'!C1128,'DEQ Pollutant List'!$B$7:$B$611,0))),"")</f>
        <v>Acetone</v>
      </c>
      <c r="E1128" s="115"/>
      <c r="F1128" s="138" t="s">
        <v>426</v>
      </c>
      <c r="G1128" s="139" t="s">
        <v>426</v>
      </c>
      <c r="H1128" s="104" t="s">
        <v>458</v>
      </c>
      <c r="I1128" s="102" t="s">
        <v>214</v>
      </c>
      <c r="J1128" s="105">
        <v>338759.27003247314</v>
      </c>
      <c r="K1128" s="83">
        <v>338759.27003247314</v>
      </c>
      <c r="L1128" s="102" t="s">
        <v>214</v>
      </c>
      <c r="M1128" s="105">
        <f t="shared" si="20"/>
        <v>928.10758913006339</v>
      </c>
      <c r="N1128" s="83">
        <f t="shared" si="21"/>
        <v>928.10758913006339</v>
      </c>
    </row>
    <row r="1129" spans="1:14" x14ac:dyDescent="0.25">
      <c r="A1129" s="79" t="s">
        <v>370</v>
      </c>
      <c r="B1129" s="133" t="s">
        <v>373</v>
      </c>
      <c r="C1129" s="137" t="s">
        <v>423</v>
      </c>
      <c r="D1129" s="81" t="str">
        <f>IFERROR(IF(C1129="No CAS","",INDEX('DEQ Pollutant List'!$C$7:$C$611,MATCH('5. Pollutant Emissions - MB'!C1129,'DEQ Pollutant List'!$B$7:$B$611,0))),"")</f>
        <v>Propylene glycol monomethyl ether</v>
      </c>
      <c r="E1129" s="115"/>
      <c r="F1129" s="138" t="s">
        <v>426</v>
      </c>
      <c r="G1129" s="139" t="s">
        <v>426</v>
      </c>
      <c r="H1129" s="104" t="s">
        <v>458</v>
      </c>
      <c r="I1129" s="102" t="s">
        <v>214</v>
      </c>
      <c r="J1129" s="105">
        <v>264559.40058164479</v>
      </c>
      <c r="K1129" s="83">
        <v>264559.40058164479</v>
      </c>
      <c r="L1129" s="102" t="s">
        <v>214</v>
      </c>
      <c r="M1129" s="105">
        <f t="shared" si="20"/>
        <v>724.82027556615014</v>
      </c>
      <c r="N1129" s="83">
        <f t="shared" si="21"/>
        <v>724.82027556615014</v>
      </c>
    </row>
    <row r="1130" spans="1:14" x14ac:dyDescent="0.25">
      <c r="A1130" s="79" t="s">
        <v>370</v>
      </c>
      <c r="B1130" s="133" t="s">
        <v>373</v>
      </c>
      <c r="C1130" s="137" t="s">
        <v>179</v>
      </c>
      <c r="D1130" s="81" t="str">
        <f>IFERROR(IF(C1130="No CAS","",INDEX('DEQ Pollutant List'!$C$7:$C$611,MATCH('5. Pollutant Emissions - MB'!C1130,'DEQ Pollutant List'!$B$7:$B$611,0))),"")</f>
        <v>Cobalt and compounds</v>
      </c>
      <c r="E1130" s="115"/>
      <c r="F1130" s="138" t="s">
        <v>426</v>
      </c>
      <c r="G1130" s="139" t="s">
        <v>426</v>
      </c>
      <c r="H1130" s="104" t="s">
        <v>458</v>
      </c>
      <c r="I1130" s="102" t="s">
        <v>214</v>
      </c>
      <c r="J1130" s="105">
        <v>212.06274822407647</v>
      </c>
      <c r="K1130" s="83">
        <v>212.06274822407647</v>
      </c>
      <c r="L1130" s="102" t="s">
        <v>214</v>
      </c>
      <c r="M1130" s="105">
        <f t="shared" si="20"/>
        <v>0.58099383075089439</v>
      </c>
      <c r="N1130" s="83">
        <f t="shared" si="21"/>
        <v>0.58099383075089439</v>
      </c>
    </row>
    <row r="1131" spans="1:14" x14ac:dyDescent="0.25">
      <c r="A1131" s="79" t="s">
        <v>370</v>
      </c>
      <c r="B1131" s="133" t="s">
        <v>373</v>
      </c>
      <c r="C1131" s="137" t="s">
        <v>434</v>
      </c>
      <c r="D1131" s="81" t="str">
        <f>IFERROR(IF(C1131="No CAS","",INDEX('DEQ Pollutant List'!$C$7:$C$611,MATCH('5. Pollutant Emissions - MB'!C1131,'DEQ Pollutant List'!$B$7:$B$611,0))),"")</f>
        <v>Sulfuric acid</v>
      </c>
      <c r="E1131" s="115"/>
      <c r="F1131" s="138" t="s">
        <v>426</v>
      </c>
      <c r="G1131" s="139" t="s">
        <v>426</v>
      </c>
      <c r="H1131" s="104" t="s">
        <v>458</v>
      </c>
      <c r="I1131" s="102" t="s">
        <v>214</v>
      </c>
      <c r="J1131" s="105">
        <v>0</v>
      </c>
      <c r="K1131" s="83">
        <v>0</v>
      </c>
      <c r="L1131" s="102" t="s">
        <v>214</v>
      </c>
      <c r="M1131" s="105">
        <f t="shared" si="20"/>
        <v>0</v>
      </c>
      <c r="N1131" s="83">
        <f t="shared" si="21"/>
        <v>0</v>
      </c>
    </row>
    <row r="1132" spans="1:14" x14ac:dyDescent="0.25">
      <c r="A1132" s="79" t="s">
        <v>370</v>
      </c>
      <c r="B1132" s="133" t="s">
        <v>373</v>
      </c>
      <c r="C1132" s="137" t="s">
        <v>435</v>
      </c>
      <c r="D1132" s="81" t="str">
        <f>IFERROR(IF(C1132="No CAS","",INDEX('DEQ Pollutant List'!$C$7:$C$611,MATCH('5. Pollutant Emissions - MB'!C1132,'DEQ Pollutant List'!$B$7:$B$611,0))),"")</f>
        <v>Hexachlorobenzene</v>
      </c>
      <c r="E1132" s="115"/>
      <c r="F1132" s="138" t="s">
        <v>426</v>
      </c>
      <c r="G1132" s="139" t="s">
        <v>426</v>
      </c>
      <c r="H1132" s="104" t="s">
        <v>458</v>
      </c>
      <c r="I1132" s="102" t="s">
        <v>214</v>
      </c>
      <c r="J1132" s="105">
        <v>0.37412206433849821</v>
      </c>
      <c r="K1132" s="83">
        <v>0.37412206433849821</v>
      </c>
      <c r="L1132" s="102" t="s">
        <v>214</v>
      </c>
      <c r="M1132" s="105">
        <f t="shared" si="20"/>
        <v>1.0249919570917759E-3</v>
      </c>
      <c r="N1132" s="83">
        <f t="shared" si="21"/>
        <v>1.0249919570917759E-3</v>
      </c>
    </row>
    <row r="1133" spans="1:14" x14ac:dyDescent="0.25">
      <c r="A1133" s="79" t="s">
        <v>370</v>
      </c>
      <c r="B1133" s="133" t="s">
        <v>373</v>
      </c>
      <c r="C1133" s="137" t="s">
        <v>180</v>
      </c>
      <c r="D1133" s="81" t="str">
        <f>IFERROR(IF(C1133="No CAS","",INDEX('DEQ Pollutant List'!$C$7:$C$611,MATCH('5. Pollutant Emissions - MB'!C1133,'DEQ Pollutant List'!$B$7:$B$611,0))),"")</f>
        <v>Copper and compounds</v>
      </c>
      <c r="E1133" s="115"/>
      <c r="F1133" s="138" t="s">
        <v>426</v>
      </c>
      <c r="G1133" s="139" t="s">
        <v>426</v>
      </c>
      <c r="H1133" s="104" t="s">
        <v>458</v>
      </c>
      <c r="I1133" s="102" t="s">
        <v>214</v>
      </c>
      <c r="J1133" s="105">
        <v>25.275136119189529</v>
      </c>
      <c r="K1133" s="83">
        <v>25.275136119189529</v>
      </c>
      <c r="L1133" s="102" t="s">
        <v>214</v>
      </c>
      <c r="M1133" s="105">
        <f t="shared" si="20"/>
        <v>6.9246948271752137E-2</v>
      </c>
      <c r="N1133" s="83">
        <f t="shared" si="21"/>
        <v>6.9246948271752137E-2</v>
      </c>
    </row>
    <row r="1134" spans="1:14" x14ac:dyDescent="0.25">
      <c r="A1134" s="79" t="s">
        <v>370</v>
      </c>
      <c r="B1134" s="133" t="s">
        <v>373</v>
      </c>
      <c r="C1134" s="137" t="s">
        <v>184</v>
      </c>
      <c r="D1134" s="81" t="str">
        <f>IFERROR(IF(C1134="No CAS","",INDEX('DEQ Pollutant List'!$C$7:$C$611,MATCH('5. Pollutant Emissions - MB'!C1134,'DEQ Pollutant List'!$B$7:$B$611,0))),"")</f>
        <v>Manganese and compounds</v>
      </c>
      <c r="E1134" s="115"/>
      <c r="F1134" s="138" t="s">
        <v>426</v>
      </c>
      <c r="G1134" s="139" t="s">
        <v>426</v>
      </c>
      <c r="H1134" s="104" t="s">
        <v>458</v>
      </c>
      <c r="I1134" s="102" t="s">
        <v>214</v>
      </c>
      <c r="J1134" s="105">
        <v>0</v>
      </c>
      <c r="K1134" s="83">
        <v>0</v>
      </c>
      <c r="L1134" s="102" t="s">
        <v>214</v>
      </c>
      <c r="M1134" s="105">
        <f t="shared" si="20"/>
        <v>0</v>
      </c>
      <c r="N1134" s="83">
        <f t="shared" si="21"/>
        <v>0</v>
      </c>
    </row>
    <row r="1135" spans="1:14" x14ac:dyDescent="0.25">
      <c r="A1135" s="79" t="s">
        <v>370</v>
      </c>
      <c r="B1135" s="133" t="s">
        <v>373</v>
      </c>
      <c r="C1135" s="137" t="s">
        <v>436</v>
      </c>
      <c r="D1135" s="81" t="str">
        <f>IFERROR(IF(C1135="No CAS","",INDEX('DEQ Pollutant List'!$C$7:$C$611,MATCH('5. Pollutant Emissions - MB'!C1135,'DEQ Pollutant List'!$B$7:$B$611,0))),"")</f>
        <v>1,2,3-Trimethylbenzene</v>
      </c>
      <c r="E1135" s="115"/>
      <c r="F1135" s="138" t="s">
        <v>426</v>
      </c>
      <c r="G1135" s="139" t="s">
        <v>426</v>
      </c>
      <c r="H1135" s="104" t="s">
        <v>458</v>
      </c>
      <c r="I1135" s="102" t="s">
        <v>214</v>
      </c>
      <c r="J1135" s="105">
        <v>0</v>
      </c>
      <c r="K1135" s="83">
        <v>0</v>
      </c>
      <c r="L1135" s="102" t="s">
        <v>214</v>
      </c>
      <c r="M1135" s="105">
        <f t="shared" si="20"/>
        <v>0</v>
      </c>
      <c r="N1135" s="83">
        <f t="shared" si="21"/>
        <v>0</v>
      </c>
    </row>
    <row r="1136" spans="1:14" x14ac:dyDescent="0.25">
      <c r="A1136" s="79" t="s">
        <v>370</v>
      </c>
      <c r="B1136" s="133" t="s">
        <v>373</v>
      </c>
      <c r="C1136" s="137" t="s">
        <v>437</v>
      </c>
      <c r="D1136" s="81" t="str">
        <f>IFERROR(IF(C1136="No CAS","",INDEX('DEQ Pollutant List'!$C$7:$C$611,MATCH('5. Pollutant Emissions - MB'!C1136,'DEQ Pollutant List'!$B$7:$B$611,0))),"")</f>
        <v>1,3,5-Trimethylbenzene</v>
      </c>
      <c r="E1136" s="115"/>
      <c r="F1136" s="138" t="s">
        <v>426</v>
      </c>
      <c r="G1136" s="139" t="s">
        <v>426</v>
      </c>
      <c r="H1136" s="104" t="s">
        <v>459</v>
      </c>
      <c r="I1136" s="102" t="s">
        <v>214</v>
      </c>
      <c r="J1136" s="105">
        <v>2515</v>
      </c>
      <c r="K1136" s="105">
        <v>2515</v>
      </c>
      <c r="L1136" s="102" t="s">
        <v>214</v>
      </c>
      <c r="M1136" s="105">
        <f t="shared" ref="M1136" si="22">J1136/365</f>
        <v>6.8904109589041092</v>
      </c>
      <c r="N1136" s="83">
        <f t="shared" ref="N1136" si="23">K1136/365</f>
        <v>6.8904109589041092</v>
      </c>
    </row>
    <row r="1137" spans="1:14" x14ac:dyDescent="0.25">
      <c r="A1137" s="79" t="s">
        <v>374</v>
      </c>
      <c r="B1137" s="133" t="s">
        <v>293</v>
      </c>
      <c r="C1137" s="137" t="s">
        <v>191</v>
      </c>
      <c r="D1137" s="81" t="str">
        <f>IFERROR(IF(C1137="No CAS","",INDEX('DEQ Pollutant List'!$C$7:$C$611,MATCH('5. Pollutant Emissions - MB'!C1137,'DEQ Pollutant List'!$B$7:$B$611,0))),"")</f>
        <v>Xylene (mixture), including m-xylene, o-xylene, p-xylene</v>
      </c>
      <c r="E1137" s="115"/>
      <c r="F1137" s="138">
        <v>0</v>
      </c>
      <c r="G1137" s="139">
        <v>0.02</v>
      </c>
      <c r="H1137" s="104"/>
      <c r="I1137" s="102" cm="1">
        <f t="array" ref="I1137">((_xlfn.XLOOKUP(B1137,'4. Material Balance Activities'!$C$244:$C$292,'4. Material Balance Activities'!$G$244:$G$292,NA,0,1)-_xlfn.XLOOKUP(B1137,'4. Material Balance Activities'!$C$244:$C$292,'4. Material Balance Activities'!$M$244:$M$292,NA,0,1))*G1137)*(1-F1137)</f>
        <v>11.802648000000001</v>
      </c>
      <c r="J1137" s="105" t="s">
        <v>214</v>
      </c>
      <c r="K1137" s="83" t="s">
        <v>214</v>
      </c>
      <c r="L1137" s="102" cm="1">
        <f t="array" ref="L1137">((_xlfn.XLOOKUP(B1137,'4. Material Balance Activities'!$C$244:$C$292,'4. Material Balance Activities'!$J$244:$J$292,NA,0,1)-_xlfn.XLOOKUP(B1137,'4. Material Balance Activities'!$C$244:$C$292,'4. Material Balance Activities'!$P$244:$P$292,NA,0,1))*G1137)*(1-F1137)</f>
        <v>4.7591322580645169E-2</v>
      </c>
      <c r="M1137" s="105" t="s">
        <v>214</v>
      </c>
      <c r="N1137" s="83" t="s">
        <v>214</v>
      </c>
    </row>
    <row r="1138" spans="1:14" x14ac:dyDescent="0.25">
      <c r="A1138" s="79" t="s">
        <v>374</v>
      </c>
      <c r="B1138" s="133" t="s">
        <v>293</v>
      </c>
      <c r="C1138" s="137" t="s">
        <v>181</v>
      </c>
      <c r="D1138" s="81" t="str">
        <f>IFERROR(IF(C1138="No CAS","",INDEX('DEQ Pollutant List'!$C$7:$C$611,MATCH('5. Pollutant Emissions - MB'!C1138,'DEQ Pollutant List'!$B$7:$B$611,0))),"")</f>
        <v>Ethyl benzene</v>
      </c>
      <c r="E1138" s="115"/>
      <c r="F1138" s="138">
        <v>0</v>
      </c>
      <c r="G1138" s="139">
        <v>3.0000000000000001E-3</v>
      </c>
      <c r="H1138" s="104"/>
      <c r="I1138" s="102" cm="1">
        <f t="array" ref="I1138">((_xlfn.XLOOKUP(B1138,'4. Material Balance Activities'!$C$244:$C$292,'4. Material Balance Activities'!$G$244:$G$292,NA,0,1)-_xlfn.XLOOKUP(B1138,'4. Material Balance Activities'!$C$244:$C$292,'4. Material Balance Activities'!$M$244:$M$292,NA,0,1))*G1138)*(1-F1138)</f>
        <v>1.7703972000000003</v>
      </c>
      <c r="J1138" s="105" t="s">
        <v>214</v>
      </c>
      <c r="K1138" s="83" t="s">
        <v>214</v>
      </c>
      <c r="L1138" s="102" cm="1">
        <f t="array" ref="L1138">((_xlfn.XLOOKUP(B1138,'4. Material Balance Activities'!$C$244:$C$292,'4. Material Balance Activities'!$J$244:$J$292,NA,0,1)-_xlfn.XLOOKUP(B1138,'4. Material Balance Activities'!$C$244:$C$292,'4. Material Balance Activities'!$P$244:$P$292,NA,0,1))*G1138)*(1-F1138)</f>
        <v>7.1386983870967754E-3</v>
      </c>
      <c r="M1138" s="105" t="s">
        <v>214</v>
      </c>
      <c r="N1138" s="83" t="s">
        <v>214</v>
      </c>
    </row>
    <row r="1139" spans="1:14" x14ac:dyDescent="0.25">
      <c r="A1139" s="79" t="s">
        <v>374</v>
      </c>
      <c r="B1139" s="133" t="s">
        <v>293</v>
      </c>
      <c r="C1139" s="137" t="s">
        <v>428</v>
      </c>
      <c r="D1139" s="81" t="str">
        <f>IFERROR(IF(C1139="No CAS","",INDEX('DEQ Pollutant List'!$C$7:$C$611,MATCH('5. Pollutant Emissions - MB'!C1139,'DEQ Pollutant List'!$B$7:$B$611,0))),"")</f>
        <v>Isopropylbenzene (cumene)</v>
      </c>
      <c r="E1139" s="115"/>
      <c r="F1139" s="138">
        <v>0</v>
      </c>
      <c r="G1139" s="139">
        <v>1E-3</v>
      </c>
      <c r="H1139" s="104"/>
      <c r="I1139" s="102" cm="1">
        <f t="array" ref="I1139">((_xlfn.XLOOKUP(B1139,'4. Material Balance Activities'!$C$244:$C$292,'4. Material Balance Activities'!$G$244:$G$292,NA,0,1)-_xlfn.XLOOKUP(B1139,'4. Material Balance Activities'!$C$244:$C$292,'4. Material Balance Activities'!$M$244:$M$292,NA,0,1))*G1139)*(1-F1139)</f>
        <v>0.59013240000000011</v>
      </c>
      <c r="J1139" s="105" t="s">
        <v>214</v>
      </c>
      <c r="K1139" s="83" t="s">
        <v>214</v>
      </c>
      <c r="L1139" s="102" cm="1">
        <f t="array" ref="L1139">((_xlfn.XLOOKUP(B1139,'4. Material Balance Activities'!$C$244:$C$292,'4. Material Balance Activities'!$J$244:$J$292,NA,0,1)-_xlfn.XLOOKUP(B1139,'4. Material Balance Activities'!$C$244:$C$292,'4. Material Balance Activities'!$P$244:$P$292,NA,0,1))*G1139)*(1-F1139)</f>
        <v>2.3795661290322585E-3</v>
      </c>
      <c r="M1139" s="105" t="s">
        <v>214</v>
      </c>
      <c r="N1139" s="83" t="s">
        <v>214</v>
      </c>
    </row>
    <row r="1140" spans="1:14" x14ac:dyDescent="0.25">
      <c r="A1140" s="79" t="s">
        <v>374</v>
      </c>
      <c r="B1140" s="133" t="s">
        <v>293</v>
      </c>
      <c r="C1140" s="137" t="s">
        <v>430</v>
      </c>
      <c r="D1140" s="81" t="str">
        <f>IFERROR(IF(C1140="No CAS","",INDEX('DEQ Pollutant List'!$C$7:$C$611,MATCH('5. Pollutant Emissions - MB'!C1140,'DEQ Pollutant List'!$B$7:$B$611,0))),"")</f>
        <v>n-Butyl alcohol</v>
      </c>
      <c r="E1140" s="115"/>
      <c r="F1140" s="138">
        <v>0</v>
      </c>
      <c r="G1140" s="139">
        <v>0.06</v>
      </c>
      <c r="H1140" s="104"/>
      <c r="I1140" s="102" cm="1">
        <f t="array" ref="I1140">((_xlfn.XLOOKUP(B1140,'4. Material Balance Activities'!$C$244:$C$292,'4. Material Balance Activities'!$G$244:$G$292,NA,0,1)-_xlfn.XLOOKUP(B1140,'4. Material Balance Activities'!$C$244:$C$292,'4. Material Balance Activities'!$M$244:$M$292,NA,0,1))*G1140)*(1-F1140)</f>
        <v>35.407944000000001</v>
      </c>
      <c r="J1140" s="105" t="s">
        <v>214</v>
      </c>
      <c r="K1140" s="83" t="s">
        <v>214</v>
      </c>
      <c r="L1140" s="102" cm="1">
        <f t="array" ref="L1140">((_xlfn.XLOOKUP(B1140,'4. Material Balance Activities'!$C$244:$C$292,'4. Material Balance Activities'!$J$244:$J$292,NA,0,1)-_xlfn.XLOOKUP(B1140,'4. Material Balance Activities'!$C$244:$C$292,'4. Material Balance Activities'!$P$244:$P$292,NA,0,1))*G1140)*(1-F1140)</f>
        <v>0.14277396774193549</v>
      </c>
      <c r="M1140" s="105" t="s">
        <v>214</v>
      </c>
      <c r="N1140" s="83" t="s">
        <v>214</v>
      </c>
    </row>
    <row r="1141" spans="1:14" x14ac:dyDescent="0.25">
      <c r="A1141" s="79" t="s">
        <v>374</v>
      </c>
      <c r="B1141" s="133" t="s">
        <v>293</v>
      </c>
      <c r="C1141" s="137" t="s">
        <v>436</v>
      </c>
      <c r="D1141" s="81" t="str">
        <f>IFERROR(IF(C1141="No CAS","",INDEX('DEQ Pollutant List'!$C$7:$C$611,MATCH('5. Pollutant Emissions - MB'!C1141,'DEQ Pollutant List'!$B$7:$B$611,0))),"")</f>
        <v>1,2,3-Trimethylbenzene</v>
      </c>
      <c r="E1141" s="115"/>
      <c r="F1141" s="138">
        <v>0</v>
      </c>
      <c r="G1141" s="139">
        <v>0.01</v>
      </c>
      <c r="H1141" s="104"/>
      <c r="I1141" s="102" cm="1">
        <f t="array" ref="I1141">((_xlfn.XLOOKUP(B1141,'4. Material Balance Activities'!$C$244:$C$292,'4. Material Balance Activities'!$G$244:$G$292,NA,0,1)-_xlfn.XLOOKUP(B1141,'4. Material Balance Activities'!$C$244:$C$292,'4. Material Balance Activities'!$M$244:$M$292,NA,0,1))*G1141)*(1-F1141)</f>
        <v>5.9013240000000007</v>
      </c>
      <c r="J1141" s="105" t="s">
        <v>214</v>
      </c>
      <c r="K1141" s="83" t="s">
        <v>214</v>
      </c>
      <c r="L1141" s="102" cm="1">
        <f t="array" ref="L1141">((_xlfn.XLOOKUP(B1141,'4. Material Balance Activities'!$C$244:$C$292,'4. Material Balance Activities'!$J$244:$J$292,NA,0,1)-_xlfn.XLOOKUP(B1141,'4. Material Balance Activities'!$C$244:$C$292,'4. Material Balance Activities'!$P$244:$P$292,NA,0,1))*G1141)*(1-F1141)</f>
        <v>2.3795661290322585E-2</v>
      </c>
      <c r="M1141" s="105" t="s">
        <v>214</v>
      </c>
      <c r="N1141" s="83" t="s">
        <v>214</v>
      </c>
    </row>
    <row r="1142" spans="1:14" x14ac:dyDescent="0.25">
      <c r="A1142" s="79" t="s">
        <v>374</v>
      </c>
      <c r="B1142" s="133" t="s">
        <v>295</v>
      </c>
      <c r="C1142" s="137" t="s">
        <v>191</v>
      </c>
      <c r="D1142" s="81" t="str">
        <f>IFERROR(IF(C1142="No CAS","",INDEX('DEQ Pollutant List'!$C$7:$C$611,MATCH('5. Pollutant Emissions - MB'!C1142,'DEQ Pollutant List'!$B$7:$B$611,0))),"")</f>
        <v>Xylene (mixture), including m-xylene, o-xylene, p-xylene</v>
      </c>
      <c r="E1142" s="115"/>
      <c r="F1142" s="138">
        <v>0</v>
      </c>
      <c r="G1142" s="139">
        <v>0.02</v>
      </c>
      <c r="H1142" s="104"/>
      <c r="I1142" s="102" cm="1">
        <f t="array" ref="I1142">((_xlfn.XLOOKUP(B1142,'4. Material Balance Activities'!$C$244:$C$292,'4. Material Balance Activities'!$G$244:$G$292,NA,0,1)-_xlfn.XLOOKUP(B1142,'4. Material Balance Activities'!$C$244:$C$292,'4. Material Balance Activities'!$M$244:$M$292,NA,0,1))*G1142)*(1-F1142)</f>
        <v>13.693680000000002</v>
      </c>
      <c r="J1142" s="105" t="s">
        <v>214</v>
      </c>
      <c r="K1142" s="83" t="s">
        <v>214</v>
      </c>
      <c r="L1142" s="102" cm="1">
        <f t="array" ref="L1142">((_xlfn.XLOOKUP(B1142,'4. Material Balance Activities'!$C$244:$C$292,'4. Material Balance Activities'!$J$244:$J$292,NA,0,1)-_xlfn.XLOOKUP(B1142,'4. Material Balance Activities'!$C$244:$C$292,'4. Material Balance Activities'!$P$244:$P$292,NA,0,1))*G1142)*(1-F1142)</f>
        <v>5.5216451612903235E-2</v>
      </c>
      <c r="M1142" s="105" t="s">
        <v>214</v>
      </c>
      <c r="N1142" s="83" t="s">
        <v>214</v>
      </c>
    </row>
    <row r="1143" spans="1:14" x14ac:dyDescent="0.25">
      <c r="A1143" s="79" t="s">
        <v>374</v>
      </c>
      <c r="B1143" s="133" t="s">
        <v>295</v>
      </c>
      <c r="C1143" s="137" t="s">
        <v>181</v>
      </c>
      <c r="D1143" s="81" t="str">
        <f>IFERROR(IF(C1143="No CAS","",INDEX('DEQ Pollutant List'!$C$7:$C$611,MATCH('5. Pollutant Emissions - MB'!C1143,'DEQ Pollutant List'!$B$7:$B$611,0))),"")</f>
        <v>Ethyl benzene</v>
      </c>
      <c r="E1143" s="115"/>
      <c r="F1143" s="138">
        <v>0</v>
      </c>
      <c r="G1143" s="139">
        <v>3.0000000000000001E-3</v>
      </c>
      <c r="H1143" s="104"/>
      <c r="I1143" s="102" cm="1">
        <f t="array" ref="I1143">((_xlfn.XLOOKUP(B1143,'4. Material Balance Activities'!$C$244:$C$292,'4. Material Balance Activities'!$G$244:$G$292,NA,0,1)-_xlfn.XLOOKUP(B1143,'4. Material Balance Activities'!$C$244:$C$292,'4. Material Balance Activities'!$M$244:$M$292,NA,0,1))*G1143)*(1-F1143)</f>
        <v>2.0540520000000004</v>
      </c>
      <c r="J1143" s="105" t="s">
        <v>214</v>
      </c>
      <c r="K1143" s="83" t="s">
        <v>214</v>
      </c>
      <c r="L1143" s="102" cm="1">
        <f t="array" ref="L1143">((_xlfn.XLOOKUP(B1143,'4. Material Balance Activities'!$C$244:$C$292,'4. Material Balance Activities'!$J$244:$J$292,NA,0,1)-_xlfn.XLOOKUP(B1143,'4. Material Balance Activities'!$C$244:$C$292,'4. Material Balance Activities'!$P$244:$P$292,NA,0,1))*G1143)*(1-F1143)</f>
        <v>8.2824677419354852E-3</v>
      </c>
      <c r="M1143" s="105" t="s">
        <v>214</v>
      </c>
      <c r="N1143" s="83" t="s">
        <v>214</v>
      </c>
    </row>
    <row r="1144" spans="1:14" x14ac:dyDescent="0.25">
      <c r="A1144" s="79" t="s">
        <v>374</v>
      </c>
      <c r="B1144" s="133" t="s">
        <v>295</v>
      </c>
      <c r="C1144" s="137" t="s">
        <v>428</v>
      </c>
      <c r="D1144" s="81" t="str">
        <f>IFERROR(IF(C1144="No CAS","",INDEX('DEQ Pollutant List'!$C$7:$C$611,MATCH('5. Pollutant Emissions - MB'!C1144,'DEQ Pollutant List'!$B$7:$B$611,0))),"")</f>
        <v>Isopropylbenzene (cumene)</v>
      </c>
      <c r="E1144" s="115"/>
      <c r="F1144" s="138">
        <v>0</v>
      </c>
      <c r="G1144" s="139">
        <v>1E-3</v>
      </c>
      <c r="H1144" s="104"/>
      <c r="I1144" s="102" cm="1">
        <f t="array" ref="I1144">((_xlfn.XLOOKUP(B1144,'4. Material Balance Activities'!$C$244:$C$292,'4. Material Balance Activities'!$G$244:$G$292,NA,0,1)-_xlfn.XLOOKUP(B1144,'4. Material Balance Activities'!$C$244:$C$292,'4. Material Balance Activities'!$M$244:$M$292,NA,0,1))*G1144)*(1-F1144)</f>
        <v>0.68468400000000007</v>
      </c>
      <c r="J1144" s="105" t="s">
        <v>214</v>
      </c>
      <c r="K1144" s="83" t="s">
        <v>214</v>
      </c>
      <c r="L1144" s="102" cm="1">
        <f t="array" ref="L1144">((_xlfn.XLOOKUP(B1144,'4. Material Balance Activities'!$C$244:$C$292,'4. Material Balance Activities'!$J$244:$J$292,NA,0,1)-_xlfn.XLOOKUP(B1144,'4. Material Balance Activities'!$C$244:$C$292,'4. Material Balance Activities'!$P$244:$P$292,NA,0,1))*G1144)*(1-F1144)</f>
        <v>2.7608225806451617E-3</v>
      </c>
      <c r="M1144" s="105" t="s">
        <v>214</v>
      </c>
      <c r="N1144" s="83" t="s">
        <v>214</v>
      </c>
    </row>
    <row r="1145" spans="1:14" x14ac:dyDescent="0.25">
      <c r="A1145" s="79" t="s">
        <v>374</v>
      </c>
      <c r="B1145" s="133" t="s">
        <v>295</v>
      </c>
      <c r="C1145" s="137" t="s">
        <v>430</v>
      </c>
      <c r="D1145" s="81" t="str">
        <f>IFERROR(IF(C1145="No CAS","",INDEX('DEQ Pollutant List'!$C$7:$C$611,MATCH('5. Pollutant Emissions - MB'!C1145,'DEQ Pollutant List'!$B$7:$B$611,0))),"")</f>
        <v>n-Butyl alcohol</v>
      </c>
      <c r="E1145" s="115"/>
      <c r="F1145" s="138">
        <v>0</v>
      </c>
      <c r="G1145" s="139">
        <v>0.06</v>
      </c>
      <c r="H1145" s="104"/>
      <c r="I1145" s="102" cm="1">
        <f t="array" ref="I1145">((_xlfn.XLOOKUP(B1145,'4. Material Balance Activities'!$C$244:$C$292,'4. Material Balance Activities'!$G$244:$G$292,NA,0,1)-_xlfn.XLOOKUP(B1145,'4. Material Balance Activities'!$C$244:$C$292,'4. Material Balance Activities'!$M$244:$M$292,NA,0,1))*G1145)*(1-F1145)</f>
        <v>41.081040000000002</v>
      </c>
      <c r="J1145" s="105" t="s">
        <v>214</v>
      </c>
      <c r="K1145" s="83" t="s">
        <v>214</v>
      </c>
      <c r="L1145" s="102" cm="1">
        <f t="array" ref="L1145">((_xlfn.XLOOKUP(B1145,'4. Material Balance Activities'!$C$244:$C$292,'4. Material Balance Activities'!$J$244:$J$292,NA,0,1)-_xlfn.XLOOKUP(B1145,'4. Material Balance Activities'!$C$244:$C$292,'4. Material Balance Activities'!$P$244:$P$292,NA,0,1))*G1145)*(1-F1145)</f>
        <v>0.16564935483870971</v>
      </c>
      <c r="M1145" s="105" t="s">
        <v>214</v>
      </c>
      <c r="N1145" s="83" t="s">
        <v>214</v>
      </c>
    </row>
    <row r="1146" spans="1:14" x14ac:dyDescent="0.25">
      <c r="A1146" s="79" t="s">
        <v>374</v>
      </c>
      <c r="B1146" s="133" t="s">
        <v>295</v>
      </c>
      <c r="C1146" s="137" t="s">
        <v>436</v>
      </c>
      <c r="D1146" s="81" t="str">
        <f>IFERROR(IF(C1146="No CAS","",INDEX('DEQ Pollutant List'!$C$7:$C$611,MATCH('5. Pollutant Emissions - MB'!C1146,'DEQ Pollutant List'!$B$7:$B$611,0))),"")</f>
        <v>1,2,3-Trimethylbenzene</v>
      </c>
      <c r="E1146" s="115"/>
      <c r="F1146" s="138">
        <v>0</v>
      </c>
      <c r="G1146" s="139">
        <v>0.01</v>
      </c>
      <c r="H1146" s="104"/>
      <c r="I1146" s="102" cm="1">
        <f t="array" ref="I1146">((_xlfn.XLOOKUP(B1146,'4. Material Balance Activities'!$C$244:$C$292,'4. Material Balance Activities'!$G$244:$G$292,NA,0,1)-_xlfn.XLOOKUP(B1146,'4. Material Balance Activities'!$C$244:$C$292,'4. Material Balance Activities'!$M$244:$M$292,NA,0,1))*G1146)*(1-F1146)</f>
        <v>6.8468400000000011</v>
      </c>
      <c r="J1146" s="105" t="s">
        <v>214</v>
      </c>
      <c r="K1146" s="83" t="s">
        <v>214</v>
      </c>
      <c r="L1146" s="102" cm="1">
        <f t="array" ref="L1146">((_xlfn.XLOOKUP(B1146,'4. Material Balance Activities'!$C$244:$C$292,'4. Material Balance Activities'!$J$244:$J$292,NA,0,1)-_xlfn.XLOOKUP(B1146,'4. Material Balance Activities'!$C$244:$C$292,'4. Material Balance Activities'!$P$244:$P$292,NA,0,1))*G1146)*(1-F1146)</f>
        <v>2.7608225806451617E-2</v>
      </c>
      <c r="M1146" s="105" t="s">
        <v>214</v>
      </c>
      <c r="N1146" s="83" t="s">
        <v>214</v>
      </c>
    </row>
    <row r="1147" spans="1:14" x14ac:dyDescent="0.25">
      <c r="A1147" s="79" t="s">
        <v>374</v>
      </c>
      <c r="B1147" s="133" t="s">
        <v>296</v>
      </c>
      <c r="C1147" s="137" t="s">
        <v>181</v>
      </c>
      <c r="D1147" s="81" t="str">
        <f>IFERROR(IF(C1147="No CAS","",INDEX('DEQ Pollutant List'!$C$7:$C$611,MATCH('5. Pollutant Emissions - MB'!C1147,'DEQ Pollutant List'!$B$7:$B$611,0))),"")</f>
        <v>Ethyl benzene</v>
      </c>
      <c r="E1147" s="115"/>
      <c r="F1147" s="138">
        <v>0</v>
      </c>
      <c r="G1147" s="139">
        <v>2E-3</v>
      </c>
      <c r="H1147" s="104"/>
      <c r="I1147" s="102" cm="1">
        <f t="array" ref="I1147">((_xlfn.XLOOKUP(B1147,'4. Material Balance Activities'!$C$244:$C$292,'4. Material Balance Activities'!$G$244:$G$292,NA,0,1)-_xlfn.XLOOKUP(B1147,'4. Material Balance Activities'!$C$244:$C$292,'4. Material Balance Activities'!$M$244:$M$292,NA,0,1))*G1147)*(1-F1147)</f>
        <v>0.68603040000000015</v>
      </c>
      <c r="J1147" s="105" t="s">
        <v>214</v>
      </c>
      <c r="K1147" s="83" t="s">
        <v>214</v>
      </c>
      <c r="L1147" s="102" cm="1">
        <f t="array" ref="L1147">((_xlfn.XLOOKUP(B1147,'4. Material Balance Activities'!$C$244:$C$292,'4. Material Balance Activities'!$J$244:$J$292,NA,0,1)-_xlfn.XLOOKUP(B1147,'4. Material Balance Activities'!$C$244:$C$292,'4. Material Balance Activities'!$P$244:$P$292,NA,0,1))*G1147)*(1-F1147)</f>
        <v>2.7662516129032264E-3</v>
      </c>
      <c r="M1147" s="105" t="s">
        <v>214</v>
      </c>
      <c r="N1147" s="83" t="s">
        <v>214</v>
      </c>
    </row>
    <row r="1148" spans="1:14" x14ac:dyDescent="0.25">
      <c r="A1148" s="79" t="s">
        <v>374</v>
      </c>
      <c r="B1148" s="133" t="s">
        <v>296</v>
      </c>
      <c r="C1148" s="137" t="s">
        <v>428</v>
      </c>
      <c r="D1148" s="81" t="str">
        <f>IFERROR(IF(C1148="No CAS","",INDEX('DEQ Pollutant List'!$C$7:$C$611,MATCH('5. Pollutant Emissions - MB'!C1148,'DEQ Pollutant List'!$B$7:$B$611,0))),"")</f>
        <v>Isopropylbenzene (cumene)</v>
      </c>
      <c r="E1148" s="115"/>
      <c r="F1148" s="138">
        <v>0</v>
      </c>
      <c r="G1148" s="139">
        <v>2E-3</v>
      </c>
      <c r="H1148" s="104"/>
      <c r="I1148" s="102" cm="1">
        <f t="array" ref="I1148">((_xlfn.XLOOKUP(B1148,'4. Material Balance Activities'!$C$244:$C$292,'4. Material Balance Activities'!$G$244:$G$292,NA,0,1)-_xlfn.XLOOKUP(B1148,'4. Material Balance Activities'!$C$244:$C$292,'4. Material Balance Activities'!$M$244:$M$292,NA,0,1))*G1148)*(1-F1148)</f>
        <v>0.68603040000000015</v>
      </c>
      <c r="J1148" s="105" t="s">
        <v>214</v>
      </c>
      <c r="K1148" s="83" t="s">
        <v>214</v>
      </c>
      <c r="L1148" s="102" cm="1">
        <f t="array" ref="L1148">((_xlfn.XLOOKUP(B1148,'4. Material Balance Activities'!$C$244:$C$292,'4. Material Balance Activities'!$J$244:$J$292,NA,0,1)-_xlfn.XLOOKUP(B1148,'4. Material Balance Activities'!$C$244:$C$292,'4. Material Balance Activities'!$P$244:$P$292,NA,0,1))*G1148)*(1-F1148)</f>
        <v>2.7662516129032264E-3</v>
      </c>
      <c r="M1148" s="105" t="s">
        <v>214</v>
      </c>
      <c r="N1148" s="83" t="s">
        <v>214</v>
      </c>
    </row>
    <row r="1149" spans="1:14" x14ac:dyDescent="0.25">
      <c r="A1149" s="79" t="s">
        <v>374</v>
      </c>
      <c r="B1149" s="133" t="s">
        <v>296</v>
      </c>
      <c r="C1149" s="137" t="s">
        <v>430</v>
      </c>
      <c r="D1149" s="81" t="str">
        <f>IFERROR(IF(C1149="No CAS","",INDEX('DEQ Pollutant List'!$C$7:$C$611,MATCH('5. Pollutant Emissions - MB'!C1149,'DEQ Pollutant List'!$B$7:$B$611,0))),"")</f>
        <v>n-Butyl alcohol</v>
      </c>
      <c r="E1149" s="115"/>
      <c r="F1149" s="138">
        <v>0</v>
      </c>
      <c r="G1149" s="139">
        <v>0.08</v>
      </c>
      <c r="H1149" s="104"/>
      <c r="I1149" s="102" cm="1">
        <f t="array" ref="I1149">((_xlfn.XLOOKUP(B1149,'4. Material Balance Activities'!$C$244:$C$292,'4. Material Balance Activities'!$G$244:$G$292,NA,0,1)-_xlfn.XLOOKUP(B1149,'4. Material Balance Activities'!$C$244:$C$292,'4. Material Balance Activities'!$M$244:$M$292,NA,0,1))*G1149)*(1-F1149)</f>
        <v>27.441216000000004</v>
      </c>
      <c r="J1149" s="105" t="s">
        <v>214</v>
      </c>
      <c r="K1149" s="83" t="s">
        <v>214</v>
      </c>
      <c r="L1149" s="102" cm="1">
        <f t="array" ref="L1149">((_xlfn.XLOOKUP(B1149,'4. Material Balance Activities'!$C$244:$C$292,'4. Material Balance Activities'!$J$244:$J$292,NA,0,1)-_xlfn.XLOOKUP(B1149,'4. Material Balance Activities'!$C$244:$C$292,'4. Material Balance Activities'!$P$244:$P$292,NA,0,1))*G1149)*(1-F1149)</f>
        <v>0.11065006451612906</v>
      </c>
      <c r="M1149" s="105" t="s">
        <v>214</v>
      </c>
      <c r="N1149" s="83" t="s">
        <v>214</v>
      </c>
    </row>
    <row r="1150" spans="1:14" x14ac:dyDescent="0.25">
      <c r="A1150" s="79" t="s">
        <v>374</v>
      </c>
      <c r="B1150" s="133" t="s">
        <v>296</v>
      </c>
      <c r="C1150" s="137" t="s">
        <v>438</v>
      </c>
      <c r="D1150" s="81" t="str">
        <f>IFERROR(IF(C1150="No CAS","",INDEX('DEQ Pollutant List'!$C$7:$C$611,MATCH('5. Pollutant Emissions - MB'!C1150,'DEQ Pollutant List'!$B$7:$B$611,0))),"")</f>
        <v>m-Xylene</v>
      </c>
      <c r="E1150" s="115"/>
      <c r="F1150" s="138">
        <v>0</v>
      </c>
      <c r="G1150" s="139">
        <v>0.01</v>
      </c>
      <c r="H1150" s="104"/>
      <c r="I1150" s="102" cm="1">
        <f t="array" ref="I1150">((_xlfn.XLOOKUP(B1150,'4. Material Balance Activities'!$C$244:$C$292,'4. Material Balance Activities'!$G$244:$G$292,NA,0,1)-_xlfn.XLOOKUP(B1150,'4. Material Balance Activities'!$C$244:$C$292,'4. Material Balance Activities'!$M$244:$M$292,NA,0,1))*G1150)*(1-F1150)</f>
        <v>3.4301520000000005</v>
      </c>
      <c r="J1150" s="105" t="s">
        <v>214</v>
      </c>
      <c r="K1150" s="83" t="s">
        <v>214</v>
      </c>
      <c r="L1150" s="102" cm="1">
        <f t="array" ref="L1150">((_xlfn.XLOOKUP(B1150,'4. Material Balance Activities'!$C$244:$C$292,'4. Material Balance Activities'!$J$244:$J$292,NA,0,1)-_xlfn.XLOOKUP(B1150,'4. Material Balance Activities'!$C$244:$C$292,'4. Material Balance Activities'!$P$244:$P$292,NA,0,1))*G1150)*(1-F1150)</f>
        <v>1.3831258064516133E-2</v>
      </c>
      <c r="M1150" s="105" t="s">
        <v>214</v>
      </c>
      <c r="N1150" s="83" t="s">
        <v>214</v>
      </c>
    </row>
    <row r="1151" spans="1:14" x14ac:dyDescent="0.25">
      <c r="A1151" s="79" t="s">
        <v>374</v>
      </c>
      <c r="B1151" s="133" t="s">
        <v>296</v>
      </c>
      <c r="C1151" s="137" t="s">
        <v>156</v>
      </c>
      <c r="D1151" s="81" t="str">
        <f>IFERROR(IF(C1151="No CAS","",INDEX('DEQ Pollutant List'!$C$7:$C$611,MATCH('5. Pollutant Emissions - MB'!C1151,'DEQ Pollutant List'!$B$7:$B$611,0))),"")</f>
        <v>Formaldehyde</v>
      </c>
      <c r="E1151" s="115"/>
      <c r="F1151" s="138">
        <v>0</v>
      </c>
      <c r="G1151" s="139">
        <v>1E-3</v>
      </c>
      <c r="H1151" s="104"/>
      <c r="I1151" s="102" cm="1">
        <f t="array" ref="I1151">((_xlfn.XLOOKUP(B1151,'4. Material Balance Activities'!$C$244:$C$292,'4. Material Balance Activities'!$G$244:$G$292,NA,0,1)-_xlfn.XLOOKUP(B1151,'4. Material Balance Activities'!$C$244:$C$292,'4. Material Balance Activities'!$M$244:$M$292,NA,0,1))*G1151)*(1-F1151)</f>
        <v>0.34301520000000008</v>
      </c>
      <c r="J1151" s="105" t="s">
        <v>214</v>
      </c>
      <c r="K1151" s="83" t="s">
        <v>214</v>
      </c>
      <c r="L1151" s="102" cm="1">
        <f t="array" ref="L1151">((_xlfn.XLOOKUP(B1151,'4. Material Balance Activities'!$C$244:$C$292,'4. Material Balance Activities'!$J$244:$J$292,NA,0,1)-_xlfn.XLOOKUP(B1151,'4. Material Balance Activities'!$C$244:$C$292,'4. Material Balance Activities'!$P$244:$P$292,NA,0,1))*G1151)*(1-F1151)</f>
        <v>1.3831258064516132E-3</v>
      </c>
      <c r="M1151" s="105" t="s">
        <v>214</v>
      </c>
      <c r="N1151" s="83" t="s">
        <v>214</v>
      </c>
    </row>
    <row r="1152" spans="1:14" x14ac:dyDescent="0.25">
      <c r="A1152" s="79" t="s">
        <v>374</v>
      </c>
      <c r="B1152" s="133" t="s">
        <v>296</v>
      </c>
      <c r="C1152" s="137" t="s">
        <v>431</v>
      </c>
      <c r="D1152" s="81" t="str">
        <f>IFERROR(IF(C1152="No CAS","",INDEX('DEQ Pollutant List'!$C$7:$C$611,MATCH('5. Pollutant Emissions - MB'!C1152,'DEQ Pollutant List'!$B$7:$B$611,0))),"")</f>
        <v>1,2,4-Trimethylbenzene</v>
      </c>
      <c r="E1152" s="115"/>
      <c r="F1152" s="138">
        <v>0</v>
      </c>
      <c r="G1152" s="139">
        <v>0.01</v>
      </c>
      <c r="H1152" s="104"/>
      <c r="I1152" s="102" cm="1">
        <f t="array" ref="I1152">((_xlfn.XLOOKUP(B1152,'4. Material Balance Activities'!$C$244:$C$292,'4. Material Balance Activities'!$G$244:$G$292,NA,0,1)-_xlfn.XLOOKUP(B1152,'4. Material Balance Activities'!$C$244:$C$292,'4. Material Balance Activities'!$M$244:$M$292,NA,0,1))*G1152)*(1-F1152)</f>
        <v>3.4301520000000005</v>
      </c>
      <c r="J1152" s="105" t="s">
        <v>214</v>
      </c>
      <c r="K1152" s="83" t="s">
        <v>214</v>
      </c>
      <c r="L1152" s="102" cm="1">
        <f t="array" ref="L1152">((_xlfn.XLOOKUP(B1152,'4. Material Balance Activities'!$C$244:$C$292,'4. Material Balance Activities'!$J$244:$J$292,NA,0,1)-_xlfn.XLOOKUP(B1152,'4. Material Balance Activities'!$C$244:$C$292,'4. Material Balance Activities'!$P$244:$P$292,NA,0,1))*G1152)*(1-F1152)</f>
        <v>1.3831258064516133E-2</v>
      </c>
      <c r="M1152" s="105" t="s">
        <v>214</v>
      </c>
      <c r="N1152" s="83" t="s">
        <v>214</v>
      </c>
    </row>
    <row r="1153" spans="1:14" x14ac:dyDescent="0.25">
      <c r="A1153" s="79" t="s">
        <v>374</v>
      </c>
      <c r="B1153" s="133" t="s">
        <v>296</v>
      </c>
      <c r="C1153" s="137" t="s">
        <v>436</v>
      </c>
      <c r="D1153" s="81" t="str">
        <f>IFERROR(IF(C1153="No CAS","",INDEX('DEQ Pollutant List'!$C$7:$C$611,MATCH('5. Pollutant Emissions - MB'!C1153,'DEQ Pollutant List'!$B$7:$B$611,0))),"")</f>
        <v>1,2,3-Trimethylbenzene</v>
      </c>
      <c r="E1153" s="115"/>
      <c r="F1153" s="138">
        <v>0</v>
      </c>
      <c r="G1153" s="139">
        <v>0.01</v>
      </c>
      <c r="H1153" s="104"/>
      <c r="I1153" s="102" cm="1">
        <f t="array" ref="I1153">((_xlfn.XLOOKUP(B1153,'4. Material Balance Activities'!$C$244:$C$292,'4. Material Balance Activities'!$G$244:$G$292,NA,0,1)-_xlfn.XLOOKUP(B1153,'4. Material Balance Activities'!$C$244:$C$292,'4. Material Balance Activities'!$M$244:$M$292,NA,0,1))*G1153)*(1-F1153)</f>
        <v>3.4301520000000005</v>
      </c>
      <c r="J1153" s="105" t="s">
        <v>214</v>
      </c>
      <c r="K1153" s="83" t="s">
        <v>214</v>
      </c>
      <c r="L1153" s="102" cm="1">
        <f t="array" ref="L1153">((_xlfn.XLOOKUP(B1153,'4. Material Balance Activities'!$C$244:$C$292,'4. Material Balance Activities'!$J$244:$J$292,NA,0,1)-_xlfn.XLOOKUP(B1153,'4. Material Balance Activities'!$C$244:$C$292,'4. Material Balance Activities'!$P$244:$P$292,NA,0,1))*G1153)*(1-F1153)</f>
        <v>1.3831258064516133E-2</v>
      </c>
      <c r="M1153" s="105" t="s">
        <v>214</v>
      </c>
      <c r="N1153" s="83" t="s">
        <v>214</v>
      </c>
    </row>
    <row r="1154" spans="1:14" x14ac:dyDescent="0.25">
      <c r="A1154" s="79" t="s">
        <v>374</v>
      </c>
      <c r="B1154" s="133" t="s">
        <v>296</v>
      </c>
      <c r="C1154" s="137" t="s">
        <v>437</v>
      </c>
      <c r="D1154" s="81" t="str">
        <f>IFERROR(IF(C1154="No CAS","",INDEX('DEQ Pollutant List'!$C$7:$C$611,MATCH('5. Pollutant Emissions - MB'!C1154,'DEQ Pollutant List'!$B$7:$B$611,0))),"")</f>
        <v>1,3,5-Trimethylbenzene</v>
      </c>
      <c r="E1154" s="115"/>
      <c r="F1154" s="138">
        <v>0</v>
      </c>
      <c r="G1154" s="139">
        <v>0.01</v>
      </c>
      <c r="H1154" s="104"/>
      <c r="I1154" s="102" cm="1">
        <f t="array" ref="I1154">((_xlfn.XLOOKUP(B1154,'4. Material Balance Activities'!$C$244:$C$292,'4. Material Balance Activities'!$G$244:$G$292,NA,0,1)-_xlfn.XLOOKUP(B1154,'4. Material Balance Activities'!$C$244:$C$292,'4. Material Balance Activities'!$M$244:$M$292,NA,0,1))*G1154)*(1-F1154)</f>
        <v>3.4301520000000005</v>
      </c>
      <c r="J1154" s="105" t="s">
        <v>214</v>
      </c>
      <c r="K1154" s="83" t="s">
        <v>214</v>
      </c>
      <c r="L1154" s="102" cm="1">
        <f t="array" ref="L1154">((_xlfn.XLOOKUP(B1154,'4. Material Balance Activities'!$C$244:$C$292,'4. Material Balance Activities'!$J$244:$J$292,NA,0,1)-_xlfn.XLOOKUP(B1154,'4. Material Balance Activities'!$C$244:$C$292,'4. Material Balance Activities'!$P$244:$P$292,NA,0,1))*G1154)*(1-F1154)</f>
        <v>1.3831258064516133E-2</v>
      </c>
      <c r="M1154" s="105" t="s">
        <v>214</v>
      </c>
      <c r="N1154" s="83" t="s">
        <v>214</v>
      </c>
    </row>
    <row r="1155" spans="1:14" x14ac:dyDescent="0.25">
      <c r="A1155" s="79" t="s">
        <v>374</v>
      </c>
      <c r="B1155" s="133" t="s">
        <v>297</v>
      </c>
      <c r="C1155" s="137" t="s">
        <v>181</v>
      </c>
      <c r="D1155" s="81" t="str">
        <f>IFERROR(IF(C1155="No CAS","",INDEX('DEQ Pollutant List'!$C$7:$C$611,MATCH('5. Pollutant Emissions - MB'!C1155,'DEQ Pollutant List'!$B$7:$B$611,0))),"")</f>
        <v>Ethyl benzene</v>
      </c>
      <c r="E1155" s="138">
        <v>0</v>
      </c>
      <c r="F1155" s="138">
        <v>0</v>
      </c>
      <c r="G1155" s="139">
        <v>2E-3</v>
      </c>
      <c r="H1155" s="104"/>
      <c r="I1155" s="102" cm="1">
        <f t="array" ref="I1155">((_xlfn.XLOOKUP(B1155,'4. Material Balance Activities'!$C$244:$C$292,'4. Material Balance Activities'!$G$244:$G$292,NA,0,1)-_xlfn.XLOOKUP(B1155,'4. Material Balance Activities'!$C$244:$C$292,'4. Material Balance Activities'!$M$244:$M$292,NA,0,1))*G1155)*(1-F1155)</f>
        <v>0.16869600000000001</v>
      </c>
      <c r="J1155" s="105" t="s">
        <v>214</v>
      </c>
      <c r="K1155" s="83" t="s">
        <v>214</v>
      </c>
      <c r="L1155" s="102" cm="1">
        <f t="array" ref="L1155">((_xlfn.XLOOKUP(B1155,'4. Material Balance Activities'!$C$244:$C$292,'4. Material Balance Activities'!$J$244:$J$292,NA,0,1)-_xlfn.XLOOKUP(B1155,'4. Material Balance Activities'!$C$244:$C$292,'4. Material Balance Activities'!$P$244:$P$292,NA,0,1))*G1155)*(1-F1155)</f>
        <v>6.8022580645161297E-4</v>
      </c>
      <c r="M1155" s="105" t="s">
        <v>214</v>
      </c>
      <c r="N1155" s="83" t="s">
        <v>214</v>
      </c>
    </row>
    <row r="1156" spans="1:14" x14ac:dyDescent="0.25">
      <c r="A1156" s="79" t="s">
        <v>374</v>
      </c>
      <c r="B1156" s="133" t="s">
        <v>297</v>
      </c>
      <c r="C1156" s="137" t="s">
        <v>428</v>
      </c>
      <c r="D1156" s="81" t="str">
        <f>IFERROR(IF(C1156="No CAS","",INDEX('DEQ Pollutant List'!$C$7:$C$611,MATCH('5. Pollutant Emissions - MB'!C1156,'DEQ Pollutant List'!$B$7:$B$611,0))),"")</f>
        <v>Isopropylbenzene (cumene)</v>
      </c>
      <c r="E1156" s="138">
        <v>0</v>
      </c>
      <c r="F1156" s="138">
        <v>0</v>
      </c>
      <c r="G1156" s="139">
        <v>2E-3</v>
      </c>
      <c r="H1156" s="104"/>
      <c r="I1156" s="102" cm="1">
        <f t="array" ref="I1156">((_xlfn.XLOOKUP(B1156,'4. Material Balance Activities'!$C$244:$C$292,'4. Material Balance Activities'!$G$244:$G$292,NA,0,1)-_xlfn.XLOOKUP(B1156,'4. Material Balance Activities'!$C$244:$C$292,'4. Material Balance Activities'!$M$244:$M$292,NA,0,1))*G1156)*(1-F1156)</f>
        <v>0.16869600000000001</v>
      </c>
      <c r="J1156" s="105" t="s">
        <v>214</v>
      </c>
      <c r="K1156" s="83" t="s">
        <v>214</v>
      </c>
      <c r="L1156" s="102" cm="1">
        <f t="array" ref="L1156">((_xlfn.XLOOKUP(B1156,'4. Material Balance Activities'!$C$244:$C$292,'4. Material Balance Activities'!$J$244:$J$292,NA,0,1)-_xlfn.XLOOKUP(B1156,'4. Material Balance Activities'!$C$244:$C$292,'4. Material Balance Activities'!$P$244:$P$292,NA,0,1))*G1156)*(1-F1156)</f>
        <v>6.8022580645161297E-4</v>
      </c>
      <c r="M1156" s="105" t="s">
        <v>214</v>
      </c>
      <c r="N1156" s="83" t="s">
        <v>214</v>
      </c>
    </row>
    <row r="1157" spans="1:14" x14ac:dyDescent="0.25">
      <c r="A1157" s="79" t="s">
        <v>374</v>
      </c>
      <c r="B1157" s="133" t="s">
        <v>297</v>
      </c>
      <c r="C1157" s="137" t="s">
        <v>438</v>
      </c>
      <c r="D1157" s="81" t="str">
        <f>IFERROR(IF(C1157="No CAS","",INDEX('DEQ Pollutant List'!$C$7:$C$611,MATCH('5. Pollutant Emissions - MB'!C1157,'DEQ Pollutant List'!$B$7:$B$611,0))),"")</f>
        <v>m-Xylene</v>
      </c>
      <c r="E1157" s="138">
        <v>0</v>
      </c>
      <c r="F1157" s="138">
        <v>0</v>
      </c>
      <c r="G1157" s="139">
        <v>0.01</v>
      </c>
      <c r="H1157" s="104"/>
      <c r="I1157" s="102" cm="1">
        <f t="array" ref="I1157">((_xlfn.XLOOKUP(B1157,'4. Material Balance Activities'!$C$244:$C$292,'4. Material Balance Activities'!$G$244:$G$292,NA,0,1)-_xlfn.XLOOKUP(B1157,'4. Material Balance Activities'!$C$244:$C$292,'4. Material Balance Activities'!$M$244:$M$292,NA,0,1))*G1157)*(1-F1157)</f>
        <v>0.84348000000000001</v>
      </c>
      <c r="J1157" s="105" t="s">
        <v>214</v>
      </c>
      <c r="K1157" s="83" t="s">
        <v>214</v>
      </c>
      <c r="L1157" s="102" cm="1">
        <f t="array" ref="L1157">((_xlfn.XLOOKUP(B1157,'4. Material Balance Activities'!$C$244:$C$292,'4. Material Balance Activities'!$J$244:$J$292,NA,0,1)-_xlfn.XLOOKUP(B1157,'4. Material Balance Activities'!$C$244:$C$292,'4. Material Balance Activities'!$P$244:$P$292,NA,0,1))*G1157)*(1-F1157)</f>
        <v>3.4011290322580644E-3</v>
      </c>
      <c r="M1157" s="105" t="s">
        <v>214</v>
      </c>
      <c r="N1157" s="83" t="s">
        <v>214</v>
      </c>
    </row>
    <row r="1158" spans="1:14" x14ac:dyDescent="0.25">
      <c r="A1158" s="79" t="s">
        <v>374</v>
      </c>
      <c r="B1158" s="133" t="s">
        <v>297</v>
      </c>
      <c r="C1158" s="137" t="s">
        <v>156</v>
      </c>
      <c r="D1158" s="81" t="str">
        <f>IFERROR(IF(C1158="No CAS","",INDEX('DEQ Pollutant List'!$C$7:$C$611,MATCH('5. Pollutant Emissions - MB'!C1158,'DEQ Pollutant List'!$B$7:$B$611,0))),"")</f>
        <v>Formaldehyde</v>
      </c>
      <c r="E1158" s="138">
        <v>0</v>
      </c>
      <c r="F1158" s="138">
        <v>0</v>
      </c>
      <c r="G1158" s="139">
        <v>1E-3</v>
      </c>
      <c r="H1158" s="104"/>
      <c r="I1158" s="102" cm="1">
        <f t="array" ref="I1158">((_xlfn.XLOOKUP(B1158,'4. Material Balance Activities'!$C$244:$C$292,'4. Material Balance Activities'!$G$244:$G$292,NA,0,1)-_xlfn.XLOOKUP(B1158,'4. Material Balance Activities'!$C$244:$C$292,'4. Material Balance Activities'!$M$244:$M$292,NA,0,1))*G1158)*(1-F1158)</f>
        <v>8.4348000000000006E-2</v>
      </c>
      <c r="J1158" s="105" t="s">
        <v>214</v>
      </c>
      <c r="K1158" s="83" t="s">
        <v>214</v>
      </c>
      <c r="L1158" s="102" cm="1">
        <f t="array" ref="L1158">((_xlfn.XLOOKUP(B1158,'4. Material Balance Activities'!$C$244:$C$292,'4. Material Balance Activities'!$J$244:$J$292,NA,0,1)-_xlfn.XLOOKUP(B1158,'4. Material Balance Activities'!$C$244:$C$292,'4. Material Balance Activities'!$P$244:$P$292,NA,0,1))*G1158)*(1-F1158)</f>
        <v>3.4011290322580648E-4</v>
      </c>
      <c r="M1158" s="105" t="s">
        <v>214</v>
      </c>
      <c r="N1158" s="83" t="s">
        <v>214</v>
      </c>
    </row>
    <row r="1159" spans="1:14" x14ac:dyDescent="0.25">
      <c r="A1159" s="79" t="s">
        <v>374</v>
      </c>
      <c r="B1159" s="133" t="s">
        <v>297</v>
      </c>
      <c r="C1159" s="137" t="s">
        <v>431</v>
      </c>
      <c r="D1159" s="81" t="str">
        <f>IFERROR(IF(C1159="No CAS","",INDEX('DEQ Pollutant List'!$C$7:$C$611,MATCH('5. Pollutant Emissions - MB'!C1159,'DEQ Pollutant List'!$B$7:$B$611,0))),"")</f>
        <v>1,2,4-Trimethylbenzene</v>
      </c>
      <c r="E1159" s="138">
        <v>0</v>
      </c>
      <c r="F1159" s="138">
        <v>0</v>
      </c>
      <c r="G1159" s="139">
        <v>0.01</v>
      </c>
      <c r="H1159" s="104"/>
      <c r="I1159" s="102" cm="1">
        <f t="array" ref="I1159">((_xlfn.XLOOKUP(B1159,'4. Material Balance Activities'!$C$244:$C$292,'4. Material Balance Activities'!$G$244:$G$292,NA,0,1)-_xlfn.XLOOKUP(B1159,'4. Material Balance Activities'!$C$244:$C$292,'4. Material Balance Activities'!$M$244:$M$292,NA,0,1))*G1159)*(1-F1159)</f>
        <v>0.84348000000000001</v>
      </c>
      <c r="J1159" s="105" t="s">
        <v>214</v>
      </c>
      <c r="K1159" s="83" t="s">
        <v>214</v>
      </c>
      <c r="L1159" s="102" cm="1">
        <f t="array" ref="L1159">((_xlfn.XLOOKUP(B1159,'4. Material Balance Activities'!$C$244:$C$292,'4. Material Balance Activities'!$J$244:$J$292,NA,0,1)-_xlfn.XLOOKUP(B1159,'4. Material Balance Activities'!$C$244:$C$292,'4. Material Balance Activities'!$P$244:$P$292,NA,0,1))*G1159)*(1-F1159)</f>
        <v>3.4011290322580644E-3</v>
      </c>
      <c r="M1159" s="105" t="s">
        <v>214</v>
      </c>
      <c r="N1159" s="83" t="s">
        <v>214</v>
      </c>
    </row>
    <row r="1160" spans="1:14" x14ac:dyDescent="0.25">
      <c r="A1160" s="79" t="s">
        <v>374</v>
      </c>
      <c r="B1160" s="133" t="s">
        <v>297</v>
      </c>
      <c r="C1160" s="137" t="s">
        <v>437</v>
      </c>
      <c r="D1160" s="81" t="str">
        <f>IFERROR(IF(C1160="No CAS","",INDEX('DEQ Pollutant List'!$C$7:$C$611,MATCH('5. Pollutant Emissions - MB'!C1160,'DEQ Pollutant List'!$B$7:$B$611,0))),"")</f>
        <v>1,3,5-Trimethylbenzene</v>
      </c>
      <c r="E1160" s="138">
        <v>0</v>
      </c>
      <c r="F1160" s="138">
        <v>0</v>
      </c>
      <c r="G1160" s="139">
        <v>0.01</v>
      </c>
      <c r="H1160" s="104"/>
      <c r="I1160" s="102" cm="1">
        <f t="array" ref="I1160">((_xlfn.XLOOKUP(B1160,'4. Material Balance Activities'!$C$244:$C$292,'4. Material Balance Activities'!$G$244:$G$292,NA,0,1)-_xlfn.XLOOKUP(B1160,'4. Material Balance Activities'!$C$244:$C$292,'4. Material Balance Activities'!$M$244:$M$292,NA,0,1))*G1160)*(1-F1160)</f>
        <v>0.84348000000000001</v>
      </c>
      <c r="J1160" s="105" t="s">
        <v>214</v>
      </c>
      <c r="K1160" s="83" t="s">
        <v>214</v>
      </c>
      <c r="L1160" s="102" cm="1">
        <f t="array" ref="L1160">((_xlfn.XLOOKUP(B1160,'4. Material Balance Activities'!$C$244:$C$292,'4. Material Balance Activities'!$J$244:$J$292,NA,0,1)-_xlfn.XLOOKUP(B1160,'4. Material Balance Activities'!$C$244:$C$292,'4. Material Balance Activities'!$P$244:$P$292,NA,0,1))*G1160)*(1-F1160)</f>
        <v>3.4011290322580644E-3</v>
      </c>
      <c r="M1160" s="105" t="s">
        <v>214</v>
      </c>
      <c r="N1160" s="83" t="s">
        <v>214</v>
      </c>
    </row>
    <row r="1161" spans="1:14" x14ac:dyDescent="0.25">
      <c r="A1161" s="79" t="s">
        <v>374</v>
      </c>
      <c r="B1161" s="133" t="s">
        <v>297</v>
      </c>
      <c r="C1161" s="137" t="s">
        <v>430</v>
      </c>
      <c r="D1161" s="81" t="str">
        <f>IFERROR(IF(C1161="No CAS","",INDEX('DEQ Pollutant List'!$C$7:$C$611,MATCH('5. Pollutant Emissions - MB'!C1161,'DEQ Pollutant List'!$B$7:$B$611,0))),"")</f>
        <v>n-Butyl alcohol</v>
      </c>
      <c r="E1161" s="138">
        <v>0</v>
      </c>
      <c r="F1161" s="138">
        <v>0</v>
      </c>
      <c r="G1161" s="139">
        <v>0.08</v>
      </c>
      <c r="H1161" s="104"/>
      <c r="I1161" s="102" cm="1">
        <f t="array" ref="I1161">((_xlfn.XLOOKUP(B1161,'4. Material Balance Activities'!$C$244:$C$292,'4. Material Balance Activities'!$G$244:$G$292,NA,0,1)-_xlfn.XLOOKUP(B1161,'4. Material Balance Activities'!$C$244:$C$292,'4. Material Balance Activities'!$M$244:$M$292,NA,0,1))*G1161)*(1-F1161)</f>
        <v>6.7478400000000001</v>
      </c>
      <c r="J1161" s="105" t="s">
        <v>214</v>
      </c>
      <c r="K1161" s="83" t="s">
        <v>214</v>
      </c>
      <c r="L1161" s="102" cm="1">
        <f t="array" ref="L1161">((_xlfn.XLOOKUP(B1161,'4. Material Balance Activities'!$C$244:$C$292,'4. Material Balance Activities'!$J$244:$J$292,NA,0,1)-_xlfn.XLOOKUP(B1161,'4. Material Balance Activities'!$C$244:$C$292,'4. Material Balance Activities'!$P$244:$P$292,NA,0,1))*G1161)*(1-F1161)</f>
        <v>2.7209032258064515E-2</v>
      </c>
      <c r="M1161" s="105" t="s">
        <v>214</v>
      </c>
      <c r="N1161" s="83" t="s">
        <v>214</v>
      </c>
    </row>
    <row r="1162" spans="1:14" x14ac:dyDescent="0.25">
      <c r="A1162" s="79" t="s">
        <v>374</v>
      </c>
      <c r="B1162" s="133" t="s">
        <v>298</v>
      </c>
      <c r="C1162" s="137" t="s">
        <v>191</v>
      </c>
      <c r="D1162" s="81" t="str">
        <f>IFERROR(IF(C1162="No CAS","",INDEX('DEQ Pollutant List'!$C$7:$C$611,MATCH('5. Pollutant Emissions - MB'!C1162,'DEQ Pollutant List'!$B$7:$B$611,0))),"")</f>
        <v>Xylene (mixture), including m-xylene, o-xylene, p-xylene</v>
      </c>
      <c r="E1162" s="115"/>
      <c r="F1162" s="138">
        <v>0</v>
      </c>
      <c r="G1162" s="139">
        <v>1.34E-2</v>
      </c>
      <c r="H1162" s="104"/>
      <c r="I1162" s="102" cm="1">
        <f t="array" ref="I1162">((_xlfn.XLOOKUP(B1162,'4. Material Balance Activities'!$C$244:$C$292,'4. Material Balance Activities'!$G$244:$G$292,NA,0,1)-_xlfn.XLOOKUP(B1162,'4. Material Balance Activities'!$C$244:$C$292,'4. Material Balance Activities'!$M$244:$M$292,NA,0,1))*G1162)*(1-F1162)</f>
        <v>8.1187919999999997E-2</v>
      </c>
      <c r="J1162" s="105" t="s">
        <v>214</v>
      </c>
      <c r="K1162" s="83" t="s">
        <v>214</v>
      </c>
      <c r="L1162" s="102" cm="1">
        <f t="array" ref="L1162">((_xlfn.XLOOKUP(B1162,'4. Material Balance Activities'!$C$244:$C$292,'4. Material Balance Activities'!$J$244:$J$292,NA,0,1)-_xlfn.XLOOKUP(B1162,'4. Material Balance Activities'!$C$244:$C$292,'4. Material Balance Activities'!$P$244:$P$292,NA,0,1))*G1162)*(1-F1162)</f>
        <v>3.2737064516129034E-4</v>
      </c>
      <c r="M1162" s="105" t="s">
        <v>214</v>
      </c>
      <c r="N1162" s="83" t="s">
        <v>214</v>
      </c>
    </row>
    <row r="1163" spans="1:14" x14ac:dyDescent="0.25">
      <c r="A1163" s="79" t="s">
        <v>374</v>
      </c>
      <c r="B1163" s="133" t="s">
        <v>298</v>
      </c>
      <c r="C1163" s="137" t="s">
        <v>181</v>
      </c>
      <c r="D1163" s="81" t="str">
        <f>IFERROR(IF(C1163="No CAS","",INDEX('DEQ Pollutant List'!$C$7:$C$611,MATCH('5. Pollutant Emissions - MB'!C1163,'DEQ Pollutant List'!$B$7:$B$611,0))),"")</f>
        <v>Ethyl benzene</v>
      </c>
      <c r="E1163" s="115"/>
      <c r="F1163" s="138">
        <v>0</v>
      </c>
      <c r="G1163" s="139">
        <v>5.4999999999999997E-3</v>
      </c>
      <c r="H1163" s="104"/>
      <c r="I1163" s="102" cm="1">
        <f t="array" ref="I1163">((_xlfn.XLOOKUP(B1163,'4. Material Balance Activities'!$C$244:$C$292,'4. Material Balance Activities'!$G$244:$G$292,NA,0,1)-_xlfn.XLOOKUP(B1163,'4. Material Balance Activities'!$C$244:$C$292,'4. Material Balance Activities'!$M$244:$M$292,NA,0,1))*G1163)*(1-F1163)</f>
        <v>3.3323399999999996E-2</v>
      </c>
      <c r="J1163" s="105" t="s">
        <v>214</v>
      </c>
      <c r="K1163" s="83" t="s">
        <v>214</v>
      </c>
      <c r="L1163" s="102" cm="1">
        <f t="array" ref="L1163">((_xlfn.XLOOKUP(B1163,'4. Material Balance Activities'!$C$244:$C$292,'4. Material Balance Activities'!$J$244:$J$292,NA,0,1)-_xlfn.XLOOKUP(B1163,'4. Material Balance Activities'!$C$244:$C$292,'4. Material Balance Activities'!$P$244:$P$292,NA,0,1))*G1163)*(1-F1163)</f>
        <v>1.3436854838709677E-4</v>
      </c>
      <c r="M1163" s="105" t="s">
        <v>214</v>
      </c>
      <c r="N1163" s="83" t="s">
        <v>214</v>
      </c>
    </row>
    <row r="1164" spans="1:14" x14ac:dyDescent="0.25">
      <c r="A1164" s="79" t="s">
        <v>374</v>
      </c>
      <c r="B1164" s="133" t="s">
        <v>298</v>
      </c>
      <c r="C1164" s="137" t="s">
        <v>432</v>
      </c>
      <c r="D1164" s="81" t="str">
        <f>IFERROR(IF(C1164="No CAS","",INDEX('DEQ Pollutant List'!$C$7:$C$611,MATCH('5. Pollutant Emissions - MB'!C1164,'DEQ Pollutant List'!$B$7:$B$611,0))),"")</f>
        <v>Propylene glycol monomethyl ether acetate</v>
      </c>
      <c r="E1164" s="115"/>
      <c r="F1164" s="138">
        <v>0</v>
      </c>
      <c r="G1164" s="139">
        <v>0.35630000000000001</v>
      </c>
      <c r="H1164" s="104"/>
      <c r="I1164" s="102" cm="1">
        <f t="array" ref="I1164">((_xlfn.XLOOKUP(B1164,'4. Material Balance Activities'!$C$244:$C$292,'4. Material Balance Activities'!$G$244:$G$292,NA,0,1)-_xlfn.XLOOKUP(B1164,'4. Material Balance Activities'!$C$244:$C$292,'4. Material Balance Activities'!$M$244:$M$292,NA,0,1))*G1164)*(1-F1164)</f>
        <v>2.1587504399999999</v>
      </c>
      <c r="J1164" s="105" t="s">
        <v>214</v>
      </c>
      <c r="K1164" s="83" t="s">
        <v>214</v>
      </c>
      <c r="L1164" s="102" cm="1">
        <f t="array" ref="L1164">((_xlfn.XLOOKUP(B1164,'4. Material Balance Activities'!$C$244:$C$292,'4. Material Balance Activities'!$J$244:$J$292,NA,0,1)-_xlfn.XLOOKUP(B1164,'4. Material Balance Activities'!$C$244:$C$292,'4. Material Balance Activities'!$P$244:$P$292,NA,0,1))*G1164)*(1-F1164)</f>
        <v>8.7046388709677413E-3</v>
      </c>
      <c r="M1164" s="105" t="s">
        <v>214</v>
      </c>
      <c r="N1164" s="83" t="s">
        <v>214</v>
      </c>
    </row>
    <row r="1165" spans="1:14" x14ac:dyDescent="0.25">
      <c r="A1165" s="79" t="s">
        <v>374</v>
      </c>
      <c r="B1165" s="133" t="s">
        <v>299</v>
      </c>
      <c r="C1165" s="137" t="s">
        <v>191</v>
      </c>
      <c r="D1165" s="81" t="str">
        <f>IFERROR(IF(C1165="No CAS","",INDEX('DEQ Pollutant List'!$C$7:$C$611,MATCH('5. Pollutant Emissions - MB'!C1165,'DEQ Pollutant List'!$B$7:$B$611,0))),"")</f>
        <v>Xylene (mixture), including m-xylene, o-xylene, p-xylene</v>
      </c>
      <c r="E1165" s="115"/>
      <c r="F1165" s="138">
        <v>0</v>
      </c>
      <c r="G1165" s="139">
        <v>0.02</v>
      </c>
      <c r="H1165" s="104"/>
      <c r="I1165" s="102" cm="1">
        <f t="array" ref="I1165">((_xlfn.XLOOKUP(B1165,'4. Material Balance Activities'!$C$244:$C$292,'4. Material Balance Activities'!$G$244:$G$292,NA,0,1)-_xlfn.XLOOKUP(B1165,'4. Material Balance Activities'!$C$244:$C$292,'4. Material Balance Activities'!$M$244:$M$292,NA,0,1))*G1165)*(1-F1165)</f>
        <v>129.49437600000002</v>
      </c>
      <c r="J1165" s="105" t="s">
        <v>214</v>
      </c>
      <c r="K1165" s="83" t="s">
        <v>214</v>
      </c>
      <c r="L1165" s="102" cm="1">
        <f t="array" ref="L1165">((_xlfn.XLOOKUP(B1165,'4. Material Balance Activities'!$C$244:$C$292,'4. Material Balance Activities'!$J$244:$J$292,NA,0,1)-_xlfn.XLOOKUP(B1165,'4. Material Balance Activities'!$C$244:$C$292,'4. Material Balance Activities'!$P$244:$P$292,NA,0,1))*G1165)*(1-F1165)</f>
        <v>0.52215474193548395</v>
      </c>
      <c r="M1165" s="105" t="s">
        <v>214</v>
      </c>
      <c r="N1165" s="83" t="s">
        <v>214</v>
      </c>
    </row>
    <row r="1166" spans="1:14" x14ac:dyDescent="0.25">
      <c r="A1166" s="79" t="s">
        <v>374</v>
      </c>
      <c r="B1166" s="133" t="s">
        <v>299</v>
      </c>
      <c r="C1166" s="137" t="s">
        <v>181</v>
      </c>
      <c r="D1166" s="81" t="str">
        <f>IFERROR(IF(C1166="No CAS","",INDEX('DEQ Pollutant List'!$C$7:$C$611,MATCH('5. Pollutant Emissions - MB'!C1166,'DEQ Pollutant List'!$B$7:$B$611,0))),"")</f>
        <v>Ethyl benzene</v>
      </c>
      <c r="E1166" s="115"/>
      <c r="F1166" s="138">
        <v>0</v>
      </c>
      <c r="G1166" s="139">
        <v>3.0000000000000001E-3</v>
      </c>
      <c r="H1166" s="104"/>
      <c r="I1166" s="102" cm="1">
        <f t="array" ref="I1166">((_xlfn.XLOOKUP(B1166,'4. Material Balance Activities'!$C$244:$C$292,'4. Material Balance Activities'!$G$244:$G$292,NA,0,1)-_xlfn.XLOOKUP(B1166,'4. Material Balance Activities'!$C$244:$C$292,'4. Material Balance Activities'!$M$244:$M$292,NA,0,1))*G1166)*(1-F1166)</f>
        <v>19.424156400000001</v>
      </c>
      <c r="J1166" s="105" t="s">
        <v>214</v>
      </c>
      <c r="K1166" s="83" t="s">
        <v>214</v>
      </c>
      <c r="L1166" s="102" cm="1">
        <f t="array" ref="L1166">((_xlfn.XLOOKUP(B1166,'4. Material Balance Activities'!$C$244:$C$292,'4. Material Balance Activities'!$J$244:$J$292,NA,0,1)-_xlfn.XLOOKUP(B1166,'4. Material Balance Activities'!$C$244:$C$292,'4. Material Balance Activities'!$P$244:$P$292,NA,0,1))*G1166)*(1-F1166)</f>
        <v>7.8323211290322589E-2</v>
      </c>
      <c r="M1166" s="105" t="s">
        <v>214</v>
      </c>
      <c r="N1166" s="83" t="s">
        <v>214</v>
      </c>
    </row>
    <row r="1167" spans="1:14" x14ac:dyDescent="0.25">
      <c r="A1167" s="79" t="s">
        <v>374</v>
      </c>
      <c r="B1167" s="133" t="s">
        <v>299</v>
      </c>
      <c r="C1167" s="137" t="s">
        <v>428</v>
      </c>
      <c r="D1167" s="81" t="str">
        <f>IFERROR(IF(C1167="No CAS","",INDEX('DEQ Pollutant List'!$C$7:$C$611,MATCH('5. Pollutant Emissions - MB'!C1167,'DEQ Pollutant List'!$B$7:$B$611,0))),"")</f>
        <v>Isopropylbenzene (cumene)</v>
      </c>
      <c r="E1167" s="115"/>
      <c r="F1167" s="138">
        <v>0</v>
      </c>
      <c r="G1167" s="139">
        <v>0.01</v>
      </c>
      <c r="H1167" s="104"/>
      <c r="I1167" s="102" cm="1">
        <f t="array" ref="I1167">((_xlfn.XLOOKUP(B1167,'4. Material Balance Activities'!$C$244:$C$292,'4. Material Balance Activities'!$G$244:$G$292,NA,0,1)-_xlfn.XLOOKUP(B1167,'4. Material Balance Activities'!$C$244:$C$292,'4. Material Balance Activities'!$M$244:$M$292,NA,0,1))*G1167)*(1-F1167)</f>
        <v>64.747188000000008</v>
      </c>
      <c r="J1167" s="105" t="s">
        <v>214</v>
      </c>
      <c r="K1167" s="83" t="s">
        <v>214</v>
      </c>
      <c r="L1167" s="102" cm="1">
        <f t="array" ref="L1167">((_xlfn.XLOOKUP(B1167,'4. Material Balance Activities'!$C$244:$C$292,'4. Material Balance Activities'!$J$244:$J$292,NA,0,1)-_xlfn.XLOOKUP(B1167,'4. Material Balance Activities'!$C$244:$C$292,'4. Material Balance Activities'!$P$244:$P$292,NA,0,1))*G1167)*(1-F1167)</f>
        <v>0.26107737096774197</v>
      </c>
      <c r="M1167" s="105" t="s">
        <v>214</v>
      </c>
      <c r="N1167" s="83" t="s">
        <v>214</v>
      </c>
    </row>
    <row r="1168" spans="1:14" x14ac:dyDescent="0.25">
      <c r="A1168" s="79" t="s">
        <v>374</v>
      </c>
      <c r="B1168" s="133" t="s">
        <v>299</v>
      </c>
      <c r="C1168" s="137" t="s">
        <v>430</v>
      </c>
      <c r="D1168" s="81" t="str">
        <f>IFERROR(IF(C1168="No CAS","",INDEX('DEQ Pollutant List'!$C$7:$C$611,MATCH('5. Pollutant Emissions - MB'!C1168,'DEQ Pollutant List'!$B$7:$B$611,0))),"")</f>
        <v>n-Butyl alcohol</v>
      </c>
      <c r="E1168" s="115"/>
      <c r="F1168" s="138">
        <v>0</v>
      </c>
      <c r="G1168" s="139">
        <v>0.06</v>
      </c>
      <c r="H1168" s="104"/>
      <c r="I1168" s="102" cm="1">
        <f t="array" ref="I1168">((_xlfn.XLOOKUP(B1168,'4. Material Balance Activities'!$C$244:$C$292,'4. Material Balance Activities'!$G$244:$G$292,NA,0,1)-_xlfn.XLOOKUP(B1168,'4. Material Balance Activities'!$C$244:$C$292,'4. Material Balance Activities'!$M$244:$M$292,NA,0,1))*G1168)*(1-F1168)</f>
        <v>388.48312800000002</v>
      </c>
      <c r="J1168" s="105" t="s">
        <v>214</v>
      </c>
      <c r="K1168" s="83" t="s">
        <v>214</v>
      </c>
      <c r="L1168" s="102" cm="1">
        <f t="array" ref="L1168">((_xlfn.XLOOKUP(B1168,'4. Material Balance Activities'!$C$244:$C$292,'4. Material Balance Activities'!$J$244:$J$292,NA,0,1)-_xlfn.XLOOKUP(B1168,'4. Material Balance Activities'!$C$244:$C$292,'4. Material Balance Activities'!$P$244:$P$292,NA,0,1))*G1168)*(1-F1168)</f>
        <v>1.5664642258064516</v>
      </c>
      <c r="M1168" s="105" t="s">
        <v>214</v>
      </c>
      <c r="N1168" s="83" t="s">
        <v>214</v>
      </c>
    </row>
    <row r="1169" spans="1:14" x14ac:dyDescent="0.25">
      <c r="A1169" s="79" t="s">
        <v>374</v>
      </c>
      <c r="B1169" s="133" t="s">
        <v>299</v>
      </c>
      <c r="C1169" s="137" t="s">
        <v>156</v>
      </c>
      <c r="D1169" s="81" t="str">
        <f>IFERROR(IF(C1169="No CAS","",INDEX('DEQ Pollutant List'!$C$7:$C$611,MATCH('5. Pollutant Emissions - MB'!C1169,'DEQ Pollutant List'!$B$7:$B$611,0))),"")</f>
        <v>Formaldehyde</v>
      </c>
      <c r="E1169" s="115"/>
      <c r="F1169" s="138">
        <v>0</v>
      </c>
      <c r="G1169" s="139">
        <v>1E-3</v>
      </c>
      <c r="H1169" s="104"/>
      <c r="I1169" s="102" cm="1">
        <f t="array" ref="I1169">((_xlfn.XLOOKUP(B1169,'4. Material Balance Activities'!$C$244:$C$292,'4. Material Balance Activities'!$G$244:$G$292,NA,0,1)-_xlfn.XLOOKUP(B1169,'4. Material Balance Activities'!$C$244:$C$292,'4. Material Balance Activities'!$M$244:$M$292,NA,0,1))*G1169)*(1-F1169)</f>
        <v>6.4747188000000007</v>
      </c>
      <c r="J1169" s="105" t="s">
        <v>214</v>
      </c>
      <c r="K1169" s="83" t="s">
        <v>214</v>
      </c>
      <c r="L1169" s="102" cm="1">
        <f t="array" ref="L1169">((_xlfn.XLOOKUP(B1169,'4. Material Balance Activities'!$C$244:$C$292,'4. Material Balance Activities'!$J$244:$J$292,NA,0,1)-_xlfn.XLOOKUP(B1169,'4. Material Balance Activities'!$C$244:$C$292,'4. Material Balance Activities'!$P$244:$P$292,NA,0,1))*G1169)*(1-F1169)</f>
        <v>2.6107737096774195E-2</v>
      </c>
      <c r="M1169" s="105" t="s">
        <v>214</v>
      </c>
      <c r="N1169" s="83" t="s">
        <v>214</v>
      </c>
    </row>
    <row r="1170" spans="1:14" x14ac:dyDescent="0.25">
      <c r="A1170" s="79" t="s">
        <v>374</v>
      </c>
      <c r="B1170" s="133" t="s">
        <v>299</v>
      </c>
      <c r="C1170" s="137" t="s">
        <v>431</v>
      </c>
      <c r="D1170" s="81" t="str">
        <f>IFERROR(IF(C1170="No CAS","",INDEX('DEQ Pollutant List'!$C$7:$C$611,MATCH('5. Pollutant Emissions - MB'!C1170,'DEQ Pollutant List'!$B$7:$B$611,0))),"")</f>
        <v>1,2,4-Trimethylbenzene</v>
      </c>
      <c r="E1170" s="115"/>
      <c r="F1170" s="138">
        <v>0</v>
      </c>
      <c r="G1170" s="139">
        <v>0.01</v>
      </c>
      <c r="H1170" s="104"/>
      <c r="I1170" s="102" cm="1">
        <f t="array" ref="I1170">((_xlfn.XLOOKUP(B1170,'4. Material Balance Activities'!$C$244:$C$292,'4. Material Balance Activities'!$G$244:$G$292,NA,0,1)-_xlfn.XLOOKUP(B1170,'4. Material Balance Activities'!$C$244:$C$292,'4. Material Balance Activities'!$M$244:$M$292,NA,0,1))*G1170)*(1-F1170)</f>
        <v>64.747188000000008</v>
      </c>
      <c r="J1170" s="105" t="s">
        <v>214</v>
      </c>
      <c r="K1170" s="83" t="s">
        <v>214</v>
      </c>
      <c r="L1170" s="102" cm="1">
        <f t="array" ref="L1170">((_xlfn.XLOOKUP(B1170,'4. Material Balance Activities'!$C$244:$C$292,'4. Material Balance Activities'!$J$244:$J$292,NA,0,1)-_xlfn.XLOOKUP(B1170,'4. Material Balance Activities'!$C$244:$C$292,'4. Material Balance Activities'!$P$244:$P$292,NA,0,1))*G1170)*(1-F1170)</f>
        <v>0.26107737096774197</v>
      </c>
      <c r="M1170" s="105" t="s">
        <v>214</v>
      </c>
      <c r="N1170" s="83" t="s">
        <v>214</v>
      </c>
    </row>
    <row r="1171" spans="1:14" x14ac:dyDescent="0.25">
      <c r="A1171" s="79" t="s">
        <v>374</v>
      </c>
      <c r="B1171" s="133" t="s">
        <v>299</v>
      </c>
      <c r="C1171" s="137" t="s">
        <v>437</v>
      </c>
      <c r="D1171" s="81" t="str">
        <f>IFERROR(IF(C1171="No CAS","",INDEX('DEQ Pollutant List'!$C$7:$C$611,MATCH('5. Pollutant Emissions - MB'!C1171,'DEQ Pollutant List'!$B$7:$B$611,0))),"")</f>
        <v>1,3,5-Trimethylbenzene</v>
      </c>
      <c r="E1171" s="115"/>
      <c r="F1171" s="138">
        <v>0</v>
      </c>
      <c r="G1171" s="139">
        <v>0.01</v>
      </c>
      <c r="H1171" s="104"/>
      <c r="I1171" s="102" cm="1">
        <f t="array" ref="I1171">((_xlfn.XLOOKUP(B1171,'4. Material Balance Activities'!$C$244:$C$292,'4. Material Balance Activities'!$G$244:$G$292,NA,0,1)-_xlfn.XLOOKUP(B1171,'4. Material Balance Activities'!$C$244:$C$292,'4. Material Balance Activities'!$M$244:$M$292,NA,0,1))*G1171)*(1-F1171)</f>
        <v>64.747188000000008</v>
      </c>
      <c r="J1171" s="105" t="s">
        <v>214</v>
      </c>
      <c r="K1171" s="83" t="s">
        <v>214</v>
      </c>
      <c r="L1171" s="102" cm="1">
        <f t="array" ref="L1171">((_xlfn.XLOOKUP(B1171,'4. Material Balance Activities'!$C$244:$C$292,'4. Material Balance Activities'!$J$244:$J$292,NA,0,1)-_xlfn.XLOOKUP(B1171,'4. Material Balance Activities'!$C$244:$C$292,'4. Material Balance Activities'!$P$244:$P$292,NA,0,1))*G1171)*(1-F1171)</f>
        <v>0.26107737096774197</v>
      </c>
      <c r="M1171" s="105" t="s">
        <v>214</v>
      </c>
      <c r="N1171" s="83" t="s">
        <v>214</v>
      </c>
    </row>
    <row r="1172" spans="1:14" x14ac:dyDescent="0.25">
      <c r="A1172" s="79" t="s">
        <v>374</v>
      </c>
      <c r="B1172" s="133" t="s">
        <v>299</v>
      </c>
      <c r="C1172" s="137" t="s">
        <v>436</v>
      </c>
      <c r="D1172" s="81" t="str">
        <f>IFERROR(IF(C1172="No CAS","",INDEX('DEQ Pollutant List'!$C$7:$C$611,MATCH('5. Pollutant Emissions - MB'!C1172,'DEQ Pollutant List'!$B$7:$B$611,0))),"")</f>
        <v>1,2,3-Trimethylbenzene</v>
      </c>
      <c r="E1172" s="115"/>
      <c r="F1172" s="138">
        <v>0</v>
      </c>
      <c r="G1172" s="139">
        <v>0.01</v>
      </c>
      <c r="H1172" s="104"/>
      <c r="I1172" s="102" cm="1">
        <f t="array" ref="I1172">((_xlfn.XLOOKUP(B1172,'4. Material Balance Activities'!$C$244:$C$292,'4. Material Balance Activities'!$G$244:$G$292,NA,0,1)-_xlfn.XLOOKUP(B1172,'4. Material Balance Activities'!$C$244:$C$292,'4. Material Balance Activities'!$M$244:$M$292,NA,0,1))*G1172)*(1-F1172)</f>
        <v>64.747188000000008</v>
      </c>
      <c r="J1172" s="105" t="s">
        <v>214</v>
      </c>
      <c r="K1172" s="83" t="s">
        <v>214</v>
      </c>
      <c r="L1172" s="102" cm="1">
        <f t="array" ref="L1172">((_xlfn.XLOOKUP(B1172,'4. Material Balance Activities'!$C$244:$C$292,'4. Material Balance Activities'!$J$244:$J$292,NA,0,1)-_xlfn.XLOOKUP(B1172,'4. Material Balance Activities'!$C$244:$C$292,'4. Material Balance Activities'!$P$244:$P$292,NA,0,1))*G1172)*(1-F1172)</f>
        <v>0.26107737096774197</v>
      </c>
      <c r="M1172" s="105" t="s">
        <v>214</v>
      </c>
      <c r="N1172" s="83" t="s">
        <v>214</v>
      </c>
    </row>
    <row r="1173" spans="1:14" x14ac:dyDescent="0.25">
      <c r="A1173" s="79" t="s">
        <v>374</v>
      </c>
      <c r="B1173" s="133" t="s">
        <v>300</v>
      </c>
      <c r="C1173" s="137" t="s">
        <v>191</v>
      </c>
      <c r="D1173" s="81" t="str">
        <f>IFERROR(IF(C1173="No CAS","",INDEX('DEQ Pollutant List'!$C$7:$C$611,MATCH('5. Pollutant Emissions - MB'!C1173,'DEQ Pollutant List'!$B$7:$B$611,0))),"")</f>
        <v>Xylene (mixture), including m-xylene, o-xylene, p-xylene</v>
      </c>
      <c r="E1173" s="115"/>
      <c r="F1173" s="138">
        <v>0</v>
      </c>
      <c r="G1173" s="139">
        <v>0.02</v>
      </c>
      <c r="H1173" s="104"/>
      <c r="I1173" s="102" cm="1">
        <f t="array" ref="I1173">((_xlfn.XLOOKUP(B1173,'4. Material Balance Activities'!$C$244:$C$292,'4. Material Balance Activities'!$G$244:$G$292,NA,0,1)-_xlfn.XLOOKUP(B1173,'4. Material Balance Activities'!$C$244:$C$292,'4. Material Balance Activities'!$M$244:$M$292,NA,0,1))*G1173)*(1-F1173)</f>
        <v>126.30789600000003</v>
      </c>
      <c r="J1173" s="105" t="s">
        <v>214</v>
      </c>
      <c r="K1173" s="83" t="s">
        <v>214</v>
      </c>
      <c r="L1173" s="102" cm="1">
        <f t="array" ref="L1173">((_xlfn.XLOOKUP(B1173,'4. Material Balance Activities'!$C$244:$C$292,'4. Material Balance Activities'!$J$244:$J$292,NA,0,1)-_xlfn.XLOOKUP(B1173,'4. Material Balance Activities'!$C$244:$C$292,'4. Material Balance Activities'!$P$244:$P$292,NA,0,1))*G1173)*(1-F1173)</f>
        <v>0.50930603225806459</v>
      </c>
      <c r="M1173" s="105" t="s">
        <v>214</v>
      </c>
      <c r="N1173" s="83" t="s">
        <v>214</v>
      </c>
    </row>
    <row r="1174" spans="1:14" x14ac:dyDescent="0.25">
      <c r="A1174" s="79" t="s">
        <v>374</v>
      </c>
      <c r="B1174" s="133" t="s">
        <v>300</v>
      </c>
      <c r="C1174" s="137" t="s">
        <v>181</v>
      </c>
      <c r="D1174" s="81" t="str">
        <f>IFERROR(IF(C1174="No CAS","",INDEX('DEQ Pollutant List'!$C$7:$C$611,MATCH('5. Pollutant Emissions - MB'!C1174,'DEQ Pollutant List'!$B$7:$B$611,0))),"")</f>
        <v>Ethyl benzene</v>
      </c>
      <c r="E1174" s="115"/>
      <c r="F1174" s="138">
        <v>0</v>
      </c>
      <c r="G1174" s="139">
        <v>3.0000000000000001E-3</v>
      </c>
      <c r="H1174" s="104"/>
      <c r="I1174" s="102" cm="1">
        <f t="array" ref="I1174">((_xlfn.XLOOKUP(B1174,'4. Material Balance Activities'!$C$244:$C$292,'4. Material Balance Activities'!$G$244:$G$292,NA,0,1)-_xlfn.XLOOKUP(B1174,'4. Material Balance Activities'!$C$244:$C$292,'4. Material Balance Activities'!$M$244:$M$292,NA,0,1))*G1174)*(1-F1174)</f>
        <v>18.946184400000003</v>
      </c>
      <c r="J1174" s="105" t="s">
        <v>214</v>
      </c>
      <c r="K1174" s="83" t="s">
        <v>214</v>
      </c>
      <c r="L1174" s="102" cm="1">
        <f t="array" ref="L1174">((_xlfn.XLOOKUP(B1174,'4. Material Balance Activities'!$C$244:$C$292,'4. Material Balance Activities'!$J$244:$J$292,NA,0,1)-_xlfn.XLOOKUP(B1174,'4. Material Balance Activities'!$C$244:$C$292,'4. Material Balance Activities'!$P$244:$P$292,NA,0,1))*G1174)*(1-F1174)</f>
        <v>7.6395904838709686E-2</v>
      </c>
      <c r="M1174" s="105" t="s">
        <v>214</v>
      </c>
      <c r="N1174" s="83" t="s">
        <v>214</v>
      </c>
    </row>
    <row r="1175" spans="1:14" x14ac:dyDescent="0.25">
      <c r="A1175" s="79" t="s">
        <v>374</v>
      </c>
      <c r="B1175" s="133" t="s">
        <v>300</v>
      </c>
      <c r="C1175" s="137" t="s">
        <v>156</v>
      </c>
      <c r="D1175" s="81" t="str">
        <f>IFERROR(IF(C1175="No CAS","",INDEX('DEQ Pollutant List'!$C$7:$C$611,MATCH('5. Pollutant Emissions - MB'!C1175,'DEQ Pollutant List'!$B$7:$B$611,0))),"")</f>
        <v>Formaldehyde</v>
      </c>
      <c r="E1175" s="115"/>
      <c r="F1175" s="138">
        <v>0</v>
      </c>
      <c r="G1175" s="139">
        <v>1E-3</v>
      </c>
      <c r="H1175" s="104"/>
      <c r="I1175" s="102" cm="1">
        <f t="array" ref="I1175">((_xlfn.XLOOKUP(B1175,'4. Material Balance Activities'!$C$244:$C$292,'4. Material Balance Activities'!$G$244:$G$292,NA,0,1)-_xlfn.XLOOKUP(B1175,'4. Material Balance Activities'!$C$244:$C$292,'4. Material Balance Activities'!$M$244:$M$292,NA,0,1))*G1175)*(1-F1175)</f>
        <v>6.3153948000000009</v>
      </c>
      <c r="J1175" s="105" t="s">
        <v>214</v>
      </c>
      <c r="K1175" s="83" t="s">
        <v>214</v>
      </c>
      <c r="L1175" s="102" cm="1">
        <f t="array" ref="L1175">((_xlfn.XLOOKUP(B1175,'4. Material Balance Activities'!$C$244:$C$292,'4. Material Balance Activities'!$J$244:$J$292,NA,0,1)-_xlfn.XLOOKUP(B1175,'4. Material Balance Activities'!$C$244:$C$292,'4. Material Balance Activities'!$P$244:$P$292,NA,0,1))*G1175)*(1-F1175)</f>
        <v>2.5465301612903231E-2</v>
      </c>
      <c r="M1175" s="105" t="s">
        <v>214</v>
      </c>
      <c r="N1175" s="83" t="s">
        <v>214</v>
      </c>
    </row>
    <row r="1176" spans="1:14" x14ac:dyDescent="0.25">
      <c r="A1176" s="79" t="s">
        <v>374</v>
      </c>
      <c r="B1176" s="133" t="s">
        <v>300</v>
      </c>
      <c r="C1176" s="137" t="s">
        <v>431</v>
      </c>
      <c r="D1176" s="81" t="str">
        <f>IFERROR(IF(C1176="No CAS","",INDEX('DEQ Pollutant List'!$C$7:$C$611,MATCH('5. Pollutant Emissions - MB'!C1176,'DEQ Pollutant List'!$B$7:$B$611,0))),"")</f>
        <v>1,2,4-Trimethylbenzene</v>
      </c>
      <c r="E1176" s="115"/>
      <c r="F1176" s="138">
        <v>0</v>
      </c>
      <c r="G1176" s="139">
        <v>0.01</v>
      </c>
      <c r="H1176" s="104"/>
      <c r="I1176" s="102" cm="1">
        <f t="array" ref="I1176">((_xlfn.XLOOKUP(B1176,'4. Material Balance Activities'!$C$244:$C$292,'4. Material Balance Activities'!$G$244:$G$292,NA,0,1)-_xlfn.XLOOKUP(B1176,'4. Material Balance Activities'!$C$244:$C$292,'4. Material Balance Activities'!$M$244:$M$292,NA,0,1))*G1176)*(1-F1176)</f>
        <v>63.153948000000014</v>
      </c>
      <c r="J1176" s="105" t="s">
        <v>214</v>
      </c>
      <c r="K1176" s="83" t="s">
        <v>214</v>
      </c>
      <c r="L1176" s="102" cm="1">
        <f t="array" ref="L1176">((_xlfn.XLOOKUP(B1176,'4. Material Balance Activities'!$C$244:$C$292,'4. Material Balance Activities'!$J$244:$J$292,NA,0,1)-_xlfn.XLOOKUP(B1176,'4. Material Balance Activities'!$C$244:$C$292,'4. Material Balance Activities'!$P$244:$P$292,NA,0,1))*G1176)*(1-F1176)</f>
        <v>0.25465301612903229</v>
      </c>
      <c r="M1176" s="105" t="s">
        <v>214</v>
      </c>
      <c r="N1176" s="83" t="s">
        <v>214</v>
      </c>
    </row>
    <row r="1177" spans="1:14" x14ac:dyDescent="0.25">
      <c r="A1177" s="79" t="s">
        <v>374</v>
      </c>
      <c r="B1177" s="133" t="s">
        <v>300</v>
      </c>
      <c r="C1177" s="137" t="s">
        <v>437</v>
      </c>
      <c r="D1177" s="81" t="str">
        <f>IFERROR(IF(C1177="No CAS","",INDEX('DEQ Pollutant List'!$C$7:$C$611,MATCH('5. Pollutant Emissions - MB'!C1177,'DEQ Pollutant List'!$B$7:$B$611,0))),"")</f>
        <v>1,3,5-Trimethylbenzene</v>
      </c>
      <c r="E1177" s="115"/>
      <c r="F1177" s="138">
        <v>0</v>
      </c>
      <c r="G1177" s="139">
        <v>0.01</v>
      </c>
      <c r="H1177" s="104"/>
      <c r="I1177" s="102" cm="1">
        <f t="array" ref="I1177">((_xlfn.XLOOKUP(B1177,'4. Material Balance Activities'!$C$244:$C$292,'4. Material Balance Activities'!$G$244:$G$292,NA,0,1)-_xlfn.XLOOKUP(B1177,'4. Material Balance Activities'!$C$244:$C$292,'4. Material Balance Activities'!$M$244:$M$292,NA,0,1))*G1177)*(1-F1177)</f>
        <v>63.153948000000014</v>
      </c>
      <c r="J1177" s="105" t="s">
        <v>214</v>
      </c>
      <c r="K1177" s="83" t="s">
        <v>214</v>
      </c>
      <c r="L1177" s="102" cm="1">
        <f t="array" ref="L1177">((_xlfn.XLOOKUP(B1177,'4. Material Balance Activities'!$C$244:$C$292,'4. Material Balance Activities'!$J$244:$J$292,NA,0,1)-_xlfn.XLOOKUP(B1177,'4. Material Balance Activities'!$C$244:$C$292,'4. Material Balance Activities'!$P$244:$P$292,NA,0,1))*G1177)*(1-F1177)</f>
        <v>0.25465301612903229</v>
      </c>
      <c r="M1177" s="105" t="s">
        <v>214</v>
      </c>
      <c r="N1177" s="83" t="s">
        <v>214</v>
      </c>
    </row>
    <row r="1178" spans="1:14" x14ac:dyDescent="0.25">
      <c r="A1178" s="79" t="s">
        <v>374</v>
      </c>
      <c r="B1178" s="133" t="s">
        <v>300</v>
      </c>
      <c r="C1178" s="137" t="s">
        <v>428</v>
      </c>
      <c r="D1178" s="81" t="str">
        <f>IFERROR(IF(C1178="No CAS","",INDEX('DEQ Pollutant List'!$C$7:$C$611,MATCH('5. Pollutant Emissions - MB'!C1178,'DEQ Pollutant List'!$B$7:$B$611,0))),"")</f>
        <v>Isopropylbenzene (cumene)</v>
      </c>
      <c r="E1178" s="115"/>
      <c r="F1178" s="138">
        <v>0</v>
      </c>
      <c r="G1178" s="139">
        <v>1E-3</v>
      </c>
      <c r="H1178" s="104"/>
      <c r="I1178" s="102" cm="1">
        <f t="array" ref="I1178">((_xlfn.XLOOKUP(B1178,'4. Material Balance Activities'!$C$244:$C$292,'4. Material Balance Activities'!$G$244:$G$292,NA,0,1)-_xlfn.XLOOKUP(B1178,'4. Material Balance Activities'!$C$244:$C$292,'4. Material Balance Activities'!$M$244:$M$292,NA,0,1))*G1178)*(1-F1178)</f>
        <v>6.3153948000000009</v>
      </c>
      <c r="J1178" s="105" t="s">
        <v>214</v>
      </c>
      <c r="K1178" s="83" t="s">
        <v>214</v>
      </c>
      <c r="L1178" s="102" cm="1">
        <f t="array" ref="L1178">((_xlfn.XLOOKUP(B1178,'4. Material Balance Activities'!$C$244:$C$292,'4. Material Balance Activities'!$J$244:$J$292,NA,0,1)-_xlfn.XLOOKUP(B1178,'4. Material Balance Activities'!$C$244:$C$292,'4. Material Balance Activities'!$P$244:$P$292,NA,0,1))*G1178)*(1-F1178)</f>
        <v>2.5465301612903231E-2</v>
      </c>
      <c r="M1178" s="105" t="s">
        <v>214</v>
      </c>
      <c r="N1178" s="83" t="s">
        <v>214</v>
      </c>
    </row>
    <row r="1179" spans="1:14" x14ac:dyDescent="0.25">
      <c r="A1179" s="79" t="s">
        <v>374</v>
      </c>
      <c r="B1179" s="133" t="s">
        <v>300</v>
      </c>
      <c r="C1179" s="137" t="s">
        <v>430</v>
      </c>
      <c r="D1179" s="81" t="str">
        <f>IFERROR(IF(C1179="No CAS","",INDEX('DEQ Pollutant List'!$C$7:$C$611,MATCH('5. Pollutant Emissions - MB'!C1179,'DEQ Pollutant List'!$B$7:$B$611,0))),"")</f>
        <v>n-Butyl alcohol</v>
      </c>
      <c r="E1179" s="115"/>
      <c r="F1179" s="138">
        <v>0</v>
      </c>
      <c r="G1179" s="139">
        <v>0.06</v>
      </c>
      <c r="H1179" s="104"/>
      <c r="I1179" s="102" cm="1">
        <f t="array" ref="I1179">((_xlfn.XLOOKUP(B1179,'4. Material Balance Activities'!$C$244:$C$292,'4. Material Balance Activities'!$G$244:$G$292,NA,0,1)-_xlfn.XLOOKUP(B1179,'4. Material Balance Activities'!$C$244:$C$292,'4. Material Balance Activities'!$M$244:$M$292,NA,0,1))*G1179)*(1-F1179)</f>
        <v>378.92368800000003</v>
      </c>
      <c r="J1179" s="105" t="s">
        <v>214</v>
      </c>
      <c r="K1179" s="83" t="s">
        <v>214</v>
      </c>
      <c r="L1179" s="102" cm="1">
        <f t="array" ref="L1179">((_xlfn.XLOOKUP(B1179,'4. Material Balance Activities'!$C$244:$C$292,'4. Material Balance Activities'!$J$244:$J$292,NA,0,1)-_xlfn.XLOOKUP(B1179,'4. Material Balance Activities'!$C$244:$C$292,'4. Material Balance Activities'!$P$244:$P$292,NA,0,1))*G1179)*(1-F1179)</f>
        <v>1.5279180967741937</v>
      </c>
      <c r="M1179" s="105" t="s">
        <v>214</v>
      </c>
      <c r="N1179" s="83" t="s">
        <v>214</v>
      </c>
    </row>
    <row r="1180" spans="1:14" x14ac:dyDescent="0.25">
      <c r="A1180" s="79" t="s">
        <v>374</v>
      </c>
      <c r="B1180" s="133" t="s">
        <v>300</v>
      </c>
      <c r="C1180" s="137" t="s">
        <v>436</v>
      </c>
      <c r="D1180" s="81" t="str">
        <f>IFERROR(IF(C1180="No CAS","",INDEX('DEQ Pollutant List'!$C$7:$C$611,MATCH('5. Pollutant Emissions - MB'!C1180,'DEQ Pollutant List'!$B$7:$B$611,0))),"")</f>
        <v>1,2,3-Trimethylbenzene</v>
      </c>
      <c r="E1180" s="115"/>
      <c r="F1180" s="138">
        <v>0</v>
      </c>
      <c r="G1180" s="139">
        <v>0.01</v>
      </c>
      <c r="H1180" s="104"/>
      <c r="I1180" s="102" cm="1">
        <f t="array" ref="I1180">((_xlfn.XLOOKUP(B1180,'4. Material Balance Activities'!$C$244:$C$292,'4. Material Balance Activities'!$G$244:$G$292,NA,0,1)-_xlfn.XLOOKUP(B1180,'4. Material Balance Activities'!$C$244:$C$292,'4. Material Balance Activities'!$M$244:$M$292,NA,0,1))*G1180)*(1-F1180)</f>
        <v>63.153948000000014</v>
      </c>
      <c r="J1180" s="105" t="s">
        <v>214</v>
      </c>
      <c r="K1180" s="83" t="s">
        <v>214</v>
      </c>
      <c r="L1180" s="102" cm="1">
        <f t="array" ref="L1180">((_xlfn.XLOOKUP(B1180,'4. Material Balance Activities'!$C$244:$C$292,'4. Material Balance Activities'!$J$244:$J$292,NA,0,1)-_xlfn.XLOOKUP(B1180,'4. Material Balance Activities'!$C$244:$C$292,'4. Material Balance Activities'!$P$244:$P$292,NA,0,1))*G1180)*(1-F1180)</f>
        <v>0.25465301612903229</v>
      </c>
      <c r="M1180" s="105" t="s">
        <v>214</v>
      </c>
      <c r="N1180" s="83" t="s">
        <v>214</v>
      </c>
    </row>
    <row r="1181" spans="1:14" x14ac:dyDescent="0.25">
      <c r="A1181" s="79" t="s">
        <v>374</v>
      </c>
      <c r="B1181" s="133" t="s">
        <v>301</v>
      </c>
      <c r="C1181" s="137" t="s">
        <v>156</v>
      </c>
      <c r="D1181" s="81" t="str">
        <f>IFERROR(IF(C1181="No CAS","",INDEX('DEQ Pollutant List'!$C$7:$C$611,MATCH('5. Pollutant Emissions - MB'!C1181,'DEQ Pollutant List'!$B$7:$B$611,0))),"")</f>
        <v>Formaldehyde</v>
      </c>
      <c r="E1181" s="115"/>
      <c r="F1181" s="138">
        <v>0</v>
      </c>
      <c r="G1181" s="139">
        <v>1E-3</v>
      </c>
      <c r="H1181" s="104"/>
      <c r="I1181" s="102" cm="1">
        <f t="array" ref="I1181">((_xlfn.XLOOKUP(B1181,'4. Material Balance Activities'!$C$244:$C$292,'4. Material Balance Activities'!$G$244:$G$292,NA,0,1)-_xlfn.XLOOKUP(B1181,'4. Material Balance Activities'!$C$244:$C$292,'4. Material Balance Activities'!$M$244:$M$292,NA,0,1))*G1181)*(1-F1181)</f>
        <v>3.7023195000000002</v>
      </c>
      <c r="J1181" s="105" t="s">
        <v>214</v>
      </c>
      <c r="K1181" s="83" t="s">
        <v>214</v>
      </c>
      <c r="L1181" s="102" cm="1">
        <f t="array" ref="L1181">((_xlfn.XLOOKUP(B1181,'4. Material Balance Activities'!$C$244:$C$292,'4. Material Balance Activities'!$J$244:$J$292,NA,0,1)-_xlfn.XLOOKUP(B1181,'4. Material Balance Activities'!$C$244:$C$292,'4. Material Balance Activities'!$P$244:$P$292,NA,0,1))*G1181)*(1-F1181)</f>
        <v>1.4928707661290324E-2</v>
      </c>
      <c r="M1181" s="105" t="s">
        <v>214</v>
      </c>
      <c r="N1181" s="83" t="s">
        <v>214</v>
      </c>
    </row>
    <row r="1182" spans="1:14" x14ac:dyDescent="0.25">
      <c r="A1182" s="79" t="s">
        <v>374</v>
      </c>
      <c r="B1182" s="133" t="s">
        <v>301</v>
      </c>
      <c r="C1182" s="137" t="s">
        <v>431</v>
      </c>
      <c r="D1182" s="81" t="str">
        <f>IFERROR(IF(C1182="No CAS","",INDEX('DEQ Pollutant List'!$C$7:$C$611,MATCH('5. Pollutant Emissions - MB'!C1182,'DEQ Pollutant List'!$B$7:$B$611,0))),"")</f>
        <v>1,2,4-Trimethylbenzene</v>
      </c>
      <c r="E1182" s="115"/>
      <c r="F1182" s="138">
        <v>0</v>
      </c>
      <c r="G1182" s="139">
        <v>0.01</v>
      </c>
      <c r="H1182" s="104"/>
      <c r="I1182" s="102" cm="1">
        <f t="array" ref="I1182">((_xlfn.XLOOKUP(B1182,'4. Material Balance Activities'!$C$244:$C$292,'4. Material Balance Activities'!$G$244:$G$292,NA,0,1)-_xlfn.XLOOKUP(B1182,'4. Material Balance Activities'!$C$244:$C$292,'4. Material Balance Activities'!$M$244:$M$292,NA,0,1))*G1182)*(1-F1182)</f>
        <v>37.023195000000001</v>
      </c>
      <c r="J1182" s="105" t="s">
        <v>214</v>
      </c>
      <c r="K1182" s="83" t="s">
        <v>214</v>
      </c>
      <c r="L1182" s="102" cm="1">
        <f t="array" ref="L1182">((_xlfn.XLOOKUP(B1182,'4. Material Balance Activities'!$C$244:$C$292,'4. Material Balance Activities'!$J$244:$J$292,NA,0,1)-_xlfn.XLOOKUP(B1182,'4. Material Balance Activities'!$C$244:$C$292,'4. Material Balance Activities'!$P$244:$P$292,NA,0,1))*G1182)*(1-F1182)</f>
        <v>0.14928707661290325</v>
      </c>
      <c r="M1182" s="105" t="s">
        <v>214</v>
      </c>
      <c r="N1182" s="83" t="s">
        <v>214</v>
      </c>
    </row>
    <row r="1183" spans="1:14" x14ac:dyDescent="0.25">
      <c r="A1183" s="79" t="s">
        <v>374</v>
      </c>
      <c r="B1183" s="133" t="s">
        <v>301</v>
      </c>
      <c r="C1183" s="137" t="s">
        <v>437</v>
      </c>
      <c r="D1183" s="81" t="str">
        <f>IFERROR(IF(C1183="No CAS","",INDEX('DEQ Pollutant List'!$C$7:$C$611,MATCH('5. Pollutant Emissions - MB'!C1183,'DEQ Pollutant List'!$B$7:$B$611,0))),"")</f>
        <v>1,3,5-Trimethylbenzene</v>
      </c>
      <c r="E1183" s="115"/>
      <c r="F1183" s="138">
        <v>0</v>
      </c>
      <c r="G1183" s="139">
        <v>0.01</v>
      </c>
      <c r="H1183" s="104"/>
      <c r="I1183" s="102" cm="1">
        <f t="array" ref="I1183">((_xlfn.XLOOKUP(B1183,'4. Material Balance Activities'!$C$244:$C$292,'4. Material Balance Activities'!$G$244:$G$292,NA,0,1)-_xlfn.XLOOKUP(B1183,'4. Material Balance Activities'!$C$244:$C$292,'4. Material Balance Activities'!$M$244:$M$292,NA,0,1))*G1183)*(1-F1183)</f>
        <v>37.023195000000001</v>
      </c>
      <c r="J1183" s="105" t="s">
        <v>214</v>
      </c>
      <c r="K1183" s="83" t="s">
        <v>214</v>
      </c>
      <c r="L1183" s="102" cm="1">
        <f t="array" ref="L1183">((_xlfn.XLOOKUP(B1183,'4. Material Balance Activities'!$C$244:$C$292,'4. Material Balance Activities'!$J$244:$J$292,NA,0,1)-_xlfn.XLOOKUP(B1183,'4. Material Balance Activities'!$C$244:$C$292,'4. Material Balance Activities'!$P$244:$P$292,NA,0,1))*G1183)*(1-F1183)</f>
        <v>0.14928707661290325</v>
      </c>
      <c r="M1183" s="105" t="s">
        <v>214</v>
      </c>
      <c r="N1183" s="83" t="s">
        <v>214</v>
      </c>
    </row>
    <row r="1184" spans="1:14" x14ac:dyDescent="0.25">
      <c r="A1184" s="79" t="s">
        <v>374</v>
      </c>
      <c r="B1184" s="133" t="s">
        <v>301</v>
      </c>
      <c r="C1184" s="137" t="s">
        <v>191</v>
      </c>
      <c r="D1184" s="81" t="str">
        <f>IFERROR(IF(C1184="No CAS","",INDEX('DEQ Pollutant List'!$C$7:$C$611,MATCH('5. Pollutant Emissions - MB'!C1184,'DEQ Pollutant List'!$B$7:$B$611,0))),"")</f>
        <v>Xylene (mixture), including m-xylene, o-xylene, p-xylene</v>
      </c>
      <c r="E1184" s="115"/>
      <c r="F1184" s="138">
        <v>0</v>
      </c>
      <c r="G1184" s="139">
        <v>0.02</v>
      </c>
      <c r="H1184" s="104"/>
      <c r="I1184" s="102" cm="1">
        <f t="array" ref="I1184">((_xlfn.XLOOKUP(B1184,'4. Material Balance Activities'!$C$244:$C$292,'4. Material Balance Activities'!$G$244:$G$292,NA,0,1)-_xlfn.XLOOKUP(B1184,'4. Material Balance Activities'!$C$244:$C$292,'4. Material Balance Activities'!$M$244:$M$292,NA,0,1))*G1184)*(1-F1184)</f>
        <v>74.046390000000002</v>
      </c>
      <c r="J1184" s="105" t="s">
        <v>214</v>
      </c>
      <c r="K1184" s="83" t="s">
        <v>214</v>
      </c>
      <c r="L1184" s="102" cm="1">
        <f t="array" ref="L1184">((_xlfn.XLOOKUP(B1184,'4. Material Balance Activities'!$C$244:$C$292,'4. Material Balance Activities'!$J$244:$J$292,NA,0,1)-_xlfn.XLOOKUP(B1184,'4. Material Balance Activities'!$C$244:$C$292,'4. Material Balance Activities'!$P$244:$P$292,NA,0,1))*G1184)*(1-F1184)</f>
        <v>0.29857415322580649</v>
      </c>
      <c r="M1184" s="105" t="s">
        <v>214</v>
      </c>
      <c r="N1184" s="83" t="s">
        <v>214</v>
      </c>
    </row>
    <row r="1185" spans="1:14" x14ac:dyDescent="0.25">
      <c r="A1185" s="79" t="s">
        <v>374</v>
      </c>
      <c r="B1185" s="133" t="s">
        <v>301</v>
      </c>
      <c r="C1185" s="137" t="s">
        <v>181</v>
      </c>
      <c r="D1185" s="81" t="str">
        <f>IFERROR(IF(C1185="No CAS","",INDEX('DEQ Pollutant List'!$C$7:$C$611,MATCH('5. Pollutant Emissions - MB'!C1185,'DEQ Pollutant List'!$B$7:$B$611,0))),"")</f>
        <v>Ethyl benzene</v>
      </c>
      <c r="E1185" s="115"/>
      <c r="F1185" s="138">
        <v>0</v>
      </c>
      <c r="G1185" s="139">
        <v>3.0000000000000001E-3</v>
      </c>
      <c r="H1185" s="104"/>
      <c r="I1185" s="102" cm="1">
        <f t="array" ref="I1185">((_xlfn.XLOOKUP(B1185,'4. Material Balance Activities'!$C$244:$C$292,'4. Material Balance Activities'!$G$244:$G$292,NA,0,1)-_xlfn.XLOOKUP(B1185,'4. Material Balance Activities'!$C$244:$C$292,'4. Material Balance Activities'!$M$244:$M$292,NA,0,1))*G1185)*(1-F1185)</f>
        <v>11.106958500000001</v>
      </c>
      <c r="J1185" s="105" t="s">
        <v>214</v>
      </c>
      <c r="K1185" s="83" t="s">
        <v>214</v>
      </c>
      <c r="L1185" s="102" cm="1">
        <f t="array" ref="L1185">((_xlfn.XLOOKUP(B1185,'4. Material Balance Activities'!$C$244:$C$292,'4. Material Balance Activities'!$J$244:$J$292,NA,0,1)-_xlfn.XLOOKUP(B1185,'4. Material Balance Activities'!$C$244:$C$292,'4. Material Balance Activities'!$P$244:$P$292,NA,0,1))*G1185)*(1-F1185)</f>
        <v>4.4786122983870968E-2</v>
      </c>
      <c r="M1185" s="105" t="s">
        <v>214</v>
      </c>
      <c r="N1185" s="83" t="s">
        <v>214</v>
      </c>
    </row>
    <row r="1186" spans="1:14" x14ac:dyDescent="0.25">
      <c r="A1186" s="79" t="s">
        <v>374</v>
      </c>
      <c r="B1186" s="133" t="s">
        <v>301</v>
      </c>
      <c r="C1186" s="137" t="s">
        <v>428</v>
      </c>
      <c r="D1186" s="81" t="str">
        <f>IFERROR(IF(C1186="No CAS","",INDEX('DEQ Pollutant List'!$C$7:$C$611,MATCH('5. Pollutant Emissions - MB'!C1186,'DEQ Pollutant List'!$B$7:$B$611,0))),"")</f>
        <v>Isopropylbenzene (cumene)</v>
      </c>
      <c r="E1186" s="115"/>
      <c r="F1186" s="138">
        <v>0</v>
      </c>
      <c r="G1186" s="139">
        <v>1E-3</v>
      </c>
      <c r="H1186" s="104"/>
      <c r="I1186" s="102" cm="1">
        <f t="array" ref="I1186">((_xlfn.XLOOKUP(B1186,'4. Material Balance Activities'!$C$244:$C$292,'4. Material Balance Activities'!$G$244:$G$292,NA,0,1)-_xlfn.XLOOKUP(B1186,'4. Material Balance Activities'!$C$244:$C$292,'4. Material Balance Activities'!$M$244:$M$292,NA,0,1))*G1186)*(1-F1186)</f>
        <v>3.7023195000000002</v>
      </c>
      <c r="J1186" s="105" t="s">
        <v>214</v>
      </c>
      <c r="K1186" s="83" t="s">
        <v>214</v>
      </c>
      <c r="L1186" s="102" cm="1">
        <f t="array" ref="L1186">((_xlfn.XLOOKUP(B1186,'4. Material Balance Activities'!$C$244:$C$292,'4. Material Balance Activities'!$J$244:$J$292,NA,0,1)-_xlfn.XLOOKUP(B1186,'4. Material Balance Activities'!$C$244:$C$292,'4. Material Balance Activities'!$P$244:$P$292,NA,0,1))*G1186)*(1-F1186)</f>
        <v>1.4928707661290324E-2</v>
      </c>
      <c r="M1186" s="105" t="s">
        <v>214</v>
      </c>
      <c r="N1186" s="83" t="s">
        <v>214</v>
      </c>
    </row>
    <row r="1187" spans="1:14" x14ac:dyDescent="0.25">
      <c r="A1187" s="79" t="s">
        <v>374</v>
      </c>
      <c r="B1187" s="133" t="s">
        <v>301</v>
      </c>
      <c r="C1187" s="137" t="s">
        <v>430</v>
      </c>
      <c r="D1187" s="81" t="str">
        <f>IFERROR(IF(C1187="No CAS","",INDEX('DEQ Pollutant List'!$C$7:$C$611,MATCH('5. Pollutant Emissions - MB'!C1187,'DEQ Pollutant List'!$B$7:$B$611,0))),"")</f>
        <v>n-Butyl alcohol</v>
      </c>
      <c r="E1187" s="115"/>
      <c r="F1187" s="138">
        <v>0</v>
      </c>
      <c r="G1187" s="139">
        <v>0.06</v>
      </c>
      <c r="H1187" s="104"/>
      <c r="I1187" s="102" cm="1">
        <f t="array" ref="I1187">((_xlfn.XLOOKUP(B1187,'4. Material Balance Activities'!$C$244:$C$292,'4. Material Balance Activities'!$G$244:$G$292,NA,0,1)-_xlfn.XLOOKUP(B1187,'4. Material Balance Activities'!$C$244:$C$292,'4. Material Balance Activities'!$M$244:$M$292,NA,0,1))*G1187)*(1-F1187)</f>
        <v>222.13917000000001</v>
      </c>
      <c r="J1187" s="105" t="s">
        <v>214</v>
      </c>
      <c r="K1187" s="83" t="s">
        <v>214</v>
      </c>
      <c r="L1187" s="102" cm="1">
        <f t="array" ref="L1187">((_xlfn.XLOOKUP(B1187,'4. Material Balance Activities'!$C$244:$C$292,'4. Material Balance Activities'!$J$244:$J$292,NA,0,1)-_xlfn.XLOOKUP(B1187,'4. Material Balance Activities'!$C$244:$C$292,'4. Material Balance Activities'!$P$244:$P$292,NA,0,1))*G1187)*(1-F1187)</f>
        <v>0.89572245967741937</v>
      </c>
      <c r="M1187" s="105" t="s">
        <v>214</v>
      </c>
      <c r="N1187" s="83" t="s">
        <v>214</v>
      </c>
    </row>
    <row r="1188" spans="1:14" x14ac:dyDescent="0.25">
      <c r="A1188" s="79" t="s">
        <v>374</v>
      </c>
      <c r="B1188" s="133" t="s">
        <v>301</v>
      </c>
      <c r="C1188" s="137" t="s">
        <v>436</v>
      </c>
      <c r="D1188" s="81" t="str">
        <f>IFERROR(IF(C1188="No CAS","",INDEX('DEQ Pollutant List'!$C$7:$C$611,MATCH('5. Pollutant Emissions - MB'!C1188,'DEQ Pollutant List'!$B$7:$B$611,0))),"")</f>
        <v>1,2,3-Trimethylbenzene</v>
      </c>
      <c r="E1188" s="115"/>
      <c r="F1188" s="138">
        <v>0</v>
      </c>
      <c r="G1188" s="139">
        <v>0.01</v>
      </c>
      <c r="H1188" s="104"/>
      <c r="I1188" s="102" cm="1">
        <f t="array" ref="I1188">((_xlfn.XLOOKUP(B1188,'4. Material Balance Activities'!$C$244:$C$292,'4. Material Balance Activities'!$G$244:$G$292,NA,0,1)-_xlfn.XLOOKUP(B1188,'4. Material Balance Activities'!$C$244:$C$292,'4. Material Balance Activities'!$M$244:$M$292,NA,0,1))*G1188)*(1-F1188)</f>
        <v>37.023195000000001</v>
      </c>
      <c r="J1188" s="105" t="s">
        <v>214</v>
      </c>
      <c r="K1188" s="83" t="s">
        <v>214</v>
      </c>
      <c r="L1188" s="102" cm="1">
        <f t="array" ref="L1188">((_xlfn.XLOOKUP(B1188,'4. Material Balance Activities'!$C$244:$C$292,'4. Material Balance Activities'!$J$244:$J$292,NA,0,1)-_xlfn.XLOOKUP(B1188,'4. Material Balance Activities'!$C$244:$C$292,'4. Material Balance Activities'!$P$244:$P$292,NA,0,1))*G1188)*(1-F1188)</f>
        <v>0.14928707661290325</v>
      </c>
      <c r="M1188" s="105" t="s">
        <v>214</v>
      </c>
      <c r="N1188" s="83" t="s">
        <v>214</v>
      </c>
    </row>
    <row r="1189" spans="1:14" x14ac:dyDescent="0.25">
      <c r="A1189" s="79" t="s">
        <v>374</v>
      </c>
      <c r="B1189" s="133" t="s">
        <v>302</v>
      </c>
      <c r="C1189" s="137" t="s">
        <v>191</v>
      </c>
      <c r="D1189" s="81" t="str">
        <f>IFERROR(IF(C1189="No CAS","",INDEX('DEQ Pollutant List'!$C$7:$C$611,MATCH('5. Pollutant Emissions - MB'!C1189,'DEQ Pollutant List'!$B$7:$B$611,0))),"")</f>
        <v>Xylene (mixture), including m-xylene, o-xylene, p-xylene</v>
      </c>
      <c r="E1189" s="115"/>
      <c r="F1189" s="138">
        <v>0</v>
      </c>
      <c r="G1189" s="139">
        <v>0.02</v>
      </c>
      <c r="H1189" s="104"/>
      <c r="I1189" s="102" cm="1">
        <f t="array" ref="I1189">((_xlfn.XLOOKUP(B1189,'4. Material Balance Activities'!$C$244:$C$292,'4. Material Balance Activities'!$G$244:$G$292,NA,0,1)-_xlfn.XLOOKUP(B1189,'4. Material Balance Activities'!$C$244:$C$292,'4. Material Balance Activities'!$M$244:$M$292,NA,0,1))*G1189)*(1-F1189)</f>
        <v>27.592224000000002</v>
      </c>
      <c r="J1189" s="105" t="s">
        <v>214</v>
      </c>
      <c r="K1189" s="83" t="s">
        <v>214</v>
      </c>
      <c r="L1189" s="102" cm="1">
        <f t="array" ref="L1189">((_xlfn.XLOOKUP(B1189,'4. Material Balance Activities'!$C$244:$C$292,'4. Material Balance Activities'!$J$244:$J$292,NA,0,1)-_xlfn.XLOOKUP(B1189,'4. Material Balance Activities'!$C$244:$C$292,'4. Material Balance Activities'!$P$244:$P$292,NA,0,1))*G1189)*(1-F1189)</f>
        <v>0.1112589677419355</v>
      </c>
      <c r="M1189" s="105" t="s">
        <v>214</v>
      </c>
      <c r="N1189" s="83" t="s">
        <v>214</v>
      </c>
    </row>
    <row r="1190" spans="1:14" x14ac:dyDescent="0.25">
      <c r="A1190" s="79" t="s">
        <v>374</v>
      </c>
      <c r="B1190" s="133" t="s">
        <v>302</v>
      </c>
      <c r="C1190" s="137" t="s">
        <v>181</v>
      </c>
      <c r="D1190" s="81" t="str">
        <f>IFERROR(IF(C1190="No CAS","",INDEX('DEQ Pollutant List'!$C$7:$C$611,MATCH('5. Pollutant Emissions - MB'!C1190,'DEQ Pollutant List'!$B$7:$B$611,0))),"")</f>
        <v>Ethyl benzene</v>
      </c>
      <c r="E1190" s="115"/>
      <c r="F1190" s="138">
        <v>0</v>
      </c>
      <c r="G1190" s="139">
        <v>3.0000000000000001E-3</v>
      </c>
      <c r="H1190" s="104"/>
      <c r="I1190" s="102" cm="1">
        <f t="array" ref="I1190">((_xlfn.XLOOKUP(B1190,'4. Material Balance Activities'!$C$244:$C$292,'4. Material Balance Activities'!$G$244:$G$292,NA,0,1)-_xlfn.XLOOKUP(B1190,'4. Material Balance Activities'!$C$244:$C$292,'4. Material Balance Activities'!$M$244:$M$292,NA,0,1))*G1190)*(1-F1190)</f>
        <v>4.1388335999999999</v>
      </c>
      <c r="J1190" s="105" t="s">
        <v>214</v>
      </c>
      <c r="K1190" s="83" t="s">
        <v>214</v>
      </c>
      <c r="L1190" s="102" cm="1">
        <f t="array" ref="L1190">((_xlfn.XLOOKUP(B1190,'4. Material Balance Activities'!$C$244:$C$292,'4. Material Balance Activities'!$J$244:$J$292,NA,0,1)-_xlfn.XLOOKUP(B1190,'4. Material Balance Activities'!$C$244:$C$292,'4. Material Balance Activities'!$P$244:$P$292,NA,0,1))*G1190)*(1-F1190)</f>
        <v>1.6688845161290326E-2</v>
      </c>
      <c r="M1190" s="105" t="s">
        <v>214</v>
      </c>
      <c r="N1190" s="83" t="s">
        <v>214</v>
      </c>
    </row>
    <row r="1191" spans="1:14" x14ac:dyDescent="0.25">
      <c r="A1191" s="79" t="s">
        <v>374</v>
      </c>
      <c r="B1191" s="133" t="s">
        <v>302</v>
      </c>
      <c r="C1191" s="137" t="s">
        <v>156</v>
      </c>
      <c r="D1191" s="81" t="str">
        <f>IFERROR(IF(C1191="No CAS","",INDEX('DEQ Pollutant List'!$C$7:$C$611,MATCH('5. Pollutant Emissions - MB'!C1191,'DEQ Pollutant List'!$B$7:$B$611,0))),"")</f>
        <v>Formaldehyde</v>
      </c>
      <c r="E1191" s="115"/>
      <c r="F1191" s="138">
        <v>0</v>
      </c>
      <c r="G1191" s="139">
        <v>1E-3</v>
      </c>
      <c r="H1191" s="104"/>
      <c r="I1191" s="102" cm="1">
        <f t="array" ref="I1191">((_xlfn.XLOOKUP(B1191,'4. Material Balance Activities'!$C$244:$C$292,'4. Material Balance Activities'!$G$244:$G$292,NA,0,1)-_xlfn.XLOOKUP(B1191,'4. Material Balance Activities'!$C$244:$C$292,'4. Material Balance Activities'!$M$244:$M$292,NA,0,1))*G1191)*(1-F1191)</f>
        <v>1.3796112</v>
      </c>
      <c r="J1191" s="105" t="s">
        <v>214</v>
      </c>
      <c r="K1191" s="83" t="s">
        <v>214</v>
      </c>
      <c r="L1191" s="102" cm="1">
        <f t="array" ref="L1191">((_xlfn.XLOOKUP(B1191,'4. Material Balance Activities'!$C$244:$C$292,'4. Material Balance Activities'!$J$244:$J$292,NA,0,1)-_xlfn.XLOOKUP(B1191,'4. Material Balance Activities'!$C$244:$C$292,'4. Material Balance Activities'!$P$244:$P$292,NA,0,1))*G1191)*(1-F1191)</f>
        <v>5.5629483870967746E-3</v>
      </c>
      <c r="M1191" s="105" t="s">
        <v>214</v>
      </c>
      <c r="N1191" s="83" t="s">
        <v>214</v>
      </c>
    </row>
    <row r="1192" spans="1:14" x14ac:dyDescent="0.25">
      <c r="A1192" s="79" t="s">
        <v>374</v>
      </c>
      <c r="B1192" s="133" t="s">
        <v>302</v>
      </c>
      <c r="C1192" s="137" t="s">
        <v>431</v>
      </c>
      <c r="D1192" s="81" t="str">
        <f>IFERROR(IF(C1192="No CAS","",INDEX('DEQ Pollutant List'!$C$7:$C$611,MATCH('5. Pollutant Emissions - MB'!C1192,'DEQ Pollutant List'!$B$7:$B$611,0))),"")</f>
        <v>1,2,4-Trimethylbenzene</v>
      </c>
      <c r="E1192" s="115"/>
      <c r="F1192" s="138">
        <v>0</v>
      </c>
      <c r="G1192" s="139">
        <v>0.01</v>
      </c>
      <c r="H1192" s="104"/>
      <c r="I1192" s="102" cm="1">
        <f t="array" ref="I1192">((_xlfn.XLOOKUP(B1192,'4. Material Balance Activities'!$C$244:$C$292,'4. Material Balance Activities'!$G$244:$G$292,NA,0,1)-_xlfn.XLOOKUP(B1192,'4. Material Balance Activities'!$C$244:$C$292,'4. Material Balance Activities'!$M$244:$M$292,NA,0,1))*G1192)*(1-F1192)</f>
        <v>13.796112000000001</v>
      </c>
      <c r="J1192" s="105" t="s">
        <v>214</v>
      </c>
      <c r="K1192" s="83" t="s">
        <v>214</v>
      </c>
      <c r="L1192" s="102" cm="1">
        <f t="array" ref="L1192">((_xlfn.XLOOKUP(B1192,'4. Material Balance Activities'!$C$244:$C$292,'4. Material Balance Activities'!$J$244:$J$292,NA,0,1)-_xlfn.XLOOKUP(B1192,'4. Material Balance Activities'!$C$244:$C$292,'4. Material Balance Activities'!$P$244:$P$292,NA,0,1))*G1192)*(1-F1192)</f>
        <v>5.562948387096775E-2</v>
      </c>
      <c r="M1192" s="105" t="s">
        <v>214</v>
      </c>
      <c r="N1192" s="83" t="s">
        <v>214</v>
      </c>
    </row>
    <row r="1193" spans="1:14" x14ac:dyDescent="0.25">
      <c r="A1193" s="79" t="s">
        <v>374</v>
      </c>
      <c r="B1193" s="133" t="s">
        <v>302</v>
      </c>
      <c r="C1193" s="137" t="s">
        <v>437</v>
      </c>
      <c r="D1193" s="81" t="str">
        <f>IFERROR(IF(C1193="No CAS","",INDEX('DEQ Pollutant List'!$C$7:$C$611,MATCH('5. Pollutant Emissions - MB'!C1193,'DEQ Pollutant List'!$B$7:$B$611,0))),"")</f>
        <v>1,3,5-Trimethylbenzene</v>
      </c>
      <c r="E1193" s="115"/>
      <c r="F1193" s="138">
        <v>0</v>
      </c>
      <c r="G1193" s="139">
        <v>0.01</v>
      </c>
      <c r="H1193" s="104"/>
      <c r="I1193" s="102" cm="1">
        <f t="array" ref="I1193">((_xlfn.XLOOKUP(B1193,'4. Material Balance Activities'!$C$244:$C$292,'4. Material Balance Activities'!$G$244:$G$292,NA,0,1)-_xlfn.XLOOKUP(B1193,'4. Material Balance Activities'!$C$244:$C$292,'4. Material Balance Activities'!$M$244:$M$292,NA,0,1))*G1193)*(1-F1193)</f>
        <v>13.796112000000001</v>
      </c>
      <c r="J1193" s="105" t="s">
        <v>214</v>
      </c>
      <c r="K1193" s="83" t="s">
        <v>214</v>
      </c>
      <c r="L1193" s="102" cm="1">
        <f t="array" ref="L1193">((_xlfn.XLOOKUP(B1193,'4. Material Balance Activities'!$C$244:$C$292,'4. Material Balance Activities'!$J$244:$J$292,NA,0,1)-_xlfn.XLOOKUP(B1193,'4. Material Balance Activities'!$C$244:$C$292,'4. Material Balance Activities'!$P$244:$P$292,NA,0,1))*G1193)*(1-F1193)</f>
        <v>5.562948387096775E-2</v>
      </c>
      <c r="M1193" s="105" t="s">
        <v>214</v>
      </c>
      <c r="N1193" s="83" t="s">
        <v>214</v>
      </c>
    </row>
    <row r="1194" spans="1:14" x14ac:dyDescent="0.25">
      <c r="A1194" s="79" t="s">
        <v>374</v>
      </c>
      <c r="B1194" s="133" t="s">
        <v>302</v>
      </c>
      <c r="C1194" s="137" t="s">
        <v>428</v>
      </c>
      <c r="D1194" s="81" t="str">
        <f>IFERROR(IF(C1194="No CAS","",INDEX('DEQ Pollutant List'!$C$7:$C$611,MATCH('5. Pollutant Emissions - MB'!C1194,'DEQ Pollutant List'!$B$7:$B$611,0))),"")</f>
        <v>Isopropylbenzene (cumene)</v>
      </c>
      <c r="E1194" s="115"/>
      <c r="F1194" s="138">
        <v>0</v>
      </c>
      <c r="G1194" s="139">
        <v>1E-3</v>
      </c>
      <c r="H1194" s="104"/>
      <c r="I1194" s="102" cm="1">
        <f t="array" ref="I1194">((_xlfn.XLOOKUP(B1194,'4. Material Balance Activities'!$C$244:$C$292,'4. Material Balance Activities'!$G$244:$G$292,NA,0,1)-_xlfn.XLOOKUP(B1194,'4. Material Balance Activities'!$C$244:$C$292,'4. Material Balance Activities'!$M$244:$M$292,NA,0,1))*G1194)*(1-F1194)</f>
        <v>1.3796112</v>
      </c>
      <c r="J1194" s="105" t="s">
        <v>214</v>
      </c>
      <c r="K1194" s="83" t="s">
        <v>214</v>
      </c>
      <c r="L1194" s="102" cm="1">
        <f t="array" ref="L1194">((_xlfn.XLOOKUP(B1194,'4. Material Balance Activities'!$C$244:$C$292,'4. Material Balance Activities'!$J$244:$J$292,NA,0,1)-_xlfn.XLOOKUP(B1194,'4. Material Balance Activities'!$C$244:$C$292,'4. Material Balance Activities'!$P$244:$P$292,NA,0,1))*G1194)*(1-F1194)</f>
        <v>5.5629483870967746E-3</v>
      </c>
      <c r="M1194" s="105" t="s">
        <v>214</v>
      </c>
      <c r="N1194" s="83" t="s">
        <v>214</v>
      </c>
    </row>
    <row r="1195" spans="1:14" x14ac:dyDescent="0.25">
      <c r="A1195" s="79" t="s">
        <v>374</v>
      </c>
      <c r="B1195" s="133" t="s">
        <v>302</v>
      </c>
      <c r="C1195" s="137" t="s">
        <v>430</v>
      </c>
      <c r="D1195" s="81" t="str">
        <f>IFERROR(IF(C1195="No CAS","",INDEX('DEQ Pollutant List'!$C$7:$C$611,MATCH('5. Pollutant Emissions - MB'!C1195,'DEQ Pollutant List'!$B$7:$B$611,0))),"")</f>
        <v>n-Butyl alcohol</v>
      </c>
      <c r="E1195" s="115"/>
      <c r="F1195" s="138">
        <v>0</v>
      </c>
      <c r="G1195" s="139">
        <v>0.06</v>
      </c>
      <c r="H1195" s="104"/>
      <c r="I1195" s="102" cm="1">
        <f t="array" ref="I1195">((_xlfn.XLOOKUP(B1195,'4. Material Balance Activities'!$C$244:$C$292,'4. Material Balance Activities'!$G$244:$G$292,NA,0,1)-_xlfn.XLOOKUP(B1195,'4. Material Balance Activities'!$C$244:$C$292,'4. Material Balance Activities'!$M$244:$M$292,NA,0,1))*G1195)*(1-F1195)</f>
        <v>82.776672000000005</v>
      </c>
      <c r="J1195" s="105" t="s">
        <v>214</v>
      </c>
      <c r="K1195" s="83" t="s">
        <v>214</v>
      </c>
      <c r="L1195" s="102" cm="1">
        <f t="array" ref="L1195">((_xlfn.XLOOKUP(B1195,'4. Material Balance Activities'!$C$244:$C$292,'4. Material Balance Activities'!$J$244:$J$292,NA,0,1)-_xlfn.XLOOKUP(B1195,'4. Material Balance Activities'!$C$244:$C$292,'4. Material Balance Activities'!$P$244:$P$292,NA,0,1))*G1195)*(1-F1195)</f>
        <v>0.33377690322580644</v>
      </c>
      <c r="M1195" s="105" t="s">
        <v>214</v>
      </c>
      <c r="N1195" s="83" t="s">
        <v>214</v>
      </c>
    </row>
    <row r="1196" spans="1:14" x14ac:dyDescent="0.25">
      <c r="A1196" s="79" t="s">
        <v>374</v>
      </c>
      <c r="B1196" s="133" t="s">
        <v>302</v>
      </c>
      <c r="C1196" s="137" t="s">
        <v>436</v>
      </c>
      <c r="D1196" s="81" t="str">
        <f>IFERROR(IF(C1196="No CAS","",INDEX('DEQ Pollutant List'!$C$7:$C$611,MATCH('5. Pollutant Emissions - MB'!C1196,'DEQ Pollutant List'!$B$7:$B$611,0))),"")</f>
        <v>1,2,3-Trimethylbenzene</v>
      </c>
      <c r="E1196" s="115"/>
      <c r="F1196" s="138">
        <v>0</v>
      </c>
      <c r="G1196" s="139">
        <v>0.02</v>
      </c>
      <c r="H1196" s="104"/>
      <c r="I1196" s="102" cm="1">
        <f t="array" ref="I1196">((_xlfn.XLOOKUP(B1196,'4. Material Balance Activities'!$C$244:$C$292,'4. Material Balance Activities'!$G$244:$G$292,NA,0,1)-_xlfn.XLOOKUP(B1196,'4. Material Balance Activities'!$C$244:$C$292,'4. Material Balance Activities'!$M$244:$M$292,NA,0,1))*G1196)*(1-F1196)</f>
        <v>27.592224000000002</v>
      </c>
      <c r="J1196" s="105" t="s">
        <v>214</v>
      </c>
      <c r="K1196" s="83" t="s">
        <v>214</v>
      </c>
      <c r="L1196" s="102" cm="1">
        <f t="array" ref="L1196">((_xlfn.XLOOKUP(B1196,'4. Material Balance Activities'!$C$244:$C$292,'4. Material Balance Activities'!$J$244:$J$292,NA,0,1)-_xlfn.XLOOKUP(B1196,'4. Material Balance Activities'!$C$244:$C$292,'4. Material Balance Activities'!$P$244:$P$292,NA,0,1))*G1196)*(1-F1196)</f>
        <v>0.1112589677419355</v>
      </c>
      <c r="M1196" s="105" t="s">
        <v>214</v>
      </c>
      <c r="N1196" s="83" t="s">
        <v>214</v>
      </c>
    </row>
    <row r="1197" spans="1:14" x14ac:dyDescent="0.25">
      <c r="A1197" s="79" t="s">
        <v>374</v>
      </c>
      <c r="B1197" s="133" t="s">
        <v>303</v>
      </c>
      <c r="C1197" s="137" t="s">
        <v>181</v>
      </c>
      <c r="D1197" s="81" t="str">
        <f>IFERROR(IF(C1197="No CAS","",INDEX('DEQ Pollutant List'!$C$7:$C$611,MATCH('5. Pollutant Emissions - MB'!C1197,'DEQ Pollutant List'!$B$7:$B$611,0))),"")</f>
        <v>Ethyl benzene</v>
      </c>
      <c r="E1197" s="115"/>
      <c r="F1197" s="138">
        <v>0</v>
      </c>
      <c r="G1197" s="139">
        <v>1E-3</v>
      </c>
      <c r="H1197" s="104"/>
      <c r="I1197" s="102" cm="1">
        <f t="array" ref="I1197">((_xlfn.XLOOKUP(B1197,'4. Material Balance Activities'!$C$244:$C$292,'4. Material Balance Activities'!$G$244:$G$292,NA,0,1)-_xlfn.XLOOKUP(B1197,'4. Material Balance Activities'!$C$244:$C$292,'4. Material Balance Activities'!$M$244:$M$292,NA,0,1))*G1197)*(1-F1197)</f>
        <v>1.8253125000000001</v>
      </c>
      <c r="J1197" s="105" t="s">
        <v>214</v>
      </c>
      <c r="K1197" s="83" t="s">
        <v>214</v>
      </c>
      <c r="L1197" s="102" cm="1">
        <f t="array" ref="L1197">((_xlfn.XLOOKUP(B1197,'4. Material Balance Activities'!$C$244:$C$292,'4. Material Balance Activities'!$J$244:$J$292,NA,0,1)-_xlfn.XLOOKUP(B1197,'4. Material Balance Activities'!$C$244:$C$292,'4. Material Balance Activities'!$P$244:$P$292,NA,0,1))*G1197)*(1-F1197)</f>
        <v>7.3601310483870971E-3</v>
      </c>
      <c r="M1197" s="105" t="s">
        <v>214</v>
      </c>
      <c r="N1197" s="83" t="s">
        <v>214</v>
      </c>
    </row>
    <row r="1198" spans="1:14" x14ac:dyDescent="0.25">
      <c r="A1198" s="79" t="s">
        <v>374</v>
      </c>
      <c r="B1198" s="133" t="s">
        <v>303</v>
      </c>
      <c r="C1198" s="137" t="s">
        <v>191</v>
      </c>
      <c r="D1198" s="81" t="str">
        <f>IFERROR(IF(C1198="No CAS","",INDEX('DEQ Pollutant List'!$C$7:$C$611,MATCH('5. Pollutant Emissions - MB'!C1198,'DEQ Pollutant List'!$B$7:$B$611,0))),"")</f>
        <v>Xylene (mixture), including m-xylene, o-xylene, p-xylene</v>
      </c>
      <c r="E1198" s="115"/>
      <c r="F1198" s="138">
        <v>0</v>
      </c>
      <c r="G1198" s="139">
        <v>0.01</v>
      </c>
      <c r="H1198" s="104"/>
      <c r="I1198" s="102" cm="1">
        <f t="array" ref="I1198">((_xlfn.XLOOKUP(B1198,'4. Material Balance Activities'!$C$244:$C$292,'4. Material Balance Activities'!$G$244:$G$292,NA,0,1)-_xlfn.XLOOKUP(B1198,'4. Material Balance Activities'!$C$244:$C$292,'4. Material Balance Activities'!$M$244:$M$292,NA,0,1))*G1198)*(1-F1198)</f>
        <v>18.253125000000001</v>
      </c>
      <c r="J1198" s="105" t="s">
        <v>214</v>
      </c>
      <c r="K1198" s="83" t="s">
        <v>214</v>
      </c>
      <c r="L1198" s="102" cm="1">
        <f t="array" ref="L1198">((_xlfn.XLOOKUP(B1198,'4. Material Balance Activities'!$C$244:$C$292,'4. Material Balance Activities'!$J$244:$J$292,NA,0,1)-_xlfn.XLOOKUP(B1198,'4. Material Balance Activities'!$C$244:$C$292,'4. Material Balance Activities'!$P$244:$P$292,NA,0,1))*G1198)*(1-F1198)</f>
        <v>7.3601310483870974E-2</v>
      </c>
      <c r="M1198" s="105" t="s">
        <v>214</v>
      </c>
      <c r="N1198" s="83" t="s">
        <v>214</v>
      </c>
    </row>
    <row r="1199" spans="1:14" x14ac:dyDescent="0.25">
      <c r="A1199" s="79" t="s">
        <v>374</v>
      </c>
      <c r="B1199" s="133" t="s">
        <v>303</v>
      </c>
      <c r="C1199" s="137" t="s">
        <v>156</v>
      </c>
      <c r="D1199" s="81" t="str">
        <f>IFERROR(IF(C1199="No CAS","",INDEX('DEQ Pollutant List'!$C$7:$C$611,MATCH('5. Pollutant Emissions - MB'!C1199,'DEQ Pollutant List'!$B$7:$B$611,0))),"")</f>
        <v>Formaldehyde</v>
      </c>
      <c r="E1199" s="115"/>
      <c r="F1199" s="138">
        <v>0</v>
      </c>
      <c r="G1199" s="139">
        <v>1E-3</v>
      </c>
      <c r="H1199" s="104"/>
      <c r="I1199" s="102" cm="1">
        <f t="array" ref="I1199">((_xlfn.XLOOKUP(B1199,'4. Material Balance Activities'!$C$244:$C$292,'4. Material Balance Activities'!$G$244:$G$292,NA,0,1)-_xlfn.XLOOKUP(B1199,'4. Material Balance Activities'!$C$244:$C$292,'4. Material Balance Activities'!$M$244:$M$292,NA,0,1))*G1199)*(1-F1199)</f>
        <v>1.8253125000000001</v>
      </c>
      <c r="J1199" s="105" t="s">
        <v>214</v>
      </c>
      <c r="K1199" s="83" t="s">
        <v>214</v>
      </c>
      <c r="L1199" s="102" cm="1">
        <f t="array" ref="L1199">((_xlfn.XLOOKUP(B1199,'4. Material Balance Activities'!$C$244:$C$292,'4. Material Balance Activities'!$J$244:$J$292,NA,0,1)-_xlfn.XLOOKUP(B1199,'4. Material Balance Activities'!$C$244:$C$292,'4. Material Balance Activities'!$P$244:$P$292,NA,0,1))*G1199)*(1-F1199)</f>
        <v>7.3601310483870971E-3</v>
      </c>
      <c r="M1199" s="105" t="s">
        <v>214</v>
      </c>
      <c r="N1199" s="83" t="s">
        <v>214</v>
      </c>
    </row>
    <row r="1200" spans="1:14" x14ac:dyDescent="0.25">
      <c r="A1200" s="79" t="s">
        <v>374</v>
      </c>
      <c r="B1200" s="133" t="s">
        <v>303</v>
      </c>
      <c r="C1200" s="137" t="s">
        <v>431</v>
      </c>
      <c r="D1200" s="81" t="str">
        <f>IFERROR(IF(C1200="No CAS","",INDEX('DEQ Pollutant List'!$C$7:$C$611,MATCH('5. Pollutant Emissions - MB'!C1200,'DEQ Pollutant List'!$B$7:$B$611,0))),"")</f>
        <v>1,2,4-Trimethylbenzene</v>
      </c>
      <c r="E1200" s="115"/>
      <c r="F1200" s="138">
        <v>0</v>
      </c>
      <c r="G1200" s="139">
        <v>0.01</v>
      </c>
      <c r="H1200" s="104"/>
      <c r="I1200" s="102" cm="1">
        <f t="array" ref="I1200">((_xlfn.XLOOKUP(B1200,'4. Material Balance Activities'!$C$244:$C$292,'4. Material Balance Activities'!$G$244:$G$292,NA,0,1)-_xlfn.XLOOKUP(B1200,'4. Material Balance Activities'!$C$244:$C$292,'4. Material Balance Activities'!$M$244:$M$292,NA,0,1))*G1200)*(1-F1200)</f>
        <v>18.253125000000001</v>
      </c>
      <c r="J1200" s="105" t="s">
        <v>214</v>
      </c>
      <c r="K1200" s="83" t="s">
        <v>214</v>
      </c>
      <c r="L1200" s="102" cm="1">
        <f t="array" ref="L1200">((_xlfn.XLOOKUP(B1200,'4. Material Balance Activities'!$C$244:$C$292,'4. Material Balance Activities'!$J$244:$J$292,NA,0,1)-_xlfn.XLOOKUP(B1200,'4. Material Balance Activities'!$C$244:$C$292,'4. Material Balance Activities'!$P$244:$P$292,NA,0,1))*G1200)*(1-F1200)</f>
        <v>7.3601310483870974E-2</v>
      </c>
      <c r="M1200" s="105" t="s">
        <v>214</v>
      </c>
      <c r="N1200" s="83" t="s">
        <v>214</v>
      </c>
    </row>
    <row r="1201" spans="1:14" x14ac:dyDescent="0.25">
      <c r="A1201" s="79" t="s">
        <v>374</v>
      </c>
      <c r="B1201" s="133" t="s">
        <v>303</v>
      </c>
      <c r="C1201" s="137" t="s">
        <v>437</v>
      </c>
      <c r="D1201" s="81" t="str">
        <f>IFERROR(IF(C1201="No CAS","",INDEX('DEQ Pollutant List'!$C$7:$C$611,MATCH('5. Pollutant Emissions - MB'!C1201,'DEQ Pollutant List'!$B$7:$B$611,0))),"")</f>
        <v>1,3,5-Trimethylbenzene</v>
      </c>
      <c r="E1201" s="115"/>
      <c r="F1201" s="138">
        <v>0</v>
      </c>
      <c r="G1201" s="139">
        <v>0.01</v>
      </c>
      <c r="H1201" s="104"/>
      <c r="I1201" s="102" cm="1">
        <f t="array" ref="I1201">((_xlfn.XLOOKUP(B1201,'4. Material Balance Activities'!$C$244:$C$292,'4. Material Balance Activities'!$G$244:$G$292,NA,0,1)-_xlfn.XLOOKUP(B1201,'4. Material Balance Activities'!$C$244:$C$292,'4. Material Balance Activities'!$M$244:$M$292,NA,0,1))*G1201)*(1-F1201)</f>
        <v>18.253125000000001</v>
      </c>
      <c r="J1201" s="105" t="s">
        <v>214</v>
      </c>
      <c r="K1201" s="83" t="s">
        <v>214</v>
      </c>
      <c r="L1201" s="102" cm="1">
        <f t="array" ref="L1201">((_xlfn.XLOOKUP(B1201,'4. Material Balance Activities'!$C$244:$C$292,'4. Material Balance Activities'!$J$244:$J$292,NA,0,1)-_xlfn.XLOOKUP(B1201,'4. Material Balance Activities'!$C$244:$C$292,'4. Material Balance Activities'!$P$244:$P$292,NA,0,1))*G1201)*(1-F1201)</f>
        <v>7.3601310483870974E-2</v>
      </c>
      <c r="M1201" s="105" t="s">
        <v>214</v>
      </c>
      <c r="N1201" s="83" t="s">
        <v>214</v>
      </c>
    </row>
    <row r="1202" spans="1:14" x14ac:dyDescent="0.25">
      <c r="A1202" s="79" t="s">
        <v>374</v>
      </c>
      <c r="B1202" s="133" t="s">
        <v>303</v>
      </c>
      <c r="C1202" s="137" t="s">
        <v>428</v>
      </c>
      <c r="D1202" s="81" t="str">
        <f>IFERROR(IF(C1202="No CAS","",INDEX('DEQ Pollutant List'!$C$7:$C$611,MATCH('5. Pollutant Emissions - MB'!C1202,'DEQ Pollutant List'!$B$7:$B$611,0))),"")</f>
        <v>Isopropylbenzene (cumene)</v>
      </c>
      <c r="E1202" s="115"/>
      <c r="F1202" s="138">
        <v>0</v>
      </c>
      <c r="G1202" s="139">
        <v>2E-3</v>
      </c>
      <c r="H1202" s="104"/>
      <c r="I1202" s="102" cm="1">
        <f t="array" ref="I1202">((_xlfn.XLOOKUP(B1202,'4. Material Balance Activities'!$C$244:$C$292,'4. Material Balance Activities'!$G$244:$G$292,NA,0,1)-_xlfn.XLOOKUP(B1202,'4. Material Balance Activities'!$C$244:$C$292,'4. Material Balance Activities'!$M$244:$M$292,NA,0,1))*G1202)*(1-F1202)</f>
        <v>3.6506250000000002</v>
      </c>
      <c r="J1202" s="105" t="s">
        <v>214</v>
      </c>
      <c r="K1202" s="83" t="s">
        <v>214</v>
      </c>
      <c r="L1202" s="102" cm="1">
        <f t="array" ref="L1202">((_xlfn.XLOOKUP(B1202,'4. Material Balance Activities'!$C$244:$C$292,'4. Material Balance Activities'!$J$244:$J$292,NA,0,1)-_xlfn.XLOOKUP(B1202,'4. Material Balance Activities'!$C$244:$C$292,'4. Material Balance Activities'!$P$244:$P$292,NA,0,1))*G1202)*(1-F1202)</f>
        <v>1.4720262096774194E-2</v>
      </c>
      <c r="M1202" s="105" t="s">
        <v>214</v>
      </c>
      <c r="N1202" s="83" t="s">
        <v>214</v>
      </c>
    </row>
    <row r="1203" spans="1:14" x14ac:dyDescent="0.25">
      <c r="A1203" s="79" t="s">
        <v>374</v>
      </c>
      <c r="B1203" s="133" t="s">
        <v>303</v>
      </c>
      <c r="C1203" s="137" t="s">
        <v>430</v>
      </c>
      <c r="D1203" s="81" t="str">
        <f>IFERROR(IF(C1203="No CAS","",INDEX('DEQ Pollutant List'!$C$7:$C$611,MATCH('5. Pollutant Emissions - MB'!C1203,'DEQ Pollutant List'!$B$7:$B$611,0))),"")</f>
        <v>n-Butyl alcohol</v>
      </c>
      <c r="E1203" s="115"/>
      <c r="F1203" s="138">
        <v>0</v>
      </c>
      <c r="G1203" s="139">
        <v>7.0000000000000007E-2</v>
      </c>
      <c r="H1203" s="104"/>
      <c r="I1203" s="102" cm="1">
        <f t="array" ref="I1203">((_xlfn.XLOOKUP(B1203,'4. Material Balance Activities'!$C$244:$C$292,'4. Material Balance Activities'!$G$244:$G$292,NA,0,1)-_xlfn.XLOOKUP(B1203,'4. Material Balance Activities'!$C$244:$C$292,'4. Material Balance Activities'!$M$244:$M$292,NA,0,1))*G1203)*(1-F1203)</f>
        <v>127.77187500000001</v>
      </c>
      <c r="J1203" s="105" t="s">
        <v>214</v>
      </c>
      <c r="K1203" s="83" t="s">
        <v>214</v>
      </c>
      <c r="L1203" s="102" cm="1">
        <f t="array" ref="L1203">((_xlfn.XLOOKUP(B1203,'4. Material Balance Activities'!$C$244:$C$292,'4. Material Balance Activities'!$J$244:$J$292,NA,0,1)-_xlfn.XLOOKUP(B1203,'4. Material Balance Activities'!$C$244:$C$292,'4. Material Balance Activities'!$P$244:$P$292,NA,0,1))*G1203)*(1-F1203)</f>
        <v>0.51520917338709682</v>
      </c>
      <c r="M1203" s="105" t="s">
        <v>214</v>
      </c>
      <c r="N1203" s="83" t="s">
        <v>214</v>
      </c>
    </row>
    <row r="1204" spans="1:14" x14ac:dyDescent="0.25">
      <c r="A1204" s="79" t="s">
        <v>374</v>
      </c>
      <c r="B1204" s="133" t="s">
        <v>303</v>
      </c>
      <c r="C1204" s="137" t="s">
        <v>432</v>
      </c>
      <c r="D1204" s="81" t="str">
        <f>IFERROR(IF(C1204="No CAS","",INDEX('DEQ Pollutant List'!$C$7:$C$611,MATCH('5. Pollutant Emissions - MB'!C1204,'DEQ Pollutant List'!$B$7:$B$611,0))),"")</f>
        <v>Propylene glycol monomethyl ether acetate</v>
      </c>
      <c r="E1204" s="115"/>
      <c r="F1204" s="138">
        <v>0</v>
      </c>
      <c r="G1204" s="139">
        <v>0.02</v>
      </c>
      <c r="H1204" s="104"/>
      <c r="I1204" s="102" cm="1">
        <f t="array" ref="I1204">((_xlfn.XLOOKUP(B1204,'4. Material Balance Activities'!$C$244:$C$292,'4. Material Balance Activities'!$G$244:$G$292,NA,0,1)-_xlfn.XLOOKUP(B1204,'4. Material Balance Activities'!$C$244:$C$292,'4. Material Balance Activities'!$M$244:$M$292,NA,0,1))*G1204)*(1-F1204)</f>
        <v>36.506250000000001</v>
      </c>
      <c r="J1204" s="105" t="s">
        <v>214</v>
      </c>
      <c r="K1204" s="83" t="s">
        <v>214</v>
      </c>
      <c r="L1204" s="102" cm="1">
        <f t="array" ref="L1204">((_xlfn.XLOOKUP(B1204,'4. Material Balance Activities'!$C$244:$C$292,'4. Material Balance Activities'!$J$244:$J$292,NA,0,1)-_xlfn.XLOOKUP(B1204,'4. Material Balance Activities'!$C$244:$C$292,'4. Material Balance Activities'!$P$244:$P$292,NA,0,1))*G1204)*(1-F1204)</f>
        <v>0.14720262096774195</v>
      </c>
      <c r="M1204" s="105" t="s">
        <v>214</v>
      </c>
      <c r="N1204" s="83" t="s">
        <v>214</v>
      </c>
    </row>
    <row r="1205" spans="1:14" x14ac:dyDescent="0.25">
      <c r="A1205" s="79" t="s">
        <v>374</v>
      </c>
      <c r="B1205" s="133" t="s">
        <v>303</v>
      </c>
      <c r="C1205" s="137" t="s">
        <v>436</v>
      </c>
      <c r="D1205" s="81" t="str">
        <f>IFERROR(IF(C1205="No CAS","",INDEX('DEQ Pollutant List'!$C$7:$C$611,MATCH('5. Pollutant Emissions - MB'!C1205,'DEQ Pollutant List'!$B$7:$B$611,0))),"")</f>
        <v>1,2,3-Trimethylbenzene</v>
      </c>
      <c r="E1205" s="115"/>
      <c r="F1205" s="138">
        <v>0</v>
      </c>
      <c r="G1205" s="139">
        <v>0.01</v>
      </c>
      <c r="H1205" s="104"/>
      <c r="I1205" s="102" cm="1">
        <f t="array" ref="I1205">((_xlfn.XLOOKUP(B1205,'4. Material Balance Activities'!$C$244:$C$292,'4. Material Balance Activities'!$G$244:$G$292,NA,0,1)-_xlfn.XLOOKUP(B1205,'4. Material Balance Activities'!$C$244:$C$292,'4. Material Balance Activities'!$M$244:$M$292,NA,0,1))*G1205)*(1-F1205)</f>
        <v>18.253125000000001</v>
      </c>
      <c r="J1205" s="105" t="s">
        <v>214</v>
      </c>
      <c r="K1205" s="83" t="s">
        <v>214</v>
      </c>
      <c r="L1205" s="102" cm="1">
        <f t="array" ref="L1205">((_xlfn.XLOOKUP(B1205,'4. Material Balance Activities'!$C$244:$C$292,'4. Material Balance Activities'!$J$244:$J$292,NA,0,1)-_xlfn.XLOOKUP(B1205,'4. Material Balance Activities'!$C$244:$C$292,'4. Material Balance Activities'!$P$244:$P$292,NA,0,1))*G1205)*(1-F1205)</f>
        <v>7.3601310483870974E-2</v>
      </c>
      <c r="M1205" s="105" t="s">
        <v>214</v>
      </c>
      <c r="N1205" s="83" t="s">
        <v>214</v>
      </c>
    </row>
    <row r="1206" spans="1:14" x14ac:dyDescent="0.25">
      <c r="A1206" s="79" t="s">
        <v>374</v>
      </c>
      <c r="B1206" s="133" t="s">
        <v>304</v>
      </c>
      <c r="C1206" s="137" t="s">
        <v>156</v>
      </c>
      <c r="D1206" s="81" t="str">
        <f>IFERROR(IF(C1206="No CAS","",INDEX('DEQ Pollutant List'!$C$7:$C$611,MATCH('5. Pollutant Emissions - MB'!C1206,'DEQ Pollutant List'!$B$7:$B$611,0))),"")</f>
        <v>Formaldehyde</v>
      </c>
      <c r="E1206" s="115"/>
      <c r="F1206" s="138">
        <v>0</v>
      </c>
      <c r="G1206" s="139">
        <v>1E-3</v>
      </c>
      <c r="H1206" s="104"/>
      <c r="I1206" s="102" cm="1">
        <f t="array" ref="I1206">((_xlfn.XLOOKUP(B1206,'4. Material Balance Activities'!$C$244:$C$292,'4. Material Balance Activities'!$G$244:$G$292,NA,0,1)-_xlfn.XLOOKUP(B1206,'4. Material Balance Activities'!$C$244:$C$292,'4. Material Balance Activities'!$M$244:$M$292,NA,0,1))*G1206)*(1-F1206)</f>
        <v>1.3530858000000001</v>
      </c>
      <c r="J1206" s="105" t="s">
        <v>214</v>
      </c>
      <c r="K1206" s="83" t="s">
        <v>214</v>
      </c>
      <c r="L1206" s="102" cm="1">
        <f t="array" ref="L1206">((_xlfn.XLOOKUP(B1206,'4. Material Balance Activities'!$C$244:$C$292,'4. Material Balance Activities'!$J$244:$J$292,NA,0,1)-_xlfn.XLOOKUP(B1206,'4. Material Balance Activities'!$C$244:$C$292,'4. Material Balance Activities'!$P$244:$P$292,NA,0,1))*G1206)*(1-F1206)</f>
        <v>5.4559911290322591E-3</v>
      </c>
      <c r="M1206" s="105" t="s">
        <v>214</v>
      </c>
      <c r="N1206" s="83" t="s">
        <v>214</v>
      </c>
    </row>
    <row r="1207" spans="1:14" x14ac:dyDescent="0.25">
      <c r="A1207" s="79" t="s">
        <v>374</v>
      </c>
      <c r="B1207" s="133" t="s">
        <v>304</v>
      </c>
      <c r="C1207" s="137" t="s">
        <v>431</v>
      </c>
      <c r="D1207" s="81" t="str">
        <f>IFERROR(IF(C1207="No CAS","",INDEX('DEQ Pollutant List'!$C$7:$C$611,MATCH('5. Pollutant Emissions - MB'!C1207,'DEQ Pollutant List'!$B$7:$B$611,0))),"")</f>
        <v>1,2,4-Trimethylbenzene</v>
      </c>
      <c r="E1207" s="115"/>
      <c r="F1207" s="138">
        <v>0</v>
      </c>
      <c r="G1207" s="139">
        <v>0.01</v>
      </c>
      <c r="H1207" s="104"/>
      <c r="I1207" s="102" cm="1">
        <f t="array" ref="I1207">((_xlfn.XLOOKUP(B1207,'4. Material Balance Activities'!$C$244:$C$292,'4. Material Balance Activities'!$G$244:$G$292,NA,0,1)-_xlfn.XLOOKUP(B1207,'4. Material Balance Activities'!$C$244:$C$292,'4. Material Balance Activities'!$M$244:$M$292,NA,0,1))*G1207)*(1-F1207)</f>
        <v>13.530858</v>
      </c>
      <c r="J1207" s="105" t="s">
        <v>214</v>
      </c>
      <c r="K1207" s="83" t="s">
        <v>214</v>
      </c>
      <c r="L1207" s="102" cm="1">
        <f t="array" ref="L1207">((_xlfn.XLOOKUP(B1207,'4. Material Balance Activities'!$C$244:$C$292,'4. Material Balance Activities'!$J$244:$J$292,NA,0,1)-_xlfn.XLOOKUP(B1207,'4. Material Balance Activities'!$C$244:$C$292,'4. Material Balance Activities'!$P$244:$P$292,NA,0,1))*G1207)*(1-F1207)</f>
        <v>5.4559911290322588E-2</v>
      </c>
      <c r="M1207" s="105" t="s">
        <v>214</v>
      </c>
      <c r="N1207" s="83" t="s">
        <v>214</v>
      </c>
    </row>
    <row r="1208" spans="1:14" x14ac:dyDescent="0.25">
      <c r="A1208" s="79" t="s">
        <v>374</v>
      </c>
      <c r="B1208" s="133" t="s">
        <v>304</v>
      </c>
      <c r="C1208" s="137" t="s">
        <v>437</v>
      </c>
      <c r="D1208" s="81" t="str">
        <f>IFERROR(IF(C1208="No CAS","",INDEX('DEQ Pollutant List'!$C$7:$C$611,MATCH('5. Pollutant Emissions - MB'!C1208,'DEQ Pollutant List'!$B$7:$B$611,0))),"")</f>
        <v>1,3,5-Trimethylbenzene</v>
      </c>
      <c r="E1208" s="115"/>
      <c r="F1208" s="138">
        <v>0</v>
      </c>
      <c r="G1208" s="139">
        <v>0.01</v>
      </c>
      <c r="H1208" s="104"/>
      <c r="I1208" s="102" cm="1">
        <f t="array" ref="I1208">((_xlfn.XLOOKUP(B1208,'4. Material Balance Activities'!$C$244:$C$292,'4. Material Balance Activities'!$G$244:$G$292,NA,0,1)-_xlfn.XLOOKUP(B1208,'4. Material Balance Activities'!$C$244:$C$292,'4. Material Balance Activities'!$M$244:$M$292,NA,0,1))*G1208)*(1-F1208)</f>
        <v>13.530858</v>
      </c>
      <c r="J1208" s="105" t="s">
        <v>214</v>
      </c>
      <c r="K1208" s="83" t="s">
        <v>214</v>
      </c>
      <c r="L1208" s="102" cm="1">
        <f t="array" ref="L1208">((_xlfn.XLOOKUP(B1208,'4. Material Balance Activities'!$C$244:$C$292,'4. Material Balance Activities'!$J$244:$J$292,NA,0,1)-_xlfn.XLOOKUP(B1208,'4. Material Balance Activities'!$C$244:$C$292,'4. Material Balance Activities'!$P$244:$P$292,NA,0,1))*G1208)*(1-F1208)</f>
        <v>5.4559911290322588E-2</v>
      </c>
      <c r="M1208" s="105" t="s">
        <v>214</v>
      </c>
      <c r="N1208" s="83" t="s">
        <v>214</v>
      </c>
    </row>
    <row r="1209" spans="1:14" x14ac:dyDescent="0.25">
      <c r="A1209" s="79" t="s">
        <v>374</v>
      </c>
      <c r="B1209" s="133" t="s">
        <v>304</v>
      </c>
      <c r="C1209" s="137" t="s">
        <v>191</v>
      </c>
      <c r="D1209" s="81" t="str">
        <f>IFERROR(IF(C1209="No CAS","",INDEX('DEQ Pollutant List'!$C$7:$C$611,MATCH('5. Pollutant Emissions - MB'!C1209,'DEQ Pollutant List'!$B$7:$B$611,0))),"")</f>
        <v>Xylene (mixture), including m-xylene, o-xylene, p-xylene</v>
      </c>
      <c r="E1209" s="115"/>
      <c r="F1209" s="138">
        <v>0</v>
      </c>
      <c r="G1209" s="139">
        <v>1E-3</v>
      </c>
      <c r="H1209" s="104"/>
      <c r="I1209" s="102" cm="1">
        <f t="array" ref="I1209">((_xlfn.XLOOKUP(B1209,'4. Material Balance Activities'!$C$244:$C$292,'4. Material Balance Activities'!$G$244:$G$292,NA,0,1)-_xlfn.XLOOKUP(B1209,'4. Material Balance Activities'!$C$244:$C$292,'4. Material Balance Activities'!$M$244:$M$292,NA,0,1))*G1209)*(1-F1209)</f>
        <v>1.3530858000000001</v>
      </c>
      <c r="J1209" s="105" t="s">
        <v>214</v>
      </c>
      <c r="K1209" s="83" t="s">
        <v>214</v>
      </c>
      <c r="L1209" s="102" cm="1">
        <f t="array" ref="L1209">((_xlfn.XLOOKUP(B1209,'4. Material Balance Activities'!$C$244:$C$292,'4. Material Balance Activities'!$J$244:$J$292,NA,0,1)-_xlfn.XLOOKUP(B1209,'4. Material Balance Activities'!$C$244:$C$292,'4. Material Balance Activities'!$P$244:$P$292,NA,0,1))*G1209)*(1-F1209)</f>
        <v>5.4559911290322591E-3</v>
      </c>
      <c r="M1209" s="105" t="s">
        <v>214</v>
      </c>
      <c r="N1209" s="83" t="s">
        <v>214</v>
      </c>
    </row>
    <row r="1210" spans="1:14" x14ac:dyDescent="0.25">
      <c r="A1210" s="79" t="s">
        <v>374</v>
      </c>
      <c r="B1210" s="133" t="s">
        <v>304</v>
      </c>
      <c r="C1210" s="137" t="s">
        <v>181</v>
      </c>
      <c r="D1210" s="81" t="str">
        <f>IFERROR(IF(C1210="No CAS","",INDEX('DEQ Pollutant List'!$C$7:$C$611,MATCH('5. Pollutant Emissions - MB'!C1210,'DEQ Pollutant List'!$B$7:$B$611,0))),"")</f>
        <v>Ethyl benzene</v>
      </c>
      <c r="E1210" s="115"/>
      <c r="F1210" s="138">
        <v>0</v>
      </c>
      <c r="G1210" s="139">
        <v>1E-3</v>
      </c>
      <c r="H1210" s="104"/>
      <c r="I1210" s="102" cm="1">
        <f t="array" ref="I1210">((_xlfn.XLOOKUP(B1210,'4. Material Balance Activities'!$C$244:$C$292,'4. Material Balance Activities'!$G$244:$G$292,NA,0,1)-_xlfn.XLOOKUP(B1210,'4. Material Balance Activities'!$C$244:$C$292,'4. Material Balance Activities'!$M$244:$M$292,NA,0,1))*G1210)*(1-F1210)</f>
        <v>1.3530858000000001</v>
      </c>
      <c r="J1210" s="105" t="s">
        <v>214</v>
      </c>
      <c r="K1210" s="83" t="s">
        <v>214</v>
      </c>
      <c r="L1210" s="102" cm="1">
        <f t="array" ref="L1210">((_xlfn.XLOOKUP(B1210,'4. Material Balance Activities'!$C$244:$C$292,'4. Material Balance Activities'!$J$244:$J$292,NA,0,1)-_xlfn.XLOOKUP(B1210,'4. Material Balance Activities'!$C$244:$C$292,'4. Material Balance Activities'!$P$244:$P$292,NA,0,1))*G1210)*(1-F1210)</f>
        <v>5.4559911290322591E-3</v>
      </c>
      <c r="M1210" s="105" t="s">
        <v>214</v>
      </c>
      <c r="N1210" s="83" t="s">
        <v>214</v>
      </c>
    </row>
    <row r="1211" spans="1:14" x14ac:dyDescent="0.25">
      <c r="A1211" s="79" t="s">
        <v>374</v>
      </c>
      <c r="B1211" s="133" t="s">
        <v>304</v>
      </c>
      <c r="C1211" s="137" t="s">
        <v>428</v>
      </c>
      <c r="D1211" s="81" t="str">
        <f>IFERROR(IF(C1211="No CAS","",INDEX('DEQ Pollutant List'!$C$7:$C$611,MATCH('5. Pollutant Emissions - MB'!C1211,'DEQ Pollutant List'!$B$7:$B$611,0))),"")</f>
        <v>Isopropylbenzene (cumene)</v>
      </c>
      <c r="E1211" s="115"/>
      <c r="F1211" s="138">
        <v>0</v>
      </c>
      <c r="G1211" s="139">
        <v>2E-3</v>
      </c>
      <c r="H1211" s="104"/>
      <c r="I1211" s="102" cm="1">
        <f t="array" ref="I1211">((_xlfn.XLOOKUP(B1211,'4. Material Balance Activities'!$C$244:$C$292,'4. Material Balance Activities'!$G$244:$G$292,NA,0,1)-_xlfn.XLOOKUP(B1211,'4. Material Balance Activities'!$C$244:$C$292,'4. Material Balance Activities'!$M$244:$M$292,NA,0,1))*G1211)*(1-F1211)</f>
        <v>2.7061716000000002</v>
      </c>
      <c r="J1211" s="105" t="s">
        <v>214</v>
      </c>
      <c r="K1211" s="83" t="s">
        <v>214</v>
      </c>
      <c r="L1211" s="102" cm="1">
        <f t="array" ref="L1211">((_xlfn.XLOOKUP(B1211,'4. Material Balance Activities'!$C$244:$C$292,'4. Material Balance Activities'!$J$244:$J$292,NA,0,1)-_xlfn.XLOOKUP(B1211,'4. Material Balance Activities'!$C$244:$C$292,'4. Material Balance Activities'!$P$244:$P$292,NA,0,1))*G1211)*(1-F1211)</f>
        <v>1.0911982258064518E-2</v>
      </c>
      <c r="M1211" s="105" t="s">
        <v>214</v>
      </c>
      <c r="N1211" s="83" t="s">
        <v>214</v>
      </c>
    </row>
    <row r="1212" spans="1:14" x14ac:dyDescent="0.25">
      <c r="A1212" s="79" t="s">
        <v>374</v>
      </c>
      <c r="B1212" s="133" t="s">
        <v>304</v>
      </c>
      <c r="C1212" s="137" t="s">
        <v>430</v>
      </c>
      <c r="D1212" s="81" t="str">
        <f>IFERROR(IF(C1212="No CAS","",INDEX('DEQ Pollutant List'!$C$7:$C$611,MATCH('5. Pollutant Emissions - MB'!C1212,'DEQ Pollutant List'!$B$7:$B$611,0))),"")</f>
        <v>n-Butyl alcohol</v>
      </c>
      <c r="E1212" s="115"/>
      <c r="F1212" s="138">
        <v>0</v>
      </c>
      <c r="G1212" s="139">
        <v>7.0000000000000007E-2</v>
      </c>
      <c r="H1212" s="104"/>
      <c r="I1212" s="102" cm="1">
        <f t="array" ref="I1212">((_xlfn.XLOOKUP(B1212,'4. Material Balance Activities'!$C$244:$C$292,'4. Material Balance Activities'!$G$244:$G$292,NA,0,1)-_xlfn.XLOOKUP(B1212,'4. Material Balance Activities'!$C$244:$C$292,'4. Material Balance Activities'!$M$244:$M$292,NA,0,1))*G1212)*(1-F1212)</f>
        <v>94.716006000000007</v>
      </c>
      <c r="J1212" s="105" t="s">
        <v>214</v>
      </c>
      <c r="K1212" s="83" t="s">
        <v>214</v>
      </c>
      <c r="L1212" s="102" cm="1">
        <f t="array" ref="L1212">((_xlfn.XLOOKUP(B1212,'4. Material Balance Activities'!$C$244:$C$292,'4. Material Balance Activities'!$J$244:$J$292,NA,0,1)-_xlfn.XLOOKUP(B1212,'4. Material Balance Activities'!$C$244:$C$292,'4. Material Balance Activities'!$P$244:$P$292,NA,0,1))*G1212)*(1-F1212)</f>
        <v>0.38191937903225814</v>
      </c>
      <c r="M1212" s="105" t="s">
        <v>214</v>
      </c>
      <c r="N1212" s="83" t="s">
        <v>214</v>
      </c>
    </row>
    <row r="1213" spans="1:14" x14ac:dyDescent="0.25">
      <c r="A1213" s="79" t="s">
        <v>374</v>
      </c>
      <c r="B1213" s="133" t="s">
        <v>304</v>
      </c>
      <c r="C1213" s="137" t="s">
        <v>432</v>
      </c>
      <c r="D1213" s="81" t="str">
        <f>IFERROR(IF(C1213="No CAS","",INDEX('DEQ Pollutant List'!$C$7:$C$611,MATCH('5. Pollutant Emissions - MB'!C1213,'DEQ Pollutant List'!$B$7:$B$611,0))),"")</f>
        <v>Propylene glycol monomethyl ether acetate</v>
      </c>
      <c r="E1213" s="115"/>
      <c r="F1213" s="138">
        <v>0</v>
      </c>
      <c r="G1213" s="139">
        <v>0.02</v>
      </c>
      <c r="H1213" s="104"/>
      <c r="I1213" s="102" cm="1">
        <f t="array" ref="I1213">((_xlfn.XLOOKUP(B1213,'4. Material Balance Activities'!$C$244:$C$292,'4. Material Balance Activities'!$G$244:$G$292,NA,0,1)-_xlfn.XLOOKUP(B1213,'4. Material Balance Activities'!$C$244:$C$292,'4. Material Balance Activities'!$M$244:$M$292,NA,0,1))*G1213)*(1-F1213)</f>
        <v>27.061716000000001</v>
      </c>
      <c r="J1213" s="105" t="s">
        <v>214</v>
      </c>
      <c r="K1213" s="83" t="s">
        <v>214</v>
      </c>
      <c r="L1213" s="102" cm="1">
        <f t="array" ref="L1213">((_xlfn.XLOOKUP(B1213,'4. Material Balance Activities'!$C$244:$C$292,'4. Material Balance Activities'!$J$244:$J$292,NA,0,1)-_xlfn.XLOOKUP(B1213,'4. Material Balance Activities'!$C$244:$C$292,'4. Material Balance Activities'!$P$244:$P$292,NA,0,1))*G1213)*(1-F1213)</f>
        <v>0.10911982258064518</v>
      </c>
      <c r="M1213" s="105" t="s">
        <v>214</v>
      </c>
      <c r="N1213" s="83" t="s">
        <v>214</v>
      </c>
    </row>
    <row r="1214" spans="1:14" x14ac:dyDescent="0.25">
      <c r="A1214" s="79" t="s">
        <v>374</v>
      </c>
      <c r="B1214" s="133" t="s">
        <v>304</v>
      </c>
      <c r="C1214" s="137" t="s">
        <v>436</v>
      </c>
      <c r="D1214" s="81" t="str">
        <f>IFERROR(IF(C1214="No CAS","",INDEX('DEQ Pollutant List'!$C$7:$C$611,MATCH('5. Pollutant Emissions - MB'!C1214,'DEQ Pollutant List'!$B$7:$B$611,0))),"")</f>
        <v>1,2,3-Trimethylbenzene</v>
      </c>
      <c r="E1214" s="115"/>
      <c r="F1214" s="138">
        <v>0</v>
      </c>
      <c r="G1214" s="139">
        <v>0.01</v>
      </c>
      <c r="H1214" s="104"/>
      <c r="I1214" s="102" cm="1">
        <f t="array" ref="I1214">((_xlfn.XLOOKUP(B1214,'4. Material Balance Activities'!$C$244:$C$292,'4. Material Balance Activities'!$G$244:$G$292,NA,0,1)-_xlfn.XLOOKUP(B1214,'4. Material Balance Activities'!$C$244:$C$292,'4. Material Balance Activities'!$M$244:$M$292,NA,0,1))*G1214)*(1-F1214)</f>
        <v>13.530858</v>
      </c>
      <c r="J1214" s="105" t="s">
        <v>214</v>
      </c>
      <c r="K1214" s="83" t="s">
        <v>214</v>
      </c>
      <c r="L1214" s="102" cm="1">
        <f t="array" ref="L1214">((_xlfn.XLOOKUP(B1214,'4. Material Balance Activities'!$C$244:$C$292,'4. Material Balance Activities'!$J$244:$J$292,NA,0,1)-_xlfn.XLOOKUP(B1214,'4. Material Balance Activities'!$C$244:$C$292,'4. Material Balance Activities'!$P$244:$P$292,NA,0,1))*G1214)*(1-F1214)</f>
        <v>5.4559911290322588E-2</v>
      </c>
      <c r="M1214" s="105" t="s">
        <v>214</v>
      </c>
      <c r="N1214" s="83" t="s">
        <v>214</v>
      </c>
    </row>
    <row r="1215" spans="1:14" x14ac:dyDescent="0.25">
      <c r="A1215" s="79" t="s">
        <v>374</v>
      </c>
      <c r="B1215" s="133" t="s">
        <v>305</v>
      </c>
      <c r="C1215" s="137" t="s">
        <v>181</v>
      </c>
      <c r="D1215" s="81" t="str">
        <f>IFERROR(IF(C1215="No CAS","",INDEX('DEQ Pollutant List'!$C$7:$C$611,MATCH('5. Pollutant Emissions - MB'!C1215,'DEQ Pollutant List'!$B$7:$B$611,0))),"")</f>
        <v>Ethyl benzene</v>
      </c>
      <c r="E1215" s="115"/>
      <c r="F1215" s="138">
        <v>0</v>
      </c>
      <c r="G1215" s="139">
        <v>1E-3</v>
      </c>
      <c r="H1215" s="104"/>
      <c r="I1215" s="102" cm="1">
        <f t="array" ref="I1215">((_xlfn.XLOOKUP(B1215,'4. Material Balance Activities'!$C$244:$C$292,'4. Material Balance Activities'!$G$244:$G$292,NA,0,1)-_xlfn.XLOOKUP(B1215,'4. Material Balance Activities'!$C$244:$C$292,'4. Material Balance Activities'!$M$244:$M$292,NA,0,1))*G1215)*(1-F1215)</f>
        <v>1.6962627000000003</v>
      </c>
      <c r="J1215" s="105" t="s">
        <v>214</v>
      </c>
      <c r="K1215" s="83" t="s">
        <v>214</v>
      </c>
      <c r="L1215" s="102" cm="1">
        <f t="array" ref="L1215">((_xlfn.XLOOKUP(B1215,'4. Material Balance Activities'!$C$244:$C$292,'4. Material Balance Activities'!$J$244:$J$292,NA,0,1)-_xlfn.XLOOKUP(B1215,'4. Material Balance Activities'!$C$244:$C$292,'4. Material Balance Activities'!$P$244:$P$292,NA,0,1))*G1215)*(1-F1215)</f>
        <v>6.8397689516129043E-3</v>
      </c>
      <c r="M1215" s="105" t="s">
        <v>214</v>
      </c>
      <c r="N1215" s="83" t="s">
        <v>214</v>
      </c>
    </row>
    <row r="1216" spans="1:14" x14ac:dyDescent="0.25">
      <c r="A1216" s="79" t="s">
        <v>374</v>
      </c>
      <c r="B1216" s="133" t="s">
        <v>305</v>
      </c>
      <c r="C1216" s="137" t="s">
        <v>191</v>
      </c>
      <c r="D1216" s="81" t="str">
        <f>IFERROR(IF(C1216="No CAS","",INDEX('DEQ Pollutant List'!$C$7:$C$611,MATCH('5. Pollutant Emissions - MB'!C1216,'DEQ Pollutant List'!$B$7:$B$611,0))),"")</f>
        <v>Xylene (mixture), including m-xylene, o-xylene, p-xylene</v>
      </c>
      <c r="E1216" s="115"/>
      <c r="F1216" s="138">
        <v>0</v>
      </c>
      <c r="G1216" s="139">
        <v>0.01</v>
      </c>
      <c r="H1216" s="104"/>
      <c r="I1216" s="102" cm="1">
        <f t="array" ref="I1216">((_xlfn.XLOOKUP(B1216,'4. Material Balance Activities'!$C$244:$C$292,'4. Material Balance Activities'!$G$244:$G$292,NA,0,1)-_xlfn.XLOOKUP(B1216,'4. Material Balance Activities'!$C$244:$C$292,'4. Material Balance Activities'!$M$244:$M$292,NA,0,1))*G1216)*(1-F1216)</f>
        <v>16.962627000000001</v>
      </c>
      <c r="J1216" s="105" t="s">
        <v>214</v>
      </c>
      <c r="K1216" s="83" t="s">
        <v>214</v>
      </c>
      <c r="L1216" s="102" cm="1">
        <f t="array" ref="L1216">((_xlfn.XLOOKUP(B1216,'4. Material Balance Activities'!$C$244:$C$292,'4. Material Balance Activities'!$J$244:$J$292,NA,0,1)-_xlfn.XLOOKUP(B1216,'4. Material Balance Activities'!$C$244:$C$292,'4. Material Balance Activities'!$P$244:$P$292,NA,0,1))*G1216)*(1-F1216)</f>
        <v>6.839768951612904E-2</v>
      </c>
      <c r="M1216" s="105" t="s">
        <v>214</v>
      </c>
      <c r="N1216" s="83" t="s">
        <v>214</v>
      </c>
    </row>
    <row r="1217" spans="1:14" x14ac:dyDescent="0.25">
      <c r="A1217" s="79" t="s">
        <v>374</v>
      </c>
      <c r="B1217" s="133" t="s">
        <v>305</v>
      </c>
      <c r="C1217" s="137" t="s">
        <v>156</v>
      </c>
      <c r="D1217" s="81" t="str">
        <f>IFERROR(IF(C1217="No CAS","",INDEX('DEQ Pollutant List'!$C$7:$C$611,MATCH('5. Pollutant Emissions - MB'!C1217,'DEQ Pollutant List'!$B$7:$B$611,0))),"")</f>
        <v>Formaldehyde</v>
      </c>
      <c r="E1217" s="115"/>
      <c r="F1217" s="138">
        <v>0</v>
      </c>
      <c r="G1217" s="139">
        <v>1E-3</v>
      </c>
      <c r="H1217" s="104"/>
      <c r="I1217" s="102" cm="1">
        <f t="array" ref="I1217">((_xlfn.XLOOKUP(B1217,'4. Material Balance Activities'!$C$244:$C$292,'4. Material Balance Activities'!$G$244:$G$292,NA,0,1)-_xlfn.XLOOKUP(B1217,'4. Material Balance Activities'!$C$244:$C$292,'4. Material Balance Activities'!$M$244:$M$292,NA,0,1))*G1217)*(1-F1217)</f>
        <v>1.6962627000000003</v>
      </c>
      <c r="J1217" s="105" t="s">
        <v>214</v>
      </c>
      <c r="K1217" s="83" t="s">
        <v>214</v>
      </c>
      <c r="L1217" s="102" cm="1">
        <f t="array" ref="L1217">((_xlfn.XLOOKUP(B1217,'4. Material Balance Activities'!$C$244:$C$292,'4. Material Balance Activities'!$J$244:$J$292,NA,0,1)-_xlfn.XLOOKUP(B1217,'4. Material Balance Activities'!$C$244:$C$292,'4. Material Balance Activities'!$P$244:$P$292,NA,0,1))*G1217)*(1-F1217)</f>
        <v>6.8397689516129043E-3</v>
      </c>
      <c r="M1217" s="105" t="s">
        <v>214</v>
      </c>
      <c r="N1217" s="83" t="s">
        <v>214</v>
      </c>
    </row>
    <row r="1218" spans="1:14" x14ac:dyDescent="0.25">
      <c r="A1218" s="79" t="s">
        <v>374</v>
      </c>
      <c r="B1218" s="133" t="s">
        <v>305</v>
      </c>
      <c r="C1218" s="137" t="s">
        <v>431</v>
      </c>
      <c r="D1218" s="81" t="str">
        <f>IFERROR(IF(C1218="No CAS","",INDEX('DEQ Pollutant List'!$C$7:$C$611,MATCH('5. Pollutant Emissions - MB'!C1218,'DEQ Pollutant List'!$B$7:$B$611,0))),"")</f>
        <v>1,2,4-Trimethylbenzene</v>
      </c>
      <c r="E1218" s="115"/>
      <c r="F1218" s="138">
        <v>0</v>
      </c>
      <c r="G1218" s="139">
        <v>0.01</v>
      </c>
      <c r="H1218" s="104"/>
      <c r="I1218" s="102" cm="1">
        <f t="array" ref="I1218">((_xlfn.XLOOKUP(B1218,'4. Material Balance Activities'!$C$244:$C$292,'4. Material Balance Activities'!$G$244:$G$292,NA,0,1)-_xlfn.XLOOKUP(B1218,'4. Material Balance Activities'!$C$244:$C$292,'4. Material Balance Activities'!$M$244:$M$292,NA,0,1))*G1218)*(1-F1218)</f>
        <v>16.962627000000001</v>
      </c>
      <c r="J1218" s="105" t="s">
        <v>214</v>
      </c>
      <c r="K1218" s="83" t="s">
        <v>214</v>
      </c>
      <c r="L1218" s="102" cm="1">
        <f t="array" ref="L1218">((_xlfn.XLOOKUP(B1218,'4. Material Balance Activities'!$C$244:$C$292,'4. Material Balance Activities'!$J$244:$J$292,NA,0,1)-_xlfn.XLOOKUP(B1218,'4. Material Balance Activities'!$C$244:$C$292,'4. Material Balance Activities'!$P$244:$P$292,NA,0,1))*G1218)*(1-F1218)</f>
        <v>6.839768951612904E-2</v>
      </c>
      <c r="M1218" s="105" t="s">
        <v>214</v>
      </c>
      <c r="N1218" s="83" t="s">
        <v>214</v>
      </c>
    </row>
    <row r="1219" spans="1:14" x14ac:dyDescent="0.25">
      <c r="A1219" s="79" t="s">
        <v>374</v>
      </c>
      <c r="B1219" s="133" t="s">
        <v>305</v>
      </c>
      <c r="C1219" s="137" t="s">
        <v>437</v>
      </c>
      <c r="D1219" s="81" t="str">
        <f>IFERROR(IF(C1219="No CAS","",INDEX('DEQ Pollutant List'!$C$7:$C$611,MATCH('5. Pollutant Emissions - MB'!C1219,'DEQ Pollutant List'!$B$7:$B$611,0))),"")</f>
        <v>1,3,5-Trimethylbenzene</v>
      </c>
      <c r="E1219" s="115"/>
      <c r="F1219" s="138">
        <v>0</v>
      </c>
      <c r="G1219" s="139">
        <v>0.01</v>
      </c>
      <c r="H1219" s="104"/>
      <c r="I1219" s="102" cm="1">
        <f t="array" ref="I1219">((_xlfn.XLOOKUP(B1219,'4. Material Balance Activities'!$C$244:$C$292,'4. Material Balance Activities'!$G$244:$G$292,NA,0,1)-_xlfn.XLOOKUP(B1219,'4. Material Balance Activities'!$C$244:$C$292,'4. Material Balance Activities'!$M$244:$M$292,NA,0,1))*G1219)*(1-F1219)</f>
        <v>16.962627000000001</v>
      </c>
      <c r="J1219" s="105" t="s">
        <v>214</v>
      </c>
      <c r="K1219" s="83" t="s">
        <v>214</v>
      </c>
      <c r="L1219" s="102" cm="1">
        <f t="array" ref="L1219">((_xlfn.XLOOKUP(B1219,'4. Material Balance Activities'!$C$244:$C$292,'4. Material Balance Activities'!$J$244:$J$292,NA,0,1)-_xlfn.XLOOKUP(B1219,'4. Material Balance Activities'!$C$244:$C$292,'4. Material Balance Activities'!$P$244:$P$292,NA,0,1))*G1219)*(1-F1219)</f>
        <v>6.839768951612904E-2</v>
      </c>
      <c r="M1219" s="105" t="s">
        <v>214</v>
      </c>
      <c r="N1219" s="83" t="s">
        <v>214</v>
      </c>
    </row>
    <row r="1220" spans="1:14" x14ac:dyDescent="0.25">
      <c r="A1220" s="79" t="s">
        <v>374</v>
      </c>
      <c r="B1220" s="133" t="s">
        <v>305</v>
      </c>
      <c r="C1220" s="137" t="s">
        <v>428</v>
      </c>
      <c r="D1220" s="81" t="str">
        <f>IFERROR(IF(C1220="No CAS","",INDEX('DEQ Pollutant List'!$C$7:$C$611,MATCH('5. Pollutant Emissions - MB'!C1220,'DEQ Pollutant List'!$B$7:$B$611,0))),"")</f>
        <v>Isopropylbenzene (cumene)</v>
      </c>
      <c r="E1220" s="115"/>
      <c r="F1220" s="138">
        <v>0</v>
      </c>
      <c r="G1220" s="139">
        <v>2E-3</v>
      </c>
      <c r="H1220" s="104"/>
      <c r="I1220" s="102" cm="1">
        <f t="array" ref="I1220">((_xlfn.XLOOKUP(B1220,'4. Material Balance Activities'!$C$244:$C$292,'4. Material Balance Activities'!$G$244:$G$292,NA,0,1)-_xlfn.XLOOKUP(B1220,'4. Material Balance Activities'!$C$244:$C$292,'4. Material Balance Activities'!$M$244:$M$292,NA,0,1))*G1220)*(1-F1220)</f>
        <v>3.3925254000000007</v>
      </c>
      <c r="J1220" s="105" t="s">
        <v>214</v>
      </c>
      <c r="K1220" s="83" t="s">
        <v>214</v>
      </c>
      <c r="L1220" s="102" cm="1">
        <f t="array" ref="L1220">((_xlfn.XLOOKUP(B1220,'4. Material Balance Activities'!$C$244:$C$292,'4. Material Balance Activities'!$J$244:$J$292,NA,0,1)-_xlfn.XLOOKUP(B1220,'4. Material Balance Activities'!$C$244:$C$292,'4. Material Balance Activities'!$P$244:$P$292,NA,0,1))*G1220)*(1-F1220)</f>
        <v>1.3679537903225809E-2</v>
      </c>
      <c r="M1220" s="105" t="s">
        <v>214</v>
      </c>
      <c r="N1220" s="83" t="s">
        <v>214</v>
      </c>
    </row>
    <row r="1221" spans="1:14" x14ac:dyDescent="0.25">
      <c r="A1221" s="79" t="s">
        <v>374</v>
      </c>
      <c r="B1221" s="133" t="s">
        <v>305</v>
      </c>
      <c r="C1221" s="137" t="s">
        <v>430</v>
      </c>
      <c r="D1221" s="81" t="str">
        <f>IFERROR(IF(C1221="No CAS","",INDEX('DEQ Pollutant List'!$C$7:$C$611,MATCH('5. Pollutant Emissions - MB'!C1221,'DEQ Pollutant List'!$B$7:$B$611,0))),"")</f>
        <v>n-Butyl alcohol</v>
      </c>
      <c r="E1221" s="115"/>
      <c r="F1221" s="138">
        <v>0</v>
      </c>
      <c r="G1221" s="139">
        <v>7.0000000000000007E-2</v>
      </c>
      <c r="H1221" s="104"/>
      <c r="I1221" s="102" cm="1">
        <f t="array" ref="I1221">((_xlfn.XLOOKUP(B1221,'4. Material Balance Activities'!$C$244:$C$292,'4. Material Balance Activities'!$G$244:$G$292,NA,0,1)-_xlfn.XLOOKUP(B1221,'4. Material Balance Activities'!$C$244:$C$292,'4. Material Balance Activities'!$M$244:$M$292,NA,0,1))*G1221)*(1-F1221)</f>
        <v>118.73838900000003</v>
      </c>
      <c r="J1221" s="105" t="s">
        <v>214</v>
      </c>
      <c r="K1221" s="83" t="s">
        <v>214</v>
      </c>
      <c r="L1221" s="102" cm="1">
        <f t="array" ref="L1221">((_xlfn.XLOOKUP(B1221,'4. Material Balance Activities'!$C$244:$C$292,'4. Material Balance Activities'!$J$244:$J$292,NA,0,1)-_xlfn.XLOOKUP(B1221,'4. Material Balance Activities'!$C$244:$C$292,'4. Material Balance Activities'!$P$244:$P$292,NA,0,1))*G1221)*(1-F1221)</f>
        <v>0.47878382661290336</v>
      </c>
      <c r="M1221" s="105" t="s">
        <v>214</v>
      </c>
      <c r="N1221" s="83" t="s">
        <v>214</v>
      </c>
    </row>
    <row r="1222" spans="1:14" x14ac:dyDescent="0.25">
      <c r="A1222" s="79" t="s">
        <v>374</v>
      </c>
      <c r="B1222" s="133" t="s">
        <v>305</v>
      </c>
      <c r="C1222" s="137" t="s">
        <v>432</v>
      </c>
      <c r="D1222" s="81" t="str">
        <f>IFERROR(IF(C1222="No CAS","",INDEX('DEQ Pollutant List'!$C$7:$C$611,MATCH('5. Pollutant Emissions - MB'!C1222,'DEQ Pollutant List'!$B$7:$B$611,0))),"")</f>
        <v>Propylene glycol monomethyl ether acetate</v>
      </c>
      <c r="E1222" s="115"/>
      <c r="F1222" s="138">
        <v>0</v>
      </c>
      <c r="G1222" s="139">
        <v>0.03</v>
      </c>
      <c r="H1222" s="104"/>
      <c r="I1222" s="102" cm="1">
        <f t="array" ref="I1222">((_xlfn.XLOOKUP(B1222,'4. Material Balance Activities'!$C$244:$C$292,'4. Material Balance Activities'!$G$244:$G$292,NA,0,1)-_xlfn.XLOOKUP(B1222,'4. Material Balance Activities'!$C$244:$C$292,'4. Material Balance Activities'!$M$244:$M$292,NA,0,1))*G1222)*(1-F1222)</f>
        <v>50.887881000000007</v>
      </c>
      <c r="J1222" s="105" t="s">
        <v>214</v>
      </c>
      <c r="K1222" s="83" t="s">
        <v>214</v>
      </c>
      <c r="L1222" s="102" cm="1">
        <f t="array" ref="L1222">((_xlfn.XLOOKUP(B1222,'4. Material Balance Activities'!$C$244:$C$292,'4. Material Balance Activities'!$J$244:$J$292,NA,0,1)-_xlfn.XLOOKUP(B1222,'4. Material Balance Activities'!$C$244:$C$292,'4. Material Balance Activities'!$P$244:$P$292,NA,0,1))*G1222)*(1-F1222)</f>
        <v>0.20519306854838712</v>
      </c>
      <c r="M1222" s="105" t="s">
        <v>214</v>
      </c>
      <c r="N1222" s="83" t="s">
        <v>214</v>
      </c>
    </row>
    <row r="1223" spans="1:14" x14ac:dyDescent="0.25">
      <c r="A1223" s="79" t="s">
        <v>374</v>
      </c>
      <c r="B1223" s="133" t="s">
        <v>305</v>
      </c>
      <c r="C1223" s="137" t="s">
        <v>436</v>
      </c>
      <c r="D1223" s="81" t="str">
        <f>IFERROR(IF(C1223="No CAS","",INDEX('DEQ Pollutant List'!$C$7:$C$611,MATCH('5. Pollutant Emissions - MB'!C1223,'DEQ Pollutant List'!$B$7:$B$611,0))),"")</f>
        <v>1,2,3-Trimethylbenzene</v>
      </c>
      <c r="E1223" s="115"/>
      <c r="F1223" s="138">
        <v>0</v>
      </c>
      <c r="G1223" s="139">
        <v>0.01</v>
      </c>
      <c r="H1223" s="104"/>
      <c r="I1223" s="102" cm="1">
        <f t="array" ref="I1223">((_xlfn.XLOOKUP(B1223,'4. Material Balance Activities'!$C$244:$C$292,'4. Material Balance Activities'!$G$244:$G$292,NA,0,1)-_xlfn.XLOOKUP(B1223,'4. Material Balance Activities'!$C$244:$C$292,'4. Material Balance Activities'!$M$244:$M$292,NA,0,1))*G1223)*(1-F1223)</f>
        <v>16.962627000000001</v>
      </c>
      <c r="J1223" s="105" t="s">
        <v>214</v>
      </c>
      <c r="K1223" s="83" t="s">
        <v>214</v>
      </c>
      <c r="L1223" s="102" cm="1">
        <f t="array" ref="L1223">((_xlfn.XLOOKUP(B1223,'4. Material Balance Activities'!$C$244:$C$292,'4. Material Balance Activities'!$J$244:$J$292,NA,0,1)-_xlfn.XLOOKUP(B1223,'4. Material Balance Activities'!$C$244:$C$292,'4. Material Balance Activities'!$P$244:$P$292,NA,0,1))*G1223)*(1-F1223)</f>
        <v>6.839768951612904E-2</v>
      </c>
      <c r="M1223" s="105" t="s">
        <v>214</v>
      </c>
      <c r="N1223" s="83" t="s">
        <v>214</v>
      </c>
    </row>
    <row r="1224" spans="1:14" x14ac:dyDescent="0.25">
      <c r="A1224" s="79" t="s">
        <v>374</v>
      </c>
      <c r="B1224" s="133" t="s">
        <v>306</v>
      </c>
      <c r="C1224" s="137" t="s">
        <v>191</v>
      </c>
      <c r="D1224" s="81" t="str">
        <f>IFERROR(IF(C1224="No CAS","",INDEX('DEQ Pollutant List'!$C$7:$C$611,MATCH('5. Pollutant Emissions - MB'!C1224,'DEQ Pollutant List'!$B$7:$B$611,0))),"")</f>
        <v>Xylene (mixture), including m-xylene, o-xylene, p-xylene</v>
      </c>
      <c r="E1224" s="115"/>
      <c r="F1224" s="138">
        <v>0</v>
      </c>
      <c r="G1224" s="139">
        <v>0.01</v>
      </c>
      <c r="H1224" s="104"/>
      <c r="I1224" s="102" cm="1">
        <f t="array" ref="I1224">((_xlfn.XLOOKUP(B1224,'4. Material Balance Activities'!$C$244:$C$292,'4. Material Balance Activities'!$G$244:$G$292,NA,0,1)-_xlfn.XLOOKUP(B1224,'4. Material Balance Activities'!$C$244:$C$292,'4. Material Balance Activities'!$M$244:$M$292,NA,0,1))*G1224)*(1-F1224)</f>
        <v>3.05613</v>
      </c>
      <c r="J1224" s="105" t="s">
        <v>214</v>
      </c>
      <c r="K1224" s="83" t="s">
        <v>214</v>
      </c>
      <c r="L1224" s="102" cm="1">
        <f t="array" ref="L1224">((_xlfn.XLOOKUP(B1224,'4. Material Balance Activities'!$C$244:$C$292,'4. Material Balance Activities'!$J$244:$J$292,NA,0,1)-_xlfn.XLOOKUP(B1224,'4. Material Balance Activities'!$C$244:$C$292,'4. Material Balance Activities'!$P$244:$P$292,NA,0,1))*G1224)*(1-F1224)</f>
        <v>1.2323104838709678E-2</v>
      </c>
      <c r="M1224" s="105" t="s">
        <v>214</v>
      </c>
      <c r="N1224" s="83" t="s">
        <v>214</v>
      </c>
    </row>
    <row r="1225" spans="1:14" x14ac:dyDescent="0.25">
      <c r="A1225" s="79" t="s">
        <v>374</v>
      </c>
      <c r="B1225" s="133" t="s">
        <v>306</v>
      </c>
      <c r="C1225" s="137" t="s">
        <v>181</v>
      </c>
      <c r="D1225" s="81" t="str">
        <f>IFERROR(IF(C1225="No CAS","",INDEX('DEQ Pollutant List'!$C$7:$C$611,MATCH('5. Pollutant Emissions - MB'!C1225,'DEQ Pollutant List'!$B$7:$B$611,0))),"")</f>
        <v>Ethyl benzene</v>
      </c>
      <c r="E1225" s="115"/>
      <c r="F1225" s="138">
        <v>0</v>
      </c>
      <c r="G1225" s="139">
        <v>3.0000000000000001E-3</v>
      </c>
      <c r="H1225" s="104"/>
      <c r="I1225" s="102" cm="1">
        <f t="array" ref="I1225">((_xlfn.XLOOKUP(B1225,'4. Material Balance Activities'!$C$244:$C$292,'4. Material Balance Activities'!$G$244:$G$292,NA,0,1)-_xlfn.XLOOKUP(B1225,'4. Material Balance Activities'!$C$244:$C$292,'4. Material Balance Activities'!$M$244:$M$292,NA,0,1))*G1225)*(1-F1225)</f>
        <v>0.91683900000000007</v>
      </c>
      <c r="J1225" s="105" t="s">
        <v>214</v>
      </c>
      <c r="K1225" s="83" t="s">
        <v>214</v>
      </c>
      <c r="L1225" s="102" cm="1">
        <f t="array" ref="L1225">((_xlfn.XLOOKUP(B1225,'4. Material Balance Activities'!$C$244:$C$292,'4. Material Balance Activities'!$J$244:$J$292,NA,0,1)-_xlfn.XLOOKUP(B1225,'4. Material Balance Activities'!$C$244:$C$292,'4. Material Balance Activities'!$P$244:$P$292,NA,0,1))*G1225)*(1-F1225)</f>
        <v>3.6969314516129034E-3</v>
      </c>
      <c r="M1225" s="105" t="s">
        <v>214</v>
      </c>
      <c r="N1225" s="83" t="s">
        <v>214</v>
      </c>
    </row>
    <row r="1226" spans="1:14" x14ac:dyDescent="0.25">
      <c r="A1226" s="79" t="s">
        <v>374</v>
      </c>
      <c r="B1226" s="133" t="s">
        <v>306</v>
      </c>
      <c r="C1226" s="137" t="s">
        <v>428</v>
      </c>
      <c r="D1226" s="81" t="str">
        <f>IFERROR(IF(C1226="No CAS","",INDEX('DEQ Pollutant List'!$C$7:$C$611,MATCH('5. Pollutant Emissions - MB'!C1226,'DEQ Pollutant List'!$B$7:$B$611,0))),"")</f>
        <v>Isopropylbenzene (cumene)</v>
      </c>
      <c r="E1226" s="115"/>
      <c r="F1226" s="138">
        <v>0</v>
      </c>
      <c r="G1226" s="139">
        <v>1E-3</v>
      </c>
      <c r="H1226" s="104"/>
      <c r="I1226" s="102" cm="1">
        <f t="array" ref="I1226">((_xlfn.XLOOKUP(B1226,'4. Material Balance Activities'!$C$244:$C$292,'4. Material Balance Activities'!$G$244:$G$292,NA,0,1)-_xlfn.XLOOKUP(B1226,'4. Material Balance Activities'!$C$244:$C$292,'4. Material Balance Activities'!$M$244:$M$292,NA,0,1))*G1226)*(1-F1226)</f>
        <v>0.30561300000000002</v>
      </c>
      <c r="J1226" s="105" t="s">
        <v>214</v>
      </c>
      <c r="K1226" s="83" t="s">
        <v>214</v>
      </c>
      <c r="L1226" s="102" cm="1">
        <f t="array" ref="L1226">((_xlfn.XLOOKUP(B1226,'4. Material Balance Activities'!$C$244:$C$292,'4. Material Balance Activities'!$J$244:$J$292,NA,0,1)-_xlfn.XLOOKUP(B1226,'4. Material Balance Activities'!$C$244:$C$292,'4. Material Balance Activities'!$P$244:$P$292,NA,0,1))*G1226)*(1-F1226)</f>
        <v>1.2323104838709677E-3</v>
      </c>
      <c r="M1226" s="105" t="s">
        <v>214</v>
      </c>
      <c r="N1226" s="83" t="s">
        <v>214</v>
      </c>
    </row>
    <row r="1227" spans="1:14" x14ac:dyDescent="0.25">
      <c r="A1227" s="79" t="s">
        <v>374</v>
      </c>
      <c r="B1227" s="133" t="s">
        <v>306</v>
      </c>
      <c r="C1227" s="137" t="s">
        <v>430</v>
      </c>
      <c r="D1227" s="81" t="str">
        <f>IFERROR(IF(C1227="No CAS","",INDEX('DEQ Pollutant List'!$C$7:$C$611,MATCH('5. Pollutant Emissions - MB'!C1227,'DEQ Pollutant List'!$B$7:$B$611,0))),"")</f>
        <v>n-Butyl alcohol</v>
      </c>
      <c r="E1227" s="115"/>
      <c r="F1227" s="138">
        <v>0</v>
      </c>
      <c r="G1227" s="139">
        <v>0.06</v>
      </c>
      <c r="H1227" s="104"/>
      <c r="I1227" s="102" cm="1">
        <f t="array" ref="I1227">((_xlfn.XLOOKUP(B1227,'4. Material Balance Activities'!$C$244:$C$292,'4. Material Balance Activities'!$G$244:$G$292,NA,0,1)-_xlfn.XLOOKUP(B1227,'4. Material Balance Activities'!$C$244:$C$292,'4. Material Balance Activities'!$M$244:$M$292,NA,0,1))*G1227)*(1-F1227)</f>
        <v>18.336780000000001</v>
      </c>
      <c r="J1227" s="105" t="s">
        <v>214</v>
      </c>
      <c r="K1227" s="83" t="s">
        <v>214</v>
      </c>
      <c r="L1227" s="102" cm="1">
        <f t="array" ref="L1227">((_xlfn.XLOOKUP(B1227,'4. Material Balance Activities'!$C$244:$C$292,'4. Material Balance Activities'!$J$244:$J$292,NA,0,1)-_xlfn.XLOOKUP(B1227,'4. Material Balance Activities'!$C$244:$C$292,'4. Material Balance Activities'!$P$244:$P$292,NA,0,1))*G1227)*(1-F1227)</f>
        <v>7.3938629032258063E-2</v>
      </c>
      <c r="M1227" s="105" t="s">
        <v>214</v>
      </c>
      <c r="N1227" s="83" t="s">
        <v>214</v>
      </c>
    </row>
    <row r="1228" spans="1:14" x14ac:dyDescent="0.25">
      <c r="A1228" s="79" t="s">
        <v>374</v>
      </c>
      <c r="B1228" s="133" t="s">
        <v>306</v>
      </c>
      <c r="C1228" s="137" t="s">
        <v>432</v>
      </c>
      <c r="D1228" s="81" t="str">
        <f>IFERROR(IF(C1228="No CAS","",INDEX('DEQ Pollutant List'!$C$7:$C$611,MATCH('5. Pollutant Emissions - MB'!C1228,'DEQ Pollutant List'!$B$7:$B$611,0))),"")</f>
        <v>Propylene glycol monomethyl ether acetate</v>
      </c>
      <c r="E1228" s="115"/>
      <c r="F1228" s="138">
        <v>0</v>
      </c>
      <c r="G1228" s="139">
        <v>0.02</v>
      </c>
      <c r="H1228" s="104"/>
      <c r="I1228" s="102" cm="1">
        <f t="array" ref="I1228">((_xlfn.XLOOKUP(B1228,'4. Material Balance Activities'!$C$244:$C$292,'4. Material Balance Activities'!$G$244:$G$292,NA,0,1)-_xlfn.XLOOKUP(B1228,'4. Material Balance Activities'!$C$244:$C$292,'4. Material Balance Activities'!$M$244:$M$292,NA,0,1))*G1228)*(1-F1228)</f>
        <v>6.11226</v>
      </c>
      <c r="J1228" s="105" t="s">
        <v>214</v>
      </c>
      <c r="K1228" s="83" t="s">
        <v>214</v>
      </c>
      <c r="L1228" s="102" cm="1">
        <f t="array" ref="L1228">((_xlfn.XLOOKUP(B1228,'4. Material Balance Activities'!$C$244:$C$292,'4. Material Balance Activities'!$J$244:$J$292,NA,0,1)-_xlfn.XLOOKUP(B1228,'4. Material Balance Activities'!$C$244:$C$292,'4. Material Balance Activities'!$P$244:$P$292,NA,0,1))*G1228)*(1-F1228)</f>
        <v>2.4646209677419356E-2</v>
      </c>
      <c r="M1228" s="105" t="s">
        <v>214</v>
      </c>
      <c r="N1228" s="83" t="s">
        <v>214</v>
      </c>
    </row>
    <row r="1229" spans="1:14" x14ac:dyDescent="0.25">
      <c r="A1229" s="79" t="s">
        <v>374</v>
      </c>
      <c r="B1229" s="133" t="s">
        <v>307</v>
      </c>
      <c r="C1229" s="137" t="s">
        <v>156</v>
      </c>
      <c r="D1229" s="81" t="str">
        <f>IFERROR(IF(C1229="No CAS","",INDEX('DEQ Pollutant List'!$C$7:$C$611,MATCH('5. Pollutant Emissions - MB'!C1229,'DEQ Pollutant List'!$B$7:$B$611,0))),"")</f>
        <v>Formaldehyde</v>
      </c>
      <c r="E1229" s="115"/>
      <c r="F1229" s="138">
        <v>0</v>
      </c>
      <c r="G1229" s="139">
        <v>1E-3</v>
      </c>
      <c r="H1229" s="104"/>
      <c r="I1229" s="102" cm="1">
        <f t="array" ref="I1229">((_xlfn.XLOOKUP(B1229,'4. Material Balance Activities'!$C$244:$C$292,'4. Material Balance Activities'!$G$244:$G$292,NA,0,1)-_xlfn.XLOOKUP(B1229,'4. Material Balance Activities'!$C$244:$C$292,'4. Material Balance Activities'!$M$244:$M$292,NA,0,1))*G1229)*(1-F1229)</f>
        <v>0.91845600000000005</v>
      </c>
      <c r="J1229" s="105" t="s">
        <v>214</v>
      </c>
      <c r="K1229" s="83" t="s">
        <v>214</v>
      </c>
      <c r="L1229" s="102" cm="1">
        <f t="array" ref="L1229">((_xlfn.XLOOKUP(B1229,'4. Material Balance Activities'!$C$244:$C$292,'4. Material Balance Activities'!$J$244:$J$292,NA,0,1)-_xlfn.XLOOKUP(B1229,'4. Material Balance Activities'!$C$244:$C$292,'4. Material Balance Activities'!$P$244:$P$292,NA,0,1))*G1229)*(1-F1229)</f>
        <v>3.703451612903226E-3</v>
      </c>
      <c r="M1229" s="105" t="s">
        <v>214</v>
      </c>
      <c r="N1229" s="83" t="s">
        <v>214</v>
      </c>
    </row>
    <row r="1230" spans="1:14" x14ac:dyDescent="0.25">
      <c r="A1230" s="79" t="s">
        <v>374</v>
      </c>
      <c r="B1230" s="133" t="s">
        <v>307</v>
      </c>
      <c r="C1230" s="137" t="s">
        <v>431</v>
      </c>
      <c r="D1230" s="81" t="str">
        <f>IFERROR(IF(C1230="No CAS","",INDEX('DEQ Pollutant List'!$C$7:$C$611,MATCH('5. Pollutant Emissions - MB'!C1230,'DEQ Pollutant List'!$B$7:$B$611,0))),"")</f>
        <v>1,2,4-Trimethylbenzene</v>
      </c>
      <c r="E1230" s="115"/>
      <c r="F1230" s="138">
        <v>0</v>
      </c>
      <c r="G1230" s="139">
        <v>0.01</v>
      </c>
      <c r="H1230" s="104"/>
      <c r="I1230" s="102" cm="1">
        <f t="array" ref="I1230">((_xlfn.XLOOKUP(B1230,'4. Material Balance Activities'!$C$244:$C$292,'4. Material Balance Activities'!$G$244:$G$292,NA,0,1)-_xlfn.XLOOKUP(B1230,'4. Material Balance Activities'!$C$244:$C$292,'4. Material Balance Activities'!$M$244:$M$292,NA,0,1))*G1230)*(1-F1230)</f>
        <v>9.1845600000000012</v>
      </c>
      <c r="J1230" s="105" t="s">
        <v>214</v>
      </c>
      <c r="K1230" s="83" t="s">
        <v>214</v>
      </c>
      <c r="L1230" s="102" cm="1">
        <f t="array" ref="L1230">((_xlfn.XLOOKUP(B1230,'4. Material Balance Activities'!$C$244:$C$292,'4. Material Balance Activities'!$J$244:$J$292,NA,0,1)-_xlfn.XLOOKUP(B1230,'4. Material Balance Activities'!$C$244:$C$292,'4. Material Balance Activities'!$P$244:$P$292,NA,0,1))*G1230)*(1-F1230)</f>
        <v>3.7034516129032261E-2</v>
      </c>
      <c r="M1230" s="105" t="s">
        <v>214</v>
      </c>
      <c r="N1230" s="83" t="s">
        <v>214</v>
      </c>
    </row>
    <row r="1231" spans="1:14" x14ac:dyDescent="0.25">
      <c r="A1231" s="79" t="s">
        <v>374</v>
      </c>
      <c r="B1231" s="133" t="s">
        <v>307</v>
      </c>
      <c r="C1231" s="137" t="s">
        <v>437</v>
      </c>
      <c r="D1231" s="81" t="str">
        <f>IFERROR(IF(C1231="No CAS","",INDEX('DEQ Pollutant List'!$C$7:$C$611,MATCH('5. Pollutant Emissions - MB'!C1231,'DEQ Pollutant List'!$B$7:$B$611,0))),"")</f>
        <v>1,3,5-Trimethylbenzene</v>
      </c>
      <c r="E1231" s="115"/>
      <c r="F1231" s="138">
        <v>0</v>
      </c>
      <c r="G1231" s="139">
        <v>0.01</v>
      </c>
      <c r="H1231" s="104"/>
      <c r="I1231" s="102" cm="1">
        <f t="array" ref="I1231">((_xlfn.XLOOKUP(B1231,'4. Material Balance Activities'!$C$244:$C$292,'4. Material Balance Activities'!$G$244:$G$292,NA,0,1)-_xlfn.XLOOKUP(B1231,'4. Material Balance Activities'!$C$244:$C$292,'4. Material Balance Activities'!$M$244:$M$292,NA,0,1))*G1231)*(1-F1231)</f>
        <v>9.1845600000000012</v>
      </c>
      <c r="J1231" s="105" t="s">
        <v>214</v>
      </c>
      <c r="K1231" s="83" t="s">
        <v>214</v>
      </c>
      <c r="L1231" s="102" cm="1">
        <f t="array" ref="L1231">((_xlfn.XLOOKUP(B1231,'4. Material Balance Activities'!$C$244:$C$292,'4. Material Balance Activities'!$J$244:$J$292,NA,0,1)-_xlfn.XLOOKUP(B1231,'4. Material Balance Activities'!$C$244:$C$292,'4. Material Balance Activities'!$P$244:$P$292,NA,0,1))*G1231)*(1-F1231)</f>
        <v>3.7034516129032261E-2</v>
      </c>
      <c r="M1231" s="105" t="s">
        <v>214</v>
      </c>
      <c r="N1231" s="83" t="s">
        <v>214</v>
      </c>
    </row>
    <row r="1232" spans="1:14" x14ac:dyDescent="0.25">
      <c r="A1232" s="79" t="s">
        <v>374</v>
      </c>
      <c r="B1232" s="133" t="s">
        <v>307</v>
      </c>
      <c r="C1232" s="137" t="s">
        <v>436</v>
      </c>
      <c r="D1232" s="81" t="str">
        <f>IFERROR(IF(C1232="No CAS","",INDEX('DEQ Pollutant List'!$C$7:$C$611,MATCH('5. Pollutant Emissions - MB'!C1232,'DEQ Pollutant List'!$B$7:$B$611,0))),"")</f>
        <v>1,2,3-Trimethylbenzene</v>
      </c>
      <c r="E1232" s="115"/>
      <c r="F1232" s="138">
        <v>0</v>
      </c>
      <c r="G1232" s="139">
        <v>3.0000000000000001E-3</v>
      </c>
      <c r="H1232" s="104"/>
      <c r="I1232" s="102" cm="1">
        <f t="array" ref="I1232">((_xlfn.XLOOKUP(B1232,'4. Material Balance Activities'!$C$244:$C$292,'4. Material Balance Activities'!$G$244:$G$292,NA,0,1)-_xlfn.XLOOKUP(B1232,'4. Material Balance Activities'!$C$244:$C$292,'4. Material Balance Activities'!$M$244:$M$292,NA,0,1))*G1232)*(1-F1232)</f>
        <v>2.7553680000000003</v>
      </c>
      <c r="J1232" s="105" t="s">
        <v>214</v>
      </c>
      <c r="K1232" s="83" t="s">
        <v>214</v>
      </c>
      <c r="L1232" s="102" cm="1">
        <f t="array" ref="L1232">((_xlfn.XLOOKUP(B1232,'4. Material Balance Activities'!$C$244:$C$292,'4. Material Balance Activities'!$J$244:$J$292,NA,0,1)-_xlfn.XLOOKUP(B1232,'4. Material Balance Activities'!$C$244:$C$292,'4. Material Balance Activities'!$P$244:$P$292,NA,0,1))*G1232)*(1-F1232)</f>
        <v>1.1110354838709677E-2</v>
      </c>
      <c r="M1232" s="105" t="s">
        <v>214</v>
      </c>
      <c r="N1232" s="83" t="s">
        <v>214</v>
      </c>
    </row>
    <row r="1233" spans="1:14" x14ac:dyDescent="0.25">
      <c r="A1233" s="79" t="s">
        <v>374</v>
      </c>
      <c r="B1233" s="133" t="s">
        <v>307</v>
      </c>
      <c r="C1233" s="137" t="s">
        <v>191</v>
      </c>
      <c r="D1233" s="81" t="str">
        <f>IFERROR(IF(C1233="No CAS","",INDEX('DEQ Pollutant List'!$C$7:$C$611,MATCH('5. Pollutant Emissions - MB'!C1233,'DEQ Pollutant List'!$B$7:$B$611,0))),"")</f>
        <v>Xylene (mixture), including m-xylene, o-xylene, p-xylene</v>
      </c>
      <c r="E1233" s="115"/>
      <c r="F1233" s="138">
        <v>0</v>
      </c>
      <c r="G1233" s="139">
        <v>0.02</v>
      </c>
      <c r="H1233" s="104"/>
      <c r="I1233" s="102" cm="1">
        <f t="array" ref="I1233">((_xlfn.XLOOKUP(B1233,'4. Material Balance Activities'!$C$244:$C$292,'4. Material Balance Activities'!$G$244:$G$292,NA,0,1)-_xlfn.XLOOKUP(B1233,'4. Material Balance Activities'!$C$244:$C$292,'4. Material Balance Activities'!$M$244:$M$292,NA,0,1))*G1233)*(1-F1233)</f>
        <v>18.369120000000002</v>
      </c>
      <c r="J1233" s="105" t="s">
        <v>214</v>
      </c>
      <c r="K1233" s="83" t="s">
        <v>214</v>
      </c>
      <c r="L1233" s="102" cm="1">
        <f t="array" ref="L1233">((_xlfn.XLOOKUP(B1233,'4. Material Balance Activities'!$C$244:$C$292,'4. Material Balance Activities'!$J$244:$J$292,NA,0,1)-_xlfn.XLOOKUP(B1233,'4. Material Balance Activities'!$C$244:$C$292,'4. Material Balance Activities'!$P$244:$P$292,NA,0,1))*G1233)*(1-F1233)</f>
        <v>7.4069032258064521E-2</v>
      </c>
      <c r="M1233" s="105" t="s">
        <v>214</v>
      </c>
      <c r="N1233" s="83" t="s">
        <v>214</v>
      </c>
    </row>
    <row r="1234" spans="1:14" x14ac:dyDescent="0.25">
      <c r="A1234" s="79" t="s">
        <v>374</v>
      </c>
      <c r="B1234" s="133" t="s">
        <v>307</v>
      </c>
      <c r="C1234" s="137" t="s">
        <v>181</v>
      </c>
      <c r="D1234" s="81" t="str">
        <f>IFERROR(IF(C1234="No CAS","",INDEX('DEQ Pollutant List'!$C$7:$C$611,MATCH('5. Pollutant Emissions - MB'!C1234,'DEQ Pollutant List'!$B$7:$B$611,0))),"")</f>
        <v>Ethyl benzene</v>
      </c>
      <c r="E1234" s="115"/>
      <c r="F1234" s="138">
        <v>0</v>
      </c>
      <c r="G1234" s="139">
        <v>3.0000000000000001E-3</v>
      </c>
      <c r="H1234" s="104"/>
      <c r="I1234" s="102" cm="1">
        <f t="array" ref="I1234">((_xlfn.XLOOKUP(B1234,'4. Material Balance Activities'!$C$244:$C$292,'4. Material Balance Activities'!$G$244:$G$292,NA,0,1)-_xlfn.XLOOKUP(B1234,'4. Material Balance Activities'!$C$244:$C$292,'4. Material Balance Activities'!$M$244:$M$292,NA,0,1))*G1234)*(1-F1234)</f>
        <v>2.7553680000000003</v>
      </c>
      <c r="J1234" s="105" t="s">
        <v>214</v>
      </c>
      <c r="K1234" s="83" t="s">
        <v>214</v>
      </c>
      <c r="L1234" s="102" cm="1">
        <f t="array" ref="L1234">((_xlfn.XLOOKUP(B1234,'4. Material Balance Activities'!$C$244:$C$292,'4. Material Balance Activities'!$J$244:$J$292,NA,0,1)-_xlfn.XLOOKUP(B1234,'4. Material Balance Activities'!$C$244:$C$292,'4. Material Balance Activities'!$P$244:$P$292,NA,0,1))*G1234)*(1-F1234)</f>
        <v>1.1110354838709677E-2</v>
      </c>
      <c r="M1234" s="105" t="s">
        <v>214</v>
      </c>
      <c r="N1234" s="83" t="s">
        <v>214</v>
      </c>
    </row>
    <row r="1235" spans="1:14" x14ac:dyDescent="0.25">
      <c r="A1235" s="79" t="s">
        <v>374</v>
      </c>
      <c r="B1235" s="133" t="s">
        <v>307</v>
      </c>
      <c r="C1235" s="137" t="s">
        <v>428</v>
      </c>
      <c r="D1235" s="81" t="str">
        <f>IFERROR(IF(C1235="No CAS","",INDEX('DEQ Pollutant List'!$C$7:$C$611,MATCH('5. Pollutant Emissions - MB'!C1235,'DEQ Pollutant List'!$B$7:$B$611,0))),"")</f>
        <v>Isopropylbenzene (cumene)</v>
      </c>
      <c r="E1235" s="115"/>
      <c r="F1235" s="138">
        <v>0</v>
      </c>
      <c r="G1235" s="139">
        <v>1E-3</v>
      </c>
      <c r="H1235" s="104"/>
      <c r="I1235" s="102" cm="1">
        <f t="array" ref="I1235">((_xlfn.XLOOKUP(B1235,'4. Material Balance Activities'!$C$244:$C$292,'4. Material Balance Activities'!$G$244:$G$292,NA,0,1)-_xlfn.XLOOKUP(B1235,'4. Material Balance Activities'!$C$244:$C$292,'4. Material Balance Activities'!$M$244:$M$292,NA,0,1))*G1235)*(1-F1235)</f>
        <v>0.91845600000000005</v>
      </c>
      <c r="J1235" s="105" t="s">
        <v>214</v>
      </c>
      <c r="K1235" s="83" t="s">
        <v>214</v>
      </c>
      <c r="L1235" s="102" cm="1">
        <f t="array" ref="L1235">((_xlfn.XLOOKUP(B1235,'4. Material Balance Activities'!$C$244:$C$292,'4. Material Balance Activities'!$J$244:$J$292,NA,0,1)-_xlfn.XLOOKUP(B1235,'4. Material Balance Activities'!$C$244:$C$292,'4. Material Balance Activities'!$P$244:$P$292,NA,0,1))*G1235)*(1-F1235)</f>
        <v>3.703451612903226E-3</v>
      </c>
      <c r="M1235" s="105" t="s">
        <v>214</v>
      </c>
      <c r="N1235" s="83" t="s">
        <v>214</v>
      </c>
    </row>
    <row r="1236" spans="1:14" x14ac:dyDescent="0.25">
      <c r="A1236" s="79" t="s">
        <v>374</v>
      </c>
      <c r="B1236" s="133" t="s">
        <v>307</v>
      </c>
      <c r="C1236" s="137" t="s">
        <v>430</v>
      </c>
      <c r="D1236" s="81" t="str">
        <f>IFERROR(IF(C1236="No CAS","",INDEX('DEQ Pollutant List'!$C$7:$C$611,MATCH('5. Pollutant Emissions - MB'!C1236,'DEQ Pollutant List'!$B$7:$B$611,0))),"")</f>
        <v>n-Butyl alcohol</v>
      </c>
      <c r="E1236" s="115"/>
      <c r="F1236" s="138">
        <v>0</v>
      </c>
      <c r="G1236" s="139">
        <v>0.06</v>
      </c>
      <c r="H1236" s="104"/>
      <c r="I1236" s="102" cm="1">
        <f t="array" ref="I1236">((_xlfn.XLOOKUP(B1236,'4. Material Balance Activities'!$C$244:$C$292,'4. Material Balance Activities'!$G$244:$G$292,NA,0,1)-_xlfn.XLOOKUP(B1236,'4. Material Balance Activities'!$C$244:$C$292,'4. Material Balance Activities'!$M$244:$M$292,NA,0,1))*G1236)*(1-F1236)</f>
        <v>55.10736</v>
      </c>
      <c r="J1236" s="105" t="s">
        <v>214</v>
      </c>
      <c r="K1236" s="83" t="s">
        <v>214</v>
      </c>
      <c r="L1236" s="102" cm="1">
        <f t="array" ref="L1236">((_xlfn.XLOOKUP(B1236,'4. Material Balance Activities'!$C$244:$C$292,'4. Material Balance Activities'!$J$244:$J$292,NA,0,1)-_xlfn.XLOOKUP(B1236,'4. Material Balance Activities'!$C$244:$C$292,'4. Material Balance Activities'!$P$244:$P$292,NA,0,1))*G1236)*(1-F1236)</f>
        <v>0.22220709677419354</v>
      </c>
      <c r="M1236" s="105" t="s">
        <v>214</v>
      </c>
      <c r="N1236" s="83" t="s">
        <v>214</v>
      </c>
    </row>
    <row r="1237" spans="1:14" x14ac:dyDescent="0.25">
      <c r="A1237" s="79" t="s">
        <v>374</v>
      </c>
      <c r="B1237" s="133" t="s">
        <v>308</v>
      </c>
      <c r="C1237" s="137" t="s">
        <v>156</v>
      </c>
      <c r="D1237" s="81" t="str">
        <f>IFERROR(IF(C1237="No CAS","",INDEX('DEQ Pollutant List'!$C$7:$C$611,MATCH('5. Pollutant Emissions - MB'!C1237,'DEQ Pollutant List'!$B$7:$B$611,0))),"")</f>
        <v>Formaldehyde</v>
      </c>
      <c r="E1237" s="115"/>
      <c r="F1237" s="138">
        <v>0</v>
      </c>
      <c r="G1237" s="139">
        <v>1E-3</v>
      </c>
      <c r="H1237" s="104"/>
      <c r="I1237" s="102" cm="1">
        <f t="array" ref="I1237">((_xlfn.XLOOKUP(B1237,'4. Material Balance Activities'!$C$244:$C$292,'4. Material Balance Activities'!$G$244:$G$292,NA,0,1)-_xlfn.XLOOKUP(B1237,'4. Material Balance Activities'!$C$244:$C$292,'4. Material Balance Activities'!$M$244:$M$292,NA,0,1))*G1237)*(1-F1237)</f>
        <v>1.8841977000000003</v>
      </c>
      <c r="J1237" s="105" t="s">
        <v>214</v>
      </c>
      <c r="K1237" s="83" t="s">
        <v>214</v>
      </c>
      <c r="L1237" s="102" cm="1">
        <f t="array" ref="L1237">((_xlfn.XLOOKUP(B1237,'4. Material Balance Activities'!$C$244:$C$292,'4. Material Balance Activities'!$J$244:$J$292,NA,0,1)-_xlfn.XLOOKUP(B1237,'4. Material Balance Activities'!$C$244:$C$292,'4. Material Balance Activities'!$P$244:$P$292,NA,0,1))*G1237)*(1-F1237)</f>
        <v>7.5975713709677435E-3</v>
      </c>
      <c r="M1237" s="105" t="s">
        <v>214</v>
      </c>
      <c r="N1237" s="83" t="s">
        <v>214</v>
      </c>
    </row>
    <row r="1238" spans="1:14" x14ac:dyDescent="0.25">
      <c r="A1238" s="79" t="s">
        <v>374</v>
      </c>
      <c r="B1238" s="133" t="s">
        <v>308</v>
      </c>
      <c r="C1238" s="137" t="s">
        <v>431</v>
      </c>
      <c r="D1238" s="81" t="str">
        <f>IFERROR(IF(C1238="No CAS","",INDEX('DEQ Pollutant List'!$C$7:$C$611,MATCH('5. Pollutant Emissions - MB'!C1238,'DEQ Pollutant List'!$B$7:$B$611,0))),"")</f>
        <v>1,2,4-Trimethylbenzene</v>
      </c>
      <c r="E1238" s="115"/>
      <c r="F1238" s="138">
        <v>0</v>
      </c>
      <c r="G1238" s="139">
        <v>0.01</v>
      </c>
      <c r="H1238" s="104"/>
      <c r="I1238" s="102" cm="1">
        <f t="array" ref="I1238">((_xlfn.XLOOKUP(B1238,'4. Material Balance Activities'!$C$244:$C$292,'4. Material Balance Activities'!$G$244:$G$292,NA,0,1)-_xlfn.XLOOKUP(B1238,'4. Material Balance Activities'!$C$244:$C$292,'4. Material Balance Activities'!$M$244:$M$292,NA,0,1))*G1238)*(1-F1238)</f>
        <v>18.841977000000004</v>
      </c>
      <c r="J1238" s="105" t="s">
        <v>214</v>
      </c>
      <c r="K1238" s="83" t="s">
        <v>214</v>
      </c>
      <c r="L1238" s="102" cm="1">
        <f t="array" ref="L1238">((_xlfn.XLOOKUP(B1238,'4. Material Balance Activities'!$C$244:$C$292,'4. Material Balance Activities'!$J$244:$J$292,NA,0,1)-_xlfn.XLOOKUP(B1238,'4. Material Balance Activities'!$C$244:$C$292,'4. Material Balance Activities'!$P$244:$P$292,NA,0,1))*G1238)*(1-F1238)</f>
        <v>7.5975713709677428E-2</v>
      </c>
      <c r="M1238" s="105" t="s">
        <v>214</v>
      </c>
      <c r="N1238" s="83" t="s">
        <v>214</v>
      </c>
    </row>
    <row r="1239" spans="1:14" x14ac:dyDescent="0.25">
      <c r="A1239" s="79" t="s">
        <v>374</v>
      </c>
      <c r="B1239" s="133" t="s">
        <v>308</v>
      </c>
      <c r="C1239" s="137" t="s">
        <v>437</v>
      </c>
      <c r="D1239" s="81" t="str">
        <f>IFERROR(IF(C1239="No CAS","",INDEX('DEQ Pollutant List'!$C$7:$C$611,MATCH('5. Pollutant Emissions - MB'!C1239,'DEQ Pollutant List'!$B$7:$B$611,0))),"")</f>
        <v>1,3,5-Trimethylbenzene</v>
      </c>
      <c r="E1239" s="115"/>
      <c r="F1239" s="138">
        <v>0</v>
      </c>
      <c r="G1239" s="139">
        <v>0.01</v>
      </c>
      <c r="H1239" s="104"/>
      <c r="I1239" s="102" cm="1">
        <f t="array" ref="I1239">((_xlfn.XLOOKUP(B1239,'4. Material Balance Activities'!$C$244:$C$292,'4. Material Balance Activities'!$G$244:$G$292,NA,0,1)-_xlfn.XLOOKUP(B1239,'4. Material Balance Activities'!$C$244:$C$292,'4. Material Balance Activities'!$M$244:$M$292,NA,0,1))*G1239)*(1-F1239)</f>
        <v>18.841977000000004</v>
      </c>
      <c r="J1239" s="105" t="s">
        <v>214</v>
      </c>
      <c r="K1239" s="83" t="s">
        <v>214</v>
      </c>
      <c r="L1239" s="102" cm="1">
        <f t="array" ref="L1239">((_xlfn.XLOOKUP(B1239,'4. Material Balance Activities'!$C$244:$C$292,'4. Material Balance Activities'!$J$244:$J$292,NA,0,1)-_xlfn.XLOOKUP(B1239,'4. Material Balance Activities'!$C$244:$C$292,'4. Material Balance Activities'!$P$244:$P$292,NA,0,1))*G1239)*(1-F1239)</f>
        <v>7.5975713709677428E-2</v>
      </c>
      <c r="M1239" s="105" t="s">
        <v>214</v>
      </c>
      <c r="N1239" s="83" t="s">
        <v>214</v>
      </c>
    </row>
    <row r="1240" spans="1:14" x14ac:dyDescent="0.25">
      <c r="A1240" s="79" t="s">
        <v>374</v>
      </c>
      <c r="B1240" s="133" t="s">
        <v>308</v>
      </c>
      <c r="C1240" s="137" t="s">
        <v>436</v>
      </c>
      <c r="D1240" s="81" t="str">
        <f>IFERROR(IF(C1240="No CAS","",INDEX('DEQ Pollutant List'!$C$7:$C$611,MATCH('5. Pollutant Emissions - MB'!C1240,'DEQ Pollutant List'!$B$7:$B$611,0))),"")</f>
        <v>1,2,3-Trimethylbenzene</v>
      </c>
      <c r="E1240" s="115"/>
      <c r="F1240" s="138">
        <v>0</v>
      </c>
      <c r="G1240" s="139">
        <v>3.0000000000000001E-3</v>
      </c>
      <c r="H1240" s="104"/>
      <c r="I1240" s="102" cm="1">
        <f t="array" ref="I1240">((_xlfn.XLOOKUP(B1240,'4. Material Balance Activities'!$C$244:$C$292,'4. Material Balance Activities'!$G$244:$G$292,NA,0,1)-_xlfn.XLOOKUP(B1240,'4. Material Balance Activities'!$C$244:$C$292,'4. Material Balance Activities'!$M$244:$M$292,NA,0,1))*G1240)*(1-F1240)</f>
        <v>5.6525931000000007</v>
      </c>
      <c r="J1240" s="105" t="s">
        <v>214</v>
      </c>
      <c r="K1240" s="83" t="s">
        <v>214</v>
      </c>
      <c r="L1240" s="102" cm="1">
        <f t="array" ref="L1240">((_xlfn.XLOOKUP(B1240,'4. Material Balance Activities'!$C$244:$C$292,'4. Material Balance Activities'!$J$244:$J$292,NA,0,1)-_xlfn.XLOOKUP(B1240,'4. Material Balance Activities'!$C$244:$C$292,'4. Material Balance Activities'!$P$244:$P$292,NA,0,1))*G1240)*(1-F1240)</f>
        <v>2.2792714112903231E-2</v>
      </c>
      <c r="M1240" s="105" t="s">
        <v>214</v>
      </c>
      <c r="N1240" s="83" t="s">
        <v>214</v>
      </c>
    </row>
    <row r="1241" spans="1:14" x14ac:dyDescent="0.25">
      <c r="A1241" s="79" t="s">
        <v>374</v>
      </c>
      <c r="B1241" s="133" t="s">
        <v>308</v>
      </c>
      <c r="C1241" s="137" t="s">
        <v>191</v>
      </c>
      <c r="D1241" s="81" t="str">
        <f>IFERROR(IF(C1241="No CAS","",INDEX('DEQ Pollutant List'!$C$7:$C$611,MATCH('5. Pollutant Emissions - MB'!C1241,'DEQ Pollutant List'!$B$7:$B$611,0))),"")</f>
        <v>Xylene (mixture), including m-xylene, o-xylene, p-xylene</v>
      </c>
      <c r="E1241" s="115"/>
      <c r="F1241" s="138">
        <v>0</v>
      </c>
      <c r="G1241" s="139">
        <v>0.02</v>
      </c>
      <c r="H1241" s="104"/>
      <c r="I1241" s="102" cm="1">
        <f t="array" ref="I1241">((_xlfn.XLOOKUP(B1241,'4. Material Balance Activities'!$C$244:$C$292,'4. Material Balance Activities'!$G$244:$G$292,NA,0,1)-_xlfn.XLOOKUP(B1241,'4. Material Balance Activities'!$C$244:$C$292,'4. Material Balance Activities'!$M$244:$M$292,NA,0,1))*G1241)*(1-F1241)</f>
        <v>37.683954000000007</v>
      </c>
      <c r="J1241" s="105" t="s">
        <v>214</v>
      </c>
      <c r="K1241" s="83" t="s">
        <v>214</v>
      </c>
      <c r="L1241" s="102" cm="1">
        <f t="array" ref="L1241">((_xlfn.XLOOKUP(B1241,'4. Material Balance Activities'!$C$244:$C$292,'4. Material Balance Activities'!$J$244:$J$292,NA,0,1)-_xlfn.XLOOKUP(B1241,'4. Material Balance Activities'!$C$244:$C$292,'4. Material Balance Activities'!$P$244:$P$292,NA,0,1))*G1241)*(1-F1241)</f>
        <v>0.15195142741935486</v>
      </c>
      <c r="M1241" s="105" t="s">
        <v>214</v>
      </c>
      <c r="N1241" s="83" t="s">
        <v>214</v>
      </c>
    </row>
    <row r="1242" spans="1:14" x14ac:dyDescent="0.25">
      <c r="A1242" s="79" t="s">
        <v>374</v>
      </c>
      <c r="B1242" s="133" t="s">
        <v>308</v>
      </c>
      <c r="C1242" s="137" t="s">
        <v>181</v>
      </c>
      <c r="D1242" s="81" t="str">
        <f>IFERROR(IF(C1242="No CAS","",INDEX('DEQ Pollutant List'!$C$7:$C$611,MATCH('5. Pollutant Emissions - MB'!C1242,'DEQ Pollutant List'!$B$7:$B$611,0))),"")</f>
        <v>Ethyl benzene</v>
      </c>
      <c r="E1242" s="115"/>
      <c r="F1242" s="138">
        <v>0</v>
      </c>
      <c r="G1242" s="139">
        <v>3.0000000000000001E-3</v>
      </c>
      <c r="H1242" s="104"/>
      <c r="I1242" s="102" cm="1">
        <f t="array" ref="I1242">((_xlfn.XLOOKUP(B1242,'4. Material Balance Activities'!$C$244:$C$292,'4. Material Balance Activities'!$G$244:$G$292,NA,0,1)-_xlfn.XLOOKUP(B1242,'4. Material Balance Activities'!$C$244:$C$292,'4. Material Balance Activities'!$M$244:$M$292,NA,0,1))*G1242)*(1-F1242)</f>
        <v>5.6525931000000007</v>
      </c>
      <c r="J1242" s="105" t="s">
        <v>214</v>
      </c>
      <c r="K1242" s="83" t="s">
        <v>214</v>
      </c>
      <c r="L1242" s="102" cm="1">
        <f t="array" ref="L1242">((_xlfn.XLOOKUP(B1242,'4. Material Balance Activities'!$C$244:$C$292,'4. Material Balance Activities'!$J$244:$J$292,NA,0,1)-_xlfn.XLOOKUP(B1242,'4. Material Balance Activities'!$C$244:$C$292,'4. Material Balance Activities'!$P$244:$P$292,NA,0,1))*G1242)*(1-F1242)</f>
        <v>2.2792714112903231E-2</v>
      </c>
      <c r="M1242" s="105" t="s">
        <v>214</v>
      </c>
      <c r="N1242" s="83" t="s">
        <v>214</v>
      </c>
    </row>
    <row r="1243" spans="1:14" x14ac:dyDescent="0.25">
      <c r="A1243" s="79" t="s">
        <v>374</v>
      </c>
      <c r="B1243" s="133" t="s">
        <v>308</v>
      </c>
      <c r="C1243" s="137" t="s">
        <v>428</v>
      </c>
      <c r="D1243" s="81" t="str">
        <f>IFERROR(IF(C1243="No CAS","",INDEX('DEQ Pollutant List'!$C$7:$C$611,MATCH('5. Pollutant Emissions - MB'!C1243,'DEQ Pollutant List'!$B$7:$B$611,0))),"")</f>
        <v>Isopropylbenzene (cumene)</v>
      </c>
      <c r="E1243" s="115"/>
      <c r="F1243" s="138">
        <v>0</v>
      </c>
      <c r="G1243" s="139">
        <v>1E-3</v>
      </c>
      <c r="H1243" s="104"/>
      <c r="I1243" s="102" cm="1">
        <f t="array" ref="I1243">((_xlfn.XLOOKUP(B1243,'4. Material Balance Activities'!$C$244:$C$292,'4. Material Balance Activities'!$G$244:$G$292,NA,0,1)-_xlfn.XLOOKUP(B1243,'4. Material Balance Activities'!$C$244:$C$292,'4. Material Balance Activities'!$M$244:$M$292,NA,0,1))*G1243)*(1-F1243)</f>
        <v>1.8841977000000003</v>
      </c>
      <c r="J1243" s="105" t="s">
        <v>214</v>
      </c>
      <c r="K1243" s="83" t="s">
        <v>214</v>
      </c>
      <c r="L1243" s="102" cm="1">
        <f t="array" ref="L1243">((_xlfn.XLOOKUP(B1243,'4. Material Balance Activities'!$C$244:$C$292,'4. Material Balance Activities'!$J$244:$J$292,NA,0,1)-_xlfn.XLOOKUP(B1243,'4. Material Balance Activities'!$C$244:$C$292,'4. Material Balance Activities'!$P$244:$P$292,NA,0,1))*G1243)*(1-F1243)</f>
        <v>7.5975713709677435E-3</v>
      </c>
      <c r="M1243" s="105" t="s">
        <v>214</v>
      </c>
      <c r="N1243" s="83" t="s">
        <v>214</v>
      </c>
    </row>
    <row r="1244" spans="1:14" x14ac:dyDescent="0.25">
      <c r="A1244" s="79" t="s">
        <v>374</v>
      </c>
      <c r="B1244" s="133" t="s">
        <v>308</v>
      </c>
      <c r="C1244" s="137" t="s">
        <v>430</v>
      </c>
      <c r="D1244" s="81" t="str">
        <f>IFERROR(IF(C1244="No CAS","",INDEX('DEQ Pollutant List'!$C$7:$C$611,MATCH('5. Pollutant Emissions - MB'!C1244,'DEQ Pollutant List'!$B$7:$B$611,0))),"")</f>
        <v>n-Butyl alcohol</v>
      </c>
      <c r="E1244" s="115"/>
      <c r="F1244" s="138">
        <v>0</v>
      </c>
      <c r="G1244" s="139">
        <v>0.06</v>
      </c>
      <c r="H1244" s="104"/>
      <c r="I1244" s="102" cm="1">
        <f t="array" ref="I1244">((_xlfn.XLOOKUP(B1244,'4. Material Balance Activities'!$C$244:$C$292,'4. Material Balance Activities'!$G$244:$G$292,NA,0,1)-_xlfn.XLOOKUP(B1244,'4. Material Balance Activities'!$C$244:$C$292,'4. Material Balance Activities'!$M$244:$M$292,NA,0,1))*G1244)*(1-F1244)</f>
        <v>113.051862</v>
      </c>
      <c r="J1244" s="105" t="s">
        <v>214</v>
      </c>
      <c r="K1244" s="83" t="s">
        <v>214</v>
      </c>
      <c r="L1244" s="102" cm="1">
        <f t="array" ref="L1244">((_xlfn.XLOOKUP(B1244,'4. Material Balance Activities'!$C$244:$C$292,'4. Material Balance Activities'!$J$244:$J$292,NA,0,1)-_xlfn.XLOOKUP(B1244,'4. Material Balance Activities'!$C$244:$C$292,'4. Material Balance Activities'!$P$244:$P$292,NA,0,1))*G1244)*(1-F1244)</f>
        <v>0.45585428225806457</v>
      </c>
      <c r="M1244" s="105" t="s">
        <v>214</v>
      </c>
      <c r="N1244" s="83" t="s">
        <v>214</v>
      </c>
    </row>
    <row r="1245" spans="1:14" x14ac:dyDescent="0.25">
      <c r="A1245" s="79" t="s">
        <v>374</v>
      </c>
      <c r="B1245" s="133" t="s">
        <v>308</v>
      </c>
      <c r="C1245" s="137" t="s">
        <v>432</v>
      </c>
      <c r="D1245" s="81" t="str">
        <f>IFERROR(IF(C1245="No CAS","",INDEX('DEQ Pollutant List'!$C$7:$C$611,MATCH('5. Pollutant Emissions - MB'!C1245,'DEQ Pollutant List'!$B$7:$B$611,0))),"")</f>
        <v>Propylene glycol monomethyl ether acetate</v>
      </c>
      <c r="E1245" s="115"/>
      <c r="F1245" s="138">
        <v>0</v>
      </c>
      <c r="G1245" s="139">
        <v>0.01</v>
      </c>
      <c r="H1245" s="104"/>
      <c r="I1245" s="102" cm="1">
        <f t="array" ref="I1245">((_xlfn.XLOOKUP(B1245,'4. Material Balance Activities'!$C$244:$C$292,'4. Material Balance Activities'!$G$244:$G$292,NA,0,1)-_xlfn.XLOOKUP(B1245,'4. Material Balance Activities'!$C$244:$C$292,'4. Material Balance Activities'!$M$244:$M$292,NA,0,1))*G1245)*(1-F1245)</f>
        <v>18.841977000000004</v>
      </c>
      <c r="J1245" s="105" t="s">
        <v>214</v>
      </c>
      <c r="K1245" s="83" t="s">
        <v>214</v>
      </c>
      <c r="L1245" s="102" cm="1">
        <f t="array" ref="L1245">((_xlfn.XLOOKUP(B1245,'4. Material Balance Activities'!$C$244:$C$292,'4. Material Balance Activities'!$J$244:$J$292,NA,0,1)-_xlfn.XLOOKUP(B1245,'4. Material Balance Activities'!$C$244:$C$292,'4. Material Balance Activities'!$P$244:$P$292,NA,0,1))*G1245)*(1-F1245)</f>
        <v>7.5975713709677428E-2</v>
      </c>
      <c r="M1245" s="105" t="s">
        <v>214</v>
      </c>
      <c r="N1245" s="83" t="s">
        <v>214</v>
      </c>
    </row>
    <row r="1246" spans="1:14" x14ac:dyDescent="0.25">
      <c r="A1246" s="79" t="s">
        <v>374</v>
      </c>
      <c r="B1246" s="133" t="s">
        <v>309</v>
      </c>
      <c r="C1246" s="137" t="s">
        <v>156</v>
      </c>
      <c r="D1246" s="81" t="str">
        <f>IFERROR(IF(C1246="No CAS","",INDEX('DEQ Pollutant List'!$C$7:$C$611,MATCH('5. Pollutant Emissions - MB'!C1246,'DEQ Pollutant List'!$B$7:$B$611,0))),"")</f>
        <v>Formaldehyde</v>
      </c>
      <c r="E1246" s="115"/>
      <c r="F1246" s="138">
        <v>0</v>
      </c>
      <c r="G1246" s="139">
        <v>1E-3</v>
      </c>
      <c r="H1246" s="104"/>
      <c r="I1246" s="102" cm="1">
        <f t="array" ref="I1246">((_xlfn.XLOOKUP(B1246,'4. Material Balance Activities'!$C$244:$C$292,'4. Material Balance Activities'!$G$244:$G$292,NA,0,1)-_xlfn.XLOOKUP(B1246,'4. Material Balance Activities'!$C$244:$C$292,'4. Material Balance Activities'!$M$244:$M$292,NA,0,1))*G1246)*(1-F1246)</f>
        <v>1.2661011000000002</v>
      </c>
      <c r="J1246" s="105" t="s">
        <v>214</v>
      </c>
      <c r="K1246" s="83" t="s">
        <v>214</v>
      </c>
      <c r="L1246" s="102" cm="1">
        <f t="array" ref="L1246">((_xlfn.XLOOKUP(B1246,'4. Material Balance Activities'!$C$244:$C$292,'4. Material Balance Activities'!$J$244:$J$292,NA,0,1)-_xlfn.XLOOKUP(B1246,'4. Material Balance Activities'!$C$244:$C$292,'4. Material Balance Activities'!$P$244:$P$292,NA,0,1))*G1246)*(1-F1246)</f>
        <v>5.1052463709677426E-3</v>
      </c>
      <c r="M1246" s="105" t="s">
        <v>214</v>
      </c>
      <c r="N1246" s="83" t="s">
        <v>214</v>
      </c>
    </row>
    <row r="1247" spans="1:14" x14ac:dyDescent="0.25">
      <c r="A1247" s="79" t="s">
        <v>374</v>
      </c>
      <c r="B1247" s="133" t="s">
        <v>309</v>
      </c>
      <c r="C1247" s="137" t="s">
        <v>431</v>
      </c>
      <c r="D1247" s="81" t="str">
        <f>IFERROR(IF(C1247="No CAS","",INDEX('DEQ Pollutant List'!$C$7:$C$611,MATCH('5. Pollutant Emissions - MB'!C1247,'DEQ Pollutant List'!$B$7:$B$611,0))),"")</f>
        <v>1,2,4-Trimethylbenzene</v>
      </c>
      <c r="E1247" s="115"/>
      <c r="F1247" s="138">
        <v>0</v>
      </c>
      <c r="G1247" s="139">
        <v>0.01</v>
      </c>
      <c r="H1247" s="104"/>
      <c r="I1247" s="102" cm="1">
        <f t="array" ref="I1247">((_xlfn.XLOOKUP(B1247,'4. Material Balance Activities'!$C$244:$C$292,'4. Material Balance Activities'!$G$244:$G$292,NA,0,1)-_xlfn.XLOOKUP(B1247,'4. Material Balance Activities'!$C$244:$C$292,'4. Material Balance Activities'!$M$244:$M$292,NA,0,1))*G1247)*(1-F1247)</f>
        <v>12.661011000000002</v>
      </c>
      <c r="J1247" s="105" t="s">
        <v>214</v>
      </c>
      <c r="K1247" s="83" t="s">
        <v>214</v>
      </c>
      <c r="L1247" s="102" cm="1">
        <f t="array" ref="L1247">((_xlfn.XLOOKUP(B1247,'4. Material Balance Activities'!$C$244:$C$292,'4. Material Balance Activities'!$J$244:$J$292,NA,0,1)-_xlfn.XLOOKUP(B1247,'4. Material Balance Activities'!$C$244:$C$292,'4. Material Balance Activities'!$P$244:$P$292,NA,0,1))*G1247)*(1-F1247)</f>
        <v>5.105246370967742E-2</v>
      </c>
      <c r="M1247" s="105" t="s">
        <v>214</v>
      </c>
      <c r="N1247" s="83" t="s">
        <v>214</v>
      </c>
    </row>
    <row r="1248" spans="1:14" x14ac:dyDescent="0.25">
      <c r="A1248" s="79" t="s">
        <v>374</v>
      </c>
      <c r="B1248" s="133" t="s">
        <v>309</v>
      </c>
      <c r="C1248" s="137" t="s">
        <v>437</v>
      </c>
      <c r="D1248" s="81" t="str">
        <f>IFERROR(IF(C1248="No CAS","",INDEX('DEQ Pollutant List'!$C$7:$C$611,MATCH('5. Pollutant Emissions - MB'!C1248,'DEQ Pollutant List'!$B$7:$B$611,0))),"")</f>
        <v>1,3,5-Trimethylbenzene</v>
      </c>
      <c r="E1248" s="115"/>
      <c r="F1248" s="138">
        <v>0</v>
      </c>
      <c r="G1248" s="139">
        <v>0.01</v>
      </c>
      <c r="H1248" s="104"/>
      <c r="I1248" s="102" cm="1">
        <f t="array" ref="I1248">((_xlfn.XLOOKUP(B1248,'4. Material Balance Activities'!$C$244:$C$292,'4. Material Balance Activities'!$G$244:$G$292,NA,0,1)-_xlfn.XLOOKUP(B1248,'4. Material Balance Activities'!$C$244:$C$292,'4. Material Balance Activities'!$M$244:$M$292,NA,0,1))*G1248)*(1-F1248)</f>
        <v>12.661011000000002</v>
      </c>
      <c r="J1248" s="105" t="s">
        <v>214</v>
      </c>
      <c r="K1248" s="83" t="s">
        <v>214</v>
      </c>
      <c r="L1248" s="102" cm="1">
        <f t="array" ref="L1248">((_xlfn.XLOOKUP(B1248,'4. Material Balance Activities'!$C$244:$C$292,'4. Material Balance Activities'!$J$244:$J$292,NA,0,1)-_xlfn.XLOOKUP(B1248,'4. Material Balance Activities'!$C$244:$C$292,'4. Material Balance Activities'!$P$244:$P$292,NA,0,1))*G1248)*(1-F1248)</f>
        <v>5.105246370967742E-2</v>
      </c>
      <c r="M1248" s="105" t="s">
        <v>214</v>
      </c>
      <c r="N1248" s="83" t="s">
        <v>214</v>
      </c>
    </row>
    <row r="1249" spans="1:14" x14ac:dyDescent="0.25">
      <c r="A1249" s="79" t="s">
        <v>374</v>
      </c>
      <c r="B1249" s="133" t="s">
        <v>309</v>
      </c>
      <c r="C1249" s="137" t="s">
        <v>436</v>
      </c>
      <c r="D1249" s="81" t="str">
        <f>IFERROR(IF(C1249="No CAS","",INDEX('DEQ Pollutant List'!$C$7:$C$611,MATCH('5. Pollutant Emissions - MB'!C1249,'DEQ Pollutant List'!$B$7:$B$611,0))),"")</f>
        <v>1,2,3-Trimethylbenzene</v>
      </c>
      <c r="E1249" s="115"/>
      <c r="F1249" s="138">
        <v>0</v>
      </c>
      <c r="G1249" s="139">
        <v>3.0000000000000001E-3</v>
      </c>
      <c r="H1249" s="104"/>
      <c r="I1249" s="102" cm="1">
        <f t="array" ref="I1249">((_xlfn.XLOOKUP(B1249,'4. Material Balance Activities'!$C$244:$C$292,'4. Material Balance Activities'!$G$244:$G$292,NA,0,1)-_xlfn.XLOOKUP(B1249,'4. Material Balance Activities'!$C$244:$C$292,'4. Material Balance Activities'!$M$244:$M$292,NA,0,1))*G1249)*(1-F1249)</f>
        <v>3.7983033000000002</v>
      </c>
      <c r="J1249" s="105" t="s">
        <v>214</v>
      </c>
      <c r="K1249" s="83" t="s">
        <v>214</v>
      </c>
      <c r="L1249" s="102" cm="1">
        <f t="array" ref="L1249">((_xlfn.XLOOKUP(B1249,'4. Material Balance Activities'!$C$244:$C$292,'4. Material Balance Activities'!$J$244:$J$292,NA,0,1)-_xlfn.XLOOKUP(B1249,'4. Material Balance Activities'!$C$244:$C$292,'4. Material Balance Activities'!$P$244:$P$292,NA,0,1))*G1249)*(1-F1249)</f>
        <v>1.5315739112903227E-2</v>
      </c>
      <c r="M1249" s="105" t="s">
        <v>214</v>
      </c>
      <c r="N1249" s="83" t="s">
        <v>214</v>
      </c>
    </row>
    <row r="1250" spans="1:14" x14ac:dyDescent="0.25">
      <c r="A1250" s="79" t="s">
        <v>374</v>
      </c>
      <c r="B1250" s="133" t="s">
        <v>309</v>
      </c>
      <c r="C1250" s="137" t="s">
        <v>191</v>
      </c>
      <c r="D1250" s="81" t="str">
        <f>IFERROR(IF(C1250="No CAS","",INDEX('DEQ Pollutant List'!$C$7:$C$611,MATCH('5. Pollutant Emissions - MB'!C1250,'DEQ Pollutant List'!$B$7:$B$611,0))),"")</f>
        <v>Xylene (mixture), including m-xylene, o-xylene, p-xylene</v>
      </c>
      <c r="E1250" s="115"/>
      <c r="F1250" s="138">
        <v>0</v>
      </c>
      <c r="G1250" s="139">
        <v>0.02</v>
      </c>
      <c r="H1250" s="104"/>
      <c r="I1250" s="102" cm="1">
        <f t="array" ref="I1250">((_xlfn.XLOOKUP(B1250,'4. Material Balance Activities'!$C$244:$C$292,'4. Material Balance Activities'!$G$244:$G$292,NA,0,1)-_xlfn.XLOOKUP(B1250,'4. Material Balance Activities'!$C$244:$C$292,'4. Material Balance Activities'!$M$244:$M$292,NA,0,1))*G1250)*(1-F1250)</f>
        <v>25.322022000000004</v>
      </c>
      <c r="J1250" s="105" t="s">
        <v>214</v>
      </c>
      <c r="K1250" s="83" t="s">
        <v>214</v>
      </c>
      <c r="L1250" s="102" cm="1">
        <f t="array" ref="L1250">((_xlfn.XLOOKUP(B1250,'4. Material Balance Activities'!$C$244:$C$292,'4. Material Balance Activities'!$J$244:$J$292,NA,0,1)-_xlfn.XLOOKUP(B1250,'4. Material Balance Activities'!$C$244:$C$292,'4. Material Balance Activities'!$P$244:$P$292,NA,0,1))*G1250)*(1-F1250)</f>
        <v>0.10210492741935484</v>
      </c>
      <c r="M1250" s="105" t="s">
        <v>214</v>
      </c>
      <c r="N1250" s="83" t="s">
        <v>214</v>
      </c>
    </row>
    <row r="1251" spans="1:14" x14ac:dyDescent="0.25">
      <c r="A1251" s="79" t="s">
        <v>374</v>
      </c>
      <c r="B1251" s="133" t="s">
        <v>309</v>
      </c>
      <c r="C1251" s="137" t="s">
        <v>181</v>
      </c>
      <c r="D1251" s="81" t="str">
        <f>IFERROR(IF(C1251="No CAS","",INDEX('DEQ Pollutant List'!$C$7:$C$611,MATCH('5. Pollutant Emissions - MB'!C1251,'DEQ Pollutant List'!$B$7:$B$611,0))),"")</f>
        <v>Ethyl benzene</v>
      </c>
      <c r="E1251" s="115"/>
      <c r="F1251" s="138">
        <v>0</v>
      </c>
      <c r="G1251" s="139">
        <v>3.0000000000000001E-3</v>
      </c>
      <c r="H1251" s="104"/>
      <c r="I1251" s="102" cm="1">
        <f t="array" ref="I1251">((_xlfn.XLOOKUP(B1251,'4. Material Balance Activities'!$C$244:$C$292,'4. Material Balance Activities'!$G$244:$G$292,NA,0,1)-_xlfn.XLOOKUP(B1251,'4. Material Balance Activities'!$C$244:$C$292,'4. Material Balance Activities'!$M$244:$M$292,NA,0,1))*G1251)*(1-F1251)</f>
        <v>3.7983033000000002</v>
      </c>
      <c r="J1251" s="105" t="s">
        <v>214</v>
      </c>
      <c r="K1251" s="83" t="s">
        <v>214</v>
      </c>
      <c r="L1251" s="102" cm="1">
        <f t="array" ref="L1251">((_xlfn.XLOOKUP(B1251,'4. Material Balance Activities'!$C$244:$C$292,'4. Material Balance Activities'!$J$244:$J$292,NA,0,1)-_xlfn.XLOOKUP(B1251,'4. Material Balance Activities'!$C$244:$C$292,'4. Material Balance Activities'!$P$244:$P$292,NA,0,1))*G1251)*(1-F1251)</f>
        <v>1.5315739112903227E-2</v>
      </c>
      <c r="M1251" s="105" t="s">
        <v>214</v>
      </c>
      <c r="N1251" s="83" t="s">
        <v>214</v>
      </c>
    </row>
    <row r="1252" spans="1:14" x14ac:dyDescent="0.25">
      <c r="A1252" s="79" t="s">
        <v>374</v>
      </c>
      <c r="B1252" s="133" t="s">
        <v>309</v>
      </c>
      <c r="C1252" s="137" t="s">
        <v>428</v>
      </c>
      <c r="D1252" s="81" t="str">
        <f>IFERROR(IF(C1252="No CAS","",INDEX('DEQ Pollutant List'!$C$7:$C$611,MATCH('5. Pollutant Emissions - MB'!C1252,'DEQ Pollutant List'!$B$7:$B$611,0))),"")</f>
        <v>Isopropylbenzene (cumene)</v>
      </c>
      <c r="E1252" s="115"/>
      <c r="F1252" s="138">
        <v>0</v>
      </c>
      <c r="G1252" s="139">
        <v>1E-3</v>
      </c>
      <c r="H1252" s="104"/>
      <c r="I1252" s="102" cm="1">
        <f t="array" ref="I1252">((_xlfn.XLOOKUP(B1252,'4. Material Balance Activities'!$C$244:$C$292,'4. Material Balance Activities'!$G$244:$G$292,NA,0,1)-_xlfn.XLOOKUP(B1252,'4. Material Balance Activities'!$C$244:$C$292,'4. Material Balance Activities'!$M$244:$M$292,NA,0,1))*G1252)*(1-F1252)</f>
        <v>1.2661011000000002</v>
      </c>
      <c r="J1252" s="105" t="s">
        <v>214</v>
      </c>
      <c r="K1252" s="83" t="s">
        <v>214</v>
      </c>
      <c r="L1252" s="102" cm="1">
        <f t="array" ref="L1252">((_xlfn.XLOOKUP(B1252,'4. Material Balance Activities'!$C$244:$C$292,'4. Material Balance Activities'!$J$244:$J$292,NA,0,1)-_xlfn.XLOOKUP(B1252,'4. Material Balance Activities'!$C$244:$C$292,'4. Material Balance Activities'!$P$244:$P$292,NA,0,1))*G1252)*(1-F1252)</f>
        <v>5.1052463709677426E-3</v>
      </c>
      <c r="M1252" s="105" t="s">
        <v>214</v>
      </c>
      <c r="N1252" s="83" t="s">
        <v>214</v>
      </c>
    </row>
    <row r="1253" spans="1:14" x14ac:dyDescent="0.25">
      <c r="A1253" s="79" t="s">
        <v>374</v>
      </c>
      <c r="B1253" s="133" t="s">
        <v>309</v>
      </c>
      <c r="C1253" s="137" t="s">
        <v>430</v>
      </c>
      <c r="D1253" s="81" t="str">
        <f>IFERROR(IF(C1253="No CAS","",INDEX('DEQ Pollutant List'!$C$7:$C$611,MATCH('5. Pollutant Emissions - MB'!C1253,'DEQ Pollutant List'!$B$7:$B$611,0))),"")</f>
        <v>n-Butyl alcohol</v>
      </c>
      <c r="E1253" s="115"/>
      <c r="F1253" s="138">
        <v>0</v>
      </c>
      <c r="G1253" s="139">
        <v>0.06</v>
      </c>
      <c r="H1253" s="104"/>
      <c r="I1253" s="102" cm="1">
        <f t="array" ref="I1253">((_xlfn.XLOOKUP(B1253,'4. Material Balance Activities'!$C$244:$C$292,'4. Material Balance Activities'!$G$244:$G$292,NA,0,1)-_xlfn.XLOOKUP(B1253,'4. Material Balance Activities'!$C$244:$C$292,'4. Material Balance Activities'!$M$244:$M$292,NA,0,1))*G1253)*(1-F1253)</f>
        <v>75.966065999999998</v>
      </c>
      <c r="J1253" s="105" t="s">
        <v>214</v>
      </c>
      <c r="K1253" s="83" t="s">
        <v>214</v>
      </c>
      <c r="L1253" s="102" cm="1">
        <f t="array" ref="L1253">((_xlfn.XLOOKUP(B1253,'4. Material Balance Activities'!$C$244:$C$292,'4. Material Balance Activities'!$J$244:$J$292,NA,0,1)-_xlfn.XLOOKUP(B1253,'4. Material Balance Activities'!$C$244:$C$292,'4. Material Balance Activities'!$P$244:$P$292,NA,0,1))*G1253)*(1-F1253)</f>
        <v>0.30631478225806452</v>
      </c>
      <c r="M1253" s="105" t="s">
        <v>214</v>
      </c>
      <c r="N1253" s="83" t="s">
        <v>214</v>
      </c>
    </row>
    <row r="1254" spans="1:14" x14ac:dyDescent="0.25">
      <c r="A1254" s="79" t="s">
        <v>374</v>
      </c>
      <c r="B1254" s="133" t="s">
        <v>309</v>
      </c>
      <c r="C1254" s="137" t="s">
        <v>432</v>
      </c>
      <c r="D1254" s="81" t="str">
        <f>IFERROR(IF(C1254="No CAS","",INDEX('DEQ Pollutant List'!$C$7:$C$611,MATCH('5. Pollutant Emissions - MB'!C1254,'DEQ Pollutant List'!$B$7:$B$611,0))),"")</f>
        <v>Propylene glycol monomethyl ether acetate</v>
      </c>
      <c r="E1254" s="115"/>
      <c r="F1254" s="138">
        <v>0</v>
      </c>
      <c r="G1254" s="139">
        <v>0.02</v>
      </c>
      <c r="H1254" s="104"/>
      <c r="I1254" s="102" cm="1">
        <f t="array" ref="I1254">((_xlfn.XLOOKUP(B1254,'4. Material Balance Activities'!$C$244:$C$292,'4. Material Balance Activities'!$G$244:$G$292,NA,0,1)-_xlfn.XLOOKUP(B1254,'4. Material Balance Activities'!$C$244:$C$292,'4. Material Balance Activities'!$M$244:$M$292,NA,0,1))*G1254)*(1-F1254)</f>
        <v>25.322022000000004</v>
      </c>
      <c r="J1254" s="105" t="s">
        <v>214</v>
      </c>
      <c r="K1254" s="83" t="s">
        <v>214</v>
      </c>
      <c r="L1254" s="102" cm="1">
        <f t="array" ref="L1254">((_xlfn.XLOOKUP(B1254,'4. Material Balance Activities'!$C$244:$C$292,'4. Material Balance Activities'!$J$244:$J$292,NA,0,1)-_xlfn.XLOOKUP(B1254,'4. Material Balance Activities'!$C$244:$C$292,'4. Material Balance Activities'!$P$244:$P$292,NA,0,1))*G1254)*(1-F1254)</f>
        <v>0.10210492741935484</v>
      </c>
      <c r="M1254" s="105" t="s">
        <v>214</v>
      </c>
      <c r="N1254" s="83" t="s">
        <v>214</v>
      </c>
    </row>
    <row r="1255" spans="1:14" x14ac:dyDescent="0.25">
      <c r="A1255" s="79" t="s">
        <v>374</v>
      </c>
      <c r="B1255" s="133" t="s">
        <v>310</v>
      </c>
      <c r="C1255" s="137" t="s">
        <v>181</v>
      </c>
      <c r="D1255" s="81" t="str">
        <f>IFERROR(IF(C1255="No CAS","",INDEX('DEQ Pollutant List'!$C$7:$C$611,MATCH('5. Pollutant Emissions - MB'!C1255,'DEQ Pollutant List'!$B$7:$B$611,0))),"")</f>
        <v>Ethyl benzene</v>
      </c>
      <c r="E1255" s="115"/>
      <c r="F1255" s="138">
        <v>0</v>
      </c>
      <c r="G1255" s="139">
        <v>1E-3</v>
      </c>
      <c r="H1255" s="104"/>
      <c r="I1255" s="102" cm="1">
        <f t="array" ref="I1255">((_xlfn.XLOOKUP(B1255,'4. Material Balance Activities'!$C$244:$C$292,'4. Material Balance Activities'!$G$244:$G$292,NA,0,1)-_xlfn.XLOOKUP(B1255,'4. Material Balance Activities'!$C$244:$C$292,'4. Material Balance Activities'!$M$244:$M$292,NA,0,1))*G1255)*(1-F1255)</f>
        <v>1.8845111999999999</v>
      </c>
      <c r="J1255" s="105" t="s">
        <v>214</v>
      </c>
      <c r="K1255" s="83" t="s">
        <v>214</v>
      </c>
      <c r="L1255" s="102" cm="1">
        <f t="array" ref="L1255">((_xlfn.XLOOKUP(B1255,'4. Material Balance Activities'!$C$244:$C$292,'4. Material Balance Activities'!$J$244:$J$292,NA,0,1)-_xlfn.XLOOKUP(B1255,'4. Material Balance Activities'!$C$244:$C$292,'4. Material Balance Activities'!$P$244:$P$292,NA,0,1))*G1255)*(1-F1255)</f>
        <v>7.5988354838709676E-3</v>
      </c>
      <c r="M1255" s="105" t="s">
        <v>214</v>
      </c>
      <c r="N1255" s="83" t="s">
        <v>214</v>
      </c>
    </row>
    <row r="1256" spans="1:14" x14ac:dyDescent="0.25">
      <c r="A1256" s="79" t="s">
        <v>374</v>
      </c>
      <c r="B1256" s="133" t="s">
        <v>310</v>
      </c>
      <c r="C1256" s="137" t="s">
        <v>191</v>
      </c>
      <c r="D1256" s="81" t="str">
        <f>IFERROR(IF(C1256="No CAS","",INDEX('DEQ Pollutant List'!$C$7:$C$611,MATCH('5. Pollutant Emissions - MB'!C1256,'DEQ Pollutant List'!$B$7:$B$611,0))),"")</f>
        <v>Xylene (mixture), including m-xylene, o-xylene, p-xylene</v>
      </c>
      <c r="E1256" s="115"/>
      <c r="F1256" s="138">
        <v>0</v>
      </c>
      <c r="G1256" s="139">
        <v>0.01</v>
      </c>
      <c r="H1256" s="104"/>
      <c r="I1256" s="102" cm="1">
        <f t="array" ref="I1256">((_xlfn.XLOOKUP(B1256,'4. Material Balance Activities'!$C$244:$C$292,'4. Material Balance Activities'!$G$244:$G$292,NA,0,1)-_xlfn.XLOOKUP(B1256,'4. Material Balance Activities'!$C$244:$C$292,'4. Material Balance Activities'!$M$244:$M$292,NA,0,1))*G1256)*(1-F1256)</f>
        <v>18.845112</v>
      </c>
      <c r="J1256" s="105" t="s">
        <v>214</v>
      </c>
      <c r="K1256" s="83" t="s">
        <v>214</v>
      </c>
      <c r="L1256" s="102" cm="1">
        <f t="array" ref="L1256">((_xlfn.XLOOKUP(B1256,'4. Material Balance Activities'!$C$244:$C$292,'4. Material Balance Activities'!$J$244:$J$292,NA,0,1)-_xlfn.XLOOKUP(B1256,'4. Material Balance Activities'!$C$244:$C$292,'4. Material Balance Activities'!$P$244:$P$292,NA,0,1))*G1256)*(1-F1256)</f>
        <v>7.5988354838709679E-2</v>
      </c>
      <c r="M1256" s="105" t="s">
        <v>214</v>
      </c>
      <c r="N1256" s="83" t="s">
        <v>214</v>
      </c>
    </row>
    <row r="1257" spans="1:14" x14ac:dyDescent="0.25">
      <c r="A1257" s="79" t="s">
        <v>374</v>
      </c>
      <c r="B1257" s="133" t="s">
        <v>310</v>
      </c>
      <c r="C1257" s="137" t="s">
        <v>156</v>
      </c>
      <c r="D1257" s="81" t="str">
        <f>IFERROR(IF(C1257="No CAS","",INDEX('DEQ Pollutant List'!$C$7:$C$611,MATCH('5. Pollutant Emissions - MB'!C1257,'DEQ Pollutant List'!$B$7:$B$611,0))),"")</f>
        <v>Formaldehyde</v>
      </c>
      <c r="E1257" s="115"/>
      <c r="F1257" s="138">
        <v>0</v>
      </c>
      <c r="G1257" s="139">
        <v>1E-3</v>
      </c>
      <c r="H1257" s="104"/>
      <c r="I1257" s="102" cm="1">
        <f t="array" ref="I1257">((_xlfn.XLOOKUP(B1257,'4. Material Balance Activities'!$C$244:$C$292,'4. Material Balance Activities'!$G$244:$G$292,NA,0,1)-_xlfn.XLOOKUP(B1257,'4. Material Balance Activities'!$C$244:$C$292,'4. Material Balance Activities'!$M$244:$M$292,NA,0,1))*G1257)*(1-F1257)</f>
        <v>1.8845111999999999</v>
      </c>
      <c r="J1257" s="105" t="s">
        <v>214</v>
      </c>
      <c r="K1257" s="83" t="s">
        <v>214</v>
      </c>
      <c r="L1257" s="102" cm="1">
        <f t="array" ref="L1257">((_xlfn.XLOOKUP(B1257,'4. Material Balance Activities'!$C$244:$C$292,'4. Material Balance Activities'!$J$244:$J$292,NA,0,1)-_xlfn.XLOOKUP(B1257,'4. Material Balance Activities'!$C$244:$C$292,'4. Material Balance Activities'!$P$244:$P$292,NA,0,1))*G1257)*(1-F1257)</f>
        <v>7.5988354838709676E-3</v>
      </c>
      <c r="M1257" s="105" t="s">
        <v>214</v>
      </c>
      <c r="N1257" s="83" t="s">
        <v>214</v>
      </c>
    </row>
    <row r="1258" spans="1:14" x14ac:dyDescent="0.25">
      <c r="A1258" s="79" t="s">
        <v>374</v>
      </c>
      <c r="B1258" s="133" t="s">
        <v>310</v>
      </c>
      <c r="C1258" s="137" t="s">
        <v>431</v>
      </c>
      <c r="D1258" s="81" t="str">
        <f>IFERROR(IF(C1258="No CAS","",INDEX('DEQ Pollutant List'!$C$7:$C$611,MATCH('5. Pollutant Emissions - MB'!C1258,'DEQ Pollutant List'!$B$7:$B$611,0))),"")</f>
        <v>1,2,4-Trimethylbenzene</v>
      </c>
      <c r="E1258" s="115"/>
      <c r="F1258" s="138">
        <v>0</v>
      </c>
      <c r="G1258" s="139">
        <v>0.01</v>
      </c>
      <c r="H1258" s="104"/>
      <c r="I1258" s="102" cm="1">
        <f t="array" ref="I1258">((_xlfn.XLOOKUP(B1258,'4. Material Balance Activities'!$C$244:$C$292,'4. Material Balance Activities'!$G$244:$G$292,NA,0,1)-_xlfn.XLOOKUP(B1258,'4. Material Balance Activities'!$C$244:$C$292,'4. Material Balance Activities'!$M$244:$M$292,NA,0,1))*G1258)*(1-F1258)</f>
        <v>18.845112</v>
      </c>
      <c r="J1258" s="105" t="s">
        <v>214</v>
      </c>
      <c r="K1258" s="83" t="s">
        <v>214</v>
      </c>
      <c r="L1258" s="102" cm="1">
        <f t="array" ref="L1258">((_xlfn.XLOOKUP(B1258,'4. Material Balance Activities'!$C$244:$C$292,'4. Material Balance Activities'!$J$244:$J$292,NA,0,1)-_xlfn.XLOOKUP(B1258,'4. Material Balance Activities'!$C$244:$C$292,'4. Material Balance Activities'!$P$244:$P$292,NA,0,1))*G1258)*(1-F1258)</f>
        <v>7.5988354838709679E-2</v>
      </c>
      <c r="M1258" s="105" t="s">
        <v>214</v>
      </c>
      <c r="N1258" s="83" t="s">
        <v>214</v>
      </c>
    </row>
    <row r="1259" spans="1:14" x14ac:dyDescent="0.25">
      <c r="A1259" s="79" t="s">
        <v>374</v>
      </c>
      <c r="B1259" s="133" t="s">
        <v>310</v>
      </c>
      <c r="C1259" s="137" t="s">
        <v>437</v>
      </c>
      <c r="D1259" s="81" t="str">
        <f>IFERROR(IF(C1259="No CAS","",INDEX('DEQ Pollutant List'!$C$7:$C$611,MATCH('5. Pollutant Emissions - MB'!C1259,'DEQ Pollutant List'!$B$7:$B$611,0))),"")</f>
        <v>1,3,5-Trimethylbenzene</v>
      </c>
      <c r="E1259" s="115"/>
      <c r="F1259" s="138">
        <v>0</v>
      </c>
      <c r="G1259" s="139">
        <v>0.01</v>
      </c>
      <c r="H1259" s="104"/>
      <c r="I1259" s="102" cm="1">
        <f t="array" ref="I1259">((_xlfn.XLOOKUP(B1259,'4. Material Balance Activities'!$C$244:$C$292,'4. Material Balance Activities'!$G$244:$G$292,NA,0,1)-_xlfn.XLOOKUP(B1259,'4. Material Balance Activities'!$C$244:$C$292,'4. Material Balance Activities'!$M$244:$M$292,NA,0,1))*G1259)*(1-F1259)</f>
        <v>18.845112</v>
      </c>
      <c r="J1259" s="105" t="s">
        <v>214</v>
      </c>
      <c r="K1259" s="83" t="s">
        <v>214</v>
      </c>
      <c r="L1259" s="102" cm="1">
        <f t="array" ref="L1259">((_xlfn.XLOOKUP(B1259,'4. Material Balance Activities'!$C$244:$C$292,'4. Material Balance Activities'!$J$244:$J$292,NA,0,1)-_xlfn.XLOOKUP(B1259,'4. Material Balance Activities'!$C$244:$C$292,'4. Material Balance Activities'!$P$244:$P$292,NA,0,1))*G1259)*(1-F1259)</f>
        <v>7.5988354838709679E-2</v>
      </c>
      <c r="M1259" s="105" t="s">
        <v>214</v>
      </c>
      <c r="N1259" s="83" t="s">
        <v>214</v>
      </c>
    </row>
    <row r="1260" spans="1:14" x14ac:dyDescent="0.25">
      <c r="A1260" s="79" t="s">
        <v>374</v>
      </c>
      <c r="B1260" s="133" t="s">
        <v>310</v>
      </c>
      <c r="C1260" s="137" t="s">
        <v>428</v>
      </c>
      <c r="D1260" s="81" t="str">
        <f>IFERROR(IF(C1260="No CAS","",INDEX('DEQ Pollutant List'!$C$7:$C$611,MATCH('5. Pollutant Emissions - MB'!C1260,'DEQ Pollutant List'!$B$7:$B$611,0))),"")</f>
        <v>Isopropylbenzene (cumene)</v>
      </c>
      <c r="E1260" s="115"/>
      <c r="F1260" s="138">
        <v>0</v>
      </c>
      <c r="G1260" s="139">
        <v>2E-3</v>
      </c>
      <c r="H1260" s="104"/>
      <c r="I1260" s="102" cm="1">
        <f t="array" ref="I1260">((_xlfn.XLOOKUP(B1260,'4. Material Balance Activities'!$C$244:$C$292,'4. Material Balance Activities'!$G$244:$G$292,NA,0,1)-_xlfn.XLOOKUP(B1260,'4. Material Balance Activities'!$C$244:$C$292,'4. Material Balance Activities'!$M$244:$M$292,NA,0,1))*G1260)*(1-F1260)</f>
        <v>3.7690223999999999</v>
      </c>
      <c r="J1260" s="105" t="s">
        <v>214</v>
      </c>
      <c r="K1260" s="83" t="s">
        <v>214</v>
      </c>
      <c r="L1260" s="102" cm="1">
        <f t="array" ref="L1260">((_xlfn.XLOOKUP(B1260,'4. Material Balance Activities'!$C$244:$C$292,'4. Material Balance Activities'!$J$244:$J$292,NA,0,1)-_xlfn.XLOOKUP(B1260,'4. Material Balance Activities'!$C$244:$C$292,'4. Material Balance Activities'!$P$244:$P$292,NA,0,1))*G1260)*(1-F1260)</f>
        <v>1.5197670967741935E-2</v>
      </c>
      <c r="M1260" s="105" t="s">
        <v>214</v>
      </c>
      <c r="N1260" s="83" t="s">
        <v>214</v>
      </c>
    </row>
    <row r="1261" spans="1:14" x14ac:dyDescent="0.25">
      <c r="A1261" s="79" t="s">
        <v>374</v>
      </c>
      <c r="B1261" s="133" t="s">
        <v>310</v>
      </c>
      <c r="C1261" s="137" t="s">
        <v>430</v>
      </c>
      <c r="D1261" s="81" t="str">
        <f>IFERROR(IF(C1261="No CAS","",INDEX('DEQ Pollutant List'!$C$7:$C$611,MATCH('5. Pollutant Emissions - MB'!C1261,'DEQ Pollutant List'!$B$7:$B$611,0))),"")</f>
        <v>n-Butyl alcohol</v>
      </c>
      <c r="E1261" s="115"/>
      <c r="F1261" s="138">
        <v>0</v>
      </c>
      <c r="G1261" s="139">
        <v>7.0000000000000007E-2</v>
      </c>
      <c r="H1261" s="104"/>
      <c r="I1261" s="102" cm="1">
        <f t="array" ref="I1261">((_xlfn.XLOOKUP(B1261,'4. Material Balance Activities'!$C$244:$C$292,'4. Material Balance Activities'!$G$244:$G$292,NA,0,1)-_xlfn.XLOOKUP(B1261,'4. Material Balance Activities'!$C$244:$C$292,'4. Material Balance Activities'!$M$244:$M$292,NA,0,1))*G1261)*(1-F1261)</f>
        <v>131.915784</v>
      </c>
      <c r="J1261" s="105" t="s">
        <v>214</v>
      </c>
      <c r="K1261" s="83" t="s">
        <v>214</v>
      </c>
      <c r="L1261" s="102" cm="1">
        <f t="array" ref="L1261">((_xlfn.XLOOKUP(B1261,'4. Material Balance Activities'!$C$244:$C$292,'4. Material Balance Activities'!$J$244:$J$292,NA,0,1)-_xlfn.XLOOKUP(B1261,'4. Material Balance Activities'!$C$244:$C$292,'4. Material Balance Activities'!$P$244:$P$292,NA,0,1))*G1261)*(1-F1261)</f>
        <v>0.53191848387096774</v>
      </c>
      <c r="M1261" s="105" t="s">
        <v>214</v>
      </c>
      <c r="N1261" s="83" t="s">
        <v>214</v>
      </c>
    </row>
    <row r="1262" spans="1:14" x14ac:dyDescent="0.25">
      <c r="A1262" s="79" t="s">
        <v>374</v>
      </c>
      <c r="B1262" s="133" t="s">
        <v>310</v>
      </c>
      <c r="C1262" s="137" t="s">
        <v>432</v>
      </c>
      <c r="D1262" s="81" t="str">
        <f>IFERROR(IF(C1262="No CAS","",INDEX('DEQ Pollutant List'!$C$7:$C$611,MATCH('5. Pollutant Emissions - MB'!C1262,'DEQ Pollutant List'!$B$7:$B$611,0))),"")</f>
        <v>Propylene glycol monomethyl ether acetate</v>
      </c>
      <c r="E1262" s="115"/>
      <c r="F1262" s="138">
        <v>0</v>
      </c>
      <c r="G1262" s="139">
        <v>0.02</v>
      </c>
      <c r="H1262" s="104"/>
      <c r="I1262" s="102" cm="1">
        <f t="array" ref="I1262">((_xlfn.XLOOKUP(B1262,'4. Material Balance Activities'!$C$244:$C$292,'4. Material Balance Activities'!$G$244:$G$292,NA,0,1)-_xlfn.XLOOKUP(B1262,'4. Material Balance Activities'!$C$244:$C$292,'4. Material Balance Activities'!$M$244:$M$292,NA,0,1))*G1262)*(1-F1262)</f>
        <v>37.690224000000001</v>
      </c>
      <c r="J1262" s="105" t="s">
        <v>214</v>
      </c>
      <c r="K1262" s="83" t="s">
        <v>214</v>
      </c>
      <c r="L1262" s="102" cm="1">
        <f t="array" ref="L1262">((_xlfn.XLOOKUP(B1262,'4. Material Balance Activities'!$C$244:$C$292,'4. Material Balance Activities'!$J$244:$J$292,NA,0,1)-_xlfn.XLOOKUP(B1262,'4. Material Balance Activities'!$C$244:$C$292,'4. Material Balance Activities'!$P$244:$P$292,NA,0,1))*G1262)*(1-F1262)</f>
        <v>0.15197670967741936</v>
      </c>
      <c r="M1262" s="105" t="s">
        <v>214</v>
      </c>
      <c r="N1262" s="83" t="s">
        <v>214</v>
      </c>
    </row>
    <row r="1263" spans="1:14" x14ac:dyDescent="0.25">
      <c r="A1263" s="79" t="s">
        <v>374</v>
      </c>
      <c r="B1263" s="133" t="s">
        <v>310</v>
      </c>
      <c r="C1263" s="137" t="s">
        <v>436</v>
      </c>
      <c r="D1263" s="81" t="str">
        <f>IFERROR(IF(C1263="No CAS","",INDEX('DEQ Pollutant List'!$C$7:$C$611,MATCH('5. Pollutant Emissions - MB'!C1263,'DEQ Pollutant List'!$B$7:$B$611,0))),"")</f>
        <v>1,2,3-Trimethylbenzene</v>
      </c>
      <c r="E1263" s="115"/>
      <c r="F1263" s="138">
        <v>0</v>
      </c>
      <c r="G1263" s="139">
        <v>0.01</v>
      </c>
      <c r="H1263" s="104"/>
      <c r="I1263" s="102" cm="1">
        <f t="array" ref="I1263">((_xlfn.XLOOKUP(B1263,'4. Material Balance Activities'!$C$244:$C$292,'4. Material Balance Activities'!$G$244:$G$292,NA,0,1)-_xlfn.XLOOKUP(B1263,'4. Material Balance Activities'!$C$244:$C$292,'4. Material Balance Activities'!$M$244:$M$292,NA,0,1))*G1263)*(1-F1263)</f>
        <v>18.845112</v>
      </c>
      <c r="J1263" s="105" t="s">
        <v>214</v>
      </c>
      <c r="K1263" s="83" t="s">
        <v>214</v>
      </c>
      <c r="L1263" s="102" cm="1">
        <f t="array" ref="L1263">((_xlfn.XLOOKUP(B1263,'4. Material Balance Activities'!$C$244:$C$292,'4. Material Balance Activities'!$J$244:$J$292,NA,0,1)-_xlfn.XLOOKUP(B1263,'4. Material Balance Activities'!$C$244:$C$292,'4. Material Balance Activities'!$P$244:$P$292,NA,0,1))*G1263)*(1-F1263)</f>
        <v>7.5988354838709679E-2</v>
      </c>
      <c r="M1263" s="105" t="s">
        <v>214</v>
      </c>
      <c r="N1263" s="83" t="s">
        <v>214</v>
      </c>
    </row>
    <row r="1264" spans="1:14" x14ac:dyDescent="0.25">
      <c r="A1264" s="79" t="s">
        <v>374</v>
      </c>
      <c r="B1264" s="133" t="s">
        <v>311</v>
      </c>
      <c r="C1264" s="137" t="s">
        <v>191</v>
      </c>
      <c r="D1264" s="81" t="str">
        <f>IFERROR(IF(C1264="No CAS","",INDEX('DEQ Pollutant List'!$C$7:$C$611,MATCH('5. Pollutant Emissions - MB'!C1264,'DEQ Pollutant List'!$B$7:$B$611,0))),"")</f>
        <v>Xylene (mixture), including m-xylene, o-xylene, p-xylene</v>
      </c>
      <c r="E1264" s="115"/>
      <c r="F1264" s="138">
        <v>0</v>
      </c>
      <c r="G1264" s="139">
        <v>0.01</v>
      </c>
      <c r="H1264" s="104"/>
      <c r="I1264" s="102" cm="1">
        <f t="array" ref="I1264">((_xlfn.XLOOKUP(B1264,'4. Material Balance Activities'!$C$244:$C$292,'4. Material Balance Activities'!$G$244:$G$292,NA,0,1)-_xlfn.XLOOKUP(B1264,'4. Material Balance Activities'!$C$244:$C$292,'4. Material Balance Activities'!$M$244:$M$292,NA,0,1))*G1264)*(1-F1264)</f>
        <v>8.2747499999999992</v>
      </c>
      <c r="J1264" s="105" t="s">
        <v>214</v>
      </c>
      <c r="K1264" s="83" t="s">
        <v>214</v>
      </c>
      <c r="L1264" s="102" cm="1">
        <f t="array" ref="L1264">((_xlfn.XLOOKUP(B1264,'4. Material Balance Activities'!$C$244:$C$292,'4. Material Balance Activities'!$J$244:$J$292,NA,0,1)-_xlfn.XLOOKUP(B1264,'4. Material Balance Activities'!$C$244:$C$292,'4. Material Balance Activities'!$P$244:$P$292,NA,0,1))*G1264)*(1-F1264)</f>
        <v>3.3365927419354839E-2</v>
      </c>
      <c r="M1264" s="105" t="s">
        <v>214</v>
      </c>
      <c r="N1264" s="83" t="s">
        <v>214</v>
      </c>
    </row>
    <row r="1265" spans="1:14" x14ac:dyDescent="0.25">
      <c r="A1265" s="79" t="s">
        <v>374</v>
      </c>
      <c r="B1265" s="133" t="s">
        <v>311</v>
      </c>
      <c r="C1265" s="137" t="s">
        <v>156</v>
      </c>
      <c r="D1265" s="81" t="str">
        <f>IFERROR(IF(C1265="No CAS","",INDEX('DEQ Pollutant List'!$C$7:$C$611,MATCH('5. Pollutant Emissions - MB'!C1265,'DEQ Pollutant List'!$B$7:$B$611,0))),"")</f>
        <v>Formaldehyde</v>
      </c>
      <c r="E1265" s="115"/>
      <c r="F1265" s="138">
        <v>0</v>
      </c>
      <c r="G1265" s="139">
        <v>1E-3</v>
      </c>
      <c r="H1265" s="104"/>
      <c r="I1265" s="102" cm="1">
        <f t="array" ref="I1265">((_xlfn.XLOOKUP(B1265,'4. Material Balance Activities'!$C$244:$C$292,'4. Material Balance Activities'!$G$244:$G$292,NA,0,1)-_xlfn.XLOOKUP(B1265,'4. Material Balance Activities'!$C$244:$C$292,'4. Material Balance Activities'!$M$244:$M$292,NA,0,1))*G1265)*(1-F1265)</f>
        <v>0.82747499999999996</v>
      </c>
      <c r="J1265" s="105" t="s">
        <v>214</v>
      </c>
      <c r="K1265" s="83" t="s">
        <v>214</v>
      </c>
      <c r="L1265" s="102" cm="1">
        <f t="array" ref="L1265">((_xlfn.XLOOKUP(B1265,'4. Material Balance Activities'!$C$244:$C$292,'4. Material Balance Activities'!$J$244:$J$292,NA,0,1)-_xlfn.XLOOKUP(B1265,'4. Material Balance Activities'!$C$244:$C$292,'4. Material Balance Activities'!$P$244:$P$292,NA,0,1))*G1265)*(1-F1265)</f>
        <v>3.3365927419354837E-3</v>
      </c>
      <c r="M1265" s="105" t="s">
        <v>214</v>
      </c>
      <c r="N1265" s="83" t="s">
        <v>214</v>
      </c>
    </row>
    <row r="1266" spans="1:14" x14ac:dyDescent="0.25">
      <c r="A1266" s="79" t="s">
        <v>374</v>
      </c>
      <c r="B1266" s="133" t="s">
        <v>311</v>
      </c>
      <c r="C1266" s="137" t="s">
        <v>431</v>
      </c>
      <c r="D1266" s="81" t="str">
        <f>IFERROR(IF(C1266="No CAS","",INDEX('DEQ Pollutant List'!$C$7:$C$611,MATCH('5. Pollutant Emissions - MB'!C1266,'DEQ Pollutant List'!$B$7:$B$611,0))),"")</f>
        <v>1,2,4-Trimethylbenzene</v>
      </c>
      <c r="E1266" s="115"/>
      <c r="F1266" s="138">
        <v>0</v>
      </c>
      <c r="G1266" s="139">
        <v>0.01</v>
      </c>
      <c r="H1266" s="104"/>
      <c r="I1266" s="102" cm="1">
        <f t="array" ref="I1266">((_xlfn.XLOOKUP(B1266,'4. Material Balance Activities'!$C$244:$C$292,'4. Material Balance Activities'!$G$244:$G$292,NA,0,1)-_xlfn.XLOOKUP(B1266,'4. Material Balance Activities'!$C$244:$C$292,'4. Material Balance Activities'!$M$244:$M$292,NA,0,1))*G1266)*(1-F1266)</f>
        <v>8.2747499999999992</v>
      </c>
      <c r="J1266" s="105" t="s">
        <v>214</v>
      </c>
      <c r="K1266" s="83" t="s">
        <v>214</v>
      </c>
      <c r="L1266" s="102" cm="1">
        <f t="array" ref="L1266">((_xlfn.XLOOKUP(B1266,'4. Material Balance Activities'!$C$244:$C$292,'4. Material Balance Activities'!$J$244:$J$292,NA,0,1)-_xlfn.XLOOKUP(B1266,'4. Material Balance Activities'!$C$244:$C$292,'4. Material Balance Activities'!$P$244:$P$292,NA,0,1))*G1266)*(1-F1266)</f>
        <v>3.3365927419354839E-2</v>
      </c>
      <c r="M1266" s="105" t="s">
        <v>214</v>
      </c>
      <c r="N1266" s="83" t="s">
        <v>214</v>
      </c>
    </row>
    <row r="1267" spans="1:14" x14ac:dyDescent="0.25">
      <c r="A1267" s="79" t="s">
        <v>374</v>
      </c>
      <c r="B1267" s="133" t="s">
        <v>311</v>
      </c>
      <c r="C1267" s="137" t="s">
        <v>437</v>
      </c>
      <c r="D1267" s="81" t="str">
        <f>IFERROR(IF(C1267="No CAS","",INDEX('DEQ Pollutant List'!$C$7:$C$611,MATCH('5. Pollutant Emissions - MB'!C1267,'DEQ Pollutant List'!$B$7:$B$611,0))),"")</f>
        <v>1,3,5-Trimethylbenzene</v>
      </c>
      <c r="E1267" s="115"/>
      <c r="F1267" s="138">
        <v>0</v>
      </c>
      <c r="G1267" s="139">
        <v>0.01</v>
      </c>
      <c r="H1267" s="104"/>
      <c r="I1267" s="102" cm="1">
        <f t="array" ref="I1267">((_xlfn.XLOOKUP(B1267,'4. Material Balance Activities'!$C$244:$C$292,'4. Material Balance Activities'!$G$244:$G$292,NA,0,1)-_xlfn.XLOOKUP(B1267,'4. Material Balance Activities'!$C$244:$C$292,'4. Material Balance Activities'!$M$244:$M$292,NA,0,1))*G1267)*(1-F1267)</f>
        <v>8.2747499999999992</v>
      </c>
      <c r="J1267" s="105" t="s">
        <v>214</v>
      </c>
      <c r="K1267" s="83" t="s">
        <v>214</v>
      </c>
      <c r="L1267" s="102" cm="1">
        <f t="array" ref="L1267">((_xlfn.XLOOKUP(B1267,'4. Material Balance Activities'!$C$244:$C$292,'4. Material Balance Activities'!$J$244:$J$292,NA,0,1)-_xlfn.XLOOKUP(B1267,'4. Material Balance Activities'!$C$244:$C$292,'4. Material Balance Activities'!$P$244:$P$292,NA,0,1))*G1267)*(1-F1267)</f>
        <v>3.3365927419354839E-2</v>
      </c>
      <c r="M1267" s="105" t="s">
        <v>214</v>
      </c>
      <c r="N1267" s="83" t="s">
        <v>214</v>
      </c>
    </row>
    <row r="1268" spans="1:14" x14ac:dyDescent="0.25">
      <c r="A1268" s="79" t="s">
        <v>374</v>
      </c>
      <c r="B1268" s="133" t="s">
        <v>311</v>
      </c>
      <c r="C1268" s="137" t="s">
        <v>436</v>
      </c>
      <c r="D1268" s="81" t="str">
        <f>IFERROR(IF(C1268="No CAS","",INDEX('DEQ Pollutant List'!$C$7:$C$611,MATCH('5. Pollutant Emissions - MB'!C1268,'DEQ Pollutant List'!$B$7:$B$611,0))),"")</f>
        <v>1,2,3-Trimethylbenzene</v>
      </c>
      <c r="E1268" s="115"/>
      <c r="F1268" s="138">
        <v>0</v>
      </c>
      <c r="G1268" s="139">
        <v>3.0000000000000001E-3</v>
      </c>
      <c r="H1268" s="104"/>
      <c r="I1268" s="102" cm="1">
        <f t="array" ref="I1268">((_xlfn.XLOOKUP(B1268,'4. Material Balance Activities'!$C$244:$C$292,'4. Material Balance Activities'!$G$244:$G$292,NA,0,1)-_xlfn.XLOOKUP(B1268,'4. Material Balance Activities'!$C$244:$C$292,'4. Material Balance Activities'!$M$244:$M$292,NA,0,1))*G1268)*(1-F1268)</f>
        <v>2.4824249999999997</v>
      </c>
      <c r="J1268" s="105" t="s">
        <v>214</v>
      </c>
      <c r="K1268" s="83" t="s">
        <v>214</v>
      </c>
      <c r="L1268" s="102" cm="1">
        <f t="array" ref="L1268">((_xlfn.XLOOKUP(B1268,'4. Material Balance Activities'!$C$244:$C$292,'4. Material Balance Activities'!$J$244:$J$292,NA,0,1)-_xlfn.XLOOKUP(B1268,'4. Material Balance Activities'!$C$244:$C$292,'4. Material Balance Activities'!$P$244:$P$292,NA,0,1))*G1268)*(1-F1268)</f>
        <v>1.0009778225806452E-2</v>
      </c>
      <c r="M1268" s="105" t="s">
        <v>214</v>
      </c>
      <c r="N1268" s="83" t="s">
        <v>214</v>
      </c>
    </row>
    <row r="1269" spans="1:14" x14ac:dyDescent="0.25">
      <c r="A1269" s="79" t="s">
        <v>374</v>
      </c>
      <c r="B1269" s="133" t="s">
        <v>311</v>
      </c>
      <c r="C1269" s="137" t="s">
        <v>181</v>
      </c>
      <c r="D1269" s="81" t="str">
        <f>IFERROR(IF(C1269="No CAS","",INDEX('DEQ Pollutant List'!$C$7:$C$611,MATCH('5. Pollutant Emissions - MB'!C1269,'DEQ Pollutant List'!$B$7:$B$611,0))),"")</f>
        <v>Ethyl benzene</v>
      </c>
      <c r="E1269" s="115"/>
      <c r="F1269" s="138">
        <v>0</v>
      </c>
      <c r="G1269" s="139">
        <v>3.0000000000000001E-3</v>
      </c>
      <c r="H1269" s="104"/>
      <c r="I1269" s="102" cm="1">
        <f t="array" ref="I1269">((_xlfn.XLOOKUP(B1269,'4. Material Balance Activities'!$C$244:$C$292,'4. Material Balance Activities'!$G$244:$G$292,NA,0,1)-_xlfn.XLOOKUP(B1269,'4. Material Balance Activities'!$C$244:$C$292,'4. Material Balance Activities'!$M$244:$M$292,NA,0,1))*G1269)*(1-F1269)</f>
        <v>2.4824249999999997</v>
      </c>
      <c r="J1269" s="105" t="s">
        <v>214</v>
      </c>
      <c r="K1269" s="83" t="s">
        <v>214</v>
      </c>
      <c r="L1269" s="102" cm="1">
        <f t="array" ref="L1269">((_xlfn.XLOOKUP(B1269,'4. Material Balance Activities'!$C$244:$C$292,'4. Material Balance Activities'!$J$244:$J$292,NA,0,1)-_xlfn.XLOOKUP(B1269,'4. Material Balance Activities'!$C$244:$C$292,'4. Material Balance Activities'!$P$244:$P$292,NA,0,1))*G1269)*(1-F1269)</f>
        <v>1.0009778225806452E-2</v>
      </c>
      <c r="M1269" s="105" t="s">
        <v>214</v>
      </c>
      <c r="N1269" s="83" t="s">
        <v>214</v>
      </c>
    </row>
    <row r="1270" spans="1:14" x14ac:dyDescent="0.25">
      <c r="A1270" s="79" t="s">
        <v>374</v>
      </c>
      <c r="B1270" s="133" t="s">
        <v>311</v>
      </c>
      <c r="C1270" s="137" t="s">
        <v>428</v>
      </c>
      <c r="D1270" s="81" t="str">
        <f>IFERROR(IF(C1270="No CAS","",INDEX('DEQ Pollutant List'!$C$7:$C$611,MATCH('5. Pollutant Emissions - MB'!C1270,'DEQ Pollutant List'!$B$7:$B$611,0))),"")</f>
        <v>Isopropylbenzene (cumene)</v>
      </c>
      <c r="E1270" s="115"/>
      <c r="F1270" s="138">
        <v>0</v>
      </c>
      <c r="G1270" s="139">
        <v>1E-3</v>
      </c>
      <c r="H1270" s="104"/>
      <c r="I1270" s="102" cm="1">
        <f t="array" ref="I1270">((_xlfn.XLOOKUP(B1270,'4. Material Balance Activities'!$C$244:$C$292,'4. Material Balance Activities'!$G$244:$G$292,NA,0,1)-_xlfn.XLOOKUP(B1270,'4. Material Balance Activities'!$C$244:$C$292,'4. Material Balance Activities'!$M$244:$M$292,NA,0,1))*G1270)*(1-F1270)</f>
        <v>0.82747499999999996</v>
      </c>
      <c r="J1270" s="105" t="s">
        <v>214</v>
      </c>
      <c r="K1270" s="83" t="s">
        <v>214</v>
      </c>
      <c r="L1270" s="102" cm="1">
        <f t="array" ref="L1270">((_xlfn.XLOOKUP(B1270,'4. Material Balance Activities'!$C$244:$C$292,'4. Material Balance Activities'!$J$244:$J$292,NA,0,1)-_xlfn.XLOOKUP(B1270,'4. Material Balance Activities'!$C$244:$C$292,'4. Material Balance Activities'!$P$244:$P$292,NA,0,1))*G1270)*(1-F1270)</f>
        <v>3.3365927419354837E-3</v>
      </c>
      <c r="M1270" s="105" t="s">
        <v>214</v>
      </c>
      <c r="N1270" s="83" t="s">
        <v>214</v>
      </c>
    </row>
    <row r="1271" spans="1:14" x14ac:dyDescent="0.25">
      <c r="A1271" s="79" t="s">
        <v>374</v>
      </c>
      <c r="B1271" s="133" t="s">
        <v>311</v>
      </c>
      <c r="C1271" s="137" t="s">
        <v>430</v>
      </c>
      <c r="D1271" s="81" t="str">
        <f>IFERROR(IF(C1271="No CAS","",INDEX('DEQ Pollutant List'!$C$7:$C$611,MATCH('5. Pollutant Emissions - MB'!C1271,'DEQ Pollutant List'!$B$7:$B$611,0))),"")</f>
        <v>n-Butyl alcohol</v>
      </c>
      <c r="E1271" s="115"/>
      <c r="F1271" s="138">
        <v>0</v>
      </c>
      <c r="G1271" s="139">
        <v>0.06</v>
      </c>
      <c r="H1271" s="104"/>
      <c r="I1271" s="102" cm="1">
        <f t="array" ref="I1271">((_xlfn.XLOOKUP(B1271,'4. Material Balance Activities'!$C$244:$C$292,'4. Material Balance Activities'!$G$244:$G$292,NA,0,1)-_xlfn.XLOOKUP(B1271,'4. Material Balance Activities'!$C$244:$C$292,'4. Material Balance Activities'!$M$244:$M$292,NA,0,1))*G1271)*(1-F1271)</f>
        <v>49.648499999999991</v>
      </c>
      <c r="J1271" s="105" t="s">
        <v>214</v>
      </c>
      <c r="K1271" s="83" t="s">
        <v>214</v>
      </c>
      <c r="L1271" s="102" cm="1">
        <f t="array" ref="L1271">((_xlfn.XLOOKUP(B1271,'4. Material Balance Activities'!$C$244:$C$292,'4. Material Balance Activities'!$J$244:$J$292,NA,0,1)-_xlfn.XLOOKUP(B1271,'4. Material Balance Activities'!$C$244:$C$292,'4. Material Balance Activities'!$P$244:$P$292,NA,0,1))*G1271)*(1-F1271)</f>
        <v>0.20019556451612902</v>
      </c>
      <c r="M1271" s="105" t="s">
        <v>214</v>
      </c>
      <c r="N1271" s="83" t="s">
        <v>214</v>
      </c>
    </row>
    <row r="1272" spans="1:14" x14ac:dyDescent="0.25">
      <c r="A1272" s="79" t="s">
        <v>374</v>
      </c>
      <c r="B1272" s="133" t="s">
        <v>311</v>
      </c>
      <c r="C1272" s="137" t="s">
        <v>432</v>
      </c>
      <c r="D1272" s="81" t="str">
        <f>IFERROR(IF(C1272="No CAS","",INDEX('DEQ Pollutant List'!$C$7:$C$611,MATCH('5. Pollutant Emissions - MB'!C1272,'DEQ Pollutant List'!$B$7:$B$611,0))),"")</f>
        <v>Propylene glycol monomethyl ether acetate</v>
      </c>
      <c r="E1272" s="115"/>
      <c r="F1272" s="138">
        <v>0</v>
      </c>
      <c r="G1272" s="139">
        <v>0.02</v>
      </c>
      <c r="H1272" s="104"/>
      <c r="I1272" s="102" cm="1">
        <f t="array" ref="I1272">((_xlfn.XLOOKUP(B1272,'4. Material Balance Activities'!$C$244:$C$292,'4. Material Balance Activities'!$G$244:$G$292,NA,0,1)-_xlfn.XLOOKUP(B1272,'4. Material Balance Activities'!$C$244:$C$292,'4. Material Balance Activities'!$M$244:$M$292,NA,0,1))*G1272)*(1-F1272)</f>
        <v>16.549499999999998</v>
      </c>
      <c r="J1272" s="105" t="s">
        <v>214</v>
      </c>
      <c r="K1272" s="83" t="s">
        <v>214</v>
      </c>
      <c r="L1272" s="102" cm="1">
        <f t="array" ref="L1272">((_xlfn.XLOOKUP(B1272,'4. Material Balance Activities'!$C$244:$C$292,'4. Material Balance Activities'!$J$244:$J$292,NA,0,1)-_xlfn.XLOOKUP(B1272,'4. Material Balance Activities'!$C$244:$C$292,'4. Material Balance Activities'!$P$244:$P$292,NA,0,1))*G1272)*(1-F1272)</f>
        <v>6.6731854838709678E-2</v>
      </c>
      <c r="M1272" s="105" t="s">
        <v>214</v>
      </c>
      <c r="N1272" s="83" t="s">
        <v>214</v>
      </c>
    </row>
    <row r="1273" spans="1:14" x14ac:dyDescent="0.25">
      <c r="A1273" s="79" t="s">
        <v>374</v>
      </c>
      <c r="B1273" s="133" t="s">
        <v>312</v>
      </c>
      <c r="C1273" s="137" t="s">
        <v>181</v>
      </c>
      <c r="D1273" s="81" t="str">
        <f>IFERROR(IF(C1273="No CAS","",INDEX('DEQ Pollutant List'!$C$7:$C$611,MATCH('5. Pollutant Emissions - MB'!C1273,'DEQ Pollutant List'!$B$7:$B$611,0))),"")</f>
        <v>Ethyl benzene</v>
      </c>
      <c r="E1273" s="115"/>
      <c r="F1273" s="138">
        <v>0</v>
      </c>
      <c r="G1273" s="139">
        <v>1E-3</v>
      </c>
      <c r="H1273" s="104"/>
      <c r="I1273" s="102" cm="1">
        <f t="array" ref="I1273">((_xlfn.XLOOKUP(B1273,'4. Material Balance Activities'!$C$244:$C$292,'4. Material Balance Activities'!$G$244:$G$292,NA,0,1)-_xlfn.XLOOKUP(B1273,'4. Material Balance Activities'!$C$244:$C$292,'4. Material Balance Activities'!$M$244:$M$292,NA,0,1))*G1273)*(1-F1273)</f>
        <v>1.1614184999999999</v>
      </c>
      <c r="J1273" s="105" t="s">
        <v>214</v>
      </c>
      <c r="K1273" s="83" t="s">
        <v>214</v>
      </c>
      <c r="L1273" s="102" cm="1">
        <f t="array" ref="L1273">((_xlfn.XLOOKUP(B1273,'4. Material Balance Activities'!$C$244:$C$292,'4. Material Balance Activities'!$J$244:$J$292,NA,0,1)-_xlfn.XLOOKUP(B1273,'4. Material Balance Activities'!$C$244:$C$292,'4. Material Balance Activities'!$P$244:$P$292,NA,0,1))*G1273)*(1-F1273)</f>
        <v>4.6831391129032261E-3</v>
      </c>
      <c r="M1273" s="105" t="s">
        <v>214</v>
      </c>
      <c r="N1273" s="83" t="s">
        <v>214</v>
      </c>
    </row>
    <row r="1274" spans="1:14" x14ac:dyDescent="0.25">
      <c r="A1274" s="79" t="s">
        <v>374</v>
      </c>
      <c r="B1274" s="133" t="s">
        <v>312</v>
      </c>
      <c r="C1274" s="137" t="s">
        <v>191</v>
      </c>
      <c r="D1274" s="81" t="str">
        <f>IFERROR(IF(C1274="No CAS","",INDEX('DEQ Pollutant List'!$C$7:$C$611,MATCH('5. Pollutant Emissions - MB'!C1274,'DEQ Pollutant List'!$B$7:$B$611,0))),"")</f>
        <v>Xylene (mixture), including m-xylene, o-xylene, p-xylene</v>
      </c>
      <c r="E1274" s="115"/>
      <c r="F1274" s="138">
        <v>0</v>
      </c>
      <c r="G1274" s="139">
        <v>0.01</v>
      </c>
      <c r="H1274" s="104"/>
      <c r="I1274" s="102" cm="1">
        <f t="array" ref="I1274">((_xlfn.XLOOKUP(B1274,'4. Material Balance Activities'!$C$244:$C$292,'4. Material Balance Activities'!$G$244:$G$292,NA,0,1)-_xlfn.XLOOKUP(B1274,'4. Material Balance Activities'!$C$244:$C$292,'4. Material Balance Activities'!$M$244:$M$292,NA,0,1))*G1274)*(1-F1274)</f>
        <v>11.614185000000001</v>
      </c>
      <c r="J1274" s="105" t="s">
        <v>214</v>
      </c>
      <c r="K1274" s="83" t="s">
        <v>214</v>
      </c>
      <c r="L1274" s="102" cm="1">
        <f t="array" ref="L1274">((_xlfn.XLOOKUP(B1274,'4. Material Balance Activities'!$C$244:$C$292,'4. Material Balance Activities'!$J$244:$J$292,NA,0,1)-_xlfn.XLOOKUP(B1274,'4. Material Balance Activities'!$C$244:$C$292,'4. Material Balance Activities'!$P$244:$P$292,NA,0,1))*G1274)*(1-F1274)</f>
        <v>4.6831391129032264E-2</v>
      </c>
      <c r="M1274" s="105" t="s">
        <v>214</v>
      </c>
      <c r="N1274" s="83" t="s">
        <v>214</v>
      </c>
    </row>
    <row r="1275" spans="1:14" x14ac:dyDescent="0.25">
      <c r="A1275" s="79" t="s">
        <v>374</v>
      </c>
      <c r="B1275" s="133" t="s">
        <v>312</v>
      </c>
      <c r="C1275" s="137" t="s">
        <v>156</v>
      </c>
      <c r="D1275" s="81" t="str">
        <f>IFERROR(IF(C1275="No CAS","",INDEX('DEQ Pollutant List'!$C$7:$C$611,MATCH('5. Pollutant Emissions - MB'!C1275,'DEQ Pollutant List'!$B$7:$B$611,0))),"")</f>
        <v>Formaldehyde</v>
      </c>
      <c r="E1275" s="115"/>
      <c r="F1275" s="138">
        <v>0</v>
      </c>
      <c r="G1275" s="139">
        <v>1E-3</v>
      </c>
      <c r="H1275" s="104"/>
      <c r="I1275" s="102" cm="1">
        <f t="array" ref="I1275">((_xlfn.XLOOKUP(B1275,'4. Material Balance Activities'!$C$244:$C$292,'4. Material Balance Activities'!$G$244:$G$292,NA,0,1)-_xlfn.XLOOKUP(B1275,'4. Material Balance Activities'!$C$244:$C$292,'4. Material Balance Activities'!$M$244:$M$292,NA,0,1))*G1275)*(1-F1275)</f>
        <v>1.1614184999999999</v>
      </c>
      <c r="J1275" s="105" t="s">
        <v>214</v>
      </c>
      <c r="K1275" s="83" t="s">
        <v>214</v>
      </c>
      <c r="L1275" s="102" cm="1">
        <f t="array" ref="L1275">((_xlfn.XLOOKUP(B1275,'4. Material Balance Activities'!$C$244:$C$292,'4. Material Balance Activities'!$J$244:$J$292,NA,0,1)-_xlfn.XLOOKUP(B1275,'4. Material Balance Activities'!$C$244:$C$292,'4. Material Balance Activities'!$P$244:$P$292,NA,0,1))*G1275)*(1-F1275)</f>
        <v>4.6831391129032261E-3</v>
      </c>
      <c r="M1275" s="105" t="s">
        <v>214</v>
      </c>
      <c r="N1275" s="83" t="s">
        <v>214</v>
      </c>
    </row>
    <row r="1276" spans="1:14" x14ac:dyDescent="0.25">
      <c r="A1276" s="79" t="s">
        <v>374</v>
      </c>
      <c r="B1276" s="133" t="s">
        <v>312</v>
      </c>
      <c r="C1276" s="137" t="s">
        <v>431</v>
      </c>
      <c r="D1276" s="81" t="str">
        <f>IFERROR(IF(C1276="No CAS","",INDEX('DEQ Pollutant List'!$C$7:$C$611,MATCH('5. Pollutant Emissions - MB'!C1276,'DEQ Pollutant List'!$B$7:$B$611,0))),"")</f>
        <v>1,2,4-Trimethylbenzene</v>
      </c>
      <c r="E1276" s="115"/>
      <c r="F1276" s="138">
        <v>0</v>
      </c>
      <c r="G1276" s="139">
        <v>0.01</v>
      </c>
      <c r="H1276" s="104"/>
      <c r="I1276" s="102" cm="1">
        <f t="array" ref="I1276">((_xlfn.XLOOKUP(B1276,'4. Material Balance Activities'!$C$244:$C$292,'4. Material Balance Activities'!$G$244:$G$292,NA,0,1)-_xlfn.XLOOKUP(B1276,'4. Material Balance Activities'!$C$244:$C$292,'4. Material Balance Activities'!$M$244:$M$292,NA,0,1))*G1276)*(1-F1276)</f>
        <v>11.614185000000001</v>
      </c>
      <c r="J1276" s="105" t="s">
        <v>214</v>
      </c>
      <c r="K1276" s="83" t="s">
        <v>214</v>
      </c>
      <c r="L1276" s="102" cm="1">
        <f t="array" ref="L1276">((_xlfn.XLOOKUP(B1276,'4. Material Balance Activities'!$C$244:$C$292,'4. Material Balance Activities'!$J$244:$J$292,NA,0,1)-_xlfn.XLOOKUP(B1276,'4. Material Balance Activities'!$C$244:$C$292,'4. Material Balance Activities'!$P$244:$P$292,NA,0,1))*G1276)*(1-F1276)</f>
        <v>4.6831391129032264E-2</v>
      </c>
      <c r="M1276" s="105" t="s">
        <v>214</v>
      </c>
      <c r="N1276" s="83" t="s">
        <v>214</v>
      </c>
    </row>
    <row r="1277" spans="1:14" x14ac:dyDescent="0.25">
      <c r="A1277" s="79" t="s">
        <v>374</v>
      </c>
      <c r="B1277" s="133" t="s">
        <v>312</v>
      </c>
      <c r="C1277" s="137" t="s">
        <v>437</v>
      </c>
      <c r="D1277" s="81" t="str">
        <f>IFERROR(IF(C1277="No CAS","",INDEX('DEQ Pollutant List'!$C$7:$C$611,MATCH('5. Pollutant Emissions - MB'!C1277,'DEQ Pollutant List'!$B$7:$B$611,0))),"")</f>
        <v>1,3,5-Trimethylbenzene</v>
      </c>
      <c r="E1277" s="115"/>
      <c r="F1277" s="138">
        <v>0</v>
      </c>
      <c r="G1277" s="139">
        <v>0.01</v>
      </c>
      <c r="H1277" s="104"/>
      <c r="I1277" s="102" cm="1">
        <f t="array" ref="I1277">((_xlfn.XLOOKUP(B1277,'4. Material Balance Activities'!$C$244:$C$292,'4. Material Balance Activities'!$G$244:$G$292,NA,0,1)-_xlfn.XLOOKUP(B1277,'4. Material Balance Activities'!$C$244:$C$292,'4. Material Balance Activities'!$M$244:$M$292,NA,0,1))*G1277)*(1-F1277)</f>
        <v>11.614185000000001</v>
      </c>
      <c r="J1277" s="105" t="s">
        <v>214</v>
      </c>
      <c r="K1277" s="83" t="s">
        <v>214</v>
      </c>
      <c r="L1277" s="102" cm="1">
        <f t="array" ref="L1277">((_xlfn.XLOOKUP(B1277,'4. Material Balance Activities'!$C$244:$C$292,'4. Material Balance Activities'!$J$244:$J$292,NA,0,1)-_xlfn.XLOOKUP(B1277,'4. Material Balance Activities'!$C$244:$C$292,'4. Material Balance Activities'!$P$244:$P$292,NA,0,1))*G1277)*(1-F1277)</f>
        <v>4.6831391129032264E-2</v>
      </c>
      <c r="M1277" s="105" t="s">
        <v>214</v>
      </c>
      <c r="N1277" s="83" t="s">
        <v>214</v>
      </c>
    </row>
    <row r="1278" spans="1:14" x14ac:dyDescent="0.25">
      <c r="A1278" s="79" t="s">
        <v>374</v>
      </c>
      <c r="B1278" s="133" t="s">
        <v>312</v>
      </c>
      <c r="C1278" s="137" t="s">
        <v>428</v>
      </c>
      <c r="D1278" s="81" t="str">
        <f>IFERROR(IF(C1278="No CAS","",INDEX('DEQ Pollutant List'!$C$7:$C$611,MATCH('5. Pollutant Emissions - MB'!C1278,'DEQ Pollutant List'!$B$7:$B$611,0))),"")</f>
        <v>Isopropylbenzene (cumene)</v>
      </c>
      <c r="E1278" s="115"/>
      <c r="F1278" s="138">
        <v>0</v>
      </c>
      <c r="G1278" s="139">
        <v>2E-3</v>
      </c>
      <c r="H1278" s="104"/>
      <c r="I1278" s="102" cm="1">
        <f t="array" ref="I1278">((_xlfn.XLOOKUP(B1278,'4. Material Balance Activities'!$C$244:$C$292,'4. Material Balance Activities'!$G$244:$G$292,NA,0,1)-_xlfn.XLOOKUP(B1278,'4. Material Balance Activities'!$C$244:$C$292,'4. Material Balance Activities'!$M$244:$M$292,NA,0,1))*G1278)*(1-F1278)</f>
        <v>2.3228369999999998</v>
      </c>
      <c r="J1278" s="105" t="s">
        <v>214</v>
      </c>
      <c r="K1278" s="83" t="s">
        <v>214</v>
      </c>
      <c r="L1278" s="102" cm="1">
        <f t="array" ref="L1278">((_xlfn.XLOOKUP(B1278,'4. Material Balance Activities'!$C$244:$C$292,'4. Material Balance Activities'!$J$244:$J$292,NA,0,1)-_xlfn.XLOOKUP(B1278,'4. Material Balance Activities'!$C$244:$C$292,'4. Material Balance Activities'!$P$244:$P$292,NA,0,1))*G1278)*(1-F1278)</f>
        <v>9.3662782258064521E-3</v>
      </c>
      <c r="M1278" s="105" t="s">
        <v>214</v>
      </c>
      <c r="N1278" s="83" t="s">
        <v>214</v>
      </c>
    </row>
    <row r="1279" spans="1:14" x14ac:dyDescent="0.25">
      <c r="A1279" s="79" t="s">
        <v>374</v>
      </c>
      <c r="B1279" s="133" t="s">
        <v>312</v>
      </c>
      <c r="C1279" s="137" t="s">
        <v>430</v>
      </c>
      <c r="D1279" s="81" t="str">
        <f>IFERROR(IF(C1279="No CAS","",INDEX('DEQ Pollutant List'!$C$7:$C$611,MATCH('5. Pollutant Emissions - MB'!C1279,'DEQ Pollutant List'!$B$7:$B$611,0))),"")</f>
        <v>n-Butyl alcohol</v>
      </c>
      <c r="E1279" s="115"/>
      <c r="F1279" s="138">
        <v>0</v>
      </c>
      <c r="G1279" s="139">
        <v>7.0000000000000007E-2</v>
      </c>
      <c r="H1279" s="104"/>
      <c r="I1279" s="102" cm="1">
        <f t="array" ref="I1279">((_xlfn.XLOOKUP(B1279,'4. Material Balance Activities'!$C$244:$C$292,'4. Material Balance Activities'!$G$244:$G$292,NA,0,1)-_xlfn.XLOOKUP(B1279,'4. Material Balance Activities'!$C$244:$C$292,'4. Material Balance Activities'!$M$244:$M$292,NA,0,1))*G1279)*(1-F1279)</f>
        <v>81.299295000000001</v>
      </c>
      <c r="J1279" s="105" t="s">
        <v>214</v>
      </c>
      <c r="K1279" s="83" t="s">
        <v>214</v>
      </c>
      <c r="L1279" s="102" cm="1">
        <f t="array" ref="L1279">((_xlfn.XLOOKUP(B1279,'4. Material Balance Activities'!$C$244:$C$292,'4. Material Balance Activities'!$J$244:$J$292,NA,0,1)-_xlfn.XLOOKUP(B1279,'4. Material Balance Activities'!$C$244:$C$292,'4. Material Balance Activities'!$P$244:$P$292,NA,0,1))*G1279)*(1-F1279)</f>
        <v>0.32781973790322583</v>
      </c>
      <c r="M1279" s="105" t="s">
        <v>214</v>
      </c>
      <c r="N1279" s="83" t="s">
        <v>214</v>
      </c>
    </row>
    <row r="1280" spans="1:14" x14ac:dyDescent="0.25">
      <c r="A1280" s="79" t="s">
        <v>374</v>
      </c>
      <c r="B1280" s="133" t="s">
        <v>312</v>
      </c>
      <c r="C1280" s="137" t="s">
        <v>432</v>
      </c>
      <c r="D1280" s="81" t="str">
        <f>IFERROR(IF(C1280="No CAS","",INDEX('DEQ Pollutant List'!$C$7:$C$611,MATCH('5. Pollutant Emissions - MB'!C1280,'DEQ Pollutant List'!$B$7:$B$611,0))),"")</f>
        <v>Propylene glycol monomethyl ether acetate</v>
      </c>
      <c r="E1280" s="115"/>
      <c r="F1280" s="138">
        <v>0</v>
      </c>
      <c r="G1280" s="139">
        <v>0.03</v>
      </c>
      <c r="H1280" s="104"/>
      <c r="I1280" s="102" cm="1">
        <f t="array" ref="I1280">((_xlfn.XLOOKUP(B1280,'4. Material Balance Activities'!$C$244:$C$292,'4. Material Balance Activities'!$G$244:$G$292,NA,0,1)-_xlfn.XLOOKUP(B1280,'4. Material Balance Activities'!$C$244:$C$292,'4. Material Balance Activities'!$M$244:$M$292,NA,0,1))*G1280)*(1-F1280)</f>
        <v>34.842554999999997</v>
      </c>
      <c r="J1280" s="105" t="s">
        <v>214</v>
      </c>
      <c r="K1280" s="83" t="s">
        <v>214</v>
      </c>
      <c r="L1280" s="102" cm="1">
        <f t="array" ref="L1280">((_xlfn.XLOOKUP(B1280,'4. Material Balance Activities'!$C$244:$C$292,'4. Material Balance Activities'!$J$244:$J$292,NA,0,1)-_xlfn.XLOOKUP(B1280,'4. Material Balance Activities'!$C$244:$C$292,'4. Material Balance Activities'!$P$244:$P$292,NA,0,1))*G1280)*(1-F1280)</f>
        <v>0.14049417338709677</v>
      </c>
      <c r="M1280" s="105" t="s">
        <v>214</v>
      </c>
      <c r="N1280" s="83" t="s">
        <v>214</v>
      </c>
    </row>
    <row r="1281" spans="1:14" x14ac:dyDescent="0.25">
      <c r="A1281" s="79" t="s">
        <v>374</v>
      </c>
      <c r="B1281" s="133" t="s">
        <v>312</v>
      </c>
      <c r="C1281" s="137" t="s">
        <v>436</v>
      </c>
      <c r="D1281" s="81" t="str">
        <f>IFERROR(IF(C1281="No CAS","",INDEX('DEQ Pollutant List'!$C$7:$C$611,MATCH('5. Pollutant Emissions - MB'!C1281,'DEQ Pollutant List'!$B$7:$B$611,0))),"")</f>
        <v>1,2,3-Trimethylbenzene</v>
      </c>
      <c r="E1281" s="115"/>
      <c r="F1281" s="138">
        <v>0</v>
      </c>
      <c r="G1281" s="139">
        <v>0.01</v>
      </c>
      <c r="H1281" s="104"/>
      <c r="I1281" s="102" cm="1">
        <f t="array" ref="I1281">((_xlfn.XLOOKUP(B1281,'4. Material Balance Activities'!$C$244:$C$292,'4. Material Balance Activities'!$G$244:$G$292,NA,0,1)-_xlfn.XLOOKUP(B1281,'4. Material Balance Activities'!$C$244:$C$292,'4. Material Balance Activities'!$M$244:$M$292,NA,0,1))*G1281)*(1-F1281)</f>
        <v>11.614185000000001</v>
      </c>
      <c r="J1281" s="105" t="s">
        <v>214</v>
      </c>
      <c r="K1281" s="83" t="s">
        <v>214</v>
      </c>
      <c r="L1281" s="102" cm="1">
        <f t="array" ref="L1281">((_xlfn.XLOOKUP(B1281,'4. Material Balance Activities'!$C$244:$C$292,'4. Material Balance Activities'!$J$244:$J$292,NA,0,1)-_xlfn.XLOOKUP(B1281,'4. Material Balance Activities'!$C$244:$C$292,'4. Material Balance Activities'!$P$244:$P$292,NA,0,1))*G1281)*(1-F1281)</f>
        <v>4.6831391129032264E-2</v>
      </c>
      <c r="M1281" s="105" t="s">
        <v>214</v>
      </c>
      <c r="N1281" s="83" t="s">
        <v>214</v>
      </c>
    </row>
    <row r="1282" spans="1:14" x14ac:dyDescent="0.25">
      <c r="A1282" s="79" t="s">
        <v>374</v>
      </c>
      <c r="B1282" s="133" t="s">
        <v>313</v>
      </c>
      <c r="C1282" s="137" t="s">
        <v>181</v>
      </c>
      <c r="D1282" s="81" t="str">
        <f>IFERROR(IF(C1282="No CAS","",INDEX('DEQ Pollutant List'!$C$7:$C$611,MATCH('5. Pollutant Emissions - MB'!C1282,'DEQ Pollutant List'!$B$7:$B$611,0))),"")</f>
        <v>Ethyl benzene</v>
      </c>
      <c r="E1282" s="115"/>
      <c r="F1282" s="138">
        <v>0</v>
      </c>
      <c r="G1282" s="139">
        <v>1E-3</v>
      </c>
      <c r="H1282" s="104"/>
      <c r="I1282" s="102" cm="1">
        <f t="array" ref="I1282">((_xlfn.XLOOKUP(B1282,'4. Material Balance Activities'!$C$244:$C$292,'4. Material Balance Activities'!$G$244:$G$292,NA,0,1)-_xlfn.XLOOKUP(B1282,'4. Material Balance Activities'!$C$244:$C$292,'4. Material Balance Activities'!$M$244:$M$292,NA,0,1))*G1282)*(1-F1282)</f>
        <v>1.6002360000000004</v>
      </c>
      <c r="J1282" s="105" t="s">
        <v>214</v>
      </c>
      <c r="K1282" s="83" t="s">
        <v>214</v>
      </c>
      <c r="L1282" s="102" cm="1">
        <f t="array" ref="L1282">((_xlfn.XLOOKUP(B1282,'4. Material Balance Activities'!$C$244:$C$292,'4. Material Balance Activities'!$J$244:$J$292,NA,0,1)-_xlfn.XLOOKUP(B1282,'4. Material Balance Activities'!$C$244:$C$292,'4. Material Balance Activities'!$P$244:$P$292,NA,0,1))*G1282)*(1-F1282)</f>
        <v>6.4525645161290337E-3</v>
      </c>
      <c r="M1282" s="105" t="s">
        <v>214</v>
      </c>
      <c r="N1282" s="83" t="s">
        <v>214</v>
      </c>
    </row>
    <row r="1283" spans="1:14" x14ac:dyDescent="0.25">
      <c r="A1283" s="79" t="s">
        <v>374</v>
      </c>
      <c r="B1283" s="133" t="s">
        <v>313</v>
      </c>
      <c r="C1283" s="137" t="s">
        <v>191</v>
      </c>
      <c r="D1283" s="81" t="str">
        <f>IFERROR(IF(C1283="No CAS","",INDEX('DEQ Pollutant List'!$C$7:$C$611,MATCH('5. Pollutant Emissions - MB'!C1283,'DEQ Pollutant List'!$B$7:$B$611,0))),"")</f>
        <v>Xylene (mixture), including m-xylene, o-xylene, p-xylene</v>
      </c>
      <c r="E1283" s="115"/>
      <c r="F1283" s="138">
        <v>0</v>
      </c>
      <c r="G1283" s="139">
        <v>0.01</v>
      </c>
      <c r="H1283" s="104"/>
      <c r="I1283" s="102" cm="1">
        <f t="array" ref="I1283">((_xlfn.XLOOKUP(B1283,'4. Material Balance Activities'!$C$244:$C$292,'4. Material Balance Activities'!$G$244:$G$292,NA,0,1)-_xlfn.XLOOKUP(B1283,'4. Material Balance Activities'!$C$244:$C$292,'4. Material Balance Activities'!$M$244:$M$292,NA,0,1))*G1283)*(1-F1283)</f>
        <v>16.002360000000003</v>
      </c>
      <c r="J1283" s="105" t="s">
        <v>214</v>
      </c>
      <c r="K1283" s="83" t="s">
        <v>214</v>
      </c>
      <c r="L1283" s="102" cm="1">
        <f t="array" ref="L1283">((_xlfn.XLOOKUP(B1283,'4. Material Balance Activities'!$C$244:$C$292,'4. Material Balance Activities'!$J$244:$J$292,NA,0,1)-_xlfn.XLOOKUP(B1283,'4. Material Balance Activities'!$C$244:$C$292,'4. Material Balance Activities'!$P$244:$P$292,NA,0,1))*G1283)*(1-F1283)</f>
        <v>6.4525645161290335E-2</v>
      </c>
      <c r="M1283" s="105" t="s">
        <v>214</v>
      </c>
      <c r="N1283" s="83" t="s">
        <v>214</v>
      </c>
    </row>
    <row r="1284" spans="1:14" x14ac:dyDescent="0.25">
      <c r="A1284" s="79" t="s">
        <v>374</v>
      </c>
      <c r="B1284" s="133" t="s">
        <v>313</v>
      </c>
      <c r="C1284" s="137" t="s">
        <v>156</v>
      </c>
      <c r="D1284" s="81" t="str">
        <f>IFERROR(IF(C1284="No CAS","",INDEX('DEQ Pollutant List'!$C$7:$C$611,MATCH('5. Pollutant Emissions - MB'!C1284,'DEQ Pollutant List'!$B$7:$B$611,0))),"")</f>
        <v>Formaldehyde</v>
      </c>
      <c r="E1284" s="115"/>
      <c r="F1284" s="138">
        <v>0</v>
      </c>
      <c r="G1284" s="139">
        <v>1E-3</v>
      </c>
      <c r="H1284" s="104"/>
      <c r="I1284" s="102" cm="1">
        <f t="array" ref="I1284">((_xlfn.XLOOKUP(B1284,'4. Material Balance Activities'!$C$244:$C$292,'4. Material Balance Activities'!$G$244:$G$292,NA,0,1)-_xlfn.XLOOKUP(B1284,'4. Material Balance Activities'!$C$244:$C$292,'4. Material Balance Activities'!$M$244:$M$292,NA,0,1))*G1284)*(1-F1284)</f>
        <v>1.6002360000000004</v>
      </c>
      <c r="J1284" s="105" t="s">
        <v>214</v>
      </c>
      <c r="K1284" s="83" t="s">
        <v>214</v>
      </c>
      <c r="L1284" s="102" cm="1">
        <f t="array" ref="L1284">((_xlfn.XLOOKUP(B1284,'4. Material Balance Activities'!$C$244:$C$292,'4. Material Balance Activities'!$J$244:$J$292,NA,0,1)-_xlfn.XLOOKUP(B1284,'4. Material Balance Activities'!$C$244:$C$292,'4. Material Balance Activities'!$P$244:$P$292,NA,0,1))*G1284)*(1-F1284)</f>
        <v>6.4525645161290337E-3</v>
      </c>
      <c r="M1284" s="105" t="s">
        <v>214</v>
      </c>
      <c r="N1284" s="83" t="s">
        <v>214</v>
      </c>
    </row>
    <row r="1285" spans="1:14" x14ac:dyDescent="0.25">
      <c r="A1285" s="79" t="s">
        <v>374</v>
      </c>
      <c r="B1285" s="133" t="s">
        <v>313</v>
      </c>
      <c r="C1285" s="137" t="s">
        <v>431</v>
      </c>
      <c r="D1285" s="81" t="str">
        <f>IFERROR(IF(C1285="No CAS","",INDEX('DEQ Pollutant List'!$C$7:$C$611,MATCH('5. Pollutant Emissions - MB'!C1285,'DEQ Pollutant List'!$B$7:$B$611,0))),"")</f>
        <v>1,2,4-Trimethylbenzene</v>
      </c>
      <c r="E1285" s="115"/>
      <c r="F1285" s="138">
        <v>0</v>
      </c>
      <c r="G1285" s="139">
        <v>0.01</v>
      </c>
      <c r="H1285" s="104"/>
      <c r="I1285" s="102" cm="1">
        <f t="array" ref="I1285">((_xlfn.XLOOKUP(B1285,'4. Material Balance Activities'!$C$244:$C$292,'4. Material Balance Activities'!$G$244:$G$292,NA,0,1)-_xlfn.XLOOKUP(B1285,'4. Material Balance Activities'!$C$244:$C$292,'4. Material Balance Activities'!$M$244:$M$292,NA,0,1))*G1285)*(1-F1285)</f>
        <v>16.002360000000003</v>
      </c>
      <c r="J1285" s="105" t="s">
        <v>214</v>
      </c>
      <c r="K1285" s="83" t="s">
        <v>214</v>
      </c>
      <c r="L1285" s="102" cm="1">
        <f t="array" ref="L1285">((_xlfn.XLOOKUP(B1285,'4. Material Balance Activities'!$C$244:$C$292,'4. Material Balance Activities'!$J$244:$J$292,NA,0,1)-_xlfn.XLOOKUP(B1285,'4. Material Balance Activities'!$C$244:$C$292,'4. Material Balance Activities'!$P$244:$P$292,NA,0,1))*G1285)*(1-F1285)</f>
        <v>6.4525645161290335E-2</v>
      </c>
      <c r="M1285" s="105" t="s">
        <v>214</v>
      </c>
      <c r="N1285" s="83" t="s">
        <v>214</v>
      </c>
    </row>
    <row r="1286" spans="1:14" x14ac:dyDescent="0.25">
      <c r="A1286" s="79" t="s">
        <v>374</v>
      </c>
      <c r="B1286" s="133" t="s">
        <v>313</v>
      </c>
      <c r="C1286" s="137" t="s">
        <v>437</v>
      </c>
      <c r="D1286" s="81" t="str">
        <f>IFERROR(IF(C1286="No CAS","",INDEX('DEQ Pollutant List'!$C$7:$C$611,MATCH('5. Pollutant Emissions - MB'!C1286,'DEQ Pollutant List'!$B$7:$B$611,0))),"")</f>
        <v>1,3,5-Trimethylbenzene</v>
      </c>
      <c r="E1286" s="115"/>
      <c r="F1286" s="138">
        <v>0</v>
      </c>
      <c r="G1286" s="139">
        <v>0.01</v>
      </c>
      <c r="H1286" s="104"/>
      <c r="I1286" s="102" cm="1">
        <f t="array" ref="I1286">((_xlfn.XLOOKUP(B1286,'4. Material Balance Activities'!$C$244:$C$292,'4. Material Balance Activities'!$G$244:$G$292,NA,0,1)-_xlfn.XLOOKUP(B1286,'4. Material Balance Activities'!$C$244:$C$292,'4. Material Balance Activities'!$M$244:$M$292,NA,0,1))*G1286)*(1-F1286)</f>
        <v>16.002360000000003</v>
      </c>
      <c r="J1286" s="105" t="s">
        <v>214</v>
      </c>
      <c r="K1286" s="83" t="s">
        <v>214</v>
      </c>
      <c r="L1286" s="102" cm="1">
        <f t="array" ref="L1286">((_xlfn.XLOOKUP(B1286,'4. Material Balance Activities'!$C$244:$C$292,'4. Material Balance Activities'!$J$244:$J$292,NA,0,1)-_xlfn.XLOOKUP(B1286,'4. Material Balance Activities'!$C$244:$C$292,'4. Material Balance Activities'!$P$244:$P$292,NA,0,1))*G1286)*(1-F1286)</f>
        <v>6.4525645161290335E-2</v>
      </c>
      <c r="M1286" s="105" t="s">
        <v>214</v>
      </c>
      <c r="N1286" s="83" t="s">
        <v>214</v>
      </c>
    </row>
    <row r="1287" spans="1:14" x14ac:dyDescent="0.25">
      <c r="A1287" s="79" t="s">
        <v>374</v>
      </c>
      <c r="B1287" s="133" t="s">
        <v>313</v>
      </c>
      <c r="C1287" s="137" t="s">
        <v>436</v>
      </c>
      <c r="D1287" s="81" t="str">
        <f>IFERROR(IF(C1287="No CAS","",INDEX('DEQ Pollutant List'!$C$7:$C$611,MATCH('5. Pollutant Emissions - MB'!C1287,'DEQ Pollutant List'!$B$7:$B$611,0))),"")</f>
        <v>1,2,3-Trimethylbenzene</v>
      </c>
      <c r="E1287" s="115"/>
      <c r="F1287" s="138">
        <v>0</v>
      </c>
      <c r="G1287" s="139">
        <v>3.0000000000000001E-3</v>
      </c>
      <c r="H1287" s="104"/>
      <c r="I1287" s="102" cm="1">
        <f t="array" ref="I1287">((_xlfn.XLOOKUP(B1287,'4. Material Balance Activities'!$C$244:$C$292,'4. Material Balance Activities'!$G$244:$G$292,NA,0,1)-_xlfn.XLOOKUP(B1287,'4. Material Balance Activities'!$C$244:$C$292,'4. Material Balance Activities'!$M$244:$M$292,NA,0,1))*G1287)*(1-F1287)</f>
        <v>4.8007080000000011</v>
      </c>
      <c r="J1287" s="105" t="s">
        <v>214</v>
      </c>
      <c r="K1287" s="83" t="s">
        <v>214</v>
      </c>
      <c r="L1287" s="102" cm="1">
        <f t="array" ref="L1287">((_xlfn.XLOOKUP(B1287,'4. Material Balance Activities'!$C$244:$C$292,'4. Material Balance Activities'!$J$244:$J$292,NA,0,1)-_xlfn.XLOOKUP(B1287,'4. Material Balance Activities'!$C$244:$C$292,'4. Material Balance Activities'!$P$244:$P$292,NA,0,1))*G1287)*(1-F1287)</f>
        <v>1.9357693548387102E-2</v>
      </c>
      <c r="M1287" s="105" t="s">
        <v>214</v>
      </c>
      <c r="N1287" s="83" t="s">
        <v>214</v>
      </c>
    </row>
    <row r="1288" spans="1:14" x14ac:dyDescent="0.25">
      <c r="A1288" s="79" t="s">
        <v>374</v>
      </c>
      <c r="B1288" s="133" t="s">
        <v>313</v>
      </c>
      <c r="C1288" s="137" t="s">
        <v>428</v>
      </c>
      <c r="D1288" s="81" t="str">
        <f>IFERROR(IF(C1288="No CAS","",INDEX('DEQ Pollutant List'!$C$7:$C$611,MATCH('5. Pollutant Emissions - MB'!C1288,'DEQ Pollutant List'!$B$7:$B$611,0))),"")</f>
        <v>Isopropylbenzene (cumene)</v>
      </c>
      <c r="E1288" s="115"/>
      <c r="F1288" s="138">
        <v>0</v>
      </c>
      <c r="G1288" s="139">
        <v>2E-3</v>
      </c>
      <c r="H1288" s="104"/>
      <c r="I1288" s="102" cm="1">
        <f t="array" ref="I1288">((_xlfn.XLOOKUP(B1288,'4. Material Balance Activities'!$C$244:$C$292,'4. Material Balance Activities'!$G$244:$G$292,NA,0,1)-_xlfn.XLOOKUP(B1288,'4. Material Balance Activities'!$C$244:$C$292,'4. Material Balance Activities'!$M$244:$M$292,NA,0,1))*G1288)*(1-F1288)</f>
        <v>3.2004720000000009</v>
      </c>
      <c r="J1288" s="105" t="s">
        <v>214</v>
      </c>
      <c r="K1288" s="83" t="s">
        <v>214</v>
      </c>
      <c r="L1288" s="102" cm="1">
        <f t="array" ref="L1288">((_xlfn.XLOOKUP(B1288,'4. Material Balance Activities'!$C$244:$C$292,'4. Material Balance Activities'!$J$244:$J$292,NA,0,1)-_xlfn.XLOOKUP(B1288,'4. Material Balance Activities'!$C$244:$C$292,'4. Material Balance Activities'!$P$244:$P$292,NA,0,1))*G1288)*(1-F1288)</f>
        <v>1.2905129032258067E-2</v>
      </c>
      <c r="M1288" s="105" t="s">
        <v>214</v>
      </c>
      <c r="N1288" s="83" t="s">
        <v>214</v>
      </c>
    </row>
    <row r="1289" spans="1:14" x14ac:dyDescent="0.25">
      <c r="A1289" s="79" t="s">
        <v>374</v>
      </c>
      <c r="B1289" s="133" t="s">
        <v>313</v>
      </c>
      <c r="C1289" s="137" t="s">
        <v>430</v>
      </c>
      <c r="D1289" s="81" t="str">
        <f>IFERROR(IF(C1289="No CAS","",INDEX('DEQ Pollutant List'!$C$7:$C$611,MATCH('5. Pollutant Emissions - MB'!C1289,'DEQ Pollutant List'!$B$7:$B$611,0))),"")</f>
        <v>n-Butyl alcohol</v>
      </c>
      <c r="E1289" s="115"/>
      <c r="F1289" s="138">
        <v>0</v>
      </c>
      <c r="G1289" s="139">
        <v>7.0000000000000007E-2</v>
      </c>
      <c r="H1289" s="104"/>
      <c r="I1289" s="102" cm="1">
        <f t="array" ref="I1289">((_xlfn.XLOOKUP(B1289,'4. Material Balance Activities'!$C$244:$C$292,'4. Material Balance Activities'!$G$244:$G$292,NA,0,1)-_xlfn.XLOOKUP(B1289,'4. Material Balance Activities'!$C$244:$C$292,'4. Material Balance Activities'!$M$244:$M$292,NA,0,1))*G1289)*(1-F1289)</f>
        <v>112.01652000000003</v>
      </c>
      <c r="J1289" s="105" t="s">
        <v>214</v>
      </c>
      <c r="K1289" s="83" t="s">
        <v>214</v>
      </c>
      <c r="L1289" s="102" cm="1">
        <f t="array" ref="L1289">((_xlfn.XLOOKUP(B1289,'4. Material Balance Activities'!$C$244:$C$292,'4. Material Balance Activities'!$J$244:$J$292,NA,0,1)-_xlfn.XLOOKUP(B1289,'4. Material Balance Activities'!$C$244:$C$292,'4. Material Balance Activities'!$P$244:$P$292,NA,0,1))*G1289)*(1-F1289)</f>
        <v>0.4516795161290324</v>
      </c>
      <c r="M1289" s="105" t="s">
        <v>214</v>
      </c>
      <c r="N1289" s="83" t="s">
        <v>214</v>
      </c>
    </row>
    <row r="1290" spans="1:14" x14ac:dyDescent="0.25">
      <c r="A1290" s="79" t="s">
        <v>374</v>
      </c>
      <c r="B1290" s="133" t="s">
        <v>313</v>
      </c>
      <c r="C1290" s="137" t="s">
        <v>432</v>
      </c>
      <c r="D1290" s="81" t="str">
        <f>IFERROR(IF(C1290="No CAS","",INDEX('DEQ Pollutant List'!$C$7:$C$611,MATCH('5. Pollutant Emissions - MB'!C1290,'DEQ Pollutant List'!$B$7:$B$611,0))),"")</f>
        <v>Propylene glycol monomethyl ether acetate</v>
      </c>
      <c r="E1290" s="115"/>
      <c r="F1290" s="138">
        <v>0</v>
      </c>
      <c r="G1290" s="139">
        <v>0.02</v>
      </c>
      <c r="H1290" s="104"/>
      <c r="I1290" s="102" cm="1">
        <f t="array" ref="I1290">((_xlfn.XLOOKUP(B1290,'4. Material Balance Activities'!$C$244:$C$292,'4. Material Balance Activities'!$G$244:$G$292,NA,0,1)-_xlfn.XLOOKUP(B1290,'4. Material Balance Activities'!$C$244:$C$292,'4. Material Balance Activities'!$M$244:$M$292,NA,0,1))*G1290)*(1-F1290)</f>
        <v>32.004720000000006</v>
      </c>
      <c r="J1290" s="105" t="s">
        <v>214</v>
      </c>
      <c r="K1290" s="83" t="s">
        <v>214</v>
      </c>
      <c r="L1290" s="102" cm="1">
        <f t="array" ref="L1290">((_xlfn.XLOOKUP(B1290,'4. Material Balance Activities'!$C$244:$C$292,'4. Material Balance Activities'!$J$244:$J$292,NA,0,1)-_xlfn.XLOOKUP(B1290,'4. Material Balance Activities'!$C$244:$C$292,'4. Material Balance Activities'!$P$244:$P$292,NA,0,1))*G1290)*(1-F1290)</f>
        <v>0.12905129032258067</v>
      </c>
      <c r="M1290" s="105" t="s">
        <v>214</v>
      </c>
      <c r="N1290" s="83" t="s">
        <v>214</v>
      </c>
    </row>
    <row r="1291" spans="1:14" x14ac:dyDescent="0.25">
      <c r="A1291" s="79" t="s">
        <v>374</v>
      </c>
      <c r="B1291" s="133" t="s">
        <v>313</v>
      </c>
      <c r="C1291" s="137" t="s">
        <v>436</v>
      </c>
      <c r="D1291" s="81" t="str">
        <f>IFERROR(IF(C1291="No CAS","",INDEX('DEQ Pollutant List'!$C$7:$C$611,MATCH('5. Pollutant Emissions - MB'!C1291,'DEQ Pollutant List'!$B$7:$B$611,0))),"")</f>
        <v>1,2,3-Trimethylbenzene</v>
      </c>
      <c r="E1291" s="115"/>
      <c r="F1291" s="138">
        <v>0</v>
      </c>
      <c r="G1291" s="139">
        <v>0</v>
      </c>
      <c r="H1291" s="104"/>
      <c r="I1291" s="102" cm="1">
        <f t="array" ref="I1291">((_xlfn.XLOOKUP(B1291,'4. Material Balance Activities'!$C$244:$C$292,'4. Material Balance Activities'!$G$244:$G$292,NA,0,1)-_xlfn.XLOOKUP(B1291,'4. Material Balance Activities'!$C$244:$C$292,'4. Material Balance Activities'!$M$244:$M$292,NA,0,1))*G1291)*(1-F1291)</f>
        <v>0</v>
      </c>
      <c r="J1291" s="105" t="s">
        <v>214</v>
      </c>
      <c r="K1291" s="83" t="s">
        <v>214</v>
      </c>
      <c r="L1291" s="102" cm="1">
        <f t="array" ref="L1291">((_xlfn.XLOOKUP(B1291,'4. Material Balance Activities'!$C$244:$C$292,'4. Material Balance Activities'!$J$244:$J$292,NA,0,1)-_xlfn.XLOOKUP(B1291,'4. Material Balance Activities'!$C$244:$C$292,'4. Material Balance Activities'!$P$244:$P$292,NA,0,1))*G1291)*(1-F1291)</f>
        <v>0</v>
      </c>
      <c r="M1291" s="105" t="s">
        <v>214</v>
      </c>
      <c r="N1291" s="83" t="s">
        <v>214</v>
      </c>
    </row>
    <row r="1292" spans="1:14" x14ac:dyDescent="0.25">
      <c r="A1292" s="79" t="s">
        <v>374</v>
      </c>
      <c r="B1292" s="133" t="s">
        <v>314</v>
      </c>
      <c r="C1292" s="137" t="s">
        <v>156</v>
      </c>
      <c r="D1292" s="81" t="str">
        <f>IFERROR(IF(C1292="No CAS","",INDEX('DEQ Pollutant List'!$C$7:$C$611,MATCH('5. Pollutant Emissions - MB'!C1292,'DEQ Pollutant List'!$B$7:$B$611,0))),"")</f>
        <v>Formaldehyde</v>
      </c>
      <c r="E1292" s="115"/>
      <c r="F1292" s="138">
        <v>0</v>
      </c>
      <c r="G1292" s="139">
        <v>1E-3</v>
      </c>
      <c r="H1292" s="104"/>
      <c r="I1292" s="102" cm="1">
        <f t="array" ref="I1292">((_xlfn.XLOOKUP(B1292,'4. Material Balance Activities'!$C$244:$C$292,'4. Material Balance Activities'!$G$244:$G$292,NA,0,1)-_xlfn.XLOOKUP(B1292,'4. Material Balance Activities'!$C$244:$C$292,'4. Material Balance Activities'!$M$244:$M$292,NA,0,1))*G1292)*(1-F1292)</f>
        <v>0.98703000000000007</v>
      </c>
      <c r="J1292" s="105" t="s">
        <v>214</v>
      </c>
      <c r="K1292" s="83" t="s">
        <v>214</v>
      </c>
      <c r="L1292" s="102" cm="1">
        <f t="array" ref="L1292">((_xlfn.XLOOKUP(B1292,'4. Material Balance Activities'!$C$244:$C$292,'4. Material Balance Activities'!$J$244:$J$292,NA,0,1)-_xlfn.XLOOKUP(B1292,'4. Material Balance Activities'!$C$244:$C$292,'4. Material Balance Activities'!$P$244:$P$292,NA,0,1))*G1292)*(1-F1292)</f>
        <v>3.9799596774193558E-3</v>
      </c>
      <c r="M1292" s="105" t="s">
        <v>214</v>
      </c>
      <c r="N1292" s="83" t="s">
        <v>214</v>
      </c>
    </row>
    <row r="1293" spans="1:14" x14ac:dyDescent="0.25">
      <c r="A1293" s="79" t="s">
        <v>374</v>
      </c>
      <c r="B1293" s="133" t="s">
        <v>314</v>
      </c>
      <c r="C1293" s="137" t="s">
        <v>431</v>
      </c>
      <c r="D1293" s="81" t="str">
        <f>IFERROR(IF(C1293="No CAS","",INDEX('DEQ Pollutant List'!$C$7:$C$611,MATCH('5. Pollutant Emissions - MB'!C1293,'DEQ Pollutant List'!$B$7:$B$611,0))),"")</f>
        <v>1,2,4-Trimethylbenzene</v>
      </c>
      <c r="E1293" s="115"/>
      <c r="F1293" s="138">
        <v>0</v>
      </c>
      <c r="G1293" s="139">
        <v>0.01</v>
      </c>
      <c r="H1293" s="104"/>
      <c r="I1293" s="102" cm="1">
        <f t="array" ref="I1293">((_xlfn.XLOOKUP(B1293,'4. Material Balance Activities'!$C$244:$C$292,'4. Material Balance Activities'!$G$244:$G$292,NA,0,1)-_xlfn.XLOOKUP(B1293,'4. Material Balance Activities'!$C$244:$C$292,'4. Material Balance Activities'!$M$244:$M$292,NA,0,1))*G1293)*(1-F1293)</f>
        <v>9.8703000000000003</v>
      </c>
      <c r="J1293" s="105" t="s">
        <v>214</v>
      </c>
      <c r="K1293" s="83" t="s">
        <v>214</v>
      </c>
      <c r="L1293" s="102" cm="1">
        <f t="array" ref="L1293">((_xlfn.XLOOKUP(B1293,'4. Material Balance Activities'!$C$244:$C$292,'4. Material Balance Activities'!$J$244:$J$292,NA,0,1)-_xlfn.XLOOKUP(B1293,'4. Material Balance Activities'!$C$244:$C$292,'4. Material Balance Activities'!$P$244:$P$292,NA,0,1))*G1293)*(1-F1293)</f>
        <v>3.9799596774193556E-2</v>
      </c>
      <c r="M1293" s="105" t="s">
        <v>214</v>
      </c>
      <c r="N1293" s="83" t="s">
        <v>214</v>
      </c>
    </row>
    <row r="1294" spans="1:14" x14ac:dyDescent="0.25">
      <c r="A1294" s="79" t="s">
        <v>374</v>
      </c>
      <c r="B1294" s="133" t="s">
        <v>314</v>
      </c>
      <c r="C1294" s="137" t="s">
        <v>437</v>
      </c>
      <c r="D1294" s="81" t="str">
        <f>IFERROR(IF(C1294="No CAS","",INDEX('DEQ Pollutant List'!$C$7:$C$611,MATCH('5. Pollutant Emissions - MB'!C1294,'DEQ Pollutant List'!$B$7:$B$611,0))),"")</f>
        <v>1,3,5-Trimethylbenzene</v>
      </c>
      <c r="E1294" s="115"/>
      <c r="F1294" s="138">
        <v>0</v>
      </c>
      <c r="G1294" s="139">
        <v>0.01</v>
      </c>
      <c r="H1294" s="104"/>
      <c r="I1294" s="102" cm="1">
        <f t="array" ref="I1294">((_xlfn.XLOOKUP(B1294,'4. Material Balance Activities'!$C$244:$C$292,'4. Material Balance Activities'!$G$244:$G$292,NA,0,1)-_xlfn.XLOOKUP(B1294,'4. Material Balance Activities'!$C$244:$C$292,'4. Material Balance Activities'!$M$244:$M$292,NA,0,1))*G1294)*(1-F1294)</f>
        <v>9.8703000000000003</v>
      </c>
      <c r="J1294" s="105" t="s">
        <v>214</v>
      </c>
      <c r="K1294" s="83" t="s">
        <v>214</v>
      </c>
      <c r="L1294" s="102" cm="1">
        <f t="array" ref="L1294">((_xlfn.XLOOKUP(B1294,'4. Material Balance Activities'!$C$244:$C$292,'4. Material Balance Activities'!$J$244:$J$292,NA,0,1)-_xlfn.XLOOKUP(B1294,'4. Material Balance Activities'!$C$244:$C$292,'4. Material Balance Activities'!$P$244:$P$292,NA,0,1))*G1294)*(1-F1294)</f>
        <v>3.9799596774193556E-2</v>
      </c>
      <c r="M1294" s="105" t="s">
        <v>214</v>
      </c>
      <c r="N1294" s="83" t="s">
        <v>214</v>
      </c>
    </row>
    <row r="1295" spans="1:14" x14ac:dyDescent="0.25">
      <c r="A1295" s="79" t="s">
        <v>374</v>
      </c>
      <c r="B1295" s="133" t="s">
        <v>314</v>
      </c>
      <c r="C1295" s="137" t="s">
        <v>436</v>
      </c>
      <c r="D1295" s="81" t="str">
        <f>IFERROR(IF(C1295="No CAS","",INDEX('DEQ Pollutant List'!$C$7:$C$611,MATCH('5. Pollutant Emissions - MB'!C1295,'DEQ Pollutant List'!$B$7:$B$611,0))),"")</f>
        <v>1,2,3-Trimethylbenzene</v>
      </c>
      <c r="E1295" s="115"/>
      <c r="F1295" s="138">
        <v>0</v>
      </c>
      <c r="G1295" s="139">
        <v>3.0000000000000001E-3</v>
      </c>
      <c r="H1295" s="104"/>
      <c r="I1295" s="102" cm="1">
        <f t="array" ref="I1295">((_xlfn.XLOOKUP(B1295,'4. Material Balance Activities'!$C$244:$C$292,'4. Material Balance Activities'!$G$244:$G$292,NA,0,1)-_xlfn.XLOOKUP(B1295,'4. Material Balance Activities'!$C$244:$C$292,'4. Material Balance Activities'!$M$244:$M$292,NA,0,1))*G1295)*(1-F1295)</f>
        <v>2.9610900000000004</v>
      </c>
      <c r="J1295" s="105" t="s">
        <v>214</v>
      </c>
      <c r="K1295" s="83" t="s">
        <v>214</v>
      </c>
      <c r="L1295" s="102" cm="1">
        <f t="array" ref="L1295">((_xlfn.XLOOKUP(B1295,'4. Material Balance Activities'!$C$244:$C$292,'4. Material Balance Activities'!$J$244:$J$292,NA,0,1)-_xlfn.XLOOKUP(B1295,'4. Material Balance Activities'!$C$244:$C$292,'4. Material Balance Activities'!$P$244:$P$292,NA,0,1))*G1295)*(1-F1295)</f>
        <v>1.1939879032258066E-2</v>
      </c>
      <c r="M1295" s="105" t="s">
        <v>214</v>
      </c>
      <c r="N1295" s="83" t="s">
        <v>214</v>
      </c>
    </row>
    <row r="1296" spans="1:14" x14ac:dyDescent="0.25">
      <c r="A1296" s="79" t="s">
        <v>374</v>
      </c>
      <c r="B1296" s="133" t="s">
        <v>314</v>
      </c>
      <c r="C1296" s="137" t="s">
        <v>191</v>
      </c>
      <c r="D1296" s="81" t="str">
        <f>IFERROR(IF(C1296="No CAS","",INDEX('DEQ Pollutant List'!$C$7:$C$611,MATCH('5. Pollutant Emissions - MB'!C1296,'DEQ Pollutant List'!$B$7:$B$611,0))),"")</f>
        <v>Xylene (mixture), including m-xylene, o-xylene, p-xylene</v>
      </c>
      <c r="E1296" s="115"/>
      <c r="F1296" s="138">
        <v>0</v>
      </c>
      <c r="G1296" s="139">
        <v>0.02</v>
      </c>
      <c r="H1296" s="104"/>
      <c r="I1296" s="102" cm="1">
        <f t="array" ref="I1296">((_xlfn.XLOOKUP(B1296,'4. Material Balance Activities'!$C$244:$C$292,'4. Material Balance Activities'!$G$244:$G$292,NA,0,1)-_xlfn.XLOOKUP(B1296,'4. Material Balance Activities'!$C$244:$C$292,'4. Material Balance Activities'!$M$244:$M$292,NA,0,1))*G1296)*(1-F1296)</f>
        <v>19.740600000000001</v>
      </c>
      <c r="J1296" s="105" t="s">
        <v>214</v>
      </c>
      <c r="K1296" s="83" t="s">
        <v>214</v>
      </c>
      <c r="L1296" s="102" cm="1">
        <f t="array" ref="L1296">((_xlfn.XLOOKUP(B1296,'4. Material Balance Activities'!$C$244:$C$292,'4. Material Balance Activities'!$J$244:$J$292,NA,0,1)-_xlfn.XLOOKUP(B1296,'4. Material Balance Activities'!$C$244:$C$292,'4. Material Balance Activities'!$P$244:$P$292,NA,0,1))*G1296)*(1-F1296)</f>
        <v>7.9599193548387112E-2</v>
      </c>
      <c r="M1296" s="105" t="s">
        <v>214</v>
      </c>
      <c r="N1296" s="83" t="s">
        <v>214</v>
      </c>
    </row>
    <row r="1297" spans="1:14" x14ac:dyDescent="0.25">
      <c r="A1297" s="79" t="s">
        <v>374</v>
      </c>
      <c r="B1297" s="133" t="s">
        <v>314</v>
      </c>
      <c r="C1297" s="137" t="s">
        <v>181</v>
      </c>
      <c r="D1297" s="81" t="str">
        <f>IFERROR(IF(C1297="No CAS","",INDEX('DEQ Pollutant List'!$C$7:$C$611,MATCH('5. Pollutant Emissions - MB'!C1297,'DEQ Pollutant List'!$B$7:$B$611,0))),"")</f>
        <v>Ethyl benzene</v>
      </c>
      <c r="E1297" s="115"/>
      <c r="F1297" s="138">
        <v>0</v>
      </c>
      <c r="G1297" s="139">
        <v>3.0000000000000001E-3</v>
      </c>
      <c r="H1297" s="104"/>
      <c r="I1297" s="102" cm="1">
        <f t="array" ref="I1297">((_xlfn.XLOOKUP(B1297,'4. Material Balance Activities'!$C$244:$C$292,'4. Material Balance Activities'!$G$244:$G$292,NA,0,1)-_xlfn.XLOOKUP(B1297,'4. Material Balance Activities'!$C$244:$C$292,'4. Material Balance Activities'!$M$244:$M$292,NA,0,1))*G1297)*(1-F1297)</f>
        <v>2.9610900000000004</v>
      </c>
      <c r="J1297" s="105" t="s">
        <v>214</v>
      </c>
      <c r="K1297" s="83" t="s">
        <v>214</v>
      </c>
      <c r="L1297" s="102" cm="1">
        <f t="array" ref="L1297">((_xlfn.XLOOKUP(B1297,'4. Material Balance Activities'!$C$244:$C$292,'4. Material Balance Activities'!$J$244:$J$292,NA,0,1)-_xlfn.XLOOKUP(B1297,'4. Material Balance Activities'!$C$244:$C$292,'4. Material Balance Activities'!$P$244:$P$292,NA,0,1))*G1297)*(1-F1297)</f>
        <v>1.1939879032258066E-2</v>
      </c>
      <c r="M1297" s="105" t="s">
        <v>214</v>
      </c>
      <c r="N1297" s="83" t="s">
        <v>214</v>
      </c>
    </row>
    <row r="1298" spans="1:14" x14ac:dyDescent="0.25">
      <c r="A1298" s="79" t="s">
        <v>374</v>
      </c>
      <c r="B1298" s="133" t="s">
        <v>314</v>
      </c>
      <c r="C1298" s="137" t="s">
        <v>428</v>
      </c>
      <c r="D1298" s="81" t="str">
        <f>IFERROR(IF(C1298="No CAS","",INDEX('DEQ Pollutant List'!$C$7:$C$611,MATCH('5. Pollutant Emissions - MB'!C1298,'DEQ Pollutant List'!$B$7:$B$611,0))),"")</f>
        <v>Isopropylbenzene (cumene)</v>
      </c>
      <c r="E1298" s="115"/>
      <c r="F1298" s="138">
        <v>0</v>
      </c>
      <c r="G1298" s="139">
        <v>1E-3</v>
      </c>
      <c r="H1298" s="104"/>
      <c r="I1298" s="102" cm="1">
        <f t="array" ref="I1298">((_xlfn.XLOOKUP(B1298,'4. Material Balance Activities'!$C$244:$C$292,'4. Material Balance Activities'!$G$244:$G$292,NA,0,1)-_xlfn.XLOOKUP(B1298,'4. Material Balance Activities'!$C$244:$C$292,'4. Material Balance Activities'!$M$244:$M$292,NA,0,1))*G1298)*(1-F1298)</f>
        <v>0.98703000000000007</v>
      </c>
      <c r="J1298" s="105" t="s">
        <v>214</v>
      </c>
      <c r="K1298" s="83" t="s">
        <v>214</v>
      </c>
      <c r="L1298" s="102" cm="1">
        <f t="array" ref="L1298">((_xlfn.XLOOKUP(B1298,'4. Material Balance Activities'!$C$244:$C$292,'4. Material Balance Activities'!$J$244:$J$292,NA,0,1)-_xlfn.XLOOKUP(B1298,'4. Material Balance Activities'!$C$244:$C$292,'4. Material Balance Activities'!$P$244:$P$292,NA,0,1))*G1298)*(1-F1298)</f>
        <v>3.9799596774193558E-3</v>
      </c>
      <c r="M1298" s="105" t="s">
        <v>214</v>
      </c>
      <c r="N1298" s="83" t="s">
        <v>214</v>
      </c>
    </row>
    <row r="1299" spans="1:14" x14ac:dyDescent="0.25">
      <c r="A1299" s="79" t="s">
        <v>374</v>
      </c>
      <c r="B1299" s="133" t="s">
        <v>314</v>
      </c>
      <c r="C1299" s="137" t="s">
        <v>430</v>
      </c>
      <c r="D1299" s="81" t="str">
        <f>IFERROR(IF(C1299="No CAS","",INDEX('DEQ Pollutant List'!$C$7:$C$611,MATCH('5. Pollutant Emissions - MB'!C1299,'DEQ Pollutant List'!$B$7:$B$611,0))),"")</f>
        <v>n-Butyl alcohol</v>
      </c>
      <c r="E1299" s="115"/>
      <c r="F1299" s="138">
        <v>0</v>
      </c>
      <c r="G1299" s="139">
        <v>0.06</v>
      </c>
      <c r="H1299" s="104"/>
      <c r="I1299" s="102" cm="1">
        <f t="array" ref="I1299">((_xlfn.XLOOKUP(B1299,'4. Material Balance Activities'!$C$244:$C$292,'4. Material Balance Activities'!$G$244:$G$292,NA,0,1)-_xlfn.XLOOKUP(B1299,'4. Material Balance Activities'!$C$244:$C$292,'4. Material Balance Activities'!$M$244:$M$292,NA,0,1))*G1299)*(1-F1299)</f>
        <v>59.221800000000002</v>
      </c>
      <c r="J1299" s="105" t="s">
        <v>214</v>
      </c>
      <c r="K1299" s="83" t="s">
        <v>214</v>
      </c>
      <c r="L1299" s="102" cm="1">
        <f t="array" ref="L1299">((_xlfn.XLOOKUP(B1299,'4. Material Balance Activities'!$C$244:$C$292,'4. Material Balance Activities'!$J$244:$J$292,NA,0,1)-_xlfn.XLOOKUP(B1299,'4. Material Balance Activities'!$C$244:$C$292,'4. Material Balance Activities'!$P$244:$P$292,NA,0,1))*G1299)*(1-F1299)</f>
        <v>0.23879758064516132</v>
      </c>
      <c r="M1299" s="105" t="s">
        <v>214</v>
      </c>
      <c r="N1299" s="83" t="s">
        <v>214</v>
      </c>
    </row>
    <row r="1300" spans="1:14" x14ac:dyDescent="0.25">
      <c r="A1300" s="79" t="s">
        <v>374</v>
      </c>
      <c r="B1300" s="133" t="s">
        <v>315</v>
      </c>
      <c r="C1300" s="137" t="s">
        <v>156</v>
      </c>
      <c r="D1300" s="81" t="str">
        <f>IFERROR(IF(C1300="No CAS","",INDEX('DEQ Pollutant List'!$C$7:$C$611,MATCH('5. Pollutant Emissions - MB'!C1300,'DEQ Pollutant List'!$B$7:$B$611,0))),"")</f>
        <v>Formaldehyde</v>
      </c>
      <c r="E1300" s="115"/>
      <c r="F1300" s="138">
        <v>0</v>
      </c>
      <c r="G1300" s="139">
        <v>1E-3</v>
      </c>
      <c r="H1300" s="104"/>
      <c r="I1300" s="102" cm="1">
        <f t="array" ref="I1300">((_xlfn.XLOOKUP(B1300,'4. Material Balance Activities'!$C$244:$C$292,'4. Material Balance Activities'!$G$244:$G$292,NA,0,1)-_xlfn.XLOOKUP(B1300,'4. Material Balance Activities'!$C$244:$C$292,'4. Material Balance Activities'!$M$244:$M$292,NA,0,1))*G1300)*(1-F1300)</f>
        <v>0.89901900000000012</v>
      </c>
      <c r="J1300" s="105" t="s">
        <v>214</v>
      </c>
      <c r="K1300" s="83" t="s">
        <v>214</v>
      </c>
      <c r="L1300" s="102" cm="1">
        <f t="array" ref="L1300">((_xlfn.XLOOKUP(B1300,'4. Material Balance Activities'!$C$244:$C$292,'4. Material Balance Activities'!$J$244:$J$292,NA,0,1)-_xlfn.XLOOKUP(B1300,'4. Material Balance Activities'!$C$244:$C$292,'4. Material Balance Activities'!$P$244:$P$292,NA,0,1))*G1300)*(1-F1300)</f>
        <v>3.6250766129032265E-3</v>
      </c>
      <c r="M1300" s="105" t="s">
        <v>214</v>
      </c>
      <c r="N1300" s="83" t="s">
        <v>214</v>
      </c>
    </row>
    <row r="1301" spans="1:14" x14ac:dyDescent="0.25">
      <c r="A1301" s="79" t="s">
        <v>374</v>
      </c>
      <c r="B1301" s="133" t="s">
        <v>315</v>
      </c>
      <c r="C1301" s="137" t="s">
        <v>431</v>
      </c>
      <c r="D1301" s="81" t="str">
        <f>IFERROR(IF(C1301="No CAS","",INDEX('DEQ Pollutant List'!$C$7:$C$611,MATCH('5. Pollutant Emissions - MB'!C1301,'DEQ Pollutant List'!$B$7:$B$611,0))),"")</f>
        <v>1,2,4-Trimethylbenzene</v>
      </c>
      <c r="E1301" s="115"/>
      <c r="F1301" s="138">
        <v>0</v>
      </c>
      <c r="G1301" s="139">
        <v>0.01</v>
      </c>
      <c r="H1301" s="104"/>
      <c r="I1301" s="102" cm="1">
        <f t="array" ref="I1301">((_xlfn.XLOOKUP(B1301,'4. Material Balance Activities'!$C$244:$C$292,'4. Material Balance Activities'!$G$244:$G$292,NA,0,1)-_xlfn.XLOOKUP(B1301,'4. Material Balance Activities'!$C$244:$C$292,'4. Material Balance Activities'!$M$244:$M$292,NA,0,1))*G1301)*(1-F1301)</f>
        <v>8.9901900000000019</v>
      </c>
      <c r="J1301" s="105" t="s">
        <v>214</v>
      </c>
      <c r="K1301" s="83" t="s">
        <v>214</v>
      </c>
      <c r="L1301" s="102" cm="1">
        <f t="array" ref="L1301">((_xlfn.XLOOKUP(B1301,'4. Material Balance Activities'!$C$244:$C$292,'4. Material Balance Activities'!$J$244:$J$292,NA,0,1)-_xlfn.XLOOKUP(B1301,'4. Material Balance Activities'!$C$244:$C$292,'4. Material Balance Activities'!$P$244:$P$292,NA,0,1))*G1301)*(1-F1301)</f>
        <v>3.6250766129032268E-2</v>
      </c>
      <c r="M1301" s="105" t="s">
        <v>214</v>
      </c>
      <c r="N1301" s="83" t="s">
        <v>214</v>
      </c>
    </row>
    <row r="1302" spans="1:14" x14ac:dyDescent="0.25">
      <c r="A1302" s="79" t="s">
        <v>374</v>
      </c>
      <c r="B1302" s="133" t="s">
        <v>315</v>
      </c>
      <c r="C1302" s="137" t="s">
        <v>437</v>
      </c>
      <c r="D1302" s="81" t="str">
        <f>IFERROR(IF(C1302="No CAS","",INDEX('DEQ Pollutant List'!$C$7:$C$611,MATCH('5. Pollutant Emissions - MB'!C1302,'DEQ Pollutant List'!$B$7:$B$611,0))),"")</f>
        <v>1,3,5-Trimethylbenzene</v>
      </c>
      <c r="E1302" s="115"/>
      <c r="F1302" s="138">
        <v>0</v>
      </c>
      <c r="G1302" s="139">
        <v>0.01</v>
      </c>
      <c r="H1302" s="104"/>
      <c r="I1302" s="102" cm="1">
        <f t="array" ref="I1302">((_xlfn.XLOOKUP(B1302,'4. Material Balance Activities'!$C$244:$C$292,'4. Material Balance Activities'!$G$244:$G$292,NA,0,1)-_xlfn.XLOOKUP(B1302,'4. Material Balance Activities'!$C$244:$C$292,'4. Material Balance Activities'!$M$244:$M$292,NA,0,1))*G1302)*(1-F1302)</f>
        <v>8.9901900000000019</v>
      </c>
      <c r="J1302" s="105" t="s">
        <v>214</v>
      </c>
      <c r="K1302" s="83" t="s">
        <v>214</v>
      </c>
      <c r="L1302" s="102" cm="1">
        <f t="array" ref="L1302">((_xlfn.XLOOKUP(B1302,'4. Material Balance Activities'!$C$244:$C$292,'4. Material Balance Activities'!$J$244:$J$292,NA,0,1)-_xlfn.XLOOKUP(B1302,'4. Material Balance Activities'!$C$244:$C$292,'4. Material Balance Activities'!$P$244:$P$292,NA,0,1))*G1302)*(1-F1302)</f>
        <v>3.6250766129032268E-2</v>
      </c>
      <c r="M1302" s="105" t="s">
        <v>214</v>
      </c>
      <c r="N1302" s="83" t="s">
        <v>214</v>
      </c>
    </row>
    <row r="1303" spans="1:14" x14ac:dyDescent="0.25">
      <c r="A1303" s="79" t="s">
        <v>374</v>
      </c>
      <c r="B1303" s="133" t="s">
        <v>315</v>
      </c>
      <c r="C1303" s="137" t="s">
        <v>436</v>
      </c>
      <c r="D1303" s="81" t="str">
        <f>IFERROR(IF(C1303="No CAS","",INDEX('DEQ Pollutant List'!$C$7:$C$611,MATCH('5. Pollutant Emissions - MB'!C1303,'DEQ Pollutant List'!$B$7:$B$611,0))),"")</f>
        <v>1,2,3-Trimethylbenzene</v>
      </c>
      <c r="E1303" s="115"/>
      <c r="F1303" s="138">
        <v>0</v>
      </c>
      <c r="G1303" s="139">
        <v>3.0000000000000001E-3</v>
      </c>
      <c r="H1303" s="104"/>
      <c r="I1303" s="102" cm="1">
        <f t="array" ref="I1303">((_xlfn.XLOOKUP(B1303,'4. Material Balance Activities'!$C$244:$C$292,'4. Material Balance Activities'!$G$244:$G$292,NA,0,1)-_xlfn.XLOOKUP(B1303,'4. Material Balance Activities'!$C$244:$C$292,'4. Material Balance Activities'!$M$244:$M$292,NA,0,1))*G1303)*(1-F1303)</f>
        <v>2.6970570000000005</v>
      </c>
      <c r="J1303" s="105" t="s">
        <v>214</v>
      </c>
      <c r="K1303" s="83" t="s">
        <v>214</v>
      </c>
      <c r="L1303" s="102" cm="1">
        <f t="array" ref="L1303">((_xlfn.XLOOKUP(B1303,'4. Material Balance Activities'!$C$244:$C$292,'4. Material Balance Activities'!$J$244:$J$292,NA,0,1)-_xlfn.XLOOKUP(B1303,'4. Material Balance Activities'!$C$244:$C$292,'4. Material Balance Activities'!$P$244:$P$292,NA,0,1))*G1303)*(1-F1303)</f>
        <v>1.087522983870968E-2</v>
      </c>
      <c r="M1303" s="105" t="s">
        <v>214</v>
      </c>
      <c r="N1303" s="83" t="s">
        <v>214</v>
      </c>
    </row>
    <row r="1304" spans="1:14" x14ac:dyDescent="0.25">
      <c r="A1304" s="79" t="s">
        <v>374</v>
      </c>
      <c r="B1304" s="133" t="s">
        <v>315</v>
      </c>
      <c r="C1304" s="137" t="s">
        <v>191</v>
      </c>
      <c r="D1304" s="81" t="str">
        <f>IFERROR(IF(C1304="No CAS","",INDEX('DEQ Pollutant List'!$C$7:$C$611,MATCH('5. Pollutant Emissions - MB'!C1304,'DEQ Pollutant List'!$B$7:$B$611,0))),"")</f>
        <v>Xylene (mixture), including m-xylene, o-xylene, p-xylene</v>
      </c>
      <c r="E1304" s="115"/>
      <c r="F1304" s="138">
        <v>0</v>
      </c>
      <c r="G1304" s="139">
        <v>0.01</v>
      </c>
      <c r="H1304" s="104"/>
      <c r="I1304" s="102" cm="1">
        <f t="array" ref="I1304">((_xlfn.XLOOKUP(B1304,'4. Material Balance Activities'!$C$244:$C$292,'4. Material Balance Activities'!$G$244:$G$292,NA,0,1)-_xlfn.XLOOKUP(B1304,'4. Material Balance Activities'!$C$244:$C$292,'4. Material Balance Activities'!$M$244:$M$292,NA,0,1))*G1304)*(1-F1304)</f>
        <v>8.9901900000000019</v>
      </c>
      <c r="J1304" s="105" t="s">
        <v>214</v>
      </c>
      <c r="K1304" s="83" t="s">
        <v>214</v>
      </c>
      <c r="L1304" s="102" cm="1">
        <f t="array" ref="L1304">((_xlfn.XLOOKUP(B1304,'4. Material Balance Activities'!$C$244:$C$292,'4. Material Balance Activities'!$J$244:$J$292,NA,0,1)-_xlfn.XLOOKUP(B1304,'4. Material Balance Activities'!$C$244:$C$292,'4. Material Balance Activities'!$P$244:$P$292,NA,0,1))*G1304)*(1-F1304)</f>
        <v>3.6250766129032268E-2</v>
      </c>
      <c r="M1304" s="105" t="s">
        <v>214</v>
      </c>
      <c r="N1304" s="83" t="s">
        <v>214</v>
      </c>
    </row>
    <row r="1305" spans="1:14" x14ac:dyDescent="0.25">
      <c r="A1305" s="79" t="s">
        <v>374</v>
      </c>
      <c r="B1305" s="133" t="s">
        <v>315</v>
      </c>
      <c r="C1305" s="137" t="s">
        <v>181</v>
      </c>
      <c r="D1305" s="81" t="str">
        <f>IFERROR(IF(C1305="No CAS","",INDEX('DEQ Pollutant List'!$C$7:$C$611,MATCH('5. Pollutant Emissions - MB'!C1305,'DEQ Pollutant List'!$B$7:$B$611,0))),"")</f>
        <v>Ethyl benzene</v>
      </c>
      <c r="E1305" s="115"/>
      <c r="F1305" s="138">
        <v>0</v>
      </c>
      <c r="G1305" s="139">
        <v>3.0000000000000001E-3</v>
      </c>
      <c r="H1305" s="104"/>
      <c r="I1305" s="102" cm="1">
        <f t="array" ref="I1305">((_xlfn.XLOOKUP(B1305,'4. Material Balance Activities'!$C$244:$C$292,'4. Material Balance Activities'!$G$244:$G$292,NA,0,1)-_xlfn.XLOOKUP(B1305,'4. Material Balance Activities'!$C$244:$C$292,'4. Material Balance Activities'!$M$244:$M$292,NA,0,1))*G1305)*(1-F1305)</f>
        <v>2.6970570000000005</v>
      </c>
      <c r="J1305" s="105" t="s">
        <v>214</v>
      </c>
      <c r="K1305" s="83" t="s">
        <v>214</v>
      </c>
      <c r="L1305" s="102" cm="1">
        <f t="array" ref="L1305">((_xlfn.XLOOKUP(B1305,'4. Material Balance Activities'!$C$244:$C$292,'4. Material Balance Activities'!$J$244:$J$292,NA,0,1)-_xlfn.XLOOKUP(B1305,'4. Material Balance Activities'!$C$244:$C$292,'4. Material Balance Activities'!$P$244:$P$292,NA,0,1))*G1305)*(1-F1305)</f>
        <v>1.087522983870968E-2</v>
      </c>
      <c r="M1305" s="105" t="s">
        <v>214</v>
      </c>
      <c r="N1305" s="83" t="s">
        <v>214</v>
      </c>
    </row>
    <row r="1306" spans="1:14" x14ac:dyDescent="0.25">
      <c r="A1306" s="79" t="s">
        <v>374</v>
      </c>
      <c r="B1306" s="133" t="s">
        <v>315</v>
      </c>
      <c r="C1306" s="137" t="s">
        <v>428</v>
      </c>
      <c r="D1306" s="81" t="str">
        <f>IFERROR(IF(C1306="No CAS","",INDEX('DEQ Pollutant List'!$C$7:$C$611,MATCH('5. Pollutant Emissions - MB'!C1306,'DEQ Pollutant List'!$B$7:$B$611,0))),"")</f>
        <v>Isopropylbenzene (cumene)</v>
      </c>
      <c r="E1306" s="115"/>
      <c r="F1306" s="138">
        <v>0</v>
      </c>
      <c r="G1306" s="139">
        <v>1E-3</v>
      </c>
      <c r="H1306" s="104"/>
      <c r="I1306" s="102" cm="1">
        <f t="array" ref="I1306">((_xlfn.XLOOKUP(B1306,'4. Material Balance Activities'!$C$244:$C$292,'4. Material Balance Activities'!$G$244:$G$292,NA,0,1)-_xlfn.XLOOKUP(B1306,'4. Material Balance Activities'!$C$244:$C$292,'4. Material Balance Activities'!$M$244:$M$292,NA,0,1))*G1306)*(1-F1306)</f>
        <v>0.89901900000000012</v>
      </c>
      <c r="J1306" s="105" t="s">
        <v>214</v>
      </c>
      <c r="K1306" s="83" t="s">
        <v>214</v>
      </c>
      <c r="L1306" s="102" cm="1">
        <f t="array" ref="L1306">((_xlfn.XLOOKUP(B1306,'4. Material Balance Activities'!$C$244:$C$292,'4. Material Balance Activities'!$J$244:$J$292,NA,0,1)-_xlfn.XLOOKUP(B1306,'4. Material Balance Activities'!$C$244:$C$292,'4. Material Balance Activities'!$P$244:$P$292,NA,0,1))*G1306)*(1-F1306)</f>
        <v>3.6250766129032265E-3</v>
      </c>
      <c r="M1306" s="105" t="s">
        <v>214</v>
      </c>
      <c r="N1306" s="83" t="s">
        <v>214</v>
      </c>
    </row>
    <row r="1307" spans="1:14" x14ac:dyDescent="0.25">
      <c r="A1307" s="79" t="s">
        <v>374</v>
      </c>
      <c r="B1307" s="133" t="s">
        <v>315</v>
      </c>
      <c r="C1307" s="137" t="s">
        <v>430</v>
      </c>
      <c r="D1307" s="81" t="str">
        <f>IFERROR(IF(C1307="No CAS","",INDEX('DEQ Pollutant List'!$C$7:$C$611,MATCH('5. Pollutant Emissions - MB'!C1307,'DEQ Pollutant List'!$B$7:$B$611,0))),"")</f>
        <v>n-Butyl alcohol</v>
      </c>
      <c r="E1307" s="115"/>
      <c r="F1307" s="138">
        <v>0</v>
      </c>
      <c r="G1307" s="139">
        <v>0.06</v>
      </c>
      <c r="H1307" s="104"/>
      <c r="I1307" s="102" cm="1">
        <f t="array" ref="I1307">((_xlfn.XLOOKUP(B1307,'4. Material Balance Activities'!$C$244:$C$292,'4. Material Balance Activities'!$G$244:$G$292,NA,0,1)-_xlfn.XLOOKUP(B1307,'4. Material Balance Activities'!$C$244:$C$292,'4. Material Balance Activities'!$M$244:$M$292,NA,0,1))*G1307)*(1-F1307)</f>
        <v>53.941140000000004</v>
      </c>
      <c r="J1307" s="105" t="s">
        <v>214</v>
      </c>
      <c r="K1307" s="83" t="s">
        <v>214</v>
      </c>
      <c r="L1307" s="102" cm="1">
        <f t="array" ref="L1307">((_xlfn.XLOOKUP(B1307,'4. Material Balance Activities'!$C$244:$C$292,'4. Material Balance Activities'!$J$244:$J$292,NA,0,1)-_xlfn.XLOOKUP(B1307,'4. Material Balance Activities'!$C$244:$C$292,'4. Material Balance Activities'!$P$244:$P$292,NA,0,1))*G1307)*(1-F1307)</f>
        <v>0.21750459677419356</v>
      </c>
      <c r="M1307" s="105" t="s">
        <v>214</v>
      </c>
      <c r="N1307" s="83" t="s">
        <v>214</v>
      </c>
    </row>
    <row r="1308" spans="1:14" x14ac:dyDescent="0.25">
      <c r="A1308" s="79" t="s">
        <v>374</v>
      </c>
      <c r="B1308" s="133" t="s">
        <v>315</v>
      </c>
      <c r="C1308" s="137" t="s">
        <v>432</v>
      </c>
      <c r="D1308" s="81" t="str">
        <f>IFERROR(IF(C1308="No CAS","",INDEX('DEQ Pollutant List'!$C$7:$C$611,MATCH('5. Pollutant Emissions - MB'!C1308,'DEQ Pollutant List'!$B$7:$B$611,0))),"")</f>
        <v>Propylene glycol monomethyl ether acetate</v>
      </c>
      <c r="E1308" s="115"/>
      <c r="F1308" s="138">
        <v>0</v>
      </c>
      <c r="G1308" s="139">
        <v>0.02</v>
      </c>
      <c r="H1308" s="104"/>
      <c r="I1308" s="102" cm="1">
        <f t="array" ref="I1308">((_xlfn.XLOOKUP(B1308,'4. Material Balance Activities'!$C$244:$C$292,'4. Material Balance Activities'!$G$244:$G$292,NA,0,1)-_xlfn.XLOOKUP(B1308,'4. Material Balance Activities'!$C$244:$C$292,'4. Material Balance Activities'!$M$244:$M$292,NA,0,1))*G1308)*(1-F1308)</f>
        <v>17.980380000000004</v>
      </c>
      <c r="J1308" s="105" t="s">
        <v>214</v>
      </c>
      <c r="K1308" s="83" t="s">
        <v>214</v>
      </c>
      <c r="L1308" s="102" cm="1">
        <f t="array" ref="L1308">((_xlfn.XLOOKUP(B1308,'4. Material Balance Activities'!$C$244:$C$292,'4. Material Balance Activities'!$J$244:$J$292,NA,0,1)-_xlfn.XLOOKUP(B1308,'4. Material Balance Activities'!$C$244:$C$292,'4. Material Balance Activities'!$P$244:$P$292,NA,0,1))*G1308)*(1-F1308)</f>
        <v>7.2501532258064535E-2</v>
      </c>
      <c r="M1308" s="105" t="s">
        <v>214</v>
      </c>
      <c r="N1308" s="83" t="s">
        <v>214</v>
      </c>
    </row>
    <row r="1309" spans="1:14" x14ac:dyDescent="0.25">
      <c r="A1309" s="79" t="s">
        <v>374</v>
      </c>
      <c r="B1309" s="133" t="s">
        <v>316</v>
      </c>
      <c r="C1309" s="137" t="s">
        <v>191</v>
      </c>
      <c r="D1309" s="81" t="str">
        <f>IFERROR(IF(C1309="No CAS","",INDEX('DEQ Pollutant List'!$C$7:$C$611,MATCH('5. Pollutant Emissions - MB'!C1309,'DEQ Pollutant List'!$B$7:$B$611,0))),"")</f>
        <v>Xylene (mixture), including m-xylene, o-xylene, p-xylene</v>
      </c>
      <c r="E1309" s="115"/>
      <c r="F1309" s="138">
        <v>0</v>
      </c>
      <c r="G1309" s="139">
        <v>0.02</v>
      </c>
      <c r="H1309" s="104"/>
      <c r="I1309" s="102" cm="1">
        <f t="array" ref="I1309">((_xlfn.XLOOKUP(B1309,'4. Material Balance Activities'!$C$244:$C$292,'4. Material Balance Activities'!$G$244:$G$292,NA,0,1)-_xlfn.XLOOKUP(B1309,'4. Material Balance Activities'!$C$244:$C$292,'4. Material Balance Activities'!$M$244:$M$292,NA,0,1))*G1309)*(1-F1309)</f>
        <v>36.124704000000001</v>
      </c>
      <c r="J1309" s="105" t="s">
        <v>214</v>
      </c>
      <c r="K1309" s="83" t="s">
        <v>214</v>
      </c>
      <c r="L1309" s="102" cm="1">
        <f t="array" ref="L1309">((_xlfn.XLOOKUP(B1309,'4. Material Balance Activities'!$C$244:$C$292,'4. Material Balance Activities'!$J$244:$J$292,NA,0,1)-_xlfn.XLOOKUP(B1309,'4. Material Balance Activities'!$C$244:$C$292,'4. Material Balance Activities'!$P$244:$P$292,NA,0,1))*G1309)*(1-F1309)</f>
        <v>0.14566412903225806</v>
      </c>
      <c r="M1309" s="105" t="s">
        <v>214</v>
      </c>
      <c r="N1309" s="83" t="s">
        <v>214</v>
      </c>
    </row>
    <row r="1310" spans="1:14" x14ac:dyDescent="0.25">
      <c r="A1310" s="79" t="s">
        <v>374</v>
      </c>
      <c r="B1310" s="133" t="s">
        <v>316</v>
      </c>
      <c r="C1310" s="137" t="s">
        <v>181</v>
      </c>
      <c r="D1310" s="81" t="str">
        <f>IFERROR(IF(C1310="No CAS","",INDEX('DEQ Pollutant List'!$C$7:$C$611,MATCH('5. Pollutant Emissions - MB'!C1310,'DEQ Pollutant List'!$B$7:$B$611,0))),"")</f>
        <v>Ethyl benzene</v>
      </c>
      <c r="E1310" s="115"/>
      <c r="F1310" s="138">
        <v>0</v>
      </c>
      <c r="G1310" s="139">
        <v>3.0000000000000001E-3</v>
      </c>
      <c r="H1310" s="104"/>
      <c r="I1310" s="102" cm="1">
        <f t="array" ref="I1310">((_xlfn.XLOOKUP(B1310,'4. Material Balance Activities'!$C$244:$C$292,'4. Material Balance Activities'!$G$244:$G$292,NA,0,1)-_xlfn.XLOOKUP(B1310,'4. Material Balance Activities'!$C$244:$C$292,'4. Material Balance Activities'!$M$244:$M$292,NA,0,1))*G1310)*(1-F1310)</f>
        <v>5.4187056</v>
      </c>
      <c r="J1310" s="105" t="s">
        <v>214</v>
      </c>
      <c r="K1310" s="83" t="s">
        <v>214</v>
      </c>
      <c r="L1310" s="102" cm="1">
        <f t="array" ref="L1310">((_xlfn.XLOOKUP(B1310,'4. Material Balance Activities'!$C$244:$C$292,'4. Material Balance Activities'!$J$244:$J$292,NA,0,1)-_xlfn.XLOOKUP(B1310,'4. Material Balance Activities'!$C$244:$C$292,'4. Material Balance Activities'!$P$244:$P$292,NA,0,1))*G1310)*(1-F1310)</f>
        <v>2.1849619354838711E-2</v>
      </c>
      <c r="M1310" s="105" t="s">
        <v>214</v>
      </c>
      <c r="N1310" s="83" t="s">
        <v>214</v>
      </c>
    </row>
    <row r="1311" spans="1:14" x14ac:dyDescent="0.25">
      <c r="A1311" s="79" t="s">
        <v>374</v>
      </c>
      <c r="B1311" s="133" t="s">
        <v>316</v>
      </c>
      <c r="C1311" s="137" t="s">
        <v>428</v>
      </c>
      <c r="D1311" s="81" t="str">
        <f>IFERROR(IF(C1311="No CAS","",INDEX('DEQ Pollutant List'!$C$7:$C$611,MATCH('5. Pollutant Emissions - MB'!C1311,'DEQ Pollutant List'!$B$7:$B$611,0))),"")</f>
        <v>Isopropylbenzene (cumene)</v>
      </c>
      <c r="E1311" s="115"/>
      <c r="F1311" s="138">
        <v>0</v>
      </c>
      <c r="G1311" s="139">
        <v>1E-3</v>
      </c>
      <c r="H1311" s="104"/>
      <c r="I1311" s="102" cm="1">
        <f t="array" ref="I1311">((_xlfn.XLOOKUP(B1311,'4. Material Balance Activities'!$C$244:$C$292,'4. Material Balance Activities'!$G$244:$G$292,NA,0,1)-_xlfn.XLOOKUP(B1311,'4. Material Balance Activities'!$C$244:$C$292,'4. Material Balance Activities'!$M$244:$M$292,NA,0,1))*G1311)*(1-F1311)</f>
        <v>1.8062352000000002</v>
      </c>
      <c r="J1311" s="105" t="s">
        <v>214</v>
      </c>
      <c r="K1311" s="83" t="s">
        <v>214</v>
      </c>
      <c r="L1311" s="102" cm="1">
        <f t="array" ref="L1311">((_xlfn.XLOOKUP(B1311,'4. Material Balance Activities'!$C$244:$C$292,'4. Material Balance Activities'!$J$244:$J$292,NA,0,1)-_xlfn.XLOOKUP(B1311,'4. Material Balance Activities'!$C$244:$C$292,'4. Material Balance Activities'!$P$244:$P$292,NA,0,1))*G1311)*(1-F1311)</f>
        <v>7.2832064516129037E-3</v>
      </c>
      <c r="M1311" s="105" t="s">
        <v>214</v>
      </c>
      <c r="N1311" s="83" t="s">
        <v>214</v>
      </c>
    </row>
    <row r="1312" spans="1:14" x14ac:dyDescent="0.25">
      <c r="A1312" s="79" t="s">
        <v>374</v>
      </c>
      <c r="B1312" s="133" t="s">
        <v>316</v>
      </c>
      <c r="C1312" s="137" t="s">
        <v>156</v>
      </c>
      <c r="D1312" s="81" t="str">
        <f>IFERROR(IF(C1312="No CAS","",INDEX('DEQ Pollutant List'!$C$7:$C$611,MATCH('5. Pollutant Emissions - MB'!C1312,'DEQ Pollutant List'!$B$7:$B$611,0))),"")</f>
        <v>Formaldehyde</v>
      </c>
      <c r="E1312" s="115"/>
      <c r="F1312" s="138">
        <v>0</v>
      </c>
      <c r="G1312" s="139">
        <v>1.1999999999999999E-3</v>
      </c>
      <c r="H1312" s="104"/>
      <c r="I1312" s="102" cm="1">
        <f t="array" ref="I1312">((_xlfn.XLOOKUP(B1312,'4. Material Balance Activities'!$C$244:$C$292,'4. Material Balance Activities'!$G$244:$G$292,NA,0,1)-_xlfn.XLOOKUP(B1312,'4. Material Balance Activities'!$C$244:$C$292,'4. Material Balance Activities'!$M$244:$M$292,NA,0,1))*G1312)*(1-F1312)</f>
        <v>2.16748224</v>
      </c>
      <c r="J1312" s="105" t="s">
        <v>214</v>
      </c>
      <c r="K1312" s="83" t="s">
        <v>214</v>
      </c>
      <c r="L1312" s="102" cm="1">
        <f t="array" ref="L1312">((_xlfn.XLOOKUP(B1312,'4. Material Balance Activities'!$C$244:$C$292,'4. Material Balance Activities'!$J$244:$J$292,NA,0,1)-_xlfn.XLOOKUP(B1312,'4. Material Balance Activities'!$C$244:$C$292,'4. Material Balance Activities'!$P$244:$P$292,NA,0,1))*G1312)*(1-F1312)</f>
        <v>8.7398477419354838E-3</v>
      </c>
      <c r="M1312" s="105" t="s">
        <v>214</v>
      </c>
      <c r="N1312" s="83" t="s">
        <v>214</v>
      </c>
    </row>
    <row r="1313" spans="1:14" x14ac:dyDescent="0.25">
      <c r="A1313" s="79" t="s">
        <v>374</v>
      </c>
      <c r="B1313" s="133" t="s">
        <v>316</v>
      </c>
      <c r="C1313" s="137" t="s">
        <v>430</v>
      </c>
      <c r="D1313" s="81" t="str">
        <f>IFERROR(IF(C1313="No CAS","",INDEX('DEQ Pollutant List'!$C$7:$C$611,MATCH('5. Pollutant Emissions - MB'!C1313,'DEQ Pollutant List'!$B$7:$B$611,0))),"")</f>
        <v>n-Butyl alcohol</v>
      </c>
      <c r="E1313" s="115"/>
      <c r="F1313" s="138">
        <v>0</v>
      </c>
      <c r="G1313" s="139">
        <v>0.06</v>
      </c>
      <c r="H1313" s="104"/>
      <c r="I1313" s="102" cm="1">
        <f t="array" ref="I1313">((_xlfn.XLOOKUP(B1313,'4. Material Balance Activities'!$C$244:$C$292,'4. Material Balance Activities'!$G$244:$G$292,NA,0,1)-_xlfn.XLOOKUP(B1313,'4. Material Balance Activities'!$C$244:$C$292,'4. Material Balance Activities'!$M$244:$M$292,NA,0,1))*G1313)*(1-F1313)</f>
        <v>108.374112</v>
      </c>
      <c r="J1313" s="105" t="s">
        <v>214</v>
      </c>
      <c r="K1313" s="83" t="s">
        <v>214</v>
      </c>
      <c r="L1313" s="102" cm="1">
        <f t="array" ref="L1313">((_xlfn.XLOOKUP(B1313,'4. Material Balance Activities'!$C$244:$C$292,'4. Material Balance Activities'!$J$244:$J$292,NA,0,1)-_xlfn.XLOOKUP(B1313,'4. Material Balance Activities'!$C$244:$C$292,'4. Material Balance Activities'!$P$244:$P$292,NA,0,1))*G1313)*(1-F1313)</f>
        <v>0.43699238709677418</v>
      </c>
      <c r="M1313" s="105" t="s">
        <v>214</v>
      </c>
      <c r="N1313" s="83" t="s">
        <v>214</v>
      </c>
    </row>
    <row r="1314" spans="1:14" x14ac:dyDescent="0.25">
      <c r="A1314" s="79" t="s">
        <v>374</v>
      </c>
      <c r="B1314" s="133" t="s">
        <v>316</v>
      </c>
      <c r="C1314" s="137" t="s">
        <v>432</v>
      </c>
      <c r="D1314" s="81" t="str">
        <f>IFERROR(IF(C1314="No CAS","",INDEX('DEQ Pollutant List'!$C$7:$C$611,MATCH('5. Pollutant Emissions - MB'!C1314,'DEQ Pollutant List'!$B$7:$B$611,0))),"")</f>
        <v>Propylene glycol monomethyl ether acetate</v>
      </c>
      <c r="E1314" s="115"/>
      <c r="F1314" s="138">
        <v>0</v>
      </c>
      <c r="G1314" s="139">
        <v>0.01</v>
      </c>
      <c r="H1314" s="104"/>
      <c r="I1314" s="102" cm="1">
        <f t="array" ref="I1314">((_xlfn.XLOOKUP(B1314,'4. Material Balance Activities'!$C$244:$C$292,'4. Material Balance Activities'!$G$244:$G$292,NA,0,1)-_xlfn.XLOOKUP(B1314,'4. Material Balance Activities'!$C$244:$C$292,'4. Material Balance Activities'!$M$244:$M$292,NA,0,1))*G1314)*(1-F1314)</f>
        <v>18.062352000000001</v>
      </c>
      <c r="J1314" s="105" t="s">
        <v>214</v>
      </c>
      <c r="K1314" s="83" t="s">
        <v>214</v>
      </c>
      <c r="L1314" s="102" cm="1">
        <f t="array" ref="L1314">((_xlfn.XLOOKUP(B1314,'4. Material Balance Activities'!$C$244:$C$292,'4. Material Balance Activities'!$J$244:$J$292,NA,0,1)-_xlfn.XLOOKUP(B1314,'4. Material Balance Activities'!$C$244:$C$292,'4. Material Balance Activities'!$P$244:$P$292,NA,0,1))*G1314)*(1-F1314)</f>
        <v>7.283206451612903E-2</v>
      </c>
      <c r="M1314" s="105" t="s">
        <v>214</v>
      </c>
      <c r="N1314" s="83" t="s">
        <v>214</v>
      </c>
    </row>
    <row r="1315" spans="1:14" x14ac:dyDescent="0.25">
      <c r="A1315" s="79" t="s">
        <v>374</v>
      </c>
      <c r="B1315" s="133" t="s">
        <v>317</v>
      </c>
      <c r="C1315" s="137" t="s">
        <v>191</v>
      </c>
      <c r="D1315" s="81" t="str">
        <f>IFERROR(IF(C1315="No CAS","",INDEX('DEQ Pollutant List'!$C$7:$C$611,MATCH('5. Pollutant Emissions - MB'!C1315,'DEQ Pollutant List'!$B$7:$B$611,0))),"")</f>
        <v>Xylene (mixture), including m-xylene, o-xylene, p-xylene</v>
      </c>
      <c r="E1315" s="115"/>
      <c r="F1315" s="138">
        <v>0</v>
      </c>
      <c r="G1315" s="139">
        <v>0.01</v>
      </c>
      <c r="H1315" s="104"/>
      <c r="I1315" s="102" cm="1">
        <f t="array" ref="I1315">((_xlfn.XLOOKUP(B1315,'4. Material Balance Activities'!$C$244:$C$292,'4. Material Balance Activities'!$G$244:$G$292,NA,0,1)-_xlfn.XLOOKUP(B1315,'4. Material Balance Activities'!$C$244:$C$292,'4. Material Balance Activities'!$M$244:$M$292,NA,0,1))*G1315)*(1-F1315)</f>
        <v>25.820553000000004</v>
      </c>
      <c r="J1315" s="105" t="s">
        <v>214</v>
      </c>
      <c r="K1315" s="83" t="s">
        <v>214</v>
      </c>
      <c r="L1315" s="102" cm="1">
        <f t="array" ref="L1315">((_xlfn.XLOOKUP(B1315,'4. Material Balance Activities'!$C$244:$C$292,'4. Material Balance Activities'!$J$244:$J$292,NA,0,1)-_xlfn.XLOOKUP(B1315,'4. Material Balance Activities'!$C$244:$C$292,'4. Material Balance Activities'!$P$244:$P$292,NA,0,1))*G1315)*(1-F1315)</f>
        <v>0.10411513306451615</v>
      </c>
      <c r="M1315" s="105" t="s">
        <v>214</v>
      </c>
      <c r="N1315" s="83" t="s">
        <v>214</v>
      </c>
    </row>
    <row r="1316" spans="1:14" x14ac:dyDescent="0.25">
      <c r="A1316" s="79" t="s">
        <v>374</v>
      </c>
      <c r="B1316" s="133" t="s">
        <v>317</v>
      </c>
      <c r="C1316" s="137" t="s">
        <v>156</v>
      </c>
      <c r="D1316" s="81" t="str">
        <f>IFERROR(IF(C1316="No CAS","",INDEX('DEQ Pollutant List'!$C$7:$C$611,MATCH('5. Pollutant Emissions - MB'!C1316,'DEQ Pollutant List'!$B$7:$B$611,0))),"")</f>
        <v>Formaldehyde</v>
      </c>
      <c r="E1316" s="115"/>
      <c r="F1316" s="138">
        <v>0</v>
      </c>
      <c r="G1316" s="139">
        <v>1E-3</v>
      </c>
      <c r="H1316" s="104"/>
      <c r="I1316" s="102" cm="1">
        <f t="array" ref="I1316">((_xlfn.XLOOKUP(B1316,'4. Material Balance Activities'!$C$244:$C$292,'4. Material Balance Activities'!$G$244:$G$292,NA,0,1)-_xlfn.XLOOKUP(B1316,'4. Material Balance Activities'!$C$244:$C$292,'4. Material Balance Activities'!$M$244:$M$292,NA,0,1))*G1316)*(1-F1316)</f>
        <v>2.5820553000000004</v>
      </c>
      <c r="J1316" s="105" t="s">
        <v>214</v>
      </c>
      <c r="K1316" s="83" t="s">
        <v>214</v>
      </c>
      <c r="L1316" s="102" cm="1">
        <f t="array" ref="L1316">((_xlfn.XLOOKUP(B1316,'4. Material Balance Activities'!$C$244:$C$292,'4. Material Balance Activities'!$J$244:$J$292,NA,0,1)-_xlfn.XLOOKUP(B1316,'4. Material Balance Activities'!$C$244:$C$292,'4. Material Balance Activities'!$P$244:$P$292,NA,0,1))*G1316)*(1-F1316)</f>
        <v>1.0411513306451615E-2</v>
      </c>
      <c r="M1316" s="105" t="s">
        <v>214</v>
      </c>
      <c r="N1316" s="83" t="s">
        <v>214</v>
      </c>
    </row>
    <row r="1317" spans="1:14" x14ac:dyDescent="0.25">
      <c r="A1317" s="79" t="s">
        <v>374</v>
      </c>
      <c r="B1317" s="133" t="s">
        <v>317</v>
      </c>
      <c r="C1317" s="137" t="s">
        <v>431</v>
      </c>
      <c r="D1317" s="81" t="str">
        <f>IFERROR(IF(C1317="No CAS","",INDEX('DEQ Pollutant List'!$C$7:$C$611,MATCH('5. Pollutant Emissions - MB'!C1317,'DEQ Pollutant List'!$B$7:$B$611,0))),"")</f>
        <v>1,2,4-Trimethylbenzene</v>
      </c>
      <c r="E1317" s="115"/>
      <c r="F1317" s="138">
        <v>0</v>
      </c>
      <c r="G1317" s="139">
        <v>0.01</v>
      </c>
      <c r="H1317" s="104"/>
      <c r="I1317" s="102" cm="1">
        <f t="array" ref="I1317">((_xlfn.XLOOKUP(B1317,'4. Material Balance Activities'!$C$244:$C$292,'4. Material Balance Activities'!$G$244:$G$292,NA,0,1)-_xlfn.XLOOKUP(B1317,'4. Material Balance Activities'!$C$244:$C$292,'4. Material Balance Activities'!$M$244:$M$292,NA,0,1))*G1317)*(1-F1317)</f>
        <v>25.820553000000004</v>
      </c>
      <c r="J1317" s="105" t="s">
        <v>214</v>
      </c>
      <c r="K1317" s="83" t="s">
        <v>214</v>
      </c>
      <c r="L1317" s="102" cm="1">
        <f t="array" ref="L1317">((_xlfn.XLOOKUP(B1317,'4. Material Balance Activities'!$C$244:$C$292,'4. Material Balance Activities'!$J$244:$J$292,NA,0,1)-_xlfn.XLOOKUP(B1317,'4. Material Balance Activities'!$C$244:$C$292,'4. Material Balance Activities'!$P$244:$P$292,NA,0,1))*G1317)*(1-F1317)</f>
        <v>0.10411513306451615</v>
      </c>
      <c r="M1317" s="105" t="s">
        <v>214</v>
      </c>
      <c r="N1317" s="83" t="s">
        <v>214</v>
      </c>
    </row>
    <row r="1318" spans="1:14" x14ac:dyDescent="0.25">
      <c r="A1318" s="79" t="s">
        <v>374</v>
      </c>
      <c r="B1318" s="133" t="s">
        <v>317</v>
      </c>
      <c r="C1318" s="137" t="s">
        <v>437</v>
      </c>
      <c r="D1318" s="81" t="str">
        <f>IFERROR(IF(C1318="No CAS","",INDEX('DEQ Pollutant List'!$C$7:$C$611,MATCH('5. Pollutant Emissions - MB'!C1318,'DEQ Pollutant List'!$B$7:$B$611,0))),"")</f>
        <v>1,3,5-Trimethylbenzene</v>
      </c>
      <c r="E1318" s="115"/>
      <c r="F1318" s="138">
        <v>0</v>
      </c>
      <c r="G1318" s="139">
        <v>0.01</v>
      </c>
      <c r="H1318" s="104"/>
      <c r="I1318" s="102" cm="1">
        <f t="array" ref="I1318">((_xlfn.XLOOKUP(B1318,'4. Material Balance Activities'!$C$244:$C$292,'4. Material Balance Activities'!$G$244:$G$292,NA,0,1)-_xlfn.XLOOKUP(B1318,'4. Material Balance Activities'!$C$244:$C$292,'4. Material Balance Activities'!$M$244:$M$292,NA,0,1))*G1318)*(1-F1318)</f>
        <v>25.820553000000004</v>
      </c>
      <c r="J1318" s="105" t="s">
        <v>214</v>
      </c>
      <c r="K1318" s="83" t="s">
        <v>214</v>
      </c>
      <c r="L1318" s="102" cm="1">
        <f t="array" ref="L1318">((_xlfn.XLOOKUP(B1318,'4. Material Balance Activities'!$C$244:$C$292,'4. Material Balance Activities'!$J$244:$J$292,NA,0,1)-_xlfn.XLOOKUP(B1318,'4. Material Balance Activities'!$C$244:$C$292,'4. Material Balance Activities'!$P$244:$P$292,NA,0,1))*G1318)*(1-F1318)</f>
        <v>0.10411513306451615</v>
      </c>
      <c r="M1318" s="105" t="s">
        <v>214</v>
      </c>
      <c r="N1318" s="83" t="s">
        <v>214</v>
      </c>
    </row>
    <row r="1319" spans="1:14" x14ac:dyDescent="0.25">
      <c r="A1319" s="79" t="s">
        <v>374</v>
      </c>
      <c r="B1319" s="133" t="s">
        <v>317</v>
      </c>
      <c r="C1319" s="137" t="s">
        <v>181</v>
      </c>
      <c r="D1319" s="81" t="str">
        <f>IFERROR(IF(C1319="No CAS","",INDEX('DEQ Pollutant List'!$C$7:$C$611,MATCH('5. Pollutant Emissions - MB'!C1319,'DEQ Pollutant List'!$B$7:$B$611,0))),"")</f>
        <v>Ethyl benzene</v>
      </c>
      <c r="E1319" s="115"/>
      <c r="F1319" s="138">
        <v>0</v>
      </c>
      <c r="G1319" s="139">
        <v>1E-3</v>
      </c>
      <c r="H1319" s="104"/>
      <c r="I1319" s="102" cm="1">
        <f t="array" ref="I1319">((_xlfn.XLOOKUP(B1319,'4. Material Balance Activities'!$C$244:$C$292,'4. Material Balance Activities'!$G$244:$G$292,NA,0,1)-_xlfn.XLOOKUP(B1319,'4. Material Balance Activities'!$C$244:$C$292,'4. Material Balance Activities'!$M$244:$M$292,NA,0,1))*G1319)*(1-F1319)</f>
        <v>2.5820553000000004</v>
      </c>
      <c r="J1319" s="105" t="s">
        <v>214</v>
      </c>
      <c r="K1319" s="83" t="s">
        <v>214</v>
      </c>
      <c r="L1319" s="102" cm="1">
        <f t="array" ref="L1319">((_xlfn.XLOOKUP(B1319,'4. Material Balance Activities'!$C$244:$C$292,'4. Material Balance Activities'!$J$244:$J$292,NA,0,1)-_xlfn.XLOOKUP(B1319,'4. Material Balance Activities'!$C$244:$C$292,'4. Material Balance Activities'!$P$244:$P$292,NA,0,1))*G1319)*(1-F1319)</f>
        <v>1.0411513306451615E-2</v>
      </c>
      <c r="M1319" s="105" t="s">
        <v>214</v>
      </c>
      <c r="N1319" s="83" t="s">
        <v>214</v>
      </c>
    </row>
    <row r="1320" spans="1:14" x14ac:dyDescent="0.25">
      <c r="A1320" s="79" t="s">
        <v>374</v>
      </c>
      <c r="B1320" s="133" t="s">
        <v>317</v>
      </c>
      <c r="C1320" s="137" t="s">
        <v>428</v>
      </c>
      <c r="D1320" s="81" t="str">
        <f>IFERROR(IF(C1320="No CAS","",INDEX('DEQ Pollutant List'!$C$7:$C$611,MATCH('5. Pollutant Emissions - MB'!C1320,'DEQ Pollutant List'!$B$7:$B$611,0))),"")</f>
        <v>Isopropylbenzene (cumene)</v>
      </c>
      <c r="E1320" s="115"/>
      <c r="F1320" s="138">
        <v>0</v>
      </c>
      <c r="G1320" s="139">
        <v>2E-3</v>
      </c>
      <c r="H1320" s="104"/>
      <c r="I1320" s="102" cm="1">
        <f t="array" ref="I1320">((_xlfn.XLOOKUP(B1320,'4. Material Balance Activities'!$C$244:$C$292,'4. Material Balance Activities'!$G$244:$G$292,NA,0,1)-_xlfn.XLOOKUP(B1320,'4. Material Balance Activities'!$C$244:$C$292,'4. Material Balance Activities'!$M$244:$M$292,NA,0,1))*G1320)*(1-F1320)</f>
        <v>5.1641106000000008</v>
      </c>
      <c r="J1320" s="105" t="s">
        <v>214</v>
      </c>
      <c r="K1320" s="83" t="s">
        <v>214</v>
      </c>
      <c r="L1320" s="102" cm="1">
        <f t="array" ref="L1320">((_xlfn.XLOOKUP(B1320,'4. Material Balance Activities'!$C$244:$C$292,'4. Material Balance Activities'!$J$244:$J$292,NA,0,1)-_xlfn.XLOOKUP(B1320,'4. Material Balance Activities'!$C$244:$C$292,'4. Material Balance Activities'!$P$244:$P$292,NA,0,1))*G1320)*(1-F1320)</f>
        <v>2.082302661290323E-2</v>
      </c>
      <c r="M1320" s="105" t="s">
        <v>214</v>
      </c>
      <c r="N1320" s="83" t="s">
        <v>214</v>
      </c>
    </row>
    <row r="1321" spans="1:14" x14ac:dyDescent="0.25">
      <c r="A1321" s="79" t="s">
        <v>374</v>
      </c>
      <c r="B1321" s="133" t="s">
        <v>317</v>
      </c>
      <c r="C1321" s="137" t="s">
        <v>432</v>
      </c>
      <c r="D1321" s="81" t="str">
        <f>IFERROR(IF(C1321="No CAS","",INDEX('DEQ Pollutant List'!$C$7:$C$611,MATCH('5. Pollutant Emissions - MB'!C1321,'DEQ Pollutant List'!$B$7:$B$611,0))),"")</f>
        <v>Propylene glycol monomethyl ether acetate</v>
      </c>
      <c r="E1321" s="115"/>
      <c r="F1321" s="138">
        <v>0</v>
      </c>
      <c r="G1321" s="139">
        <v>0.02</v>
      </c>
      <c r="H1321" s="104"/>
      <c r="I1321" s="102" cm="1">
        <f t="array" ref="I1321">((_xlfn.XLOOKUP(B1321,'4. Material Balance Activities'!$C$244:$C$292,'4. Material Balance Activities'!$G$244:$G$292,NA,0,1)-_xlfn.XLOOKUP(B1321,'4. Material Balance Activities'!$C$244:$C$292,'4. Material Balance Activities'!$M$244:$M$292,NA,0,1))*G1321)*(1-F1321)</f>
        <v>51.641106000000008</v>
      </c>
      <c r="J1321" s="105" t="s">
        <v>214</v>
      </c>
      <c r="K1321" s="83" t="s">
        <v>214</v>
      </c>
      <c r="L1321" s="102" cm="1">
        <f t="array" ref="L1321">((_xlfn.XLOOKUP(B1321,'4. Material Balance Activities'!$C$244:$C$292,'4. Material Balance Activities'!$J$244:$J$292,NA,0,1)-_xlfn.XLOOKUP(B1321,'4. Material Balance Activities'!$C$244:$C$292,'4. Material Balance Activities'!$P$244:$P$292,NA,0,1))*G1321)*(1-F1321)</f>
        <v>0.20823026612903231</v>
      </c>
      <c r="M1321" s="105" t="s">
        <v>214</v>
      </c>
      <c r="N1321" s="83" t="s">
        <v>214</v>
      </c>
    </row>
    <row r="1322" spans="1:14" x14ac:dyDescent="0.25">
      <c r="A1322" s="79" t="s">
        <v>374</v>
      </c>
      <c r="B1322" s="133" t="s">
        <v>317</v>
      </c>
      <c r="C1322" s="137" t="s">
        <v>436</v>
      </c>
      <c r="D1322" s="81" t="str">
        <f>IFERROR(IF(C1322="No CAS","",INDEX('DEQ Pollutant List'!$C$7:$C$611,MATCH('5. Pollutant Emissions - MB'!C1322,'DEQ Pollutant List'!$B$7:$B$611,0))),"")</f>
        <v>1,2,3-Trimethylbenzene</v>
      </c>
      <c r="E1322" s="115"/>
      <c r="F1322" s="138">
        <v>0</v>
      </c>
      <c r="G1322" s="139">
        <v>0.01</v>
      </c>
      <c r="H1322" s="104"/>
      <c r="I1322" s="102" cm="1">
        <f t="array" ref="I1322">((_xlfn.XLOOKUP(B1322,'4. Material Balance Activities'!$C$244:$C$292,'4. Material Balance Activities'!$G$244:$G$292,NA,0,1)-_xlfn.XLOOKUP(B1322,'4. Material Balance Activities'!$C$244:$C$292,'4. Material Balance Activities'!$M$244:$M$292,NA,0,1))*G1322)*(1-F1322)</f>
        <v>25.820553000000004</v>
      </c>
      <c r="J1322" s="105" t="s">
        <v>214</v>
      </c>
      <c r="K1322" s="83" t="s">
        <v>214</v>
      </c>
      <c r="L1322" s="102" cm="1">
        <f t="array" ref="L1322">((_xlfn.XLOOKUP(B1322,'4. Material Balance Activities'!$C$244:$C$292,'4. Material Balance Activities'!$J$244:$J$292,NA,0,1)-_xlfn.XLOOKUP(B1322,'4. Material Balance Activities'!$C$244:$C$292,'4. Material Balance Activities'!$P$244:$P$292,NA,0,1))*G1322)*(1-F1322)</f>
        <v>0.10411513306451615</v>
      </c>
      <c r="M1322" s="105" t="s">
        <v>214</v>
      </c>
      <c r="N1322" s="83" t="s">
        <v>214</v>
      </c>
    </row>
    <row r="1323" spans="1:14" x14ac:dyDescent="0.25">
      <c r="A1323" s="79" t="s">
        <v>374</v>
      </c>
      <c r="B1323" s="133" t="s">
        <v>318</v>
      </c>
      <c r="C1323" s="137" t="s">
        <v>156</v>
      </c>
      <c r="D1323" s="81" t="str">
        <f>IFERROR(IF(C1323="No CAS","",INDEX('DEQ Pollutant List'!$C$7:$C$611,MATCH('5. Pollutant Emissions - MB'!C1323,'DEQ Pollutant List'!$B$7:$B$611,0))),"")</f>
        <v>Formaldehyde</v>
      </c>
      <c r="E1323" s="115"/>
      <c r="F1323" s="138">
        <v>0</v>
      </c>
      <c r="G1323" s="139">
        <v>1E-3</v>
      </c>
      <c r="H1323" s="104"/>
      <c r="I1323" s="102" cm="1">
        <f t="array" ref="I1323">((_xlfn.XLOOKUP(B1323,'4. Material Balance Activities'!$C$244:$C$292,'4. Material Balance Activities'!$G$244:$G$292,NA,0,1)-_xlfn.XLOOKUP(B1323,'4. Material Balance Activities'!$C$244:$C$292,'4. Material Balance Activities'!$M$244:$M$292,NA,0,1))*G1323)*(1-F1323)</f>
        <v>0.44550000000000006</v>
      </c>
      <c r="J1323" s="105" t="s">
        <v>214</v>
      </c>
      <c r="K1323" s="83" t="s">
        <v>214</v>
      </c>
      <c r="L1323" s="102" cm="1">
        <f t="array" ref="L1323">((_xlfn.XLOOKUP(B1323,'4. Material Balance Activities'!$C$244:$C$292,'4. Material Balance Activities'!$J$244:$J$292,NA,0,1)-_xlfn.XLOOKUP(B1323,'4. Material Balance Activities'!$C$244:$C$292,'4. Material Balance Activities'!$P$244:$P$292,NA,0,1))*G1323)*(1-F1323)</f>
        <v>1.7963709677419357E-3</v>
      </c>
      <c r="M1323" s="105" t="s">
        <v>214</v>
      </c>
      <c r="N1323" s="83" t="s">
        <v>214</v>
      </c>
    </row>
    <row r="1324" spans="1:14" x14ac:dyDescent="0.25">
      <c r="A1324" s="79" t="s">
        <v>374</v>
      </c>
      <c r="B1324" s="133" t="s">
        <v>318</v>
      </c>
      <c r="C1324" s="137" t="s">
        <v>431</v>
      </c>
      <c r="D1324" s="81" t="str">
        <f>IFERROR(IF(C1324="No CAS","",INDEX('DEQ Pollutant List'!$C$7:$C$611,MATCH('5. Pollutant Emissions - MB'!C1324,'DEQ Pollutant List'!$B$7:$B$611,0))),"")</f>
        <v>1,2,4-Trimethylbenzene</v>
      </c>
      <c r="E1324" s="115"/>
      <c r="F1324" s="138">
        <v>0</v>
      </c>
      <c r="G1324" s="139">
        <v>0.01</v>
      </c>
      <c r="H1324" s="104"/>
      <c r="I1324" s="102" cm="1">
        <f t="array" ref="I1324">((_xlfn.XLOOKUP(B1324,'4. Material Balance Activities'!$C$244:$C$292,'4. Material Balance Activities'!$G$244:$G$292,NA,0,1)-_xlfn.XLOOKUP(B1324,'4. Material Balance Activities'!$C$244:$C$292,'4. Material Balance Activities'!$M$244:$M$292,NA,0,1))*G1324)*(1-F1324)</f>
        <v>4.455000000000001</v>
      </c>
      <c r="J1324" s="105" t="s">
        <v>214</v>
      </c>
      <c r="K1324" s="83" t="s">
        <v>214</v>
      </c>
      <c r="L1324" s="102" cm="1">
        <f t="array" ref="L1324">((_xlfn.XLOOKUP(B1324,'4. Material Balance Activities'!$C$244:$C$292,'4. Material Balance Activities'!$J$244:$J$292,NA,0,1)-_xlfn.XLOOKUP(B1324,'4. Material Balance Activities'!$C$244:$C$292,'4. Material Balance Activities'!$P$244:$P$292,NA,0,1))*G1324)*(1-F1324)</f>
        <v>1.7963709677419358E-2</v>
      </c>
      <c r="M1324" s="105" t="s">
        <v>214</v>
      </c>
      <c r="N1324" s="83" t="s">
        <v>214</v>
      </c>
    </row>
    <row r="1325" spans="1:14" x14ac:dyDescent="0.25">
      <c r="A1325" s="79" t="s">
        <v>374</v>
      </c>
      <c r="B1325" s="133" t="s">
        <v>318</v>
      </c>
      <c r="C1325" s="137" t="s">
        <v>437</v>
      </c>
      <c r="D1325" s="81" t="str">
        <f>IFERROR(IF(C1325="No CAS","",INDEX('DEQ Pollutant List'!$C$7:$C$611,MATCH('5. Pollutant Emissions - MB'!C1325,'DEQ Pollutant List'!$B$7:$B$611,0))),"")</f>
        <v>1,3,5-Trimethylbenzene</v>
      </c>
      <c r="E1325" s="115"/>
      <c r="F1325" s="138">
        <v>0</v>
      </c>
      <c r="G1325" s="139">
        <v>0.01</v>
      </c>
      <c r="H1325" s="104"/>
      <c r="I1325" s="102" cm="1">
        <f t="array" ref="I1325">((_xlfn.XLOOKUP(B1325,'4. Material Balance Activities'!$C$244:$C$292,'4. Material Balance Activities'!$G$244:$G$292,NA,0,1)-_xlfn.XLOOKUP(B1325,'4. Material Balance Activities'!$C$244:$C$292,'4. Material Balance Activities'!$M$244:$M$292,NA,0,1))*G1325)*(1-F1325)</f>
        <v>4.455000000000001</v>
      </c>
      <c r="J1325" s="105" t="s">
        <v>214</v>
      </c>
      <c r="K1325" s="83" t="s">
        <v>214</v>
      </c>
      <c r="L1325" s="102" cm="1">
        <f t="array" ref="L1325">((_xlfn.XLOOKUP(B1325,'4. Material Balance Activities'!$C$244:$C$292,'4. Material Balance Activities'!$J$244:$J$292,NA,0,1)-_xlfn.XLOOKUP(B1325,'4. Material Balance Activities'!$C$244:$C$292,'4. Material Balance Activities'!$P$244:$P$292,NA,0,1))*G1325)*(1-F1325)</f>
        <v>1.7963709677419358E-2</v>
      </c>
      <c r="M1325" s="105" t="s">
        <v>214</v>
      </c>
      <c r="N1325" s="83" t="s">
        <v>214</v>
      </c>
    </row>
    <row r="1326" spans="1:14" x14ac:dyDescent="0.25">
      <c r="A1326" s="79" t="s">
        <v>374</v>
      </c>
      <c r="B1326" s="133" t="s">
        <v>318</v>
      </c>
      <c r="C1326" s="137" t="s">
        <v>436</v>
      </c>
      <c r="D1326" s="81" t="str">
        <f>IFERROR(IF(C1326="No CAS","",INDEX('DEQ Pollutant List'!$C$7:$C$611,MATCH('5. Pollutant Emissions - MB'!C1326,'DEQ Pollutant List'!$B$7:$B$611,0))),"")</f>
        <v>1,2,3-Trimethylbenzene</v>
      </c>
      <c r="E1326" s="115"/>
      <c r="F1326" s="138">
        <v>0</v>
      </c>
      <c r="G1326" s="139">
        <v>3.0000000000000001E-3</v>
      </c>
      <c r="H1326" s="104"/>
      <c r="I1326" s="102" cm="1">
        <f t="array" ref="I1326">((_xlfn.XLOOKUP(B1326,'4. Material Balance Activities'!$C$244:$C$292,'4. Material Balance Activities'!$G$244:$G$292,NA,0,1)-_xlfn.XLOOKUP(B1326,'4. Material Balance Activities'!$C$244:$C$292,'4. Material Balance Activities'!$M$244:$M$292,NA,0,1))*G1326)*(1-F1326)</f>
        <v>1.3365000000000002</v>
      </c>
      <c r="J1326" s="105" t="s">
        <v>214</v>
      </c>
      <c r="K1326" s="83" t="s">
        <v>214</v>
      </c>
      <c r="L1326" s="102" cm="1">
        <f t="array" ref="L1326">((_xlfn.XLOOKUP(B1326,'4. Material Balance Activities'!$C$244:$C$292,'4. Material Balance Activities'!$J$244:$J$292,NA,0,1)-_xlfn.XLOOKUP(B1326,'4. Material Balance Activities'!$C$244:$C$292,'4. Material Balance Activities'!$P$244:$P$292,NA,0,1))*G1326)*(1-F1326)</f>
        <v>5.3891129032258072E-3</v>
      </c>
      <c r="M1326" s="105" t="s">
        <v>214</v>
      </c>
      <c r="N1326" s="83" t="s">
        <v>214</v>
      </c>
    </row>
    <row r="1327" spans="1:14" x14ac:dyDescent="0.25">
      <c r="A1327" s="79" t="s">
        <v>374</v>
      </c>
      <c r="B1327" s="133" t="s">
        <v>318</v>
      </c>
      <c r="C1327" s="137" t="s">
        <v>191</v>
      </c>
      <c r="D1327" s="81" t="str">
        <f>IFERROR(IF(C1327="No CAS","",INDEX('DEQ Pollutant List'!$C$7:$C$611,MATCH('5. Pollutant Emissions - MB'!C1327,'DEQ Pollutant List'!$B$7:$B$611,0))),"")</f>
        <v>Xylene (mixture), including m-xylene, o-xylene, p-xylene</v>
      </c>
      <c r="E1327" s="115"/>
      <c r="F1327" s="138">
        <v>0</v>
      </c>
      <c r="G1327" s="139">
        <v>0.02</v>
      </c>
      <c r="H1327" s="104"/>
      <c r="I1327" s="102" cm="1">
        <f t="array" ref="I1327">((_xlfn.XLOOKUP(B1327,'4. Material Balance Activities'!$C$244:$C$292,'4. Material Balance Activities'!$G$244:$G$292,NA,0,1)-_xlfn.XLOOKUP(B1327,'4. Material Balance Activities'!$C$244:$C$292,'4. Material Balance Activities'!$M$244:$M$292,NA,0,1))*G1327)*(1-F1327)</f>
        <v>8.9100000000000019</v>
      </c>
      <c r="J1327" s="105" t="s">
        <v>214</v>
      </c>
      <c r="K1327" s="83" t="s">
        <v>214</v>
      </c>
      <c r="L1327" s="102" cm="1">
        <f t="array" ref="L1327">((_xlfn.XLOOKUP(B1327,'4. Material Balance Activities'!$C$244:$C$292,'4. Material Balance Activities'!$J$244:$J$292,NA,0,1)-_xlfn.XLOOKUP(B1327,'4. Material Balance Activities'!$C$244:$C$292,'4. Material Balance Activities'!$P$244:$P$292,NA,0,1))*G1327)*(1-F1327)</f>
        <v>3.5927419354838716E-2</v>
      </c>
      <c r="M1327" s="105" t="s">
        <v>214</v>
      </c>
      <c r="N1327" s="83" t="s">
        <v>214</v>
      </c>
    </row>
    <row r="1328" spans="1:14" x14ac:dyDescent="0.25">
      <c r="A1328" s="79" t="s">
        <v>374</v>
      </c>
      <c r="B1328" s="133" t="s">
        <v>318</v>
      </c>
      <c r="C1328" s="137" t="s">
        <v>181</v>
      </c>
      <c r="D1328" s="81" t="str">
        <f>IFERROR(IF(C1328="No CAS","",INDEX('DEQ Pollutant List'!$C$7:$C$611,MATCH('5. Pollutant Emissions - MB'!C1328,'DEQ Pollutant List'!$B$7:$B$611,0))),"")</f>
        <v>Ethyl benzene</v>
      </c>
      <c r="E1328" s="115"/>
      <c r="F1328" s="138">
        <v>0</v>
      </c>
      <c r="G1328" s="139">
        <v>3.0000000000000001E-3</v>
      </c>
      <c r="H1328" s="104"/>
      <c r="I1328" s="102" cm="1">
        <f t="array" ref="I1328">((_xlfn.XLOOKUP(B1328,'4. Material Balance Activities'!$C$244:$C$292,'4. Material Balance Activities'!$G$244:$G$292,NA,0,1)-_xlfn.XLOOKUP(B1328,'4. Material Balance Activities'!$C$244:$C$292,'4. Material Balance Activities'!$M$244:$M$292,NA,0,1))*G1328)*(1-F1328)</f>
        <v>1.3365000000000002</v>
      </c>
      <c r="J1328" s="105" t="s">
        <v>214</v>
      </c>
      <c r="K1328" s="83" t="s">
        <v>214</v>
      </c>
      <c r="L1328" s="102" cm="1">
        <f t="array" ref="L1328">((_xlfn.XLOOKUP(B1328,'4. Material Balance Activities'!$C$244:$C$292,'4. Material Balance Activities'!$J$244:$J$292,NA,0,1)-_xlfn.XLOOKUP(B1328,'4. Material Balance Activities'!$C$244:$C$292,'4. Material Balance Activities'!$P$244:$P$292,NA,0,1))*G1328)*(1-F1328)</f>
        <v>5.3891129032258072E-3</v>
      </c>
      <c r="M1328" s="105" t="s">
        <v>214</v>
      </c>
      <c r="N1328" s="83" t="s">
        <v>214</v>
      </c>
    </row>
    <row r="1329" spans="1:14" x14ac:dyDescent="0.25">
      <c r="A1329" s="79" t="s">
        <v>374</v>
      </c>
      <c r="B1329" s="133" t="s">
        <v>318</v>
      </c>
      <c r="C1329" s="137" t="s">
        <v>428</v>
      </c>
      <c r="D1329" s="81" t="str">
        <f>IFERROR(IF(C1329="No CAS","",INDEX('DEQ Pollutant List'!$C$7:$C$611,MATCH('5. Pollutant Emissions - MB'!C1329,'DEQ Pollutant List'!$B$7:$B$611,0))),"")</f>
        <v>Isopropylbenzene (cumene)</v>
      </c>
      <c r="E1329" s="115"/>
      <c r="F1329" s="138">
        <v>0</v>
      </c>
      <c r="G1329" s="139">
        <v>1E-3</v>
      </c>
      <c r="H1329" s="104"/>
      <c r="I1329" s="102" cm="1">
        <f t="array" ref="I1329">((_xlfn.XLOOKUP(B1329,'4. Material Balance Activities'!$C$244:$C$292,'4. Material Balance Activities'!$G$244:$G$292,NA,0,1)-_xlfn.XLOOKUP(B1329,'4. Material Balance Activities'!$C$244:$C$292,'4. Material Balance Activities'!$M$244:$M$292,NA,0,1))*G1329)*(1-F1329)</f>
        <v>0.44550000000000006</v>
      </c>
      <c r="J1329" s="105" t="s">
        <v>214</v>
      </c>
      <c r="K1329" s="83" t="s">
        <v>214</v>
      </c>
      <c r="L1329" s="102" cm="1">
        <f t="array" ref="L1329">((_xlfn.XLOOKUP(B1329,'4. Material Balance Activities'!$C$244:$C$292,'4. Material Balance Activities'!$J$244:$J$292,NA,0,1)-_xlfn.XLOOKUP(B1329,'4. Material Balance Activities'!$C$244:$C$292,'4. Material Balance Activities'!$P$244:$P$292,NA,0,1))*G1329)*(1-F1329)</f>
        <v>1.7963709677419357E-3</v>
      </c>
      <c r="M1329" s="105" t="s">
        <v>214</v>
      </c>
      <c r="N1329" s="83" t="s">
        <v>214</v>
      </c>
    </row>
    <row r="1330" spans="1:14" x14ac:dyDescent="0.25">
      <c r="A1330" s="79" t="s">
        <v>374</v>
      </c>
      <c r="B1330" s="133" t="s">
        <v>318</v>
      </c>
      <c r="C1330" s="137" t="s">
        <v>430</v>
      </c>
      <c r="D1330" s="81" t="str">
        <f>IFERROR(IF(C1330="No CAS","",INDEX('DEQ Pollutant List'!$C$7:$C$611,MATCH('5. Pollutant Emissions - MB'!C1330,'DEQ Pollutant List'!$B$7:$B$611,0))),"")</f>
        <v>n-Butyl alcohol</v>
      </c>
      <c r="E1330" s="115"/>
      <c r="F1330" s="138">
        <v>0</v>
      </c>
      <c r="G1330" s="139">
        <v>0.06</v>
      </c>
      <c r="H1330" s="104"/>
      <c r="I1330" s="102" cm="1">
        <f t="array" ref="I1330">((_xlfn.XLOOKUP(B1330,'4. Material Balance Activities'!$C$244:$C$292,'4. Material Balance Activities'!$G$244:$G$292,NA,0,1)-_xlfn.XLOOKUP(B1330,'4. Material Balance Activities'!$C$244:$C$292,'4. Material Balance Activities'!$M$244:$M$292,NA,0,1))*G1330)*(1-F1330)</f>
        <v>26.730000000000004</v>
      </c>
      <c r="J1330" s="105" t="s">
        <v>214</v>
      </c>
      <c r="K1330" s="83" t="s">
        <v>214</v>
      </c>
      <c r="L1330" s="102" cm="1">
        <f t="array" ref="L1330">((_xlfn.XLOOKUP(B1330,'4. Material Balance Activities'!$C$244:$C$292,'4. Material Balance Activities'!$J$244:$J$292,NA,0,1)-_xlfn.XLOOKUP(B1330,'4. Material Balance Activities'!$C$244:$C$292,'4. Material Balance Activities'!$P$244:$P$292,NA,0,1))*G1330)*(1-F1330)</f>
        <v>0.10778225806451613</v>
      </c>
      <c r="M1330" s="105" t="s">
        <v>214</v>
      </c>
      <c r="N1330" s="83" t="s">
        <v>214</v>
      </c>
    </row>
    <row r="1331" spans="1:14" x14ac:dyDescent="0.25">
      <c r="A1331" s="79" t="s">
        <v>374</v>
      </c>
      <c r="B1331" s="133" t="s">
        <v>319</v>
      </c>
      <c r="C1331" s="137" t="s">
        <v>191</v>
      </c>
      <c r="D1331" s="81" t="str">
        <f>IFERROR(IF(C1331="No CAS","",INDEX('DEQ Pollutant List'!$C$7:$C$611,MATCH('5. Pollutant Emissions - MB'!C1331,'DEQ Pollutant List'!$B$7:$B$611,0))),"")</f>
        <v>Xylene (mixture), including m-xylene, o-xylene, p-xylene</v>
      </c>
      <c r="E1331" s="115"/>
      <c r="F1331" s="138">
        <v>0</v>
      </c>
      <c r="G1331" s="139">
        <v>0.02</v>
      </c>
      <c r="H1331" s="104"/>
      <c r="I1331" s="102" cm="1">
        <f t="array" ref="I1331">((_xlfn.XLOOKUP(B1331,'4. Material Balance Activities'!$C$244:$C$292,'4. Material Balance Activities'!$G$244:$G$292,NA,0,1)-_xlfn.XLOOKUP(B1331,'4. Material Balance Activities'!$C$244:$C$292,'4. Material Balance Activities'!$M$244:$M$292,NA,0,1))*G1331)*(1-F1331)</f>
        <v>5.7499200000000013</v>
      </c>
      <c r="J1331" s="105" t="s">
        <v>214</v>
      </c>
      <c r="K1331" s="83" t="s">
        <v>214</v>
      </c>
      <c r="L1331" s="102" cm="1">
        <f t="array" ref="L1331">((_xlfn.XLOOKUP(B1331,'4. Material Balance Activities'!$C$244:$C$292,'4. Material Balance Activities'!$J$244:$J$292,NA,0,1)-_xlfn.XLOOKUP(B1331,'4. Material Balance Activities'!$C$244:$C$292,'4. Material Balance Activities'!$P$244:$P$292,NA,0,1))*G1331)*(1-F1331)</f>
        <v>2.3185161290322585E-2</v>
      </c>
      <c r="M1331" s="105" t="s">
        <v>214</v>
      </c>
      <c r="N1331" s="83" t="s">
        <v>214</v>
      </c>
    </row>
    <row r="1332" spans="1:14" x14ac:dyDescent="0.25">
      <c r="A1332" s="79" t="s">
        <v>374</v>
      </c>
      <c r="B1332" s="133" t="s">
        <v>319</v>
      </c>
      <c r="C1332" s="137" t="s">
        <v>181</v>
      </c>
      <c r="D1332" s="81" t="str">
        <f>IFERROR(IF(C1332="No CAS","",INDEX('DEQ Pollutant List'!$C$7:$C$611,MATCH('5. Pollutant Emissions - MB'!C1332,'DEQ Pollutant List'!$B$7:$B$611,0))),"")</f>
        <v>Ethyl benzene</v>
      </c>
      <c r="E1332" s="115"/>
      <c r="F1332" s="138">
        <v>0</v>
      </c>
      <c r="G1332" s="139">
        <v>0.02</v>
      </c>
      <c r="H1332" s="104"/>
      <c r="I1332" s="102" cm="1">
        <f t="array" ref="I1332">((_xlfn.XLOOKUP(B1332,'4. Material Balance Activities'!$C$244:$C$292,'4. Material Balance Activities'!$G$244:$G$292,NA,0,1)-_xlfn.XLOOKUP(B1332,'4. Material Balance Activities'!$C$244:$C$292,'4. Material Balance Activities'!$M$244:$M$292,NA,0,1))*G1332)*(1-F1332)</f>
        <v>5.7499200000000013</v>
      </c>
      <c r="J1332" s="105" t="s">
        <v>214</v>
      </c>
      <c r="K1332" s="83" t="s">
        <v>214</v>
      </c>
      <c r="L1332" s="102" cm="1">
        <f t="array" ref="L1332">((_xlfn.XLOOKUP(B1332,'4. Material Balance Activities'!$C$244:$C$292,'4. Material Balance Activities'!$J$244:$J$292,NA,0,1)-_xlfn.XLOOKUP(B1332,'4. Material Balance Activities'!$C$244:$C$292,'4. Material Balance Activities'!$P$244:$P$292,NA,0,1))*G1332)*(1-F1332)</f>
        <v>2.3185161290322585E-2</v>
      </c>
      <c r="M1332" s="105" t="s">
        <v>214</v>
      </c>
      <c r="N1332" s="83" t="s">
        <v>214</v>
      </c>
    </row>
    <row r="1333" spans="1:14" x14ac:dyDescent="0.25">
      <c r="A1333" s="79" t="s">
        <v>374</v>
      </c>
      <c r="B1333" s="133" t="s">
        <v>319</v>
      </c>
      <c r="C1333" s="137" t="s">
        <v>156</v>
      </c>
      <c r="D1333" s="81" t="str">
        <f>IFERROR(IF(C1333="No CAS","",INDEX('DEQ Pollutant List'!$C$7:$C$611,MATCH('5. Pollutant Emissions - MB'!C1333,'DEQ Pollutant List'!$B$7:$B$611,0))),"")</f>
        <v>Formaldehyde</v>
      </c>
      <c r="E1333" s="115"/>
      <c r="F1333" s="138">
        <v>0</v>
      </c>
      <c r="G1333" s="139">
        <v>0.02</v>
      </c>
      <c r="H1333" s="104"/>
      <c r="I1333" s="102" cm="1">
        <f t="array" ref="I1333">((_xlfn.XLOOKUP(B1333,'4. Material Balance Activities'!$C$244:$C$292,'4. Material Balance Activities'!$G$244:$G$292,NA,0,1)-_xlfn.XLOOKUP(B1333,'4. Material Balance Activities'!$C$244:$C$292,'4. Material Balance Activities'!$M$244:$M$292,NA,0,1))*G1333)*(1-F1333)</f>
        <v>5.7499200000000013</v>
      </c>
      <c r="J1333" s="105" t="s">
        <v>214</v>
      </c>
      <c r="K1333" s="83" t="s">
        <v>214</v>
      </c>
      <c r="L1333" s="102" cm="1">
        <f t="array" ref="L1333">((_xlfn.XLOOKUP(B1333,'4. Material Balance Activities'!$C$244:$C$292,'4. Material Balance Activities'!$J$244:$J$292,NA,0,1)-_xlfn.XLOOKUP(B1333,'4. Material Balance Activities'!$C$244:$C$292,'4. Material Balance Activities'!$P$244:$P$292,NA,0,1))*G1333)*(1-F1333)</f>
        <v>2.3185161290322585E-2</v>
      </c>
      <c r="M1333" s="105" t="s">
        <v>214</v>
      </c>
      <c r="N1333" s="83" t="s">
        <v>214</v>
      </c>
    </row>
    <row r="1334" spans="1:14" x14ac:dyDescent="0.25">
      <c r="A1334" s="79" t="s">
        <v>374</v>
      </c>
      <c r="B1334" s="133" t="s">
        <v>319</v>
      </c>
      <c r="C1334" s="137" t="s">
        <v>431</v>
      </c>
      <c r="D1334" s="81" t="str">
        <f>IFERROR(IF(C1334="No CAS","",INDEX('DEQ Pollutant List'!$C$7:$C$611,MATCH('5. Pollutant Emissions - MB'!C1334,'DEQ Pollutant List'!$B$7:$B$611,0))),"")</f>
        <v>1,2,4-Trimethylbenzene</v>
      </c>
      <c r="E1334" s="115"/>
      <c r="F1334" s="138">
        <v>0</v>
      </c>
      <c r="G1334" s="139">
        <v>0.02</v>
      </c>
      <c r="H1334" s="104"/>
      <c r="I1334" s="102" cm="1">
        <f t="array" ref="I1334">((_xlfn.XLOOKUP(B1334,'4. Material Balance Activities'!$C$244:$C$292,'4. Material Balance Activities'!$G$244:$G$292,NA,0,1)-_xlfn.XLOOKUP(B1334,'4. Material Balance Activities'!$C$244:$C$292,'4. Material Balance Activities'!$M$244:$M$292,NA,0,1))*G1334)*(1-F1334)</f>
        <v>5.7499200000000013</v>
      </c>
      <c r="J1334" s="105" t="s">
        <v>214</v>
      </c>
      <c r="K1334" s="83" t="s">
        <v>214</v>
      </c>
      <c r="L1334" s="102" cm="1">
        <f t="array" ref="L1334">((_xlfn.XLOOKUP(B1334,'4. Material Balance Activities'!$C$244:$C$292,'4. Material Balance Activities'!$J$244:$J$292,NA,0,1)-_xlfn.XLOOKUP(B1334,'4. Material Balance Activities'!$C$244:$C$292,'4. Material Balance Activities'!$P$244:$P$292,NA,0,1))*G1334)*(1-F1334)</f>
        <v>2.3185161290322585E-2</v>
      </c>
      <c r="M1334" s="105" t="s">
        <v>214</v>
      </c>
      <c r="N1334" s="83" t="s">
        <v>214</v>
      </c>
    </row>
    <row r="1335" spans="1:14" x14ac:dyDescent="0.25">
      <c r="A1335" s="79" t="s">
        <v>374</v>
      </c>
      <c r="B1335" s="133" t="s">
        <v>319</v>
      </c>
      <c r="C1335" s="137" t="s">
        <v>437</v>
      </c>
      <c r="D1335" s="81" t="str">
        <f>IFERROR(IF(C1335="No CAS","",INDEX('DEQ Pollutant List'!$C$7:$C$611,MATCH('5. Pollutant Emissions - MB'!C1335,'DEQ Pollutant List'!$B$7:$B$611,0))),"")</f>
        <v>1,3,5-Trimethylbenzene</v>
      </c>
      <c r="E1335" s="115"/>
      <c r="F1335" s="138">
        <v>0</v>
      </c>
      <c r="G1335" s="139">
        <v>0.02</v>
      </c>
      <c r="H1335" s="104"/>
      <c r="I1335" s="102" cm="1">
        <f t="array" ref="I1335">((_xlfn.XLOOKUP(B1335,'4. Material Balance Activities'!$C$244:$C$292,'4. Material Balance Activities'!$G$244:$G$292,NA,0,1)-_xlfn.XLOOKUP(B1335,'4. Material Balance Activities'!$C$244:$C$292,'4. Material Balance Activities'!$M$244:$M$292,NA,0,1))*G1335)*(1-F1335)</f>
        <v>5.7499200000000013</v>
      </c>
      <c r="J1335" s="105" t="s">
        <v>214</v>
      </c>
      <c r="K1335" s="83" t="s">
        <v>214</v>
      </c>
      <c r="L1335" s="102" cm="1">
        <f t="array" ref="L1335">((_xlfn.XLOOKUP(B1335,'4. Material Balance Activities'!$C$244:$C$292,'4. Material Balance Activities'!$J$244:$J$292,NA,0,1)-_xlfn.XLOOKUP(B1335,'4. Material Balance Activities'!$C$244:$C$292,'4. Material Balance Activities'!$P$244:$P$292,NA,0,1))*G1335)*(1-F1335)</f>
        <v>2.3185161290322585E-2</v>
      </c>
      <c r="M1335" s="105" t="s">
        <v>214</v>
      </c>
      <c r="N1335" s="83" t="s">
        <v>214</v>
      </c>
    </row>
    <row r="1336" spans="1:14" x14ac:dyDescent="0.25">
      <c r="A1336" s="79" t="s">
        <v>374</v>
      </c>
      <c r="B1336" s="133" t="s">
        <v>319</v>
      </c>
      <c r="C1336" s="137" t="s">
        <v>428</v>
      </c>
      <c r="D1336" s="81" t="str">
        <f>IFERROR(IF(C1336="No CAS","",INDEX('DEQ Pollutant List'!$C$7:$C$611,MATCH('5. Pollutant Emissions - MB'!C1336,'DEQ Pollutant List'!$B$7:$B$611,0))),"")</f>
        <v>Isopropylbenzene (cumene)</v>
      </c>
      <c r="E1336" s="115"/>
      <c r="F1336" s="138">
        <v>0</v>
      </c>
      <c r="G1336" s="139">
        <v>0.02</v>
      </c>
      <c r="H1336" s="104"/>
      <c r="I1336" s="102" cm="1">
        <f t="array" ref="I1336">((_xlfn.XLOOKUP(B1336,'4. Material Balance Activities'!$C$244:$C$292,'4. Material Balance Activities'!$G$244:$G$292,NA,0,1)-_xlfn.XLOOKUP(B1336,'4. Material Balance Activities'!$C$244:$C$292,'4. Material Balance Activities'!$M$244:$M$292,NA,0,1))*G1336)*(1-F1336)</f>
        <v>5.7499200000000013</v>
      </c>
      <c r="J1336" s="105" t="s">
        <v>214</v>
      </c>
      <c r="K1336" s="83" t="s">
        <v>214</v>
      </c>
      <c r="L1336" s="102" cm="1">
        <f t="array" ref="L1336">((_xlfn.XLOOKUP(B1336,'4. Material Balance Activities'!$C$244:$C$292,'4. Material Balance Activities'!$J$244:$J$292,NA,0,1)-_xlfn.XLOOKUP(B1336,'4. Material Balance Activities'!$C$244:$C$292,'4. Material Balance Activities'!$P$244:$P$292,NA,0,1))*G1336)*(1-F1336)</f>
        <v>2.3185161290322585E-2</v>
      </c>
      <c r="M1336" s="105" t="s">
        <v>214</v>
      </c>
      <c r="N1336" s="83" t="s">
        <v>214</v>
      </c>
    </row>
    <row r="1337" spans="1:14" x14ac:dyDescent="0.25">
      <c r="A1337" s="79" t="s">
        <v>374</v>
      </c>
      <c r="B1337" s="133" t="s">
        <v>319</v>
      </c>
      <c r="C1337" s="137" t="s">
        <v>430</v>
      </c>
      <c r="D1337" s="81" t="str">
        <f>IFERROR(IF(C1337="No CAS","",INDEX('DEQ Pollutant List'!$C$7:$C$611,MATCH('5. Pollutant Emissions - MB'!C1337,'DEQ Pollutant List'!$B$7:$B$611,0))),"")</f>
        <v>n-Butyl alcohol</v>
      </c>
      <c r="E1337" s="115"/>
      <c r="F1337" s="138">
        <v>0</v>
      </c>
      <c r="G1337" s="139">
        <v>0.02</v>
      </c>
      <c r="H1337" s="104"/>
      <c r="I1337" s="102" cm="1">
        <f t="array" ref="I1337">((_xlfn.XLOOKUP(B1337,'4. Material Balance Activities'!$C$244:$C$292,'4. Material Balance Activities'!$G$244:$G$292,NA,0,1)-_xlfn.XLOOKUP(B1337,'4. Material Balance Activities'!$C$244:$C$292,'4. Material Balance Activities'!$M$244:$M$292,NA,0,1))*G1337)*(1-F1337)</f>
        <v>5.7499200000000013</v>
      </c>
      <c r="J1337" s="105" t="s">
        <v>214</v>
      </c>
      <c r="K1337" s="83" t="s">
        <v>214</v>
      </c>
      <c r="L1337" s="102" cm="1">
        <f t="array" ref="L1337">((_xlfn.XLOOKUP(B1337,'4. Material Balance Activities'!$C$244:$C$292,'4. Material Balance Activities'!$J$244:$J$292,NA,0,1)-_xlfn.XLOOKUP(B1337,'4. Material Balance Activities'!$C$244:$C$292,'4. Material Balance Activities'!$P$244:$P$292,NA,0,1))*G1337)*(1-F1337)</f>
        <v>2.3185161290322585E-2</v>
      </c>
      <c r="M1337" s="105" t="s">
        <v>214</v>
      </c>
      <c r="N1337" s="83" t="s">
        <v>214</v>
      </c>
    </row>
    <row r="1338" spans="1:14" x14ac:dyDescent="0.25">
      <c r="A1338" s="79" t="s">
        <v>374</v>
      </c>
      <c r="B1338" s="133" t="s">
        <v>319</v>
      </c>
      <c r="C1338" s="137" t="s">
        <v>436</v>
      </c>
      <c r="D1338" s="81" t="str">
        <f>IFERROR(IF(C1338="No CAS","",INDEX('DEQ Pollutant List'!$C$7:$C$611,MATCH('5. Pollutant Emissions - MB'!C1338,'DEQ Pollutant List'!$B$7:$B$611,0))),"")</f>
        <v>1,2,3-Trimethylbenzene</v>
      </c>
      <c r="E1338" s="115"/>
      <c r="F1338" s="138">
        <v>0</v>
      </c>
      <c r="G1338" s="139">
        <v>0.02</v>
      </c>
      <c r="H1338" s="104"/>
      <c r="I1338" s="102" cm="1">
        <f t="array" ref="I1338">((_xlfn.XLOOKUP(B1338,'4. Material Balance Activities'!$C$244:$C$292,'4. Material Balance Activities'!$G$244:$G$292,NA,0,1)-_xlfn.XLOOKUP(B1338,'4. Material Balance Activities'!$C$244:$C$292,'4. Material Balance Activities'!$M$244:$M$292,NA,0,1))*G1338)*(1-F1338)</f>
        <v>5.7499200000000013</v>
      </c>
      <c r="J1338" s="105" t="s">
        <v>214</v>
      </c>
      <c r="K1338" s="83" t="s">
        <v>214</v>
      </c>
      <c r="L1338" s="102" cm="1">
        <f t="array" ref="L1338">((_xlfn.XLOOKUP(B1338,'4. Material Balance Activities'!$C$244:$C$292,'4. Material Balance Activities'!$J$244:$J$292,NA,0,1)-_xlfn.XLOOKUP(B1338,'4. Material Balance Activities'!$C$244:$C$292,'4. Material Balance Activities'!$P$244:$P$292,NA,0,1))*G1338)*(1-F1338)</f>
        <v>2.3185161290322585E-2</v>
      </c>
      <c r="M1338" s="105" t="s">
        <v>214</v>
      </c>
      <c r="N1338" s="83" t="s">
        <v>214</v>
      </c>
    </row>
    <row r="1339" spans="1:14" x14ac:dyDescent="0.25">
      <c r="A1339" s="79" t="s">
        <v>374</v>
      </c>
      <c r="B1339" s="133" t="s">
        <v>320</v>
      </c>
      <c r="C1339" s="137" t="s">
        <v>181</v>
      </c>
      <c r="D1339" s="81" t="str">
        <f>IFERROR(IF(C1339="No CAS","",INDEX('DEQ Pollutant List'!$C$7:$C$611,MATCH('5. Pollutant Emissions - MB'!C1339,'DEQ Pollutant List'!$B$7:$B$611,0))),"")</f>
        <v>Ethyl benzene</v>
      </c>
      <c r="E1339" s="115"/>
      <c r="F1339" s="138">
        <v>0</v>
      </c>
      <c r="G1339" s="139">
        <v>1E-3</v>
      </c>
      <c r="H1339" s="104"/>
      <c r="I1339" s="102" cm="1">
        <f t="array" ref="I1339">((_xlfn.XLOOKUP(B1339,'4. Material Balance Activities'!$C$244:$C$292,'4. Material Balance Activities'!$G$244:$G$292,NA,0,1)-_xlfn.XLOOKUP(B1339,'4. Material Balance Activities'!$C$244:$C$292,'4. Material Balance Activities'!$M$244:$M$292,NA,0,1))*G1339)*(1-F1339)</f>
        <v>0.437085</v>
      </c>
      <c r="J1339" s="105" t="s">
        <v>214</v>
      </c>
      <c r="K1339" s="83" t="s">
        <v>214</v>
      </c>
      <c r="L1339" s="102" cm="1">
        <f t="array" ref="L1339">((_xlfn.XLOOKUP(B1339,'4. Material Balance Activities'!$C$244:$C$292,'4. Material Balance Activities'!$J$244:$J$292,NA,0,1)-_xlfn.XLOOKUP(B1339,'4. Material Balance Activities'!$C$244:$C$292,'4. Material Balance Activities'!$P$244:$P$292,NA,0,1))*G1339)*(1-F1339)</f>
        <v>1.7624395161290323E-3</v>
      </c>
      <c r="M1339" s="105" t="s">
        <v>214</v>
      </c>
      <c r="N1339" s="83" t="s">
        <v>214</v>
      </c>
    </row>
    <row r="1340" spans="1:14" x14ac:dyDescent="0.25">
      <c r="A1340" s="79" t="s">
        <v>374</v>
      </c>
      <c r="B1340" s="133" t="s">
        <v>320</v>
      </c>
      <c r="C1340" s="137" t="s">
        <v>191</v>
      </c>
      <c r="D1340" s="81" t="str">
        <f>IFERROR(IF(C1340="No CAS","",INDEX('DEQ Pollutant List'!$C$7:$C$611,MATCH('5. Pollutant Emissions - MB'!C1340,'DEQ Pollutant List'!$B$7:$B$611,0))),"")</f>
        <v>Xylene (mixture), including m-xylene, o-xylene, p-xylene</v>
      </c>
      <c r="E1340" s="115"/>
      <c r="F1340" s="138">
        <v>0</v>
      </c>
      <c r="G1340" s="139">
        <v>0.01</v>
      </c>
      <c r="H1340" s="104"/>
      <c r="I1340" s="102" cm="1">
        <f t="array" ref="I1340">((_xlfn.XLOOKUP(B1340,'4. Material Balance Activities'!$C$244:$C$292,'4. Material Balance Activities'!$G$244:$G$292,NA,0,1)-_xlfn.XLOOKUP(B1340,'4. Material Balance Activities'!$C$244:$C$292,'4. Material Balance Activities'!$M$244:$M$292,NA,0,1))*G1340)*(1-F1340)</f>
        <v>4.3708499999999999</v>
      </c>
      <c r="J1340" s="105" t="s">
        <v>214</v>
      </c>
      <c r="K1340" s="83" t="s">
        <v>214</v>
      </c>
      <c r="L1340" s="102" cm="1">
        <f t="array" ref="L1340">((_xlfn.XLOOKUP(B1340,'4. Material Balance Activities'!$C$244:$C$292,'4. Material Balance Activities'!$J$244:$J$292,NA,0,1)-_xlfn.XLOOKUP(B1340,'4. Material Balance Activities'!$C$244:$C$292,'4. Material Balance Activities'!$P$244:$P$292,NA,0,1))*G1340)*(1-F1340)</f>
        <v>1.7624395161290322E-2</v>
      </c>
      <c r="M1340" s="105" t="s">
        <v>214</v>
      </c>
      <c r="N1340" s="83" t="s">
        <v>214</v>
      </c>
    </row>
    <row r="1341" spans="1:14" x14ac:dyDescent="0.25">
      <c r="A1341" s="79" t="s">
        <v>374</v>
      </c>
      <c r="B1341" s="133" t="s">
        <v>320</v>
      </c>
      <c r="C1341" s="137" t="s">
        <v>156</v>
      </c>
      <c r="D1341" s="81" t="str">
        <f>IFERROR(IF(C1341="No CAS","",INDEX('DEQ Pollutant List'!$C$7:$C$611,MATCH('5. Pollutant Emissions - MB'!C1341,'DEQ Pollutant List'!$B$7:$B$611,0))),"")</f>
        <v>Formaldehyde</v>
      </c>
      <c r="E1341" s="115"/>
      <c r="F1341" s="138">
        <v>0</v>
      </c>
      <c r="G1341" s="139">
        <v>1E-3</v>
      </c>
      <c r="H1341" s="104"/>
      <c r="I1341" s="102" cm="1">
        <f t="array" ref="I1341">((_xlfn.XLOOKUP(B1341,'4. Material Balance Activities'!$C$244:$C$292,'4. Material Balance Activities'!$G$244:$G$292,NA,0,1)-_xlfn.XLOOKUP(B1341,'4. Material Balance Activities'!$C$244:$C$292,'4. Material Balance Activities'!$M$244:$M$292,NA,0,1))*G1341)*(1-F1341)</f>
        <v>0.437085</v>
      </c>
      <c r="J1341" s="105" t="s">
        <v>214</v>
      </c>
      <c r="K1341" s="83" t="s">
        <v>214</v>
      </c>
      <c r="L1341" s="102" cm="1">
        <f t="array" ref="L1341">((_xlfn.XLOOKUP(B1341,'4. Material Balance Activities'!$C$244:$C$292,'4. Material Balance Activities'!$J$244:$J$292,NA,0,1)-_xlfn.XLOOKUP(B1341,'4. Material Balance Activities'!$C$244:$C$292,'4. Material Balance Activities'!$P$244:$P$292,NA,0,1))*G1341)*(1-F1341)</f>
        <v>1.7624395161290323E-3</v>
      </c>
      <c r="M1341" s="105" t="s">
        <v>214</v>
      </c>
      <c r="N1341" s="83" t="s">
        <v>214</v>
      </c>
    </row>
    <row r="1342" spans="1:14" x14ac:dyDescent="0.25">
      <c r="A1342" s="79" t="s">
        <v>374</v>
      </c>
      <c r="B1342" s="133" t="s">
        <v>320</v>
      </c>
      <c r="C1342" s="137" t="s">
        <v>431</v>
      </c>
      <c r="D1342" s="81" t="str">
        <f>IFERROR(IF(C1342="No CAS","",INDEX('DEQ Pollutant List'!$C$7:$C$611,MATCH('5. Pollutant Emissions - MB'!C1342,'DEQ Pollutant List'!$B$7:$B$611,0))),"")</f>
        <v>1,2,4-Trimethylbenzene</v>
      </c>
      <c r="E1342" s="115"/>
      <c r="F1342" s="138">
        <v>0</v>
      </c>
      <c r="G1342" s="139">
        <v>0.01</v>
      </c>
      <c r="H1342" s="104"/>
      <c r="I1342" s="102" cm="1">
        <f t="array" ref="I1342">((_xlfn.XLOOKUP(B1342,'4. Material Balance Activities'!$C$244:$C$292,'4. Material Balance Activities'!$G$244:$G$292,NA,0,1)-_xlfn.XLOOKUP(B1342,'4. Material Balance Activities'!$C$244:$C$292,'4. Material Balance Activities'!$M$244:$M$292,NA,0,1))*G1342)*(1-F1342)</f>
        <v>4.3708499999999999</v>
      </c>
      <c r="J1342" s="105" t="s">
        <v>214</v>
      </c>
      <c r="K1342" s="83" t="s">
        <v>214</v>
      </c>
      <c r="L1342" s="102" cm="1">
        <f t="array" ref="L1342">((_xlfn.XLOOKUP(B1342,'4. Material Balance Activities'!$C$244:$C$292,'4. Material Balance Activities'!$J$244:$J$292,NA,0,1)-_xlfn.XLOOKUP(B1342,'4. Material Balance Activities'!$C$244:$C$292,'4. Material Balance Activities'!$P$244:$P$292,NA,0,1))*G1342)*(1-F1342)</f>
        <v>1.7624395161290322E-2</v>
      </c>
      <c r="M1342" s="105" t="s">
        <v>214</v>
      </c>
      <c r="N1342" s="83" t="s">
        <v>214</v>
      </c>
    </row>
    <row r="1343" spans="1:14" x14ac:dyDescent="0.25">
      <c r="A1343" s="79" t="s">
        <v>374</v>
      </c>
      <c r="B1343" s="133" t="s">
        <v>320</v>
      </c>
      <c r="C1343" s="137" t="s">
        <v>437</v>
      </c>
      <c r="D1343" s="81" t="str">
        <f>IFERROR(IF(C1343="No CAS","",INDEX('DEQ Pollutant List'!$C$7:$C$611,MATCH('5. Pollutant Emissions - MB'!C1343,'DEQ Pollutant List'!$B$7:$B$611,0))),"")</f>
        <v>1,3,5-Trimethylbenzene</v>
      </c>
      <c r="E1343" s="115"/>
      <c r="F1343" s="138">
        <v>0</v>
      </c>
      <c r="G1343" s="139">
        <v>0.01</v>
      </c>
      <c r="H1343" s="104"/>
      <c r="I1343" s="102" cm="1">
        <f t="array" ref="I1343">((_xlfn.XLOOKUP(B1343,'4. Material Balance Activities'!$C$244:$C$292,'4. Material Balance Activities'!$G$244:$G$292,NA,0,1)-_xlfn.XLOOKUP(B1343,'4. Material Balance Activities'!$C$244:$C$292,'4. Material Balance Activities'!$M$244:$M$292,NA,0,1))*G1343)*(1-F1343)</f>
        <v>4.3708499999999999</v>
      </c>
      <c r="J1343" s="105" t="s">
        <v>214</v>
      </c>
      <c r="K1343" s="83" t="s">
        <v>214</v>
      </c>
      <c r="L1343" s="102" cm="1">
        <f t="array" ref="L1343">((_xlfn.XLOOKUP(B1343,'4. Material Balance Activities'!$C$244:$C$292,'4. Material Balance Activities'!$J$244:$J$292,NA,0,1)-_xlfn.XLOOKUP(B1343,'4. Material Balance Activities'!$C$244:$C$292,'4. Material Balance Activities'!$P$244:$P$292,NA,0,1))*G1343)*(1-F1343)</f>
        <v>1.7624395161290322E-2</v>
      </c>
      <c r="M1343" s="105" t="s">
        <v>214</v>
      </c>
      <c r="N1343" s="83" t="s">
        <v>214</v>
      </c>
    </row>
    <row r="1344" spans="1:14" x14ac:dyDescent="0.25">
      <c r="A1344" s="79" t="s">
        <v>374</v>
      </c>
      <c r="B1344" s="133" t="s">
        <v>320</v>
      </c>
      <c r="C1344" s="137" t="s">
        <v>428</v>
      </c>
      <c r="D1344" s="81" t="str">
        <f>IFERROR(IF(C1344="No CAS","",INDEX('DEQ Pollutant List'!$C$7:$C$611,MATCH('5. Pollutant Emissions - MB'!C1344,'DEQ Pollutant List'!$B$7:$B$611,0))),"")</f>
        <v>Isopropylbenzene (cumene)</v>
      </c>
      <c r="E1344" s="115"/>
      <c r="F1344" s="138">
        <v>0</v>
      </c>
      <c r="G1344" s="139">
        <v>2E-3</v>
      </c>
      <c r="H1344" s="104"/>
      <c r="I1344" s="102" cm="1">
        <f t="array" ref="I1344">((_xlfn.XLOOKUP(B1344,'4. Material Balance Activities'!$C$244:$C$292,'4. Material Balance Activities'!$G$244:$G$292,NA,0,1)-_xlfn.XLOOKUP(B1344,'4. Material Balance Activities'!$C$244:$C$292,'4. Material Balance Activities'!$M$244:$M$292,NA,0,1))*G1344)*(1-F1344)</f>
        <v>0.87417</v>
      </c>
      <c r="J1344" s="105" t="s">
        <v>214</v>
      </c>
      <c r="K1344" s="83" t="s">
        <v>214</v>
      </c>
      <c r="L1344" s="102" cm="1">
        <f t="array" ref="L1344">((_xlfn.XLOOKUP(B1344,'4. Material Balance Activities'!$C$244:$C$292,'4. Material Balance Activities'!$J$244:$J$292,NA,0,1)-_xlfn.XLOOKUP(B1344,'4. Material Balance Activities'!$C$244:$C$292,'4. Material Balance Activities'!$P$244:$P$292,NA,0,1))*G1344)*(1-F1344)</f>
        <v>3.5248790322580646E-3</v>
      </c>
      <c r="M1344" s="105" t="s">
        <v>214</v>
      </c>
      <c r="N1344" s="83" t="s">
        <v>214</v>
      </c>
    </row>
    <row r="1345" spans="1:14" x14ac:dyDescent="0.25">
      <c r="A1345" s="79" t="s">
        <v>374</v>
      </c>
      <c r="B1345" s="133" t="s">
        <v>320</v>
      </c>
      <c r="C1345" s="137" t="s">
        <v>430</v>
      </c>
      <c r="D1345" s="81" t="str">
        <f>IFERROR(IF(C1345="No CAS","",INDEX('DEQ Pollutant List'!$C$7:$C$611,MATCH('5. Pollutant Emissions - MB'!C1345,'DEQ Pollutant List'!$B$7:$B$611,0))),"")</f>
        <v>n-Butyl alcohol</v>
      </c>
      <c r="E1345" s="115"/>
      <c r="F1345" s="138">
        <v>0</v>
      </c>
      <c r="G1345" s="139">
        <v>7.0000000000000007E-2</v>
      </c>
      <c r="H1345" s="104"/>
      <c r="I1345" s="102" cm="1">
        <f t="array" ref="I1345">((_xlfn.XLOOKUP(B1345,'4. Material Balance Activities'!$C$244:$C$292,'4. Material Balance Activities'!$G$244:$G$292,NA,0,1)-_xlfn.XLOOKUP(B1345,'4. Material Balance Activities'!$C$244:$C$292,'4. Material Balance Activities'!$M$244:$M$292,NA,0,1))*G1345)*(1-F1345)</f>
        <v>30.595950000000002</v>
      </c>
      <c r="J1345" s="105" t="s">
        <v>214</v>
      </c>
      <c r="K1345" s="83" t="s">
        <v>214</v>
      </c>
      <c r="L1345" s="102" cm="1">
        <f t="array" ref="L1345">((_xlfn.XLOOKUP(B1345,'4. Material Balance Activities'!$C$244:$C$292,'4. Material Balance Activities'!$J$244:$J$292,NA,0,1)-_xlfn.XLOOKUP(B1345,'4. Material Balance Activities'!$C$244:$C$292,'4. Material Balance Activities'!$P$244:$P$292,NA,0,1))*G1345)*(1-F1345)</f>
        <v>0.12337076612903226</v>
      </c>
      <c r="M1345" s="105" t="s">
        <v>214</v>
      </c>
      <c r="N1345" s="83" t="s">
        <v>214</v>
      </c>
    </row>
    <row r="1346" spans="1:14" x14ac:dyDescent="0.25">
      <c r="A1346" s="79" t="s">
        <v>374</v>
      </c>
      <c r="B1346" s="133" t="s">
        <v>320</v>
      </c>
      <c r="C1346" s="137" t="s">
        <v>432</v>
      </c>
      <c r="D1346" s="81" t="str">
        <f>IFERROR(IF(C1346="No CAS","",INDEX('DEQ Pollutant List'!$C$7:$C$611,MATCH('5. Pollutant Emissions - MB'!C1346,'DEQ Pollutant List'!$B$7:$B$611,0))),"")</f>
        <v>Propylene glycol monomethyl ether acetate</v>
      </c>
      <c r="E1346" s="115"/>
      <c r="F1346" s="138">
        <v>0</v>
      </c>
      <c r="G1346" s="139">
        <v>0.02</v>
      </c>
      <c r="H1346" s="104"/>
      <c r="I1346" s="102" cm="1">
        <f t="array" ref="I1346">((_xlfn.XLOOKUP(B1346,'4. Material Balance Activities'!$C$244:$C$292,'4. Material Balance Activities'!$G$244:$G$292,NA,0,1)-_xlfn.XLOOKUP(B1346,'4. Material Balance Activities'!$C$244:$C$292,'4. Material Balance Activities'!$M$244:$M$292,NA,0,1))*G1346)*(1-F1346)</f>
        <v>8.7416999999999998</v>
      </c>
      <c r="J1346" s="105" t="s">
        <v>214</v>
      </c>
      <c r="K1346" s="83" t="s">
        <v>214</v>
      </c>
      <c r="L1346" s="102" cm="1">
        <f t="array" ref="L1346">((_xlfn.XLOOKUP(B1346,'4. Material Balance Activities'!$C$244:$C$292,'4. Material Balance Activities'!$J$244:$J$292,NA,0,1)-_xlfn.XLOOKUP(B1346,'4. Material Balance Activities'!$C$244:$C$292,'4. Material Balance Activities'!$P$244:$P$292,NA,0,1))*G1346)*(1-F1346)</f>
        <v>3.5248790322580645E-2</v>
      </c>
      <c r="M1346" s="105" t="s">
        <v>214</v>
      </c>
      <c r="N1346" s="83" t="s">
        <v>214</v>
      </c>
    </row>
    <row r="1347" spans="1:14" x14ac:dyDescent="0.25">
      <c r="A1347" s="79" t="s">
        <v>374</v>
      </c>
      <c r="B1347" s="133" t="s">
        <v>320</v>
      </c>
      <c r="C1347" s="137" t="s">
        <v>436</v>
      </c>
      <c r="D1347" s="81" t="str">
        <f>IFERROR(IF(C1347="No CAS","",INDEX('DEQ Pollutant List'!$C$7:$C$611,MATCH('5. Pollutant Emissions - MB'!C1347,'DEQ Pollutant List'!$B$7:$B$611,0))),"")</f>
        <v>1,2,3-Trimethylbenzene</v>
      </c>
      <c r="E1347" s="115"/>
      <c r="F1347" s="138">
        <v>0</v>
      </c>
      <c r="G1347" s="139">
        <v>0.01</v>
      </c>
      <c r="H1347" s="104"/>
      <c r="I1347" s="102" cm="1">
        <f t="array" ref="I1347">((_xlfn.XLOOKUP(B1347,'4. Material Balance Activities'!$C$244:$C$292,'4. Material Balance Activities'!$G$244:$G$292,NA,0,1)-_xlfn.XLOOKUP(B1347,'4. Material Balance Activities'!$C$244:$C$292,'4. Material Balance Activities'!$M$244:$M$292,NA,0,1))*G1347)*(1-F1347)</f>
        <v>4.3708499999999999</v>
      </c>
      <c r="J1347" s="105" t="s">
        <v>214</v>
      </c>
      <c r="K1347" s="83" t="s">
        <v>214</v>
      </c>
      <c r="L1347" s="102" cm="1">
        <f t="array" ref="L1347">((_xlfn.XLOOKUP(B1347,'4. Material Balance Activities'!$C$244:$C$292,'4. Material Balance Activities'!$J$244:$J$292,NA,0,1)-_xlfn.XLOOKUP(B1347,'4. Material Balance Activities'!$C$244:$C$292,'4. Material Balance Activities'!$P$244:$P$292,NA,0,1))*G1347)*(1-F1347)</f>
        <v>1.7624395161290322E-2</v>
      </c>
      <c r="M1347" s="105" t="s">
        <v>214</v>
      </c>
      <c r="N1347" s="83" t="s">
        <v>214</v>
      </c>
    </row>
    <row r="1348" spans="1:14" x14ac:dyDescent="0.25">
      <c r="A1348" s="79" t="s">
        <v>374</v>
      </c>
      <c r="B1348" s="133" t="s">
        <v>321</v>
      </c>
      <c r="C1348" s="137" t="s">
        <v>181</v>
      </c>
      <c r="D1348" s="81" t="str">
        <f>IFERROR(IF(C1348="No CAS","",INDEX('DEQ Pollutant List'!$C$7:$C$611,MATCH('5. Pollutant Emissions - MB'!C1348,'DEQ Pollutant List'!$B$7:$B$611,0))),"")</f>
        <v>Ethyl benzene</v>
      </c>
      <c r="E1348" s="115"/>
      <c r="F1348" s="138">
        <v>0</v>
      </c>
      <c r="G1348" s="139">
        <v>1E-3</v>
      </c>
      <c r="H1348" s="104"/>
      <c r="I1348" s="102" cm="1">
        <f t="array" ref="I1348">((_xlfn.XLOOKUP(B1348,'4. Material Balance Activities'!$C$244:$C$292,'4. Material Balance Activities'!$G$244:$G$292,NA,0,1)-_xlfn.XLOOKUP(B1348,'4. Material Balance Activities'!$C$244:$C$292,'4. Material Balance Activities'!$M$244:$M$292,NA,0,1))*G1348)*(1-F1348)</f>
        <v>0.36753750000000002</v>
      </c>
      <c r="J1348" s="105" t="s">
        <v>214</v>
      </c>
      <c r="K1348" s="83" t="s">
        <v>214</v>
      </c>
      <c r="L1348" s="102" cm="1">
        <f t="array" ref="L1348">((_xlfn.XLOOKUP(B1348,'4. Material Balance Activities'!$C$244:$C$292,'4. Material Balance Activities'!$J$244:$J$292,NA,0,1)-_xlfn.XLOOKUP(B1348,'4. Material Balance Activities'!$C$244:$C$292,'4. Material Balance Activities'!$P$244:$P$292,NA,0,1))*G1348)*(1-F1348)</f>
        <v>1.482006048387097E-3</v>
      </c>
      <c r="M1348" s="105" t="s">
        <v>214</v>
      </c>
      <c r="N1348" s="83" t="s">
        <v>214</v>
      </c>
    </row>
    <row r="1349" spans="1:14" x14ac:dyDescent="0.25">
      <c r="A1349" s="79" t="s">
        <v>374</v>
      </c>
      <c r="B1349" s="133" t="s">
        <v>321</v>
      </c>
      <c r="C1349" s="137" t="s">
        <v>191</v>
      </c>
      <c r="D1349" s="81" t="str">
        <f>IFERROR(IF(C1349="No CAS","",INDEX('DEQ Pollutant List'!$C$7:$C$611,MATCH('5. Pollutant Emissions - MB'!C1349,'DEQ Pollutant List'!$B$7:$B$611,0))),"")</f>
        <v>Xylene (mixture), including m-xylene, o-xylene, p-xylene</v>
      </c>
      <c r="E1349" s="115"/>
      <c r="F1349" s="138">
        <v>0</v>
      </c>
      <c r="G1349" s="139">
        <v>0.01</v>
      </c>
      <c r="H1349" s="104"/>
      <c r="I1349" s="102" cm="1">
        <f t="array" ref="I1349">((_xlfn.XLOOKUP(B1349,'4. Material Balance Activities'!$C$244:$C$292,'4. Material Balance Activities'!$G$244:$G$292,NA,0,1)-_xlfn.XLOOKUP(B1349,'4. Material Balance Activities'!$C$244:$C$292,'4. Material Balance Activities'!$M$244:$M$292,NA,0,1))*G1349)*(1-F1349)</f>
        <v>3.6753750000000003</v>
      </c>
      <c r="J1349" s="105" t="s">
        <v>214</v>
      </c>
      <c r="K1349" s="83" t="s">
        <v>214</v>
      </c>
      <c r="L1349" s="102" cm="1">
        <f t="array" ref="L1349">((_xlfn.XLOOKUP(B1349,'4. Material Balance Activities'!$C$244:$C$292,'4. Material Balance Activities'!$J$244:$J$292,NA,0,1)-_xlfn.XLOOKUP(B1349,'4. Material Balance Activities'!$C$244:$C$292,'4. Material Balance Activities'!$P$244:$P$292,NA,0,1))*G1349)*(1-F1349)</f>
        <v>1.4820060483870969E-2</v>
      </c>
      <c r="M1349" s="105" t="s">
        <v>214</v>
      </c>
      <c r="N1349" s="83" t="s">
        <v>214</v>
      </c>
    </row>
    <row r="1350" spans="1:14" x14ac:dyDescent="0.25">
      <c r="A1350" s="79" t="s">
        <v>374</v>
      </c>
      <c r="B1350" s="133" t="s">
        <v>321</v>
      </c>
      <c r="C1350" s="137" t="s">
        <v>156</v>
      </c>
      <c r="D1350" s="81" t="str">
        <f>IFERROR(IF(C1350="No CAS","",INDEX('DEQ Pollutant List'!$C$7:$C$611,MATCH('5. Pollutant Emissions - MB'!C1350,'DEQ Pollutant List'!$B$7:$B$611,0))),"")</f>
        <v>Formaldehyde</v>
      </c>
      <c r="E1350" s="115"/>
      <c r="F1350" s="138">
        <v>0</v>
      </c>
      <c r="G1350" s="139">
        <v>1E-3</v>
      </c>
      <c r="H1350" s="104"/>
      <c r="I1350" s="102" cm="1">
        <f t="array" ref="I1350">((_xlfn.XLOOKUP(B1350,'4. Material Balance Activities'!$C$244:$C$292,'4. Material Balance Activities'!$G$244:$G$292,NA,0,1)-_xlfn.XLOOKUP(B1350,'4. Material Balance Activities'!$C$244:$C$292,'4. Material Balance Activities'!$M$244:$M$292,NA,0,1))*G1350)*(1-F1350)</f>
        <v>0.36753750000000002</v>
      </c>
      <c r="J1350" s="105" t="s">
        <v>214</v>
      </c>
      <c r="K1350" s="83" t="s">
        <v>214</v>
      </c>
      <c r="L1350" s="102" cm="1">
        <f t="array" ref="L1350">((_xlfn.XLOOKUP(B1350,'4. Material Balance Activities'!$C$244:$C$292,'4. Material Balance Activities'!$J$244:$J$292,NA,0,1)-_xlfn.XLOOKUP(B1350,'4. Material Balance Activities'!$C$244:$C$292,'4. Material Balance Activities'!$P$244:$P$292,NA,0,1))*G1350)*(1-F1350)</f>
        <v>1.482006048387097E-3</v>
      </c>
      <c r="M1350" s="105" t="s">
        <v>214</v>
      </c>
      <c r="N1350" s="83" t="s">
        <v>214</v>
      </c>
    </row>
    <row r="1351" spans="1:14" x14ac:dyDescent="0.25">
      <c r="A1351" s="79" t="s">
        <v>374</v>
      </c>
      <c r="B1351" s="133" t="s">
        <v>321</v>
      </c>
      <c r="C1351" s="137" t="s">
        <v>431</v>
      </c>
      <c r="D1351" s="81" t="str">
        <f>IFERROR(IF(C1351="No CAS","",INDEX('DEQ Pollutant List'!$C$7:$C$611,MATCH('5. Pollutant Emissions - MB'!C1351,'DEQ Pollutant List'!$B$7:$B$611,0))),"")</f>
        <v>1,2,4-Trimethylbenzene</v>
      </c>
      <c r="E1351" s="115"/>
      <c r="F1351" s="138">
        <v>0</v>
      </c>
      <c r="G1351" s="139">
        <v>0.01</v>
      </c>
      <c r="H1351" s="104"/>
      <c r="I1351" s="102" cm="1">
        <f t="array" ref="I1351">((_xlfn.XLOOKUP(B1351,'4. Material Balance Activities'!$C$244:$C$292,'4. Material Balance Activities'!$G$244:$G$292,NA,0,1)-_xlfn.XLOOKUP(B1351,'4. Material Balance Activities'!$C$244:$C$292,'4. Material Balance Activities'!$M$244:$M$292,NA,0,1))*G1351)*(1-F1351)</f>
        <v>3.6753750000000003</v>
      </c>
      <c r="J1351" s="105" t="s">
        <v>214</v>
      </c>
      <c r="K1351" s="83" t="s">
        <v>214</v>
      </c>
      <c r="L1351" s="102" cm="1">
        <f t="array" ref="L1351">((_xlfn.XLOOKUP(B1351,'4. Material Balance Activities'!$C$244:$C$292,'4. Material Balance Activities'!$J$244:$J$292,NA,0,1)-_xlfn.XLOOKUP(B1351,'4. Material Balance Activities'!$C$244:$C$292,'4. Material Balance Activities'!$P$244:$P$292,NA,0,1))*G1351)*(1-F1351)</f>
        <v>1.4820060483870969E-2</v>
      </c>
      <c r="M1351" s="105" t="s">
        <v>214</v>
      </c>
      <c r="N1351" s="83" t="s">
        <v>214</v>
      </c>
    </row>
    <row r="1352" spans="1:14" x14ac:dyDescent="0.25">
      <c r="A1352" s="79" t="s">
        <v>374</v>
      </c>
      <c r="B1352" s="133" t="s">
        <v>321</v>
      </c>
      <c r="C1352" s="137" t="s">
        <v>437</v>
      </c>
      <c r="D1352" s="81" t="str">
        <f>IFERROR(IF(C1352="No CAS","",INDEX('DEQ Pollutant List'!$C$7:$C$611,MATCH('5. Pollutant Emissions - MB'!C1352,'DEQ Pollutant List'!$B$7:$B$611,0))),"")</f>
        <v>1,3,5-Trimethylbenzene</v>
      </c>
      <c r="E1352" s="115"/>
      <c r="F1352" s="138">
        <v>0</v>
      </c>
      <c r="G1352" s="139">
        <v>0.01</v>
      </c>
      <c r="H1352" s="104"/>
      <c r="I1352" s="102" cm="1">
        <f t="array" ref="I1352">((_xlfn.XLOOKUP(B1352,'4. Material Balance Activities'!$C$244:$C$292,'4. Material Balance Activities'!$G$244:$G$292,NA,0,1)-_xlfn.XLOOKUP(B1352,'4. Material Balance Activities'!$C$244:$C$292,'4. Material Balance Activities'!$M$244:$M$292,NA,0,1))*G1352)*(1-F1352)</f>
        <v>3.6753750000000003</v>
      </c>
      <c r="J1352" s="105" t="s">
        <v>214</v>
      </c>
      <c r="K1352" s="83" t="s">
        <v>214</v>
      </c>
      <c r="L1352" s="102" cm="1">
        <f t="array" ref="L1352">((_xlfn.XLOOKUP(B1352,'4. Material Balance Activities'!$C$244:$C$292,'4. Material Balance Activities'!$J$244:$J$292,NA,0,1)-_xlfn.XLOOKUP(B1352,'4. Material Balance Activities'!$C$244:$C$292,'4. Material Balance Activities'!$P$244:$P$292,NA,0,1))*G1352)*(1-F1352)</f>
        <v>1.4820060483870969E-2</v>
      </c>
      <c r="M1352" s="105" t="s">
        <v>214</v>
      </c>
      <c r="N1352" s="83" t="s">
        <v>214</v>
      </c>
    </row>
    <row r="1353" spans="1:14" x14ac:dyDescent="0.25">
      <c r="A1353" s="79" t="s">
        <v>374</v>
      </c>
      <c r="B1353" s="133" t="s">
        <v>321</v>
      </c>
      <c r="C1353" s="137" t="s">
        <v>428</v>
      </c>
      <c r="D1353" s="81" t="str">
        <f>IFERROR(IF(C1353="No CAS","",INDEX('DEQ Pollutant List'!$C$7:$C$611,MATCH('5. Pollutant Emissions - MB'!C1353,'DEQ Pollutant List'!$B$7:$B$611,0))),"")</f>
        <v>Isopropylbenzene (cumene)</v>
      </c>
      <c r="E1353" s="115"/>
      <c r="F1353" s="138">
        <v>0</v>
      </c>
      <c r="G1353" s="139">
        <v>2E-3</v>
      </c>
      <c r="H1353" s="104"/>
      <c r="I1353" s="102" cm="1">
        <f t="array" ref="I1353">((_xlfn.XLOOKUP(B1353,'4. Material Balance Activities'!$C$244:$C$292,'4. Material Balance Activities'!$G$244:$G$292,NA,0,1)-_xlfn.XLOOKUP(B1353,'4. Material Balance Activities'!$C$244:$C$292,'4. Material Balance Activities'!$M$244:$M$292,NA,0,1))*G1353)*(1-F1353)</f>
        <v>0.73507500000000003</v>
      </c>
      <c r="J1353" s="105" t="s">
        <v>214</v>
      </c>
      <c r="K1353" s="83" t="s">
        <v>214</v>
      </c>
      <c r="L1353" s="102" cm="1">
        <f t="array" ref="L1353">((_xlfn.XLOOKUP(B1353,'4. Material Balance Activities'!$C$244:$C$292,'4. Material Balance Activities'!$J$244:$J$292,NA,0,1)-_xlfn.XLOOKUP(B1353,'4. Material Balance Activities'!$C$244:$C$292,'4. Material Balance Activities'!$P$244:$P$292,NA,0,1))*G1353)*(1-F1353)</f>
        <v>2.9640120967741939E-3</v>
      </c>
      <c r="M1353" s="105" t="s">
        <v>214</v>
      </c>
      <c r="N1353" s="83" t="s">
        <v>214</v>
      </c>
    </row>
    <row r="1354" spans="1:14" x14ac:dyDescent="0.25">
      <c r="A1354" s="79" t="s">
        <v>374</v>
      </c>
      <c r="B1354" s="133" t="s">
        <v>321</v>
      </c>
      <c r="C1354" s="137" t="s">
        <v>430</v>
      </c>
      <c r="D1354" s="81" t="str">
        <f>IFERROR(IF(C1354="No CAS","",INDEX('DEQ Pollutant List'!$C$7:$C$611,MATCH('5. Pollutant Emissions - MB'!C1354,'DEQ Pollutant List'!$B$7:$B$611,0))),"")</f>
        <v>n-Butyl alcohol</v>
      </c>
      <c r="E1354" s="115"/>
      <c r="F1354" s="138">
        <v>0</v>
      </c>
      <c r="G1354" s="139">
        <v>7.0000000000000007E-2</v>
      </c>
      <c r="H1354" s="104"/>
      <c r="I1354" s="102" cm="1">
        <f t="array" ref="I1354">((_xlfn.XLOOKUP(B1354,'4. Material Balance Activities'!$C$244:$C$292,'4. Material Balance Activities'!$G$244:$G$292,NA,0,1)-_xlfn.XLOOKUP(B1354,'4. Material Balance Activities'!$C$244:$C$292,'4. Material Balance Activities'!$M$244:$M$292,NA,0,1))*G1354)*(1-F1354)</f>
        <v>25.727625000000003</v>
      </c>
      <c r="J1354" s="105" t="s">
        <v>214</v>
      </c>
      <c r="K1354" s="83" t="s">
        <v>214</v>
      </c>
      <c r="L1354" s="102" cm="1">
        <f t="array" ref="L1354">((_xlfn.XLOOKUP(B1354,'4. Material Balance Activities'!$C$244:$C$292,'4. Material Balance Activities'!$J$244:$J$292,NA,0,1)-_xlfn.XLOOKUP(B1354,'4. Material Balance Activities'!$C$244:$C$292,'4. Material Balance Activities'!$P$244:$P$292,NA,0,1))*G1354)*(1-F1354)</f>
        <v>0.1037404233870968</v>
      </c>
      <c r="M1354" s="105" t="s">
        <v>214</v>
      </c>
      <c r="N1354" s="83" t="s">
        <v>214</v>
      </c>
    </row>
    <row r="1355" spans="1:14" x14ac:dyDescent="0.25">
      <c r="A1355" s="79" t="s">
        <v>374</v>
      </c>
      <c r="B1355" s="133" t="s">
        <v>321</v>
      </c>
      <c r="C1355" s="137" t="s">
        <v>432</v>
      </c>
      <c r="D1355" s="81" t="str">
        <f>IFERROR(IF(C1355="No CAS","",INDEX('DEQ Pollutant List'!$C$7:$C$611,MATCH('5. Pollutant Emissions - MB'!C1355,'DEQ Pollutant List'!$B$7:$B$611,0))),"")</f>
        <v>Propylene glycol monomethyl ether acetate</v>
      </c>
      <c r="E1355" s="115"/>
      <c r="F1355" s="138">
        <v>0</v>
      </c>
      <c r="G1355" s="139">
        <v>0.02</v>
      </c>
      <c r="H1355" s="104"/>
      <c r="I1355" s="102" cm="1">
        <f t="array" ref="I1355">((_xlfn.XLOOKUP(B1355,'4. Material Balance Activities'!$C$244:$C$292,'4. Material Balance Activities'!$G$244:$G$292,NA,0,1)-_xlfn.XLOOKUP(B1355,'4. Material Balance Activities'!$C$244:$C$292,'4. Material Balance Activities'!$M$244:$M$292,NA,0,1))*G1355)*(1-F1355)</f>
        <v>7.3507500000000006</v>
      </c>
      <c r="J1355" s="105" t="s">
        <v>214</v>
      </c>
      <c r="K1355" s="83" t="s">
        <v>214</v>
      </c>
      <c r="L1355" s="102" cm="1">
        <f t="array" ref="L1355">((_xlfn.XLOOKUP(B1355,'4. Material Balance Activities'!$C$244:$C$292,'4. Material Balance Activities'!$J$244:$J$292,NA,0,1)-_xlfn.XLOOKUP(B1355,'4. Material Balance Activities'!$C$244:$C$292,'4. Material Balance Activities'!$P$244:$P$292,NA,0,1))*G1355)*(1-F1355)</f>
        <v>2.9640120967741938E-2</v>
      </c>
      <c r="M1355" s="105" t="s">
        <v>214</v>
      </c>
      <c r="N1355" s="83" t="s">
        <v>214</v>
      </c>
    </row>
    <row r="1356" spans="1:14" x14ac:dyDescent="0.25">
      <c r="A1356" s="79" t="s">
        <v>374</v>
      </c>
      <c r="B1356" s="133" t="s">
        <v>321</v>
      </c>
      <c r="C1356" s="137" t="s">
        <v>436</v>
      </c>
      <c r="D1356" s="81" t="str">
        <f>IFERROR(IF(C1356="No CAS","",INDEX('DEQ Pollutant List'!$C$7:$C$611,MATCH('5. Pollutant Emissions - MB'!C1356,'DEQ Pollutant List'!$B$7:$B$611,0))),"")</f>
        <v>1,2,3-Trimethylbenzene</v>
      </c>
      <c r="E1356" s="115"/>
      <c r="F1356" s="138">
        <v>0</v>
      </c>
      <c r="G1356" s="139">
        <v>0.01</v>
      </c>
      <c r="H1356" s="104"/>
      <c r="I1356" s="102" cm="1">
        <f t="array" ref="I1356">((_xlfn.XLOOKUP(B1356,'4. Material Balance Activities'!$C$244:$C$292,'4. Material Balance Activities'!$G$244:$G$292,NA,0,1)-_xlfn.XLOOKUP(B1356,'4. Material Balance Activities'!$C$244:$C$292,'4. Material Balance Activities'!$M$244:$M$292,NA,0,1))*G1356)*(1-F1356)</f>
        <v>3.6753750000000003</v>
      </c>
      <c r="J1356" s="105" t="s">
        <v>214</v>
      </c>
      <c r="K1356" s="83" t="s">
        <v>214</v>
      </c>
      <c r="L1356" s="102" cm="1">
        <f t="array" ref="L1356">((_xlfn.XLOOKUP(B1356,'4. Material Balance Activities'!$C$244:$C$292,'4. Material Balance Activities'!$J$244:$J$292,NA,0,1)-_xlfn.XLOOKUP(B1356,'4. Material Balance Activities'!$C$244:$C$292,'4. Material Balance Activities'!$P$244:$P$292,NA,0,1))*G1356)*(1-F1356)</f>
        <v>1.4820060483870969E-2</v>
      </c>
      <c r="M1356" s="105" t="s">
        <v>214</v>
      </c>
      <c r="N1356" s="83" t="s">
        <v>214</v>
      </c>
    </row>
    <row r="1357" spans="1:14" x14ac:dyDescent="0.25">
      <c r="A1357" s="79" t="s">
        <v>374</v>
      </c>
      <c r="B1357" s="133" t="s">
        <v>322</v>
      </c>
      <c r="C1357" s="137" t="s">
        <v>156</v>
      </c>
      <c r="D1357" s="81" t="str">
        <f>IFERROR(IF(C1357="No CAS","",INDEX('DEQ Pollutant List'!$C$7:$C$611,MATCH('5. Pollutant Emissions - MB'!C1357,'DEQ Pollutant List'!$B$7:$B$611,0))),"")</f>
        <v>Formaldehyde</v>
      </c>
      <c r="E1357" s="115"/>
      <c r="F1357" s="138">
        <v>0</v>
      </c>
      <c r="G1357" s="139">
        <v>1E-3</v>
      </c>
      <c r="H1357" s="104"/>
      <c r="I1357" s="102" cm="1">
        <f t="array" ref="I1357">((_xlfn.XLOOKUP(B1357,'4. Material Balance Activities'!$C$244:$C$292,'4. Material Balance Activities'!$G$244:$G$292,NA,0,1)-_xlfn.XLOOKUP(B1357,'4. Material Balance Activities'!$C$244:$C$292,'4. Material Balance Activities'!$M$244:$M$292,NA,0,1))*G1357)*(1-F1357)</f>
        <v>0.88565400000000005</v>
      </c>
      <c r="J1357" s="105" t="s">
        <v>214</v>
      </c>
      <c r="K1357" s="83" t="s">
        <v>214</v>
      </c>
      <c r="L1357" s="102" cm="1">
        <f t="array" ref="L1357">((_xlfn.XLOOKUP(B1357,'4. Material Balance Activities'!$C$244:$C$292,'4. Material Balance Activities'!$J$244:$J$292,NA,0,1)-_xlfn.XLOOKUP(B1357,'4. Material Balance Activities'!$C$244:$C$292,'4. Material Balance Activities'!$P$244:$P$292,NA,0,1))*G1357)*(1-F1357)</f>
        <v>3.5711854838709678E-3</v>
      </c>
      <c r="M1357" s="105" t="s">
        <v>214</v>
      </c>
      <c r="N1357" s="83" t="s">
        <v>214</v>
      </c>
    </row>
    <row r="1358" spans="1:14" x14ac:dyDescent="0.25">
      <c r="A1358" s="79" t="s">
        <v>374</v>
      </c>
      <c r="B1358" s="133" t="s">
        <v>322</v>
      </c>
      <c r="C1358" s="137" t="s">
        <v>431</v>
      </c>
      <c r="D1358" s="81" t="str">
        <f>IFERROR(IF(C1358="No CAS","",INDEX('DEQ Pollutant List'!$C$7:$C$611,MATCH('5. Pollutant Emissions - MB'!C1358,'DEQ Pollutant List'!$B$7:$B$611,0))),"")</f>
        <v>1,2,4-Trimethylbenzene</v>
      </c>
      <c r="E1358" s="115"/>
      <c r="F1358" s="138">
        <v>0</v>
      </c>
      <c r="G1358" s="139">
        <v>0.01</v>
      </c>
      <c r="H1358" s="104"/>
      <c r="I1358" s="102" cm="1">
        <f t="array" ref="I1358">((_xlfn.XLOOKUP(B1358,'4. Material Balance Activities'!$C$244:$C$292,'4. Material Balance Activities'!$G$244:$G$292,NA,0,1)-_xlfn.XLOOKUP(B1358,'4. Material Balance Activities'!$C$244:$C$292,'4. Material Balance Activities'!$M$244:$M$292,NA,0,1))*G1358)*(1-F1358)</f>
        <v>8.8565400000000007</v>
      </c>
      <c r="J1358" s="105" t="s">
        <v>214</v>
      </c>
      <c r="K1358" s="83" t="s">
        <v>214</v>
      </c>
      <c r="L1358" s="102" cm="1">
        <f t="array" ref="L1358">((_xlfn.XLOOKUP(B1358,'4. Material Balance Activities'!$C$244:$C$292,'4. Material Balance Activities'!$J$244:$J$292,NA,0,1)-_xlfn.XLOOKUP(B1358,'4. Material Balance Activities'!$C$244:$C$292,'4. Material Balance Activities'!$P$244:$P$292,NA,0,1))*G1358)*(1-F1358)</f>
        <v>3.5711854838709679E-2</v>
      </c>
      <c r="M1358" s="105" t="s">
        <v>214</v>
      </c>
      <c r="N1358" s="83" t="s">
        <v>214</v>
      </c>
    </row>
    <row r="1359" spans="1:14" x14ac:dyDescent="0.25">
      <c r="A1359" s="79" t="s">
        <v>374</v>
      </c>
      <c r="B1359" s="133" t="s">
        <v>322</v>
      </c>
      <c r="C1359" s="137" t="s">
        <v>437</v>
      </c>
      <c r="D1359" s="81" t="str">
        <f>IFERROR(IF(C1359="No CAS","",INDEX('DEQ Pollutant List'!$C$7:$C$611,MATCH('5. Pollutant Emissions - MB'!C1359,'DEQ Pollutant List'!$B$7:$B$611,0))),"")</f>
        <v>1,3,5-Trimethylbenzene</v>
      </c>
      <c r="E1359" s="115"/>
      <c r="F1359" s="138">
        <v>0</v>
      </c>
      <c r="G1359" s="139">
        <v>0.01</v>
      </c>
      <c r="H1359" s="104"/>
      <c r="I1359" s="102" cm="1">
        <f t="array" ref="I1359">((_xlfn.XLOOKUP(B1359,'4. Material Balance Activities'!$C$244:$C$292,'4. Material Balance Activities'!$G$244:$G$292,NA,0,1)-_xlfn.XLOOKUP(B1359,'4. Material Balance Activities'!$C$244:$C$292,'4. Material Balance Activities'!$M$244:$M$292,NA,0,1))*G1359)*(1-F1359)</f>
        <v>8.8565400000000007</v>
      </c>
      <c r="J1359" s="105" t="s">
        <v>214</v>
      </c>
      <c r="K1359" s="83" t="s">
        <v>214</v>
      </c>
      <c r="L1359" s="102" cm="1">
        <f t="array" ref="L1359">((_xlfn.XLOOKUP(B1359,'4. Material Balance Activities'!$C$244:$C$292,'4. Material Balance Activities'!$J$244:$J$292,NA,0,1)-_xlfn.XLOOKUP(B1359,'4. Material Balance Activities'!$C$244:$C$292,'4. Material Balance Activities'!$P$244:$P$292,NA,0,1))*G1359)*(1-F1359)</f>
        <v>3.5711854838709679E-2</v>
      </c>
      <c r="M1359" s="105" t="s">
        <v>214</v>
      </c>
      <c r="N1359" s="83" t="s">
        <v>214</v>
      </c>
    </row>
    <row r="1360" spans="1:14" x14ac:dyDescent="0.25">
      <c r="A1360" s="79" t="s">
        <v>374</v>
      </c>
      <c r="B1360" s="133" t="s">
        <v>322</v>
      </c>
      <c r="C1360" s="137" t="s">
        <v>436</v>
      </c>
      <c r="D1360" s="81" t="str">
        <f>IFERROR(IF(C1360="No CAS","",INDEX('DEQ Pollutant List'!$C$7:$C$611,MATCH('5. Pollutant Emissions - MB'!C1360,'DEQ Pollutant List'!$B$7:$B$611,0))),"")</f>
        <v>1,2,3-Trimethylbenzene</v>
      </c>
      <c r="E1360" s="115"/>
      <c r="F1360" s="138">
        <v>0</v>
      </c>
      <c r="G1360" s="139">
        <v>3.0000000000000001E-3</v>
      </c>
      <c r="H1360" s="104"/>
      <c r="I1360" s="102" cm="1">
        <f t="array" ref="I1360">((_xlfn.XLOOKUP(B1360,'4. Material Balance Activities'!$C$244:$C$292,'4. Material Balance Activities'!$G$244:$G$292,NA,0,1)-_xlfn.XLOOKUP(B1360,'4. Material Balance Activities'!$C$244:$C$292,'4. Material Balance Activities'!$M$244:$M$292,NA,0,1))*G1360)*(1-F1360)</f>
        <v>2.656962</v>
      </c>
      <c r="J1360" s="105" t="s">
        <v>214</v>
      </c>
      <c r="K1360" s="83" t="s">
        <v>214</v>
      </c>
      <c r="L1360" s="102" cm="1">
        <f t="array" ref="L1360">((_xlfn.XLOOKUP(B1360,'4. Material Balance Activities'!$C$244:$C$292,'4. Material Balance Activities'!$J$244:$J$292,NA,0,1)-_xlfn.XLOOKUP(B1360,'4. Material Balance Activities'!$C$244:$C$292,'4. Material Balance Activities'!$P$244:$P$292,NA,0,1))*G1360)*(1-F1360)</f>
        <v>1.0713556451612902E-2</v>
      </c>
      <c r="M1360" s="105" t="s">
        <v>214</v>
      </c>
      <c r="N1360" s="83" t="s">
        <v>214</v>
      </c>
    </row>
    <row r="1361" spans="1:14" x14ac:dyDescent="0.25">
      <c r="A1361" s="79" t="s">
        <v>374</v>
      </c>
      <c r="B1361" s="133" t="s">
        <v>322</v>
      </c>
      <c r="C1361" s="137" t="s">
        <v>191</v>
      </c>
      <c r="D1361" s="81" t="str">
        <f>IFERROR(IF(C1361="No CAS","",INDEX('DEQ Pollutant List'!$C$7:$C$611,MATCH('5. Pollutant Emissions - MB'!C1361,'DEQ Pollutant List'!$B$7:$B$611,0))),"")</f>
        <v>Xylene (mixture), including m-xylene, o-xylene, p-xylene</v>
      </c>
      <c r="E1361" s="115"/>
      <c r="F1361" s="138">
        <v>0</v>
      </c>
      <c r="G1361" s="139">
        <v>0.02</v>
      </c>
      <c r="H1361" s="104"/>
      <c r="I1361" s="102" cm="1">
        <f t="array" ref="I1361">((_xlfn.XLOOKUP(B1361,'4. Material Balance Activities'!$C$244:$C$292,'4. Material Balance Activities'!$G$244:$G$292,NA,0,1)-_xlfn.XLOOKUP(B1361,'4. Material Balance Activities'!$C$244:$C$292,'4. Material Balance Activities'!$M$244:$M$292,NA,0,1))*G1361)*(1-F1361)</f>
        <v>17.713080000000001</v>
      </c>
      <c r="J1361" s="105" t="s">
        <v>214</v>
      </c>
      <c r="K1361" s="83" t="s">
        <v>214</v>
      </c>
      <c r="L1361" s="102" cm="1">
        <f t="array" ref="L1361">((_xlfn.XLOOKUP(B1361,'4. Material Balance Activities'!$C$244:$C$292,'4. Material Balance Activities'!$J$244:$J$292,NA,0,1)-_xlfn.XLOOKUP(B1361,'4. Material Balance Activities'!$C$244:$C$292,'4. Material Balance Activities'!$P$244:$P$292,NA,0,1))*G1361)*(1-F1361)</f>
        <v>7.1423709677419359E-2</v>
      </c>
      <c r="M1361" s="105" t="s">
        <v>214</v>
      </c>
      <c r="N1361" s="83" t="s">
        <v>214</v>
      </c>
    </row>
    <row r="1362" spans="1:14" x14ac:dyDescent="0.25">
      <c r="A1362" s="79" t="s">
        <v>374</v>
      </c>
      <c r="B1362" s="133" t="s">
        <v>322</v>
      </c>
      <c r="C1362" s="137" t="s">
        <v>181</v>
      </c>
      <c r="D1362" s="81" t="str">
        <f>IFERROR(IF(C1362="No CAS","",INDEX('DEQ Pollutant List'!$C$7:$C$611,MATCH('5. Pollutant Emissions - MB'!C1362,'DEQ Pollutant List'!$B$7:$B$611,0))),"")</f>
        <v>Ethyl benzene</v>
      </c>
      <c r="E1362" s="115"/>
      <c r="F1362" s="138">
        <v>0</v>
      </c>
      <c r="G1362" s="139">
        <v>3.0000000000000001E-3</v>
      </c>
      <c r="H1362" s="104"/>
      <c r="I1362" s="102" cm="1">
        <f t="array" ref="I1362">((_xlfn.XLOOKUP(B1362,'4. Material Balance Activities'!$C$244:$C$292,'4. Material Balance Activities'!$G$244:$G$292,NA,0,1)-_xlfn.XLOOKUP(B1362,'4. Material Balance Activities'!$C$244:$C$292,'4. Material Balance Activities'!$M$244:$M$292,NA,0,1))*G1362)*(1-F1362)</f>
        <v>2.656962</v>
      </c>
      <c r="J1362" s="105" t="s">
        <v>214</v>
      </c>
      <c r="K1362" s="83" t="s">
        <v>214</v>
      </c>
      <c r="L1362" s="102" cm="1">
        <f t="array" ref="L1362">((_xlfn.XLOOKUP(B1362,'4. Material Balance Activities'!$C$244:$C$292,'4. Material Balance Activities'!$J$244:$J$292,NA,0,1)-_xlfn.XLOOKUP(B1362,'4. Material Balance Activities'!$C$244:$C$292,'4. Material Balance Activities'!$P$244:$P$292,NA,0,1))*G1362)*(1-F1362)</f>
        <v>1.0713556451612902E-2</v>
      </c>
      <c r="M1362" s="105" t="s">
        <v>214</v>
      </c>
      <c r="N1362" s="83" t="s">
        <v>214</v>
      </c>
    </row>
    <row r="1363" spans="1:14" x14ac:dyDescent="0.25">
      <c r="A1363" s="79" t="s">
        <v>374</v>
      </c>
      <c r="B1363" s="133" t="s">
        <v>322</v>
      </c>
      <c r="C1363" s="137" t="s">
        <v>428</v>
      </c>
      <c r="D1363" s="81" t="str">
        <f>IFERROR(IF(C1363="No CAS","",INDEX('DEQ Pollutant List'!$C$7:$C$611,MATCH('5. Pollutant Emissions - MB'!C1363,'DEQ Pollutant List'!$B$7:$B$611,0))),"")</f>
        <v>Isopropylbenzene (cumene)</v>
      </c>
      <c r="E1363" s="115"/>
      <c r="F1363" s="138">
        <v>0</v>
      </c>
      <c r="G1363" s="139">
        <v>1E-3</v>
      </c>
      <c r="H1363" s="104"/>
      <c r="I1363" s="102" cm="1">
        <f t="array" ref="I1363">((_xlfn.XLOOKUP(B1363,'4. Material Balance Activities'!$C$244:$C$292,'4. Material Balance Activities'!$G$244:$G$292,NA,0,1)-_xlfn.XLOOKUP(B1363,'4. Material Balance Activities'!$C$244:$C$292,'4. Material Balance Activities'!$M$244:$M$292,NA,0,1))*G1363)*(1-F1363)</f>
        <v>0.88565400000000005</v>
      </c>
      <c r="J1363" s="105" t="s">
        <v>214</v>
      </c>
      <c r="K1363" s="83" t="s">
        <v>214</v>
      </c>
      <c r="L1363" s="102" cm="1">
        <f t="array" ref="L1363">((_xlfn.XLOOKUP(B1363,'4. Material Balance Activities'!$C$244:$C$292,'4. Material Balance Activities'!$J$244:$J$292,NA,0,1)-_xlfn.XLOOKUP(B1363,'4. Material Balance Activities'!$C$244:$C$292,'4. Material Balance Activities'!$P$244:$P$292,NA,0,1))*G1363)*(1-F1363)</f>
        <v>3.5711854838709678E-3</v>
      </c>
      <c r="M1363" s="105" t="s">
        <v>214</v>
      </c>
      <c r="N1363" s="83" t="s">
        <v>214</v>
      </c>
    </row>
    <row r="1364" spans="1:14" x14ac:dyDescent="0.25">
      <c r="A1364" s="79" t="s">
        <v>374</v>
      </c>
      <c r="B1364" s="133" t="s">
        <v>322</v>
      </c>
      <c r="C1364" s="137" t="s">
        <v>430</v>
      </c>
      <c r="D1364" s="81" t="str">
        <f>IFERROR(IF(C1364="No CAS","",INDEX('DEQ Pollutant List'!$C$7:$C$611,MATCH('5. Pollutant Emissions - MB'!C1364,'DEQ Pollutant List'!$B$7:$B$611,0))),"")</f>
        <v>n-Butyl alcohol</v>
      </c>
      <c r="E1364" s="115"/>
      <c r="F1364" s="138">
        <v>0</v>
      </c>
      <c r="G1364" s="139">
        <v>0.06</v>
      </c>
      <c r="H1364" s="104"/>
      <c r="I1364" s="102" cm="1">
        <f t="array" ref="I1364">((_xlfn.XLOOKUP(B1364,'4. Material Balance Activities'!$C$244:$C$292,'4. Material Balance Activities'!$G$244:$G$292,NA,0,1)-_xlfn.XLOOKUP(B1364,'4. Material Balance Activities'!$C$244:$C$292,'4. Material Balance Activities'!$M$244:$M$292,NA,0,1))*G1364)*(1-F1364)</f>
        <v>53.139240000000001</v>
      </c>
      <c r="J1364" s="105" t="s">
        <v>214</v>
      </c>
      <c r="K1364" s="83" t="s">
        <v>214</v>
      </c>
      <c r="L1364" s="102" cm="1">
        <f t="array" ref="L1364">((_xlfn.XLOOKUP(B1364,'4. Material Balance Activities'!$C$244:$C$292,'4. Material Balance Activities'!$J$244:$J$292,NA,0,1)-_xlfn.XLOOKUP(B1364,'4. Material Balance Activities'!$C$244:$C$292,'4. Material Balance Activities'!$P$244:$P$292,NA,0,1))*G1364)*(1-F1364)</f>
        <v>0.21427112903225803</v>
      </c>
      <c r="M1364" s="105" t="s">
        <v>214</v>
      </c>
      <c r="N1364" s="83" t="s">
        <v>214</v>
      </c>
    </row>
    <row r="1365" spans="1:14" x14ac:dyDescent="0.25">
      <c r="A1365" s="79" t="s">
        <v>374</v>
      </c>
      <c r="B1365" s="133" t="s">
        <v>322</v>
      </c>
      <c r="C1365" s="137" t="s">
        <v>432</v>
      </c>
      <c r="D1365" s="81" t="str">
        <f>IFERROR(IF(C1365="No CAS","",INDEX('DEQ Pollutant List'!$C$7:$C$611,MATCH('5. Pollutant Emissions - MB'!C1365,'DEQ Pollutant List'!$B$7:$B$611,0))),"")</f>
        <v>Propylene glycol monomethyl ether acetate</v>
      </c>
      <c r="E1365" s="115"/>
      <c r="F1365" s="138">
        <v>0</v>
      </c>
      <c r="G1365" s="139">
        <v>0.01</v>
      </c>
      <c r="H1365" s="104"/>
      <c r="I1365" s="102" cm="1">
        <f t="array" ref="I1365">((_xlfn.XLOOKUP(B1365,'4. Material Balance Activities'!$C$244:$C$292,'4. Material Balance Activities'!$G$244:$G$292,NA,0,1)-_xlfn.XLOOKUP(B1365,'4. Material Balance Activities'!$C$244:$C$292,'4. Material Balance Activities'!$M$244:$M$292,NA,0,1))*G1365)*(1-F1365)</f>
        <v>8.8565400000000007</v>
      </c>
      <c r="J1365" s="105" t="s">
        <v>214</v>
      </c>
      <c r="K1365" s="83" t="s">
        <v>214</v>
      </c>
      <c r="L1365" s="102" cm="1">
        <f t="array" ref="L1365">((_xlfn.XLOOKUP(B1365,'4. Material Balance Activities'!$C$244:$C$292,'4. Material Balance Activities'!$J$244:$J$292,NA,0,1)-_xlfn.XLOOKUP(B1365,'4. Material Balance Activities'!$C$244:$C$292,'4. Material Balance Activities'!$P$244:$P$292,NA,0,1))*G1365)*(1-F1365)</f>
        <v>3.5711854838709679E-2</v>
      </c>
      <c r="M1365" s="105" t="s">
        <v>214</v>
      </c>
      <c r="N1365" s="83" t="s">
        <v>214</v>
      </c>
    </row>
    <row r="1366" spans="1:14" x14ac:dyDescent="0.25">
      <c r="A1366" s="79" t="s">
        <v>374</v>
      </c>
      <c r="B1366" s="133" t="s">
        <v>323</v>
      </c>
      <c r="C1366" s="137" t="s">
        <v>156</v>
      </c>
      <c r="D1366" s="81" t="str">
        <f>IFERROR(IF(C1366="No CAS","",INDEX('DEQ Pollutant List'!$C$7:$C$611,MATCH('5. Pollutant Emissions - MB'!C1366,'DEQ Pollutant List'!$B$7:$B$611,0))),"")</f>
        <v>Formaldehyde</v>
      </c>
      <c r="E1366" s="115"/>
      <c r="F1366" s="138">
        <v>0</v>
      </c>
      <c r="G1366" s="139">
        <v>1E-3</v>
      </c>
      <c r="H1366" s="104"/>
      <c r="I1366" s="102" cm="1">
        <f t="array" ref="I1366">((_xlfn.XLOOKUP(B1366,'4. Material Balance Activities'!$C$244:$C$292,'4. Material Balance Activities'!$G$244:$G$292,NA,0,1)-_xlfn.XLOOKUP(B1366,'4. Material Balance Activities'!$C$244:$C$292,'4. Material Balance Activities'!$M$244:$M$292,NA,0,1))*G1366)*(1-F1366)</f>
        <v>0.39085199999999998</v>
      </c>
      <c r="J1366" s="105" t="s">
        <v>214</v>
      </c>
      <c r="K1366" s="83" t="s">
        <v>214</v>
      </c>
      <c r="L1366" s="102" cm="1">
        <f t="array" ref="L1366">((_xlfn.XLOOKUP(B1366,'4. Material Balance Activities'!$C$244:$C$292,'4. Material Balance Activities'!$J$244:$J$292,NA,0,1)-_xlfn.XLOOKUP(B1366,'4. Material Balance Activities'!$C$244:$C$292,'4. Material Balance Activities'!$P$244:$P$292,NA,0,1))*G1366)*(1-F1366)</f>
        <v>1.5760161290322581E-3</v>
      </c>
      <c r="M1366" s="105" t="s">
        <v>214</v>
      </c>
      <c r="N1366" s="83" t="s">
        <v>214</v>
      </c>
    </row>
    <row r="1367" spans="1:14" x14ac:dyDescent="0.25">
      <c r="A1367" s="79" t="s">
        <v>374</v>
      </c>
      <c r="B1367" s="133" t="s">
        <v>323</v>
      </c>
      <c r="C1367" s="137" t="s">
        <v>431</v>
      </c>
      <c r="D1367" s="81" t="str">
        <f>IFERROR(IF(C1367="No CAS","",INDEX('DEQ Pollutant List'!$C$7:$C$611,MATCH('5. Pollutant Emissions - MB'!C1367,'DEQ Pollutant List'!$B$7:$B$611,0))),"")</f>
        <v>1,2,4-Trimethylbenzene</v>
      </c>
      <c r="E1367" s="115"/>
      <c r="F1367" s="138">
        <v>0</v>
      </c>
      <c r="G1367" s="139">
        <v>0.01</v>
      </c>
      <c r="H1367" s="104"/>
      <c r="I1367" s="102" cm="1">
        <f t="array" ref="I1367">((_xlfn.XLOOKUP(B1367,'4. Material Balance Activities'!$C$244:$C$292,'4. Material Balance Activities'!$G$244:$G$292,NA,0,1)-_xlfn.XLOOKUP(B1367,'4. Material Balance Activities'!$C$244:$C$292,'4. Material Balance Activities'!$M$244:$M$292,NA,0,1))*G1367)*(1-F1367)</f>
        <v>3.9085199999999998</v>
      </c>
      <c r="J1367" s="105" t="s">
        <v>214</v>
      </c>
      <c r="K1367" s="83" t="s">
        <v>214</v>
      </c>
      <c r="L1367" s="102" cm="1">
        <f t="array" ref="L1367">((_xlfn.XLOOKUP(B1367,'4. Material Balance Activities'!$C$244:$C$292,'4. Material Balance Activities'!$J$244:$J$292,NA,0,1)-_xlfn.XLOOKUP(B1367,'4. Material Balance Activities'!$C$244:$C$292,'4. Material Balance Activities'!$P$244:$P$292,NA,0,1))*G1367)*(1-F1367)</f>
        <v>1.576016129032258E-2</v>
      </c>
      <c r="M1367" s="105" t="s">
        <v>214</v>
      </c>
      <c r="N1367" s="83" t="s">
        <v>214</v>
      </c>
    </row>
    <row r="1368" spans="1:14" x14ac:dyDescent="0.25">
      <c r="A1368" s="79" t="s">
        <v>374</v>
      </c>
      <c r="B1368" s="133" t="s">
        <v>323</v>
      </c>
      <c r="C1368" s="137" t="s">
        <v>437</v>
      </c>
      <c r="D1368" s="81" t="str">
        <f>IFERROR(IF(C1368="No CAS","",INDEX('DEQ Pollutant List'!$C$7:$C$611,MATCH('5. Pollutant Emissions - MB'!C1368,'DEQ Pollutant List'!$B$7:$B$611,0))),"")</f>
        <v>1,3,5-Trimethylbenzene</v>
      </c>
      <c r="E1368" s="115"/>
      <c r="F1368" s="138">
        <v>0</v>
      </c>
      <c r="G1368" s="139">
        <v>0.01</v>
      </c>
      <c r="H1368" s="104"/>
      <c r="I1368" s="102" cm="1">
        <f t="array" ref="I1368">((_xlfn.XLOOKUP(B1368,'4. Material Balance Activities'!$C$244:$C$292,'4. Material Balance Activities'!$G$244:$G$292,NA,0,1)-_xlfn.XLOOKUP(B1368,'4. Material Balance Activities'!$C$244:$C$292,'4. Material Balance Activities'!$M$244:$M$292,NA,0,1))*G1368)*(1-F1368)</f>
        <v>3.9085199999999998</v>
      </c>
      <c r="J1368" s="105" t="s">
        <v>214</v>
      </c>
      <c r="K1368" s="83" t="s">
        <v>214</v>
      </c>
      <c r="L1368" s="102" cm="1">
        <f t="array" ref="L1368">((_xlfn.XLOOKUP(B1368,'4. Material Balance Activities'!$C$244:$C$292,'4. Material Balance Activities'!$J$244:$J$292,NA,0,1)-_xlfn.XLOOKUP(B1368,'4. Material Balance Activities'!$C$244:$C$292,'4. Material Balance Activities'!$P$244:$P$292,NA,0,1))*G1368)*(1-F1368)</f>
        <v>1.576016129032258E-2</v>
      </c>
      <c r="M1368" s="105" t="s">
        <v>214</v>
      </c>
      <c r="N1368" s="83" t="s">
        <v>214</v>
      </c>
    </row>
    <row r="1369" spans="1:14" x14ac:dyDescent="0.25">
      <c r="A1369" s="79" t="s">
        <v>374</v>
      </c>
      <c r="B1369" s="133" t="s">
        <v>323</v>
      </c>
      <c r="C1369" s="137" t="s">
        <v>191</v>
      </c>
      <c r="D1369" s="81" t="str">
        <f>IFERROR(IF(C1369="No CAS","",INDEX('DEQ Pollutant List'!$C$7:$C$611,MATCH('5. Pollutant Emissions - MB'!C1369,'DEQ Pollutant List'!$B$7:$B$611,0))),"")</f>
        <v>Xylene (mixture), including m-xylene, o-xylene, p-xylene</v>
      </c>
      <c r="E1369" s="115"/>
      <c r="F1369" s="138">
        <v>0</v>
      </c>
      <c r="G1369" s="139">
        <v>0.02</v>
      </c>
      <c r="H1369" s="104"/>
      <c r="I1369" s="102" cm="1">
        <f t="array" ref="I1369">((_xlfn.XLOOKUP(B1369,'4. Material Balance Activities'!$C$244:$C$292,'4. Material Balance Activities'!$G$244:$G$292,NA,0,1)-_xlfn.XLOOKUP(B1369,'4. Material Balance Activities'!$C$244:$C$292,'4. Material Balance Activities'!$M$244:$M$292,NA,0,1))*G1369)*(1-F1369)</f>
        <v>7.8170399999999995</v>
      </c>
      <c r="J1369" s="105" t="s">
        <v>214</v>
      </c>
      <c r="K1369" s="83" t="s">
        <v>214</v>
      </c>
      <c r="L1369" s="102" cm="1">
        <f t="array" ref="L1369">((_xlfn.XLOOKUP(B1369,'4. Material Balance Activities'!$C$244:$C$292,'4. Material Balance Activities'!$J$244:$J$292,NA,0,1)-_xlfn.XLOOKUP(B1369,'4. Material Balance Activities'!$C$244:$C$292,'4. Material Balance Activities'!$P$244:$P$292,NA,0,1))*G1369)*(1-F1369)</f>
        <v>3.152032258064516E-2</v>
      </c>
      <c r="M1369" s="105" t="s">
        <v>214</v>
      </c>
      <c r="N1369" s="83" t="s">
        <v>214</v>
      </c>
    </row>
    <row r="1370" spans="1:14" x14ac:dyDescent="0.25">
      <c r="A1370" s="79" t="s">
        <v>374</v>
      </c>
      <c r="B1370" s="133" t="s">
        <v>323</v>
      </c>
      <c r="C1370" s="137" t="s">
        <v>181</v>
      </c>
      <c r="D1370" s="81" t="str">
        <f>IFERROR(IF(C1370="No CAS","",INDEX('DEQ Pollutant List'!$C$7:$C$611,MATCH('5. Pollutant Emissions - MB'!C1370,'DEQ Pollutant List'!$B$7:$B$611,0))),"")</f>
        <v>Ethyl benzene</v>
      </c>
      <c r="E1370" s="115"/>
      <c r="F1370" s="138">
        <v>0</v>
      </c>
      <c r="G1370" s="139">
        <v>3.0000000000000001E-3</v>
      </c>
      <c r="H1370" s="104"/>
      <c r="I1370" s="102" cm="1">
        <f t="array" ref="I1370">((_xlfn.XLOOKUP(B1370,'4. Material Balance Activities'!$C$244:$C$292,'4. Material Balance Activities'!$G$244:$G$292,NA,0,1)-_xlfn.XLOOKUP(B1370,'4. Material Balance Activities'!$C$244:$C$292,'4. Material Balance Activities'!$M$244:$M$292,NA,0,1))*G1370)*(1-F1370)</f>
        <v>1.1725559999999999</v>
      </c>
      <c r="J1370" s="105" t="s">
        <v>214</v>
      </c>
      <c r="K1370" s="83" t="s">
        <v>214</v>
      </c>
      <c r="L1370" s="102" cm="1">
        <f t="array" ref="L1370">((_xlfn.XLOOKUP(B1370,'4. Material Balance Activities'!$C$244:$C$292,'4. Material Balance Activities'!$J$244:$J$292,NA,0,1)-_xlfn.XLOOKUP(B1370,'4. Material Balance Activities'!$C$244:$C$292,'4. Material Balance Activities'!$P$244:$P$292,NA,0,1))*G1370)*(1-F1370)</f>
        <v>4.7280483870967742E-3</v>
      </c>
      <c r="M1370" s="105" t="s">
        <v>214</v>
      </c>
      <c r="N1370" s="83" t="s">
        <v>214</v>
      </c>
    </row>
    <row r="1371" spans="1:14" x14ac:dyDescent="0.25">
      <c r="A1371" s="79" t="s">
        <v>374</v>
      </c>
      <c r="B1371" s="133" t="s">
        <v>323</v>
      </c>
      <c r="C1371" s="137" t="s">
        <v>428</v>
      </c>
      <c r="D1371" s="81" t="str">
        <f>IFERROR(IF(C1371="No CAS","",INDEX('DEQ Pollutant List'!$C$7:$C$611,MATCH('5. Pollutant Emissions - MB'!C1371,'DEQ Pollutant List'!$B$7:$B$611,0))),"")</f>
        <v>Isopropylbenzene (cumene)</v>
      </c>
      <c r="E1371" s="115"/>
      <c r="F1371" s="138">
        <v>0</v>
      </c>
      <c r="G1371" s="139">
        <v>1E-3</v>
      </c>
      <c r="H1371" s="104"/>
      <c r="I1371" s="102" cm="1">
        <f t="array" ref="I1371">((_xlfn.XLOOKUP(B1371,'4. Material Balance Activities'!$C$244:$C$292,'4. Material Balance Activities'!$G$244:$G$292,NA,0,1)-_xlfn.XLOOKUP(B1371,'4. Material Balance Activities'!$C$244:$C$292,'4. Material Balance Activities'!$M$244:$M$292,NA,0,1))*G1371)*(1-F1371)</f>
        <v>0.39085199999999998</v>
      </c>
      <c r="J1371" s="105" t="s">
        <v>214</v>
      </c>
      <c r="K1371" s="83" t="s">
        <v>214</v>
      </c>
      <c r="L1371" s="102" cm="1">
        <f t="array" ref="L1371">((_xlfn.XLOOKUP(B1371,'4. Material Balance Activities'!$C$244:$C$292,'4. Material Balance Activities'!$J$244:$J$292,NA,0,1)-_xlfn.XLOOKUP(B1371,'4. Material Balance Activities'!$C$244:$C$292,'4. Material Balance Activities'!$P$244:$P$292,NA,0,1))*G1371)*(1-F1371)</f>
        <v>1.5760161290322581E-3</v>
      </c>
      <c r="M1371" s="105" t="s">
        <v>214</v>
      </c>
      <c r="N1371" s="83" t="s">
        <v>214</v>
      </c>
    </row>
    <row r="1372" spans="1:14" x14ac:dyDescent="0.25">
      <c r="A1372" s="79" t="s">
        <v>374</v>
      </c>
      <c r="B1372" s="133" t="s">
        <v>323</v>
      </c>
      <c r="C1372" s="137" t="s">
        <v>430</v>
      </c>
      <c r="D1372" s="81" t="str">
        <f>IFERROR(IF(C1372="No CAS","",INDEX('DEQ Pollutant List'!$C$7:$C$611,MATCH('5. Pollutant Emissions - MB'!C1372,'DEQ Pollutant List'!$B$7:$B$611,0))),"")</f>
        <v>n-Butyl alcohol</v>
      </c>
      <c r="E1372" s="115"/>
      <c r="F1372" s="138">
        <v>0</v>
      </c>
      <c r="G1372" s="139">
        <v>0.06</v>
      </c>
      <c r="H1372" s="104"/>
      <c r="I1372" s="102" cm="1">
        <f t="array" ref="I1372">((_xlfn.XLOOKUP(B1372,'4. Material Balance Activities'!$C$244:$C$292,'4. Material Balance Activities'!$G$244:$G$292,NA,0,1)-_xlfn.XLOOKUP(B1372,'4. Material Balance Activities'!$C$244:$C$292,'4. Material Balance Activities'!$M$244:$M$292,NA,0,1))*G1372)*(1-F1372)</f>
        <v>23.451119999999996</v>
      </c>
      <c r="J1372" s="105" t="s">
        <v>214</v>
      </c>
      <c r="K1372" s="83" t="s">
        <v>214</v>
      </c>
      <c r="L1372" s="102" cm="1">
        <f t="array" ref="L1372">((_xlfn.XLOOKUP(B1372,'4. Material Balance Activities'!$C$244:$C$292,'4. Material Balance Activities'!$J$244:$J$292,NA,0,1)-_xlfn.XLOOKUP(B1372,'4. Material Balance Activities'!$C$244:$C$292,'4. Material Balance Activities'!$P$244:$P$292,NA,0,1))*G1372)*(1-F1372)</f>
        <v>9.4560967741935481E-2</v>
      </c>
      <c r="M1372" s="105" t="s">
        <v>214</v>
      </c>
      <c r="N1372" s="83" t="s">
        <v>214</v>
      </c>
    </row>
    <row r="1373" spans="1:14" x14ac:dyDescent="0.25">
      <c r="A1373" s="79" t="s">
        <v>374</v>
      </c>
      <c r="B1373" s="133" t="s">
        <v>323</v>
      </c>
      <c r="C1373" s="137" t="s">
        <v>436</v>
      </c>
      <c r="D1373" s="81" t="str">
        <f>IFERROR(IF(C1373="No CAS","",INDEX('DEQ Pollutant List'!$C$7:$C$611,MATCH('5. Pollutant Emissions - MB'!C1373,'DEQ Pollutant List'!$B$7:$B$611,0))),"")</f>
        <v>1,2,3-Trimethylbenzene</v>
      </c>
      <c r="E1373" s="115"/>
      <c r="F1373" s="138">
        <v>0</v>
      </c>
      <c r="G1373" s="139">
        <v>0.01</v>
      </c>
      <c r="H1373" s="104"/>
      <c r="I1373" s="102" cm="1">
        <f t="array" ref="I1373">((_xlfn.XLOOKUP(B1373,'4. Material Balance Activities'!$C$244:$C$292,'4. Material Balance Activities'!$G$244:$G$292,NA,0,1)-_xlfn.XLOOKUP(B1373,'4. Material Balance Activities'!$C$244:$C$292,'4. Material Balance Activities'!$M$244:$M$292,NA,0,1))*G1373)*(1-F1373)</f>
        <v>3.9085199999999998</v>
      </c>
      <c r="J1373" s="105" t="s">
        <v>214</v>
      </c>
      <c r="K1373" s="83" t="s">
        <v>214</v>
      </c>
      <c r="L1373" s="102" cm="1">
        <f t="array" ref="L1373">((_xlfn.XLOOKUP(B1373,'4. Material Balance Activities'!$C$244:$C$292,'4. Material Balance Activities'!$J$244:$J$292,NA,0,1)-_xlfn.XLOOKUP(B1373,'4. Material Balance Activities'!$C$244:$C$292,'4. Material Balance Activities'!$P$244:$P$292,NA,0,1))*G1373)*(1-F1373)</f>
        <v>1.576016129032258E-2</v>
      </c>
      <c r="M1373" s="105" t="s">
        <v>214</v>
      </c>
      <c r="N1373" s="83" t="s">
        <v>214</v>
      </c>
    </row>
    <row r="1374" spans="1:14" x14ac:dyDescent="0.25">
      <c r="A1374" s="79" t="s">
        <v>374</v>
      </c>
      <c r="B1374" s="133" t="s">
        <v>324</v>
      </c>
      <c r="C1374" s="137" t="s">
        <v>156</v>
      </c>
      <c r="D1374" s="81" t="str">
        <f>IFERROR(IF(C1374="No CAS","",INDEX('DEQ Pollutant List'!$C$7:$C$611,MATCH('5. Pollutant Emissions - MB'!C1374,'DEQ Pollutant List'!$B$7:$B$611,0))),"")</f>
        <v>Formaldehyde</v>
      </c>
      <c r="E1374" s="115"/>
      <c r="F1374" s="138">
        <v>0</v>
      </c>
      <c r="G1374" s="139">
        <v>1E-3</v>
      </c>
      <c r="H1374" s="104"/>
      <c r="I1374" s="102" cm="1">
        <f t="array" ref="I1374">((_xlfn.XLOOKUP(B1374,'4. Material Balance Activities'!$C$244:$C$292,'4. Material Balance Activities'!$G$244:$G$292,NA,0,1)-_xlfn.XLOOKUP(B1374,'4. Material Balance Activities'!$C$244:$C$292,'4. Material Balance Activities'!$M$244:$M$292,NA,0,1))*G1374)*(1-F1374)</f>
        <v>0.4397085</v>
      </c>
      <c r="J1374" s="105" t="s">
        <v>214</v>
      </c>
      <c r="K1374" s="83" t="s">
        <v>214</v>
      </c>
      <c r="L1374" s="102" cm="1">
        <f t="array" ref="L1374">((_xlfn.XLOOKUP(B1374,'4. Material Balance Activities'!$C$244:$C$292,'4. Material Balance Activities'!$J$244:$J$292,NA,0,1)-_xlfn.XLOOKUP(B1374,'4. Material Balance Activities'!$C$244:$C$292,'4. Material Balance Activities'!$P$244:$P$292,NA,0,1))*G1374)*(1-F1374)</f>
        <v>1.7730181451612904E-3</v>
      </c>
      <c r="M1374" s="105" t="s">
        <v>214</v>
      </c>
      <c r="N1374" s="83" t="s">
        <v>214</v>
      </c>
    </row>
    <row r="1375" spans="1:14" x14ac:dyDescent="0.25">
      <c r="A1375" s="79" t="s">
        <v>374</v>
      </c>
      <c r="B1375" s="133" t="s">
        <v>324</v>
      </c>
      <c r="C1375" s="137" t="s">
        <v>431</v>
      </c>
      <c r="D1375" s="81" t="str">
        <f>IFERROR(IF(C1375="No CAS","",INDEX('DEQ Pollutant List'!$C$7:$C$611,MATCH('5. Pollutant Emissions - MB'!C1375,'DEQ Pollutant List'!$B$7:$B$611,0))),"")</f>
        <v>1,2,4-Trimethylbenzene</v>
      </c>
      <c r="E1375" s="115"/>
      <c r="F1375" s="138">
        <v>0</v>
      </c>
      <c r="G1375" s="139">
        <v>0.01</v>
      </c>
      <c r="H1375" s="104"/>
      <c r="I1375" s="102" cm="1">
        <f t="array" ref="I1375">((_xlfn.XLOOKUP(B1375,'4. Material Balance Activities'!$C$244:$C$292,'4. Material Balance Activities'!$G$244:$G$292,NA,0,1)-_xlfn.XLOOKUP(B1375,'4. Material Balance Activities'!$C$244:$C$292,'4. Material Balance Activities'!$M$244:$M$292,NA,0,1))*G1375)*(1-F1375)</f>
        <v>4.3970850000000006</v>
      </c>
      <c r="J1375" s="105" t="s">
        <v>214</v>
      </c>
      <c r="K1375" s="83" t="s">
        <v>214</v>
      </c>
      <c r="L1375" s="102" cm="1">
        <f t="array" ref="L1375">((_xlfn.XLOOKUP(B1375,'4. Material Balance Activities'!$C$244:$C$292,'4. Material Balance Activities'!$J$244:$J$292,NA,0,1)-_xlfn.XLOOKUP(B1375,'4. Material Balance Activities'!$C$244:$C$292,'4. Material Balance Activities'!$P$244:$P$292,NA,0,1))*G1375)*(1-F1375)</f>
        <v>1.7730181451612904E-2</v>
      </c>
      <c r="M1375" s="105" t="s">
        <v>214</v>
      </c>
      <c r="N1375" s="83" t="s">
        <v>214</v>
      </c>
    </row>
    <row r="1376" spans="1:14" x14ac:dyDescent="0.25">
      <c r="A1376" s="79" t="s">
        <v>374</v>
      </c>
      <c r="B1376" s="133" t="s">
        <v>324</v>
      </c>
      <c r="C1376" s="137" t="s">
        <v>437</v>
      </c>
      <c r="D1376" s="81" t="str">
        <f>IFERROR(IF(C1376="No CAS","",INDEX('DEQ Pollutant List'!$C$7:$C$611,MATCH('5. Pollutant Emissions - MB'!C1376,'DEQ Pollutant List'!$B$7:$B$611,0))),"")</f>
        <v>1,3,5-Trimethylbenzene</v>
      </c>
      <c r="E1376" s="115"/>
      <c r="F1376" s="138">
        <v>0</v>
      </c>
      <c r="G1376" s="139">
        <v>0.01</v>
      </c>
      <c r="H1376" s="104"/>
      <c r="I1376" s="102" cm="1">
        <f t="array" ref="I1376">((_xlfn.XLOOKUP(B1376,'4. Material Balance Activities'!$C$244:$C$292,'4. Material Balance Activities'!$G$244:$G$292,NA,0,1)-_xlfn.XLOOKUP(B1376,'4. Material Balance Activities'!$C$244:$C$292,'4. Material Balance Activities'!$M$244:$M$292,NA,0,1))*G1376)*(1-F1376)</f>
        <v>4.3970850000000006</v>
      </c>
      <c r="J1376" s="105" t="s">
        <v>214</v>
      </c>
      <c r="K1376" s="83" t="s">
        <v>214</v>
      </c>
      <c r="L1376" s="102" cm="1">
        <f t="array" ref="L1376">((_xlfn.XLOOKUP(B1376,'4. Material Balance Activities'!$C$244:$C$292,'4. Material Balance Activities'!$J$244:$J$292,NA,0,1)-_xlfn.XLOOKUP(B1376,'4. Material Balance Activities'!$C$244:$C$292,'4. Material Balance Activities'!$P$244:$P$292,NA,0,1))*G1376)*(1-F1376)</f>
        <v>1.7730181451612904E-2</v>
      </c>
      <c r="M1376" s="105" t="s">
        <v>214</v>
      </c>
      <c r="N1376" s="83" t="s">
        <v>214</v>
      </c>
    </row>
    <row r="1377" spans="1:14" x14ac:dyDescent="0.25">
      <c r="A1377" s="79" t="s">
        <v>374</v>
      </c>
      <c r="B1377" s="133" t="s">
        <v>324</v>
      </c>
      <c r="C1377" s="137" t="s">
        <v>191</v>
      </c>
      <c r="D1377" s="81" t="str">
        <f>IFERROR(IF(C1377="No CAS","",INDEX('DEQ Pollutant List'!$C$7:$C$611,MATCH('5. Pollutant Emissions - MB'!C1377,'DEQ Pollutant List'!$B$7:$B$611,0))),"")</f>
        <v>Xylene (mixture), including m-xylene, o-xylene, p-xylene</v>
      </c>
      <c r="E1377" s="115"/>
      <c r="F1377" s="138">
        <v>0</v>
      </c>
      <c r="G1377" s="139">
        <v>0.02</v>
      </c>
      <c r="H1377" s="104"/>
      <c r="I1377" s="102" cm="1">
        <f t="array" ref="I1377">((_xlfn.XLOOKUP(B1377,'4. Material Balance Activities'!$C$244:$C$292,'4. Material Balance Activities'!$G$244:$G$292,NA,0,1)-_xlfn.XLOOKUP(B1377,'4. Material Balance Activities'!$C$244:$C$292,'4. Material Balance Activities'!$M$244:$M$292,NA,0,1))*G1377)*(1-F1377)</f>
        <v>8.7941700000000012</v>
      </c>
      <c r="J1377" s="105" t="s">
        <v>214</v>
      </c>
      <c r="K1377" s="83" t="s">
        <v>214</v>
      </c>
      <c r="L1377" s="102" cm="1">
        <f t="array" ref="L1377">((_xlfn.XLOOKUP(B1377,'4. Material Balance Activities'!$C$244:$C$292,'4. Material Balance Activities'!$J$244:$J$292,NA,0,1)-_xlfn.XLOOKUP(B1377,'4. Material Balance Activities'!$C$244:$C$292,'4. Material Balance Activities'!$P$244:$P$292,NA,0,1))*G1377)*(1-F1377)</f>
        <v>3.5460362903225809E-2</v>
      </c>
      <c r="M1377" s="105" t="s">
        <v>214</v>
      </c>
      <c r="N1377" s="83" t="s">
        <v>214</v>
      </c>
    </row>
    <row r="1378" spans="1:14" x14ac:dyDescent="0.25">
      <c r="A1378" s="79" t="s">
        <v>374</v>
      </c>
      <c r="B1378" s="133" t="s">
        <v>324</v>
      </c>
      <c r="C1378" s="137" t="s">
        <v>181</v>
      </c>
      <c r="D1378" s="81" t="str">
        <f>IFERROR(IF(C1378="No CAS","",INDEX('DEQ Pollutant List'!$C$7:$C$611,MATCH('5. Pollutant Emissions - MB'!C1378,'DEQ Pollutant List'!$B$7:$B$611,0))),"")</f>
        <v>Ethyl benzene</v>
      </c>
      <c r="E1378" s="115"/>
      <c r="F1378" s="138">
        <v>0</v>
      </c>
      <c r="G1378" s="139">
        <v>3.0000000000000001E-3</v>
      </c>
      <c r="H1378" s="104"/>
      <c r="I1378" s="102" cm="1">
        <f t="array" ref="I1378">((_xlfn.XLOOKUP(B1378,'4. Material Balance Activities'!$C$244:$C$292,'4. Material Balance Activities'!$G$244:$G$292,NA,0,1)-_xlfn.XLOOKUP(B1378,'4. Material Balance Activities'!$C$244:$C$292,'4. Material Balance Activities'!$M$244:$M$292,NA,0,1))*G1378)*(1-F1378)</f>
        <v>1.3191255000000002</v>
      </c>
      <c r="J1378" s="105" t="s">
        <v>214</v>
      </c>
      <c r="K1378" s="83" t="s">
        <v>214</v>
      </c>
      <c r="L1378" s="102" cm="1">
        <f t="array" ref="L1378">((_xlfn.XLOOKUP(B1378,'4. Material Balance Activities'!$C$244:$C$292,'4. Material Balance Activities'!$J$244:$J$292,NA,0,1)-_xlfn.XLOOKUP(B1378,'4. Material Balance Activities'!$C$244:$C$292,'4. Material Balance Activities'!$P$244:$P$292,NA,0,1))*G1378)*(1-F1378)</f>
        <v>5.3190544354838713E-3</v>
      </c>
      <c r="M1378" s="105" t="s">
        <v>214</v>
      </c>
      <c r="N1378" s="83" t="s">
        <v>214</v>
      </c>
    </row>
    <row r="1379" spans="1:14" x14ac:dyDescent="0.25">
      <c r="A1379" s="79" t="s">
        <v>374</v>
      </c>
      <c r="B1379" s="133" t="s">
        <v>324</v>
      </c>
      <c r="C1379" s="137" t="s">
        <v>428</v>
      </c>
      <c r="D1379" s="81" t="str">
        <f>IFERROR(IF(C1379="No CAS","",INDEX('DEQ Pollutant List'!$C$7:$C$611,MATCH('5. Pollutant Emissions - MB'!C1379,'DEQ Pollutant List'!$B$7:$B$611,0))),"")</f>
        <v>Isopropylbenzene (cumene)</v>
      </c>
      <c r="E1379" s="115"/>
      <c r="F1379" s="138">
        <v>0</v>
      </c>
      <c r="G1379" s="139">
        <v>1E-3</v>
      </c>
      <c r="H1379" s="104"/>
      <c r="I1379" s="102" cm="1">
        <f t="array" ref="I1379">((_xlfn.XLOOKUP(B1379,'4. Material Balance Activities'!$C$244:$C$292,'4. Material Balance Activities'!$G$244:$G$292,NA,0,1)-_xlfn.XLOOKUP(B1379,'4. Material Balance Activities'!$C$244:$C$292,'4. Material Balance Activities'!$M$244:$M$292,NA,0,1))*G1379)*(1-F1379)</f>
        <v>0.4397085</v>
      </c>
      <c r="J1379" s="105" t="s">
        <v>214</v>
      </c>
      <c r="K1379" s="83" t="s">
        <v>214</v>
      </c>
      <c r="L1379" s="102" cm="1">
        <f t="array" ref="L1379">((_xlfn.XLOOKUP(B1379,'4. Material Balance Activities'!$C$244:$C$292,'4. Material Balance Activities'!$J$244:$J$292,NA,0,1)-_xlfn.XLOOKUP(B1379,'4. Material Balance Activities'!$C$244:$C$292,'4. Material Balance Activities'!$P$244:$P$292,NA,0,1))*G1379)*(1-F1379)</f>
        <v>1.7730181451612904E-3</v>
      </c>
      <c r="M1379" s="105" t="s">
        <v>214</v>
      </c>
      <c r="N1379" s="83" t="s">
        <v>214</v>
      </c>
    </row>
    <row r="1380" spans="1:14" x14ac:dyDescent="0.25">
      <c r="A1380" s="79" t="s">
        <v>374</v>
      </c>
      <c r="B1380" s="133" t="s">
        <v>324</v>
      </c>
      <c r="C1380" s="137" t="s">
        <v>430</v>
      </c>
      <c r="D1380" s="81" t="str">
        <f>IFERROR(IF(C1380="No CAS","",INDEX('DEQ Pollutant List'!$C$7:$C$611,MATCH('5. Pollutant Emissions - MB'!C1380,'DEQ Pollutant List'!$B$7:$B$611,0))),"")</f>
        <v>n-Butyl alcohol</v>
      </c>
      <c r="E1380" s="115"/>
      <c r="F1380" s="138">
        <v>0</v>
      </c>
      <c r="G1380" s="139">
        <v>0.06</v>
      </c>
      <c r="H1380" s="104"/>
      <c r="I1380" s="102" cm="1">
        <f t="array" ref="I1380">((_xlfn.XLOOKUP(B1380,'4. Material Balance Activities'!$C$244:$C$292,'4. Material Balance Activities'!$G$244:$G$292,NA,0,1)-_xlfn.XLOOKUP(B1380,'4. Material Balance Activities'!$C$244:$C$292,'4. Material Balance Activities'!$M$244:$M$292,NA,0,1))*G1380)*(1-F1380)</f>
        <v>26.38251</v>
      </c>
      <c r="J1380" s="105" t="s">
        <v>214</v>
      </c>
      <c r="K1380" s="83" t="s">
        <v>214</v>
      </c>
      <c r="L1380" s="102" cm="1">
        <f t="array" ref="L1380">((_xlfn.XLOOKUP(B1380,'4. Material Balance Activities'!$C$244:$C$292,'4. Material Balance Activities'!$J$244:$J$292,NA,0,1)-_xlfn.XLOOKUP(B1380,'4. Material Balance Activities'!$C$244:$C$292,'4. Material Balance Activities'!$P$244:$P$292,NA,0,1))*G1380)*(1-F1380)</f>
        <v>0.10638108870967741</v>
      </c>
      <c r="M1380" s="105" t="s">
        <v>214</v>
      </c>
      <c r="N1380" s="83" t="s">
        <v>214</v>
      </c>
    </row>
    <row r="1381" spans="1:14" x14ac:dyDescent="0.25">
      <c r="A1381" s="79" t="s">
        <v>374</v>
      </c>
      <c r="B1381" s="133" t="s">
        <v>324</v>
      </c>
      <c r="C1381" s="137" t="s">
        <v>436</v>
      </c>
      <c r="D1381" s="81" t="str">
        <f>IFERROR(IF(C1381="No CAS","",INDEX('DEQ Pollutant List'!$C$7:$C$611,MATCH('5. Pollutant Emissions - MB'!C1381,'DEQ Pollutant List'!$B$7:$B$611,0))),"")</f>
        <v>1,2,3-Trimethylbenzene</v>
      </c>
      <c r="E1381" s="115"/>
      <c r="F1381" s="138">
        <v>0</v>
      </c>
      <c r="G1381" s="139">
        <v>0.01</v>
      </c>
      <c r="H1381" s="104"/>
      <c r="I1381" s="102" cm="1">
        <f t="array" ref="I1381">((_xlfn.XLOOKUP(B1381,'4. Material Balance Activities'!$C$244:$C$292,'4. Material Balance Activities'!$G$244:$G$292,NA,0,1)-_xlfn.XLOOKUP(B1381,'4. Material Balance Activities'!$C$244:$C$292,'4. Material Balance Activities'!$M$244:$M$292,NA,0,1))*G1381)*(1-F1381)</f>
        <v>4.3970850000000006</v>
      </c>
      <c r="J1381" s="105" t="s">
        <v>214</v>
      </c>
      <c r="K1381" s="83" t="s">
        <v>214</v>
      </c>
      <c r="L1381" s="102" cm="1">
        <f t="array" ref="L1381">((_xlfn.XLOOKUP(B1381,'4. Material Balance Activities'!$C$244:$C$292,'4. Material Balance Activities'!$J$244:$J$292,NA,0,1)-_xlfn.XLOOKUP(B1381,'4. Material Balance Activities'!$C$244:$C$292,'4. Material Balance Activities'!$P$244:$P$292,NA,0,1))*G1381)*(1-F1381)</f>
        <v>1.7730181451612904E-2</v>
      </c>
      <c r="M1381" s="105" t="s">
        <v>214</v>
      </c>
      <c r="N1381" s="83" t="s">
        <v>214</v>
      </c>
    </row>
    <row r="1382" spans="1:14" x14ac:dyDescent="0.25">
      <c r="A1382" s="79" t="s">
        <v>374</v>
      </c>
      <c r="B1382" s="133" t="s">
        <v>325</v>
      </c>
      <c r="C1382" s="137" t="s">
        <v>156</v>
      </c>
      <c r="D1382" s="81" t="str">
        <f>IFERROR(IF(C1382="No CAS","",INDEX('DEQ Pollutant List'!$C$7:$C$611,MATCH('5. Pollutant Emissions - MB'!C1382,'DEQ Pollutant List'!$B$7:$B$611,0))),"")</f>
        <v>Formaldehyde</v>
      </c>
      <c r="E1382" s="115"/>
      <c r="F1382" s="138">
        <v>0</v>
      </c>
      <c r="G1382" s="139">
        <v>1E-3</v>
      </c>
      <c r="H1382" s="104"/>
      <c r="I1382" s="102" cm="1">
        <f t="array" ref="I1382">((_xlfn.XLOOKUP(B1382,'4. Material Balance Activities'!$C$244:$C$292,'4. Material Balance Activities'!$G$244:$G$292,NA,0,1)-_xlfn.XLOOKUP(B1382,'4. Material Balance Activities'!$C$244:$C$292,'4. Material Balance Activities'!$M$244:$M$292,NA,0,1))*G1382)*(1-F1382)</f>
        <v>0.52377600000000013</v>
      </c>
      <c r="J1382" s="105" t="s">
        <v>214</v>
      </c>
      <c r="K1382" s="83" t="s">
        <v>214</v>
      </c>
      <c r="L1382" s="102" cm="1">
        <f t="array" ref="L1382">((_xlfn.XLOOKUP(B1382,'4. Material Balance Activities'!$C$244:$C$292,'4. Material Balance Activities'!$J$244:$J$292,NA,0,1)-_xlfn.XLOOKUP(B1382,'4. Material Balance Activities'!$C$244:$C$292,'4. Material Balance Activities'!$P$244:$P$292,NA,0,1))*G1382)*(1-F1382)</f>
        <v>2.1120000000000002E-3</v>
      </c>
      <c r="M1382" s="105" t="s">
        <v>214</v>
      </c>
      <c r="N1382" s="83" t="s">
        <v>214</v>
      </c>
    </row>
    <row r="1383" spans="1:14" x14ac:dyDescent="0.25">
      <c r="A1383" s="79" t="s">
        <v>374</v>
      </c>
      <c r="B1383" s="133" t="s">
        <v>325</v>
      </c>
      <c r="C1383" s="137" t="s">
        <v>431</v>
      </c>
      <c r="D1383" s="81" t="str">
        <f>IFERROR(IF(C1383="No CAS","",INDEX('DEQ Pollutant List'!$C$7:$C$611,MATCH('5. Pollutant Emissions - MB'!C1383,'DEQ Pollutant List'!$B$7:$B$611,0))),"")</f>
        <v>1,2,4-Trimethylbenzene</v>
      </c>
      <c r="E1383" s="115"/>
      <c r="F1383" s="138">
        <v>0</v>
      </c>
      <c r="G1383" s="139">
        <v>0.01</v>
      </c>
      <c r="H1383" s="104"/>
      <c r="I1383" s="102" cm="1">
        <f t="array" ref="I1383">((_xlfn.XLOOKUP(B1383,'4. Material Balance Activities'!$C$244:$C$292,'4. Material Balance Activities'!$G$244:$G$292,NA,0,1)-_xlfn.XLOOKUP(B1383,'4. Material Balance Activities'!$C$244:$C$292,'4. Material Balance Activities'!$M$244:$M$292,NA,0,1))*G1383)*(1-F1383)</f>
        <v>5.2377600000000006</v>
      </c>
      <c r="J1383" s="105" t="s">
        <v>214</v>
      </c>
      <c r="K1383" s="83" t="s">
        <v>214</v>
      </c>
      <c r="L1383" s="102" cm="1">
        <f t="array" ref="L1383">((_xlfn.XLOOKUP(B1383,'4. Material Balance Activities'!$C$244:$C$292,'4. Material Balance Activities'!$J$244:$J$292,NA,0,1)-_xlfn.XLOOKUP(B1383,'4. Material Balance Activities'!$C$244:$C$292,'4. Material Balance Activities'!$P$244:$P$292,NA,0,1))*G1383)*(1-F1383)</f>
        <v>2.112E-2</v>
      </c>
      <c r="M1383" s="105" t="s">
        <v>214</v>
      </c>
      <c r="N1383" s="83" t="s">
        <v>214</v>
      </c>
    </row>
    <row r="1384" spans="1:14" x14ac:dyDescent="0.25">
      <c r="A1384" s="79" t="s">
        <v>374</v>
      </c>
      <c r="B1384" s="133" t="s">
        <v>325</v>
      </c>
      <c r="C1384" s="137" t="s">
        <v>437</v>
      </c>
      <c r="D1384" s="81" t="str">
        <f>IFERROR(IF(C1384="No CAS","",INDEX('DEQ Pollutant List'!$C$7:$C$611,MATCH('5. Pollutant Emissions - MB'!C1384,'DEQ Pollutant List'!$B$7:$B$611,0))),"")</f>
        <v>1,3,5-Trimethylbenzene</v>
      </c>
      <c r="E1384" s="115"/>
      <c r="F1384" s="138">
        <v>0</v>
      </c>
      <c r="G1384" s="139">
        <v>0.01</v>
      </c>
      <c r="H1384" s="104"/>
      <c r="I1384" s="102" cm="1">
        <f t="array" ref="I1384">((_xlfn.XLOOKUP(B1384,'4. Material Balance Activities'!$C$244:$C$292,'4. Material Balance Activities'!$G$244:$G$292,NA,0,1)-_xlfn.XLOOKUP(B1384,'4. Material Balance Activities'!$C$244:$C$292,'4. Material Balance Activities'!$M$244:$M$292,NA,0,1))*G1384)*(1-F1384)</f>
        <v>5.2377600000000006</v>
      </c>
      <c r="J1384" s="105" t="s">
        <v>214</v>
      </c>
      <c r="K1384" s="83" t="s">
        <v>214</v>
      </c>
      <c r="L1384" s="102" cm="1">
        <f t="array" ref="L1384">((_xlfn.XLOOKUP(B1384,'4. Material Balance Activities'!$C$244:$C$292,'4. Material Balance Activities'!$J$244:$J$292,NA,0,1)-_xlfn.XLOOKUP(B1384,'4. Material Balance Activities'!$C$244:$C$292,'4. Material Balance Activities'!$P$244:$P$292,NA,0,1))*G1384)*(1-F1384)</f>
        <v>2.112E-2</v>
      </c>
      <c r="M1384" s="105" t="s">
        <v>214</v>
      </c>
      <c r="N1384" s="83" t="s">
        <v>214</v>
      </c>
    </row>
    <row r="1385" spans="1:14" x14ac:dyDescent="0.25">
      <c r="A1385" s="79" t="s">
        <v>374</v>
      </c>
      <c r="B1385" s="133" t="s">
        <v>325</v>
      </c>
      <c r="C1385" s="137" t="s">
        <v>191</v>
      </c>
      <c r="D1385" s="81" t="str">
        <f>IFERROR(IF(C1385="No CAS","",INDEX('DEQ Pollutant List'!$C$7:$C$611,MATCH('5. Pollutant Emissions - MB'!C1385,'DEQ Pollutant List'!$B$7:$B$611,0))),"")</f>
        <v>Xylene (mixture), including m-xylene, o-xylene, p-xylene</v>
      </c>
      <c r="E1385" s="115"/>
      <c r="F1385" s="138">
        <v>0</v>
      </c>
      <c r="G1385" s="139">
        <v>0.02</v>
      </c>
      <c r="H1385" s="104"/>
      <c r="I1385" s="102" cm="1">
        <f t="array" ref="I1385">((_xlfn.XLOOKUP(B1385,'4. Material Balance Activities'!$C$244:$C$292,'4. Material Balance Activities'!$G$244:$G$292,NA,0,1)-_xlfn.XLOOKUP(B1385,'4. Material Balance Activities'!$C$244:$C$292,'4. Material Balance Activities'!$M$244:$M$292,NA,0,1))*G1385)*(1-F1385)</f>
        <v>10.475520000000001</v>
      </c>
      <c r="J1385" s="105" t="s">
        <v>214</v>
      </c>
      <c r="K1385" s="83" t="s">
        <v>214</v>
      </c>
      <c r="L1385" s="102" cm="1">
        <f t="array" ref="L1385">((_xlfn.XLOOKUP(B1385,'4. Material Balance Activities'!$C$244:$C$292,'4. Material Balance Activities'!$J$244:$J$292,NA,0,1)-_xlfn.XLOOKUP(B1385,'4. Material Balance Activities'!$C$244:$C$292,'4. Material Balance Activities'!$P$244:$P$292,NA,0,1))*G1385)*(1-F1385)</f>
        <v>4.224E-2</v>
      </c>
      <c r="M1385" s="105" t="s">
        <v>214</v>
      </c>
      <c r="N1385" s="83" t="s">
        <v>214</v>
      </c>
    </row>
    <row r="1386" spans="1:14" x14ac:dyDescent="0.25">
      <c r="A1386" s="79" t="s">
        <v>374</v>
      </c>
      <c r="B1386" s="133" t="s">
        <v>325</v>
      </c>
      <c r="C1386" s="137" t="s">
        <v>181</v>
      </c>
      <c r="D1386" s="81" t="str">
        <f>IFERROR(IF(C1386="No CAS","",INDEX('DEQ Pollutant List'!$C$7:$C$611,MATCH('5. Pollutant Emissions - MB'!C1386,'DEQ Pollutant List'!$B$7:$B$611,0))),"")</f>
        <v>Ethyl benzene</v>
      </c>
      <c r="E1386" s="115"/>
      <c r="F1386" s="138">
        <v>0</v>
      </c>
      <c r="G1386" s="139">
        <v>3.0000000000000001E-3</v>
      </c>
      <c r="H1386" s="104"/>
      <c r="I1386" s="102" cm="1">
        <f t="array" ref="I1386">((_xlfn.XLOOKUP(B1386,'4. Material Balance Activities'!$C$244:$C$292,'4. Material Balance Activities'!$G$244:$G$292,NA,0,1)-_xlfn.XLOOKUP(B1386,'4. Material Balance Activities'!$C$244:$C$292,'4. Material Balance Activities'!$M$244:$M$292,NA,0,1))*G1386)*(1-F1386)</f>
        <v>1.5713280000000003</v>
      </c>
      <c r="J1386" s="105" t="s">
        <v>214</v>
      </c>
      <c r="K1386" s="83" t="s">
        <v>214</v>
      </c>
      <c r="L1386" s="102" cm="1">
        <f t="array" ref="L1386">((_xlfn.XLOOKUP(B1386,'4. Material Balance Activities'!$C$244:$C$292,'4. Material Balance Activities'!$J$244:$J$292,NA,0,1)-_xlfn.XLOOKUP(B1386,'4. Material Balance Activities'!$C$244:$C$292,'4. Material Balance Activities'!$P$244:$P$292,NA,0,1))*G1386)*(1-F1386)</f>
        <v>6.3360000000000005E-3</v>
      </c>
      <c r="M1386" s="105" t="s">
        <v>214</v>
      </c>
      <c r="N1386" s="83" t="s">
        <v>214</v>
      </c>
    </row>
    <row r="1387" spans="1:14" x14ac:dyDescent="0.25">
      <c r="A1387" s="79" t="s">
        <v>374</v>
      </c>
      <c r="B1387" s="133" t="s">
        <v>325</v>
      </c>
      <c r="C1387" s="137" t="s">
        <v>428</v>
      </c>
      <c r="D1387" s="81" t="str">
        <f>IFERROR(IF(C1387="No CAS","",INDEX('DEQ Pollutant List'!$C$7:$C$611,MATCH('5. Pollutant Emissions - MB'!C1387,'DEQ Pollutant List'!$B$7:$B$611,0))),"")</f>
        <v>Isopropylbenzene (cumene)</v>
      </c>
      <c r="E1387" s="115"/>
      <c r="F1387" s="138">
        <v>0</v>
      </c>
      <c r="G1387" s="139">
        <v>1E-3</v>
      </c>
      <c r="H1387" s="104"/>
      <c r="I1387" s="102" cm="1">
        <f t="array" ref="I1387">((_xlfn.XLOOKUP(B1387,'4. Material Balance Activities'!$C$244:$C$292,'4. Material Balance Activities'!$G$244:$G$292,NA,0,1)-_xlfn.XLOOKUP(B1387,'4. Material Balance Activities'!$C$244:$C$292,'4. Material Balance Activities'!$M$244:$M$292,NA,0,1))*G1387)*(1-F1387)</f>
        <v>0.52377600000000013</v>
      </c>
      <c r="J1387" s="105" t="s">
        <v>214</v>
      </c>
      <c r="K1387" s="83" t="s">
        <v>214</v>
      </c>
      <c r="L1387" s="102" cm="1">
        <f t="array" ref="L1387">((_xlfn.XLOOKUP(B1387,'4. Material Balance Activities'!$C$244:$C$292,'4. Material Balance Activities'!$J$244:$J$292,NA,0,1)-_xlfn.XLOOKUP(B1387,'4. Material Balance Activities'!$C$244:$C$292,'4. Material Balance Activities'!$P$244:$P$292,NA,0,1))*G1387)*(1-F1387)</f>
        <v>2.1120000000000002E-3</v>
      </c>
      <c r="M1387" s="105" t="s">
        <v>214</v>
      </c>
      <c r="N1387" s="83" t="s">
        <v>214</v>
      </c>
    </row>
    <row r="1388" spans="1:14" x14ac:dyDescent="0.25">
      <c r="A1388" s="79" t="s">
        <v>374</v>
      </c>
      <c r="B1388" s="133" t="s">
        <v>325</v>
      </c>
      <c r="C1388" s="137" t="s">
        <v>430</v>
      </c>
      <c r="D1388" s="81" t="str">
        <f>IFERROR(IF(C1388="No CAS","",INDEX('DEQ Pollutant List'!$C$7:$C$611,MATCH('5. Pollutant Emissions - MB'!C1388,'DEQ Pollutant List'!$B$7:$B$611,0))),"")</f>
        <v>n-Butyl alcohol</v>
      </c>
      <c r="E1388" s="115"/>
      <c r="F1388" s="138">
        <v>0</v>
      </c>
      <c r="G1388" s="139">
        <v>0.06</v>
      </c>
      <c r="H1388" s="104"/>
      <c r="I1388" s="102" cm="1">
        <f t="array" ref="I1388">((_xlfn.XLOOKUP(B1388,'4. Material Balance Activities'!$C$244:$C$292,'4. Material Balance Activities'!$G$244:$G$292,NA,0,1)-_xlfn.XLOOKUP(B1388,'4. Material Balance Activities'!$C$244:$C$292,'4. Material Balance Activities'!$M$244:$M$292,NA,0,1))*G1388)*(1-F1388)</f>
        <v>31.426560000000002</v>
      </c>
      <c r="J1388" s="105" t="s">
        <v>214</v>
      </c>
      <c r="K1388" s="83" t="s">
        <v>214</v>
      </c>
      <c r="L1388" s="102" cm="1">
        <f t="array" ref="L1388">((_xlfn.XLOOKUP(B1388,'4. Material Balance Activities'!$C$244:$C$292,'4. Material Balance Activities'!$J$244:$J$292,NA,0,1)-_xlfn.XLOOKUP(B1388,'4. Material Balance Activities'!$C$244:$C$292,'4. Material Balance Activities'!$P$244:$P$292,NA,0,1))*G1388)*(1-F1388)</f>
        <v>0.12672</v>
      </c>
      <c r="M1388" s="105" t="s">
        <v>214</v>
      </c>
      <c r="N1388" s="83" t="s">
        <v>214</v>
      </c>
    </row>
    <row r="1389" spans="1:14" x14ac:dyDescent="0.25">
      <c r="A1389" s="79" t="s">
        <v>374</v>
      </c>
      <c r="B1389" s="133" t="s">
        <v>325</v>
      </c>
      <c r="C1389" s="137" t="s">
        <v>436</v>
      </c>
      <c r="D1389" s="81" t="str">
        <f>IFERROR(IF(C1389="No CAS","",INDEX('DEQ Pollutant List'!$C$7:$C$611,MATCH('5. Pollutant Emissions - MB'!C1389,'DEQ Pollutant List'!$B$7:$B$611,0))),"")</f>
        <v>1,2,3-Trimethylbenzene</v>
      </c>
      <c r="E1389" s="115"/>
      <c r="F1389" s="138">
        <v>0</v>
      </c>
      <c r="G1389" s="139">
        <v>0.01</v>
      </c>
      <c r="H1389" s="104"/>
      <c r="I1389" s="102" cm="1">
        <f t="array" ref="I1389">((_xlfn.XLOOKUP(B1389,'4. Material Balance Activities'!$C$244:$C$292,'4. Material Balance Activities'!$G$244:$G$292,NA,0,1)-_xlfn.XLOOKUP(B1389,'4. Material Balance Activities'!$C$244:$C$292,'4. Material Balance Activities'!$M$244:$M$292,NA,0,1))*G1389)*(1-F1389)</f>
        <v>5.2377600000000006</v>
      </c>
      <c r="J1389" s="105" t="s">
        <v>214</v>
      </c>
      <c r="K1389" s="83" t="s">
        <v>214</v>
      </c>
      <c r="L1389" s="102" cm="1">
        <f t="array" ref="L1389">((_xlfn.XLOOKUP(B1389,'4. Material Balance Activities'!$C$244:$C$292,'4. Material Balance Activities'!$J$244:$J$292,NA,0,1)-_xlfn.XLOOKUP(B1389,'4. Material Balance Activities'!$C$244:$C$292,'4. Material Balance Activities'!$P$244:$P$292,NA,0,1))*G1389)*(1-F1389)</f>
        <v>2.112E-2</v>
      </c>
      <c r="M1389" s="105" t="s">
        <v>214</v>
      </c>
      <c r="N1389" s="83" t="s">
        <v>214</v>
      </c>
    </row>
    <row r="1390" spans="1:14" x14ac:dyDescent="0.25">
      <c r="A1390" s="79" t="s">
        <v>374</v>
      </c>
      <c r="B1390" s="133" t="s">
        <v>326</v>
      </c>
      <c r="C1390" s="137" t="s">
        <v>156</v>
      </c>
      <c r="D1390" s="81" t="str">
        <f>IFERROR(IF(C1390="No CAS","",INDEX('DEQ Pollutant List'!$C$7:$C$611,MATCH('5. Pollutant Emissions - MB'!C1390,'DEQ Pollutant List'!$B$7:$B$611,0))),"")</f>
        <v>Formaldehyde</v>
      </c>
      <c r="E1390" s="115"/>
      <c r="F1390" s="138">
        <v>0</v>
      </c>
      <c r="G1390" s="139">
        <v>1E-3</v>
      </c>
      <c r="H1390" s="104"/>
      <c r="I1390" s="102" cm="1">
        <f t="array" ref="I1390">((_xlfn.XLOOKUP(B1390,'4. Material Balance Activities'!$C$244:$C$292,'4. Material Balance Activities'!$G$244:$G$292,NA,0,1)-_xlfn.XLOOKUP(B1390,'4. Material Balance Activities'!$C$244:$C$292,'4. Material Balance Activities'!$M$244:$M$292,NA,0,1))*G1390)*(1-F1390)</f>
        <v>0.49480200000000002</v>
      </c>
      <c r="J1390" s="105" t="s">
        <v>214</v>
      </c>
      <c r="K1390" s="83" t="s">
        <v>214</v>
      </c>
      <c r="L1390" s="102" cm="1">
        <f t="array" ref="L1390">((_xlfn.XLOOKUP(B1390,'4. Material Balance Activities'!$C$244:$C$292,'4. Material Balance Activities'!$J$244:$J$292,NA,0,1)-_xlfn.XLOOKUP(B1390,'4. Material Balance Activities'!$C$244:$C$292,'4. Material Balance Activities'!$P$244:$P$292,NA,0,1))*G1390)*(1-F1390)</f>
        <v>1.9951693548387098E-3</v>
      </c>
      <c r="M1390" s="105" t="s">
        <v>214</v>
      </c>
      <c r="N1390" s="83" t="s">
        <v>214</v>
      </c>
    </row>
    <row r="1391" spans="1:14" x14ac:dyDescent="0.25">
      <c r="A1391" s="79" t="s">
        <v>374</v>
      </c>
      <c r="B1391" s="133" t="s">
        <v>326</v>
      </c>
      <c r="C1391" s="137" t="s">
        <v>431</v>
      </c>
      <c r="D1391" s="81" t="str">
        <f>IFERROR(IF(C1391="No CAS","",INDEX('DEQ Pollutant List'!$C$7:$C$611,MATCH('5. Pollutant Emissions - MB'!C1391,'DEQ Pollutant List'!$B$7:$B$611,0))),"")</f>
        <v>1,2,4-Trimethylbenzene</v>
      </c>
      <c r="E1391" s="115"/>
      <c r="F1391" s="138">
        <v>0</v>
      </c>
      <c r="G1391" s="139">
        <v>0.01</v>
      </c>
      <c r="H1391" s="104"/>
      <c r="I1391" s="102" cm="1">
        <f t="array" ref="I1391">((_xlfn.XLOOKUP(B1391,'4. Material Balance Activities'!$C$244:$C$292,'4. Material Balance Activities'!$G$244:$G$292,NA,0,1)-_xlfn.XLOOKUP(B1391,'4. Material Balance Activities'!$C$244:$C$292,'4. Material Balance Activities'!$M$244:$M$292,NA,0,1))*G1391)*(1-F1391)</f>
        <v>4.9480200000000005</v>
      </c>
      <c r="J1391" s="105" t="s">
        <v>214</v>
      </c>
      <c r="K1391" s="83" t="s">
        <v>214</v>
      </c>
      <c r="L1391" s="102" cm="1">
        <f t="array" ref="L1391">((_xlfn.XLOOKUP(B1391,'4. Material Balance Activities'!$C$244:$C$292,'4. Material Balance Activities'!$J$244:$J$292,NA,0,1)-_xlfn.XLOOKUP(B1391,'4. Material Balance Activities'!$C$244:$C$292,'4. Material Balance Activities'!$P$244:$P$292,NA,0,1))*G1391)*(1-F1391)</f>
        <v>1.9951693548387099E-2</v>
      </c>
      <c r="M1391" s="105" t="s">
        <v>214</v>
      </c>
      <c r="N1391" s="83" t="s">
        <v>214</v>
      </c>
    </row>
    <row r="1392" spans="1:14" x14ac:dyDescent="0.25">
      <c r="A1392" s="79" t="s">
        <v>374</v>
      </c>
      <c r="B1392" s="133" t="s">
        <v>326</v>
      </c>
      <c r="C1392" s="137" t="s">
        <v>437</v>
      </c>
      <c r="D1392" s="81" t="str">
        <f>IFERROR(IF(C1392="No CAS","",INDEX('DEQ Pollutant List'!$C$7:$C$611,MATCH('5. Pollutant Emissions - MB'!C1392,'DEQ Pollutant List'!$B$7:$B$611,0))),"")</f>
        <v>1,3,5-Trimethylbenzene</v>
      </c>
      <c r="E1392" s="115"/>
      <c r="F1392" s="138">
        <v>0</v>
      </c>
      <c r="G1392" s="139">
        <v>0.01</v>
      </c>
      <c r="H1392" s="104"/>
      <c r="I1392" s="102" cm="1">
        <f t="array" ref="I1392">((_xlfn.XLOOKUP(B1392,'4. Material Balance Activities'!$C$244:$C$292,'4. Material Balance Activities'!$G$244:$G$292,NA,0,1)-_xlfn.XLOOKUP(B1392,'4. Material Balance Activities'!$C$244:$C$292,'4. Material Balance Activities'!$M$244:$M$292,NA,0,1))*G1392)*(1-F1392)</f>
        <v>4.9480200000000005</v>
      </c>
      <c r="J1392" s="105" t="s">
        <v>214</v>
      </c>
      <c r="K1392" s="83" t="s">
        <v>214</v>
      </c>
      <c r="L1392" s="102" cm="1">
        <f t="array" ref="L1392">((_xlfn.XLOOKUP(B1392,'4. Material Balance Activities'!$C$244:$C$292,'4. Material Balance Activities'!$J$244:$J$292,NA,0,1)-_xlfn.XLOOKUP(B1392,'4. Material Balance Activities'!$C$244:$C$292,'4. Material Balance Activities'!$P$244:$P$292,NA,0,1))*G1392)*(1-F1392)</f>
        <v>1.9951693548387099E-2</v>
      </c>
      <c r="M1392" s="105" t="s">
        <v>214</v>
      </c>
      <c r="N1392" s="83" t="s">
        <v>214</v>
      </c>
    </row>
    <row r="1393" spans="1:14" x14ac:dyDescent="0.25">
      <c r="A1393" s="79" t="s">
        <v>374</v>
      </c>
      <c r="B1393" s="133" t="s">
        <v>326</v>
      </c>
      <c r="C1393" s="137" t="s">
        <v>191</v>
      </c>
      <c r="D1393" s="81" t="str">
        <f>IFERROR(IF(C1393="No CAS","",INDEX('DEQ Pollutant List'!$C$7:$C$611,MATCH('5. Pollutant Emissions - MB'!C1393,'DEQ Pollutant List'!$B$7:$B$611,0))),"")</f>
        <v>Xylene (mixture), including m-xylene, o-xylene, p-xylene</v>
      </c>
      <c r="E1393" s="115"/>
      <c r="F1393" s="138">
        <v>0</v>
      </c>
      <c r="G1393" s="139">
        <v>0.01</v>
      </c>
      <c r="H1393" s="104"/>
      <c r="I1393" s="102" cm="1">
        <f t="array" ref="I1393">((_xlfn.XLOOKUP(B1393,'4. Material Balance Activities'!$C$244:$C$292,'4. Material Balance Activities'!$G$244:$G$292,NA,0,1)-_xlfn.XLOOKUP(B1393,'4. Material Balance Activities'!$C$244:$C$292,'4. Material Balance Activities'!$M$244:$M$292,NA,0,1))*G1393)*(1-F1393)</f>
        <v>4.9480200000000005</v>
      </c>
      <c r="J1393" s="105" t="s">
        <v>214</v>
      </c>
      <c r="K1393" s="83" t="s">
        <v>214</v>
      </c>
      <c r="L1393" s="102" cm="1">
        <f t="array" ref="L1393">((_xlfn.XLOOKUP(B1393,'4. Material Balance Activities'!$C$244:$C$292,'4. Material Balance Activities'!$J$244:$J$292,NA,0,1)-_xlfn.XLOOKUP(B1393,'4. Material Balance Activities'!$C$244:$C$292,'4. Material Balance Activities'!$P$244:$P$292,NA,0,1))*G1393)*(1-F1393)</f>
        <v>1.9951693548387099E-2</v>
      </c>
      <c r="M1393" s="105" t="s">
        <v>214</v>
      </c>
      <c r="N1393" s="83" t="s">
        <v>214</v>
      </c>
    </row>
    <row r="1394" spans="1:14" x14ac:dyDescent="0.25">
      <c r="A1394" s="79" t="s">
        <v>374</v>
      </c>
      <c r="B1394" s="133" t="s">
        <v>326</v>
      </c>
      <c r="C1394" s="137" t="s">
        <v>181</v>
      </c>
      <c r="D1394" s="81" t="str">
        <f>IFERROR(IF(C1394="No CAS","",INDEX('DEQ Pollutant List'!$C$7:$C$611,MATCH('5. Pollutant Emissions - MB'!C1394,'DEQ Pollutant List'!$B$7:$B$611,0))),"")</f>
        <v>Ethyl benzene</v>
      </c>
      <c r="E1394" s="115"/>
      <c r="F1394" s="138">
        <v>0</v>
      </c>
      <c r="G1394" s="139">
        <v>1E-3</v>
      </c>
      <c r="H1394" s="104"/>
      <c r="I1394" s="102" cm="1">
        <f t="array" ref="I1394">((_xlfn.XLOOKUP(B1394,'4. Material Balance Activities'!$C$244:$C$292,'4. Material Balance Activities'!$G$244:$G$292,NA,0,1)-_xlfn.XLOOKUP(B1394,'4. Material Balance Activities'!$C$244:$C$292,'4. Material Balance Activities'!$M$244:$M$292,NA,0,1))*G1394)*(1-F1394)</f>
        <v>0.49480200000000002</v>
      </c>
      <c r="J1394" s="105" t="s">
        <v>214</v>
      </c>
      <c r="K1394" s="83" t="s">
        <v>214</v>
      </c>
      <c r="L1394" s="102" cm="1">
        <f t="array" ref="L1394">((_xlfn.XLOOKUP(B1394,'4. Material Balance Activities'!$C$244:$C$292,'4. Material Balance Activities'!$J$244:$J$292,NA,0,1)-_xlfn.XLOOKUP(B1394,'4. Material Balance Activities'!$C$244:$C$292,'4. Material Balance Activities'!$P$244:$P$292,NA,0,1))*G1394)*(1-F1394)</f>
        <v>1.9951693548387098E-3</v>
      </c>
      <c r="M1394" s="105" t="s">
        <v>214</v>
      </c>
      <c r="N1394" s="83" t="s">
        <v>214</v>
      </c>
    </row>
    <row r="1395" spans="1:14" x14ac:dyDescent="0.25">
      <c r="A1395" s="79" t="s">
        <v>374</v>
      </c>
      <c r="B1395" s="133" t="s">
        <v>326</v>
      </c>
      <c r="C1395" s="137" t="s">
        <v>428</v>
      </c>
      <c r="D1395" s="81" t="str">
        <f>IFERROR(IF(C1395="No CAS","",INDEX('DEQ Pollutant List'!$C$7:$C$611,MATCH('5. Pollutant Emissions - MB'!C1395,'DEQ Pollutant List'!$B$7:$B$611,0))),"")</f>
        <v>Isopropylbenzene (cumene)</v>
      </c>
      <c r="E1395" s="115"/>
      <c r="F1395" s="138">
        <v>0</v>
      </c>
      <c r="G1395" s="139">
        <v>2E-3</v>
      </c>
      <c r="H1395" s="104"/>
      <c r="I1395" s="102" cm="1">
        <f t="array" ref="I1395">((_xlfn.XLOOKUP(B1395,'4. Material Balance Activities'!$C$244:$C$292,'4. Material Balance Activities'!$G$244:$G$292,NA,0,1)-_xlfn.XLOOKUP(B1395,'4. Material Balance Activities'!$C$244:$C$292,'4. Material Balance Activities'!$M$244:$M$292,NA,0,1))*G1395)*(1-F1395)</f>
        <v>0.98960400000000004</v>
      </c>
      <c r="J1395" s="105" t="s">
        <v>214</v>
      </c>
      <c r="K1395" s="83" t="s">
        <v>214</v>
      </c>
      <c r="L1395" s="102" cm="1">
        <f t="array" ref="L1395">((_xlfn.XLOOKUP(B1395,'4. Material Balance Activities'!$C$244:$C$292,'4. Material Balance Activities'!$J$244:$J$292,NA,0,1)-_xlfn.XLOOKUP(B1395,'4. Material Balance Activities'!$C$244:$C$292,'4. Material Balance Activities'!$P$244:$P$292,NA,0,1))*G1395)*(1-F1395)</f>
        <v>3.9903387096774197E-3</v>
      </c>
      <c r="M1395" s="105" t="s">
        <v>214</v>
      </c>
      <c r="N1395" s="83" t="s">
        <v>214</v>
      </c>
    </row>
    <row r="1396" spans="1:14" x14ac:dyDescent="0.25">
      <c r="A1396" s="79" t="s">
        <v>374</v>
      </c>
      <c r="B1396" s="133" t="s">
        <v>326</v>
      </c>
      <c r="C1396" s="137" t="s">
        <v>430</v>
      </c>
      <c r="D1396" s="81" t="str">
        <f>IFERROR(IF(C1396="No CAS","",INDEX('DEQ Pollutant List'!$C$7:$C$611,MATCH('5. Pollutant Emissions - MB'!C1396,'DEQ Pollutant List'!$B$7:$B$611,0))),"")</f>
        <v>n-Butyl alcohol</v>
      </c>
      <c r="E1396" s="115"/>
      <c r="F1396" s="138">
        <v>0</v>
      </c>
      <c r="G1396" s="139">
        <v>7.0000000000000007E-2</v>
      </c>
      <c r="H1396" s="104"/>
      <c r="I1396" s="102" cm="1">
        <f t="array" ref="I1396">((_xlfn.XLOOKUP(B1396,'4. Material Balance Activities'!$C$244:$C$292,'4. Material Balance Activities'!$G$244:$G$292,NA,0,1)-_xlfn.XLOOKUP(B1396,'4. Material Balance Activities'!$C$244:$C$292,'4. Material Balance Activities'!$M$244:$M$292,NA,0,1))*G1396)*(1-F1396)</f>
        <v>34.636140000000005</v>
      </c>
      <c r="J1396" s="105" t="s">
        <v>214</v>
      </c>
      <c r="K1396" s="83" t="s">
        <v>214</v>
      </c>
      <c r="L1396" s="102" cm="1">
        <f t="array" ref="L1396">((_xlfn.XLOOKUP(B1396,'4. Material Balance Activities'!$C$244:$C$292,'4. Material Balance Activities'!$J$244:$J$292,NA,0,1)-_xlfn.XLOOKUP(B1396,'4. Material Balance Activities'!$C$244:$C$292,'4. Material Balance Activities'!$P$244:$P$292,NA,0,1))*G1396)*(1-F1396)</f>
        <v>0.13966185483870969</v>
      </c>
      <c r="M1396" s="105" t="s">
        <v>214</v>
      </c>
      <c r="N1396" s="83" t="s">
        <v>214</v>
      </c>
    </row>
    <row r="1397" spans="1:14" x14ac:dyDescent="0.25">
      <c r="A1397" s="79" t="s">
        <v>374</v>
      </c>
      <c r="B1397" s="133" t="s">
        <v>326</v>
      </c>
      <c r="C1397" s="137" t="s">
        <v>432</v>
      </c>
      <c r="D1397" s="81" t="str">
        <f>IFERROR(IF(C1397="No CAS","",INDEX('DEQ Pollutant List'!$C$7:$C$611,MATCH('5. Pollutant Emissions - MB'!C1397,'DEQ Pollutant List'!$B$7:$B$611,0))),"")</f>
        <v>Propylene glycol monomethyl ether acetate</v>
      </c>
      <c r="E1397" s="115"/>
      <c r="F1397" s="138">
        <v>0</v>
      </c>
      <c r="G1397" s="139">
        <v>0.02</v>
      </c>
      <c r="H1397" s="104"/>
      <c r="I1397" s="102" cm="1">
        <f t="array" ref="I1397">((_xlfn.XLOOKUP(B1397,'4. Material Balance Activities'!$C$244:$C$292,'4. Material Balance Activities'!$G$244:$G$292,NA,0,1)-_xlfn.XLOOKUP(B1397,'4. Material Balance Activities'!$C$244:$C$292,'4. Material Balance Activities'!$M$244:$M$292,NA,0,1))*G1397)*(1-F1397)</f>
        <v>9.8960400000000011</v>
      </c>
      <c r="J1397" s="105" t="s">
        <v>214</v>
      </c>
      <c r="K1397" s="83" t="s">
        <v>214</v>
      </c>
      <c r="L1397" s="102" cm="1">
        <f t="array" ref="L1397">((_xlfn.XLOOKUP(B1397,'4. Material Balance Activities'!$C$244:$C$292,'4. Material Balance Activities'!$J$244:$J$292,NA,0,1)-_xlfn.XLOOKUP(B1397,'4. Material Balance Activities'!$C$244:$C$292,'4. Material Balance Activities'!$P$244:$P$292,NA,0,1))*G1397)*(1-F1397)</f>
        <v>3.9903387096774198E-2</v>
      </c>
      <c r="M1397" s="105" t="s">
        <v>214</v>
      </c>
      <c r="N1397" s="83" t="s">
        <v>214</v>
      </c>
    </row>
    <row r="1398" spans="1:14" x14ac:dyDescent="0.25">
      <c r="A1398" s="79" t="s">
        <v>374</v>
      </c>
      <c r="B1398" s="133" t="s">
        <v>326</v>
      </c>
      <c r="C1398" s="137" t="s">
        <v>436</v>
      </c>
      <c r="D1398" s="81" t="str">
        <f>IFERROR(IF(C1398="No CAS","",INDEX('DEQ Pollutant List'!$C$7:$C$611,MATCH('5. Pollutant Emissions - MB'!C1398,'DEQ Pollutant List'!$B$7:$B$611,0))),"")</f>
        <v>1,2,3-Trimethylbenzene</v>
      </c>
      <c r="E1398" s="115"/>
      <c r="F1398" s="138">
        <v>0</v>
      </c>
      <c r="G1398" s="139">
        <v>0.01</v>
      </c>
      <c r="H1398" s="104"/>
      <c r="I1398" s="102" cm="1">
        <f t="array" ref="I1398">((_xlfn.XLOOKUP(B1398,'4. Material Balance Activities'!$C$244:$C$292,'4. Material Balance Activities'!$G$244:$G$292,NA,0,1)-_xlfn.XLOOKUP(B1398,'4. Material Balance Activities'!$C$244:$C$292,'4. Material Balance Activities'!$M$244:$M$292,NA,0,1))*G1398)*(1-F1398)</f>
        <v>4.9480200000000005</v>
      </c>
      <c r="J1398" s="105" t="s">
        <v>214</v>
      </c>
      <c r="K1398" s="83" t="s">
        <v>214</v>
      </c>
      <c r="L1398" s="102" cm="1">
        <f t="array" ref="L1398">((_xlfn.XLOOKUP(B1398,'4. Material Balance Activities'!$C$244:$C$292,'4. Material Balance Activities'!$J$244:$J$292,NA,0,1)-_xlfn.XLOOKUP(B1398,'4. Material Balance Activities'!$C$244:$C$292,'4. Material Balance Activities'!$P$244:$P$292,NA,0,1))*G1398)*(1-F1398)</f>
        <v>1.9951693548387099E-2</v>
      </c>
      <c r="M1398" s="105" t="s">
        <v>214</v>
      </c>
      <c r="N1398" s="83" t="s">
        <v>214</v>
      </c>
    </row>
    <row r="1399" spans="1:14" x14ac:dyDescent="0.25">
      <c r="A1399" s="79" t="s">
        <v>374</v>
      </c>
      <c r="B1399" s="133" t="s">
        <v>327</v>
      </c>
      <c r="C1399" s="137" t="s">
        <v>191</v>
      </c>
      <c r="D1399" s="81" t="str">
        <f>IFERROR(IF(C1399="No CAS","",INDEX('DEQ Pollutant List'!$C$7:$C$611,MATCH('5. Pollutant Emissions - MB'!C1399,'DEQ Pollutant List'!$B$7:$B$611,0))),"")</f>
        <v>Xylene (mixture), including m-xylene, o-xylene, p-xylene</v>
      </c>
      <c r="E1399" s="115"/>
      <c r="F1399" s="138">
        <v>0</v>
      </c>
      <c r="G1399" s="139">
        <v>0.02</v>
      </c>
      <c r="H1399" s="104"/>
      <c r="I1399" s="102" cm="1">
        <f t="array" ref="I1399">((_xlfn.XLOOKUP(B1399,'4. Material Balance Activities'!$C$244:$C$292,'4. Material Balance Activities'!$G$244:$G$292,NA,0,1)-_xlfn.XLOOKUP(B1399,'4. Material Balance Activities'!$C$244:$C$292,'4. Material Balance Activities'!$M$244:$M$292,NA,0,1))*G1399)*(1-F1399)</f>
        <v>15.463470000000001</v>
      </c>
      <c r="J1399" s="105" t="s">
        <v>214</v>
      </c>
      <c r="K1399" s="83" t="s">
        <v>214</v>
      </c>
      <c r="L1399" s="102" cm="1">
        <f t="array" ref="L1399">((_xlfn.XLOOKUP(B1399,'4. Material Balance Activities'!$C$244:$C$292,'4. Material Balance Activities'!$J$244:$J$292,NA,0,1)-_xlfn.XLOOKUP(B1399,'4. Material Balance Activities'!$C$244:$C$292,'4. Material Balance Activities'!$P$244:$P$292,NA,0,1))*G1399)*(1-F1399)</f>
        <v>6.2352701612903225E-2</v>
      </c>
      <c r="M1399" s="105" t="s">
        <v>214</v>
      </c>
      <c r="N1399" s="83" t="s">
        <v>214</v>
      </c>
    </row>
    <row r="1400" spans="1:14" x14ac:dyDescent="0.25">
      <c r="A1400" s="79" t="s">
        <v>374</v>
      </c>
      <c r="B1400" s="133" t="s">
        <v>327</v>
      </c>
      <c r="C1400" s="137" t="s">
        <v>156</v>
      </c>
      <c r="D1400" s="81" t="str">
        <f>IFERROR(IF(C1400="No CAS","",INDEX('DEQ Pollutant List'!$C$7:$C$611,MATCH('5. Pollutant Emissions - MB'!C1400,'DEQ Pollutant List'!$B$7:$B$611,0))),"")</f>
        <v>Formaldehyde</v>
      </c>
      <c r="E1400" s="115"/>
      <c r="F1400" s="138">
        <v>0</v>
      </c>
      <c r="G1400" s="139">
        <v>1E-3</v>
      </c>
      <c r="H1400" s="104"/>
      <c r="I1400" s="102" cm="1">
        <f t="array" ref="I1400">((_xlfn.XLOOKUP(B1400,'4. Material Balance Activities'!$C$244:$C$292,'4. Material Balance Activities'!$G$244:$G$292,NA,0,1)-_xlfn.XLOOKUP(B1400,'4. Material Balance Activities'!$C$244:$C$292,'4. Material Balance Activities'!$M$244:$M$292,NA,0,1))*G1400)*(1-F1400)</f>
        <v>0.77317349999999996</v>
      </c>
      <c r="J1400" s="105" t="s">
        <v>214</v>
      </c>
      <c r="K1400" s="83" t="s">
        <v>214</v>
      </c>
      <c r="L1400" s="102" cm="1">
        <f t="array" ref="L1400">((_xlfn.XLOOKUP(B1400,'4. Material Balance Activities'!$C$244:$C$292,'4. Material Balance Activities'!$J$244:$J$292,NA,0,1)-_xlfn.XLOOKUP(B1400,'4. Material Balance Activities'!$C$244:$C$292,'4. Material Balance Activities'!$P$244:$P$292,NA,0,1))*G1400)*(1-F1400)</f>
        <v>3.1176350806451612E-3</v>
      </c>
      <c r="M1400" s="105" t="s">
        <v>214</v>
      </c>
      <c r="N1400" s="83" t="s">
        <v>214</v>
      </c>
    </row>
    <row r="1401" spans="1:14" x14ac:dyDescent="0.25">
      <c r="A1401" s="79" t="s">
        <v>374</v>
      </c>
      <c r="B1401" s="133" t="s">
        <v>327</v>
      </c>
      <c r="C1401" s="137" t="s">
        <v>431</v>
      </c>
      <c r="D1401" s="81" t="str">
        <f>IFERROR(IF(C1401="No CAS","",INDEX('DEQ Pollutant List'!$C$7:$C$611,MATCH('5. Pollutant Emissions - MB'!C1401,'DEQ Pollutant List'!$B$7:$B$611,0))),"")</f>
        <v>1,2,4-Trimethylbenzene</v>
      </c>
      <c r="E1401" s="115"/>
      <c r="F1401" s="138">
        <v>0</v>
      </c>
      <c r="G1401" s="139">
        <v>0.01</v>
      </c>
      <c r="H1401" s="104"/>
      <c r="I1401" s="102" cm="1">
        <f t="array" ref="I1401">((_xlfn.XLOOKUP(B1401,'4. Material Balance Activities'!$C$244:$C$292,'4. Material Balance Activities'!$G$244:$G$292,NA,0,1)-_xlfn.XLOOKUP(B1401,'4. Material Balance Activities'!$C$244:$C$292,'4. Material Balance Activities'!$M$244:$M$292,NA,0,1))*G1401)*(1-F1401)</f>
        <v>7.7317350000000005</v>
      </c>
      <c r="J1401" s="105" t="s">
        <v>214</v>
      </c>
      <c r="K1401" s="83" t="s">
        <v>214</v>
      </c>
      <c r="L1401" s="102" cm="1">
        <f t="array" ref="L1401">((_xlfn.XLOOKUP(B1401,'4. Material Balance Activities'!$C$244:$C$292,'4. Material Balance Activities'!$J$244:$J$292,NA,0,1)-_xlfn.XLOOKUP(B1401,'4. Material Balance Activities'!$C$244:$C$292,'4. Material Balance Activities'!$P$244:$P$292,NA,0,1))*G1401)*(1-F1401)</f>
        <v>3.1176350806451612E-2</v>
      </c>
      <c r="M1401" s="105" t="s">
        <v>214</v>
      </c>
      <c r="N1401" s="83" t="s">
        <v>214</v>
      </c>
    </row>
    <row r="1402" spans="1:14" x14ac:dyDescent="0.25">
      <c r="A1402" s="79" t="s">
        <v>374</v>
      </c>
      <c r="B1402" s="133" t="s">
        <v>327</v>
      </c>
      <c r="C1402" s="137" t="s">
        <v>437</v>
      </c>
      <c r="D1402" s="81" t="str">
        <f>IFERROR(IF(C1402="No CAS","",INDEX('DEQ Pollutant List'!$C$7:$C$611,MATCH('5. Pollutant Emissions - MB'!C1402,'DEQ Pollutant List'!$B$7:$B$611,0))),"")</f>
        <v>1,3,5-Trimethylbenzene</v>
      </c>
      <c r="E1402" s="115"/>
      <c r="F1402" s="138">
        <v>0</v>
      </c>
      <c r="G1402" s="139">
        <v>0.01</v>
      </c>
      <c r="H1402" s="104"/>
      <c r="I1402" s="102" cm="1">
        <f t="array" ref="I1402">((_xlfn.XLOOKUP(B1402,'4. Material Balance Activities'!$C$244:$C$292,'4. Material Balance Activities'!$G$244:$G$292,NA,0,1)-_xlfn.XLOOKUP(B1402,'4. Material Balance Activities'!$C$244:$C$292,'4. Material Balance Activities'!$M$244:$M$292,NA,0,1))*G1402)*(1-F1402)</f>
        <v>7.7317350000000005</v>
      </c>
      <c r="J1402" s="105" t="s">
        <v>214</v>
      </c>
      <c r="K1402" s="83" t="s">
        <v>214</v>
      </c>
      <c r="L1402" s="102" cm="1">
        <f t="array" ref="L1402">((_xlfn.XLOOKUP(B1402,'4. Material Balance Activities'!$C$244:$C$292,'4. Material Balance Activities'!$J$244:$J$292,NA,0,1)-_xlfn.XLOOKUP(B1402,'4. Material Balance Activities'!$C$244:$C$292,'4. Material Balance Activities'!$P$244:$P$292,NA,0,1))*G1402)*(1-F1402)</f>
        <v>3.1176350806451612E-2</v>
      </c>
      <c r="M1402" s="105" t="s">
        <v>214</v>
      </c>
      <c r="N1402" s="83" t="s">
        <v>214</v>
      </c>
    </row>
    <row r="1403" spans="1:14" x14ac:dyDescent="0.25">
      <c r="A1403" s="79" t="s">
        <v>374</v>
      </c>
      <c r="B1403" s="133" t="s">
        <v>327</v>
      </c>
      <c r="C1403" s="137" t="s">
        <v>436</v>
      </c>
      <c r="D1403" s="81" t="str">
        <f>IFERROR(IF(C1403="No CAS","",INDEX('DEQ Pollutant List'!$C$7:$C$611,MATCH('5. Pollutant Emissions - MB'!C1403,'DEQ Pollutant List'!$B$7:$B$611,0))),"")</f>
        <v>1,2,3-Trimethylbenzene</v>
      </c>
      <c r="E1403" s="115"/>
      <c r="F1403" s="138">
        <v>0</v>
      </c>
      <c r="G1403" s="139">
        <v>3.0000000000000001E-3</v>
      </c>
      <c r="H1403" s="104"/>
      <c r="I1403" s="102" cm="1">
        <f t="array" ref="I1403">((_xlfn.XLOOKUP(B1403,'4. Material Balance Activities'!$C$244:$C$292,'4. Material Balance Activities'!$G$244:$G$292,NA,0,1)-_xlfn.XLOOKUP(B1403,'4. Material Balance Activities'!$C$244:$C$292,'4. Material Balance Activities'!$M$244:$M$292,NA,0,1))*G1403)*(1-F1403)</f>
        <v>2.3195204999999999</v>
      </c>
      <c r="J1403" s="105" t="s">
        <v>214</v>
      </c>
      <c r="K1403" s="83" t="s">
        <v>214</v>
      </c>
      <c r="L1403" s="102" cm="1">
        <f t="array" ref="L1403">((_xlfn.XLOOKUP(B1403,'4. Material Balance Activities'!$C$244:$C$292,'4. Material Balance Activities'!$J$244:$J$292,NA,0,1)-_xlfn.XLOOKUP(B1403,'4. Material Balance Activities'!$C$244:$C$292,'4. Material Balance Activities'!$P$244:$P$292,NA,0,1))*G1403)*(1-F1403)</f>
        <v>9.3529052419354837E-3</v>
      </c>
      <c r="M1403" s="105" t="s">
        <v>214</v>
      </c>
      <c r="N1403" s="83" t="s">
        <v>214</v>
      </c>
    </row>
    <row r="1404" spans="1:14" x14ac:dyDescent="0.25">
      <c r="A1404" s="79" t="s">
        <v>374</v>
      </c>
      <c r="B1404" s="133" t="s">
        <v>327</v>
      </c>
      <c r="C1404" s="137" t="s">
        <v>181</v>
      </c>
      <c r="D1404" s="81" t="str">
        <f>IFERROR(IF(C1404="No CAS","",INDEX('DEQ Pollutant List'!$C$7:$C$611,MATCH('5. Pollutant Emissions - MB'!C1404,'DEQ Pollutant List'!$B$7:$B$611,0))),"")</f>
        <v>Ethyl benzene</v>
      </c>
      <c r="E1404" s="115"/>
      <c r="F1404" s="138">
        <v>0</v>
      </c>
      <c r="G1404" s="139">
        <v>3.0000000000000001E-3</v>
      </c>
      <c r="H1404" s="104"/>
      <c r="I1404" s="102" cm="1">
        <f t="array" ref="I1404">((_xlfn.XLOOKUP(B1404,'4. Material Balance Activities'!$C$244:$C$292,'4. Material Balance Activities'!$G$244:$G$292,NA,0,1)-_xlfn.XLOOKUP(B1404,'4. Material Balance Activities'!$C$244:$C$292,'4. Material Balance Activities'!$M$244:$M$292,NA,0,1))*G1404)*(1-F1404)</f>
        <v>2.3195204999999999</v>
      </c>
      <c r="J1404" s="105" t="s">
        <v>214</v>
      </c>
      <c r="K1404" s="83" t="s">
        <v>214</v>
      </c>
      <c r="L1404" s="102" cm="1">
        <f t="array" ref="L1404">((_xlfn.XLOOKUP(B1404,'4. Material Balance Activities'!$C$244:$C$292,'4. Material Balance Activities'!$J$244:$J$292,NA,0,1)-_xlfn.XLOOKUP(B1404,'4. Material Balance Activities'!$C$244:$C$292,'4. Material Balance Activities'!$P$244:$P$292,NA,0,1))*G1404)*(1-F1404)</f>
        <v>9.3529052419354837E-3</v>
      </c>
      <c r="M1404" s="105" t="s">
        <v>214</v>
      </c>
      <c r="N1404" s="83" t="s">
        <v>214</v>
      </c>
    </row>
    <row r="1405" spans="1:14" x14ac:dyDescent="0.25">
      <c r="A1405" s="79" t="s">
        <v>374</v>
      </c>
      <c r="B1405" s="133" t="s">
        <v>327</v>
      </c>
      <c r="C1405" s="137" t="s">
        <v>428</v>
      </c>
      <c r="D1405" s="81" t="str">
        <f>IFERROR(IF(C1405="No CAS","",INDEX('DEQ Pollutant List'!$C$7:$C$611,MATCH('5. Pollutant Emissions - MB'!C1405,'DEQ Pollutant List'!$B$7:$B$611,0))),"")</f>
        <v>Isopropylbenzene (cumene)</v>
      </c>
      <c r="E1405" s="115"/>
      <c r="F1405" s="138">
        <v>0</v>
      </c>
      <c r="G1405" s="139">
        <v>1E-3</v>
      </c>
      <c r="H1405" s="104"/>
      <c r="I1405" s="102" cm="1">
        <f t="array" ref="I1405">((_xlfn.XLOOKUP(B1405,'4. Material Balance Activities'!$C$244:$C$292,'4. Material Balance Activities'!$G$244:$G$292,NA,0,1)-_xlfn.XLOOKUP(B1405,'4. Material Balance Activities'!$C$244:$C$292,'4. Material Balance Activities'!$M$244:$M$292,NA,0,1))*G1405)*(1-F1405)</f>
        <v>0.77317349999999996</v>
      </c>
      <c r="J1405" s="105" t="s">
        <v>214</v>
      </c>
      <c r="K1405" s="83" t="s">
        <v>214</v>
      </c>
      <c r="L1405" s="102" cm="1">
        <f t="array" ref="L1405">((_xlfn.XLOOKUP(B1405,'4. Material Balance Activities'!$C$244:$C$292,'4. Material Balance Activities'!$J$244:$J$292,NA,0,1)-_xlfn.XLOOKUP(B1405,'4. Material Balance Activities'!$C$244:$C$292,'4. Material Balance Activities'!$P$244:$P$292,NA,0,1))*G1405)*(1-F1405)</f>
        <v>3.1176350806451612E-3</v>
      </c>
      <c r="M1405" s="105" t="s">
        <v>214</v>
      </c>
      <c r="N1405" s="83" t="s">
        <v>214</v>
      </c>
    </row>
    <row r="1406" spans="1:14" x14ac:dyDescent="0.25">
      <c r="A1406" s="79" t="s">
        <v>374</v>
      </c>
      <c r="B1406" s="133" t="s">
        <v>327</v>
      </c>
      <c r="C1406" s="137" t="s">
        <v>430</v>
      </c>
      <c r="D1406" s="81" t="str">
        <f>IFERROR(IF(C1406="No CAS","",INDEX('DEQ Pollutant List'!$C$7:$C$611,MATCH('5. Pollutant Emissions - MB'!C1406,'DEQ Pollutant List'!$B$7:$B$611,0))),"")</f>
        <v>n-Butyl alcohol</v>
      </c>
      <c r="E1406" s="115"/>
      <c r="F1406" s="138">
        <v>0</v>
      </c>
      <c r="G1406" s="139">
        <v>0.06</v>
      </c>
      <c r="H1406" s="104"/>
      <c r="I1406" s="102" cm="1">
        <f t="array" ref="I1406">((_xlfn.XLOOKUP(B1406,'4. Material Balance Activities'!$C$244:$C$292,'4. Material Balance Activities'!$G$244:$G$292,NA,0,1)-_xlfn.XLOOKUP(B1406,'4. Material Balance Activities'!$C$244:$C$292,'4. Material Balance Activities'!$M$244:$M$292,NA,0,1))*G1406)*(1-F1406)</f>
        <v>46.390409999999996</v>
      </c>
      <c r="J1406" s="105" t="s">
        <v>214</v>
      </c>
      <c r="K1406" s="83" t="s">
        <v>214</v>
      </c>
      <c r="L1406" s="102" cm="1">
        <f t="array" ref="L1406">((_xlfn.XLOOKUP(B1406,'4. Material Balance Activities'!$C$244:$C$292,'4. Material Balance Activities'!$J$244:$J$292,NA,0,1)-_xlfn.XLOOKUP(B1406,'4. Material Balance Activities'!$C$244:$C$292,'4. Material Balance Activities'!$P$244:$P$292,NA,0,1))*G1406)*(1-F1406)</f>
        <v>0.18705810483870966</v>
      </c>
      <c r="M1406" s="105" t="s">
        <v>214</v>
      </c>
      <c r="N1406" s="83" t="s">
        <v>214</v>
      </c>
    </row>
    <row r="1407" spans="1:14" x14ac:dyDescent="0.25">
      <c r="A1407" s="79" t="s">
        <v>374</v>
      </c>
      <c r="B1407" s="133" t="s">
        <v>327</v>
      </c>
      <c r="C1407" s="137" t="s">
        <v>432</v>
      </c>
      <c r="D1407" s="81" t="str">
        <f>IFERROR(IF(C1407="No CAS","",INDEX('DEQ Pollutant List'!$C$7:$C$611,MATCH('5. Pollutant Emissions - MB'!C1407,'DEQ Pollutant List'!$B$7:$B$611,0))),"")</f>
        <v>Propylene glycol monomethyl ether acetate</v>
      </c>
      <c r="E1407" s="115"/>
      <c r="F1407" s="138">
        <v>0</v>
      </c>
      <c r="G1407" s="139">
        <v>0.01</v>
      </c>
      <c r="H1407" s="104"/>
      <c r="I1407" s="102" cm="1">
        <f t="array" ref="I1407">((_xlfn.XLOOKUP(B1407,'4. Material Balance Activities'!$C$244:$C$292,'4. Material Balance Activities'!$G$244:$G$292,NA,0,1)-_xlfn.XLOOKUP(B1407,'4. Material Balance Activities'!$C$244:$C$292,'4. Material Balance Activities'!$M$244:$M$292,NA,0,1))*G1407)*(1-F1407)</f>
        <v>7.7317350000000005</v>
      </c>
      <c r="J1407" s="105" t="s">
        <v>214</v>
      </c>
      <c r="K1407" s="83" t="s">
        <v>214</v>
      </c>
      <c r="L1407" s="102" cm="1">
        <f t="array" ref="L1407">((_xlfn.XLOOKUP(B1407,'4. Material Balance Activities'!$C$244:$C$292,'4. Material Balance Activities'!$J$244:$J$292,NA,0,1)-_xlfn.XLOOKUP(B1407,'4. Material Balance Activities'!$C$244:$C$292,'4. Material Balance Activities'!$P$244:$P$292,NA,0,1))*G1407)*(1-F1407)</f>
        <v>3.1176350806451612E-2</v>
      </c>
      <c r="M1407" s="105" t="s">
        <v>214</v>
      </c>
      <c r="N1407" s="83" t="s">
        <v>214</v>
      </c>
    </row>
    <row r="1408" spans="1:14" x14ac:dyDescent="0.25">
      <c r="A1408" s="79" t="s">
        <v>374</v>
      </c>
      <c r="B1408" s="133" t="s">
        <v>328</v>
      </c>
      <c r="C1408" s="137" t="s">
        <v>191</v>
      </c>
      <c r="D1408" s="81" t="str">
        <f>IFERROR(IF(C1408="No CAS","",INDEX('DEQ Pollutant List'!$C$7:$C$611,MATCH('5. Pollutant Emissions - MB'!C1408,'DEQ Pollutant List'!$B$7:$B$611,0))),"")</f>
        <v>Xylene (mixture), including m-xylene, o-xylene, p-xylene</v>
      </c>
      <c r="E1408" s="115"/>
      <c r="F1408" s="138">
        <v>0</v>
      </c>
      <c r="G1408" s="139">
        <v>0.01</v>
      </c>
      <c r="H1408" s="104"/>
      <c r="I1408" s="102" cm="1">
        <f t="array" ref="I1408">((_xlfn.XLOOKUP(B1408,'4. Material Balance Activities'!$C$244:$C$292,'4. Material Balance Activities'!$G$244:$G$292,NA,0,1)-_xlfn.XLOOKUP(B1408,'4. Material Balance Activities'!$C$244:$C$292,'4. Material Balance Activities'!$M$244:$M$292,NA,0,1))*G1408)*(1-F1408)</f>
        <v>4.1256600000000008</v>
      </c>
      <c r="J1408" s="105" t="s">
        <v>214</v>
      </c>
      <c r="K1408" s="83" t="s">
        <v>214</v>
      </c>
      <c r="L1408" s="102" cm="1">
        <f t="array" ref="L1408">((_xlfn.XLOOKUP(B1408,'4. Material Balance Activities'!$C$244:$C$292,'4. Material Balance Activities'!$J$244:$J$292,NA,0,1)-_xlfn.XLOOKUP(B1408,'4. Material Balance Activities'!$C$244:$C$292,'4. Material Balance Activities'!$P$244:$P$292,NA,0,1))*G1408)*(1-F1408)</f>
        <v>1.6635725806451614E-2</v>
      </c>
      <c r="M1408" s="105" t="s">
        <v>214</v>
      </c>
      <c r="N1408" s="83" t="s">
        <v>214</v>
      </c>
    </row>
    <row r="1409" spans="1:14" x14ac:dyDescent="0.25">
      <c r="A1409" s="79" t="s">
        <v>374</v>
      </c>
      <c r="B1409" s="133" t="s">
        <v>328</v>
      </c>
      <c r="C1409" s="137" t="s">
        <v>156</v>
      </c>
      <c r="D1409" s="81" t="str">
        <f>IFERROR(IF(C1409="No CAS","",INDEX('DEQ Pollutant List'!$C$7:$C$611,MATCH('5. Pollutant Emissions - MB'!C1409,'DEQ Pollutant List'!$B$7:$B$611,0))),"")</f>
        <v>Formaldehyde</v>
      </c>
      <c r="E1409" s="115"/>
      <c r="F1409" s="138">
        <v>0</v>
      </c>
      <c r="G1409" s="139">
        <v>1E-3</v>
      </c>
      <c r="H1409" s="104"/>
      <c r="I1409" s="102" cm="1">
        <f t="array" ref="I1409">((_xlfn.XLOOKUP(B1409,'4. Material Balance Activities'!$C$244:$C$292,'4. Material Balance Activities'!$G$244:$G$292,NA,0,1)-_xlfn.XLOOKUP(B1409,'4. Material Balance Activities'!$C$244:$C$292,'4. Material Balance Activities'!$M$244:$M$292,NA,0,1))*G1409)*(1-F1409)</f>
        <v>0.41256600000000004</v>
      </c>
      <c r="J1409" s="105" t="s">
        <v>214</v>
      </c>
      <c r="K1409" s="83" t="s">
        <v>214</v>
      </c>
      <c r="L1409" s="102" cm="1">
        <f t="array" ref="L1409">((_xlfn.XLOOKUP(B1409,'4. Material Balance Activities'!$C$244:$C$292,'4. Material Balance Activities'!$J$244:$J$292,NA,0,1)-_xlfn.XLOOKUP(B1409,'4. Material Balance Activities'!$C$244:$C$292,'4. Material Balance Activities'!$P$244:$P$292,NA,0,1))*G1409)*(1-F1409)</f>
        <v>1.6635725806451614E-3</v>
      </c>
      <c r="M1409" s="105" t="s">
        <v>214</v>
      </c>
      <c r="N1409" s="83" t="s">
        <v>214</v>
      </c>
    </row>
    <row r="1410" spans="1:14" x14ac:dyDescent="0.25">
      <c r="A1410" s="79" t="s">
        <v>374</v>
      </c>
      <c r="B1410" s="133" t="s">
        <v>328</v>
      </c>
      <c r="C1410" s="137" t="s">
        <v>431</v>
      </c>
      <c r="D1410" s="81" t="str">
        <f>IFERROR(IF(C1410="No CAS","",INDEX('DEQ Pollutant List'!$C$7:$C$611,MATCH('5. Pollutant Emissions - MB'!C1410,'DEQ Pollutant List'!$B$7:$B$611,0))),"")</f>
        <v>1,2,4-Trimethylbenzene</v>
      </c>
      <c r="E1410" s="115"/>
      <c r="F1410" s="138">
        <v>0</v>
      </c>
      <c r="G1410" s="139">
        <v>0.01</v>
      </c>
      <c r="H1410" s="104"/>
      <c r="I1410" s="102" cm="1">
        <f t="array" ref="I1410">((_xlfn.XLOOKUP(B1410,'4. Material Balance Activities'!$C$244:$C$292,'4. Material Balance Activities'!$G$244:$G$292,NA,0,1)-_xlfn.XLOOKUP(B1410,'4. Material Balance Activities'!$C$244:$C$292,'4. Material Balance Activities'!$M$244:$M$292,NA,0,1))*G1410)*(1-F1410)</f>
        <v>4.1256600000000008</v>
      </c>
      <c r="J1410" s="105" t="s">
        <v>214</v>
      </c>
      <c r="K1410" s="83" t="s">
        <v>214</v>
      </c>
      <c r="L1410" s="102" cm="1">
        <f t="array" ref="L1410">((_xlfn.XLOOKUP(B1410,'4. Material Balance Activities'!$C$244:$C$292,'4. Material Balance Activities'!$J$244:$J$292,NA,0,1)-_xlfn.XLOOKUP(B1410,'4. Material Balance Activities'!$C$244:$C$292,'4. Material Balance Activities'!$P$244:$P$292,NA,0,1))*G1410)*(1-F1410)</f>
        <v>1.6635725806451614E-2</v>
      </c>
      <c r="M1410" s="105" t="s">
        <v>214</v>
      </c>
      <c r="N1410" s="83" t="s">
        <v>214</v>
      </c>
    </row>
    <row r="1411" spans="1:14" x14ac:dyDescent="0.25">
      <c r="A1411" s="79" t="s">
        <v>374</v>
      </c>
      <c r="B1411" s="133" t="s">
        <v>328</v>
      </c>
      <c r="C1411" s="137" t="s">
        <v>437</v>
      </c>
      <c r="D1411" s="81" t="str">
        <f>IFERROR(IF(C1411="No CAS","",INDEX('DEQ Pollutant List'!$C$7:$C$611,MATCH('5. Pollutant Emissions - MB'!C1411,'DEQ Pollutant List'!$B$7:$B$611,0))),"")</f>
        <v>1,3,5-Trimethylbenzene</v>
      </c>
      <c r="E1411" s="115"/>
      <c r="F1411" s="138">
        <v>0</v>
      </c>
      <c r="G1411" s="139">
        <v>0.01</v>
      </c>
      <c r="H1411" s="104"/>
      <c r="I1411" s="102" cm="1">
        <f t="array" ref="I1411">((_xlfn.XLOOKUP(B1411,'4. Material Balance Activities'!$C$244:$C$292,'4. Material Balance Activities'!$G$244:$G$292,NA,0,1)-_xlfn.XLOOKUP(B1411,'4. Material Balance Activities'!$C$244:$C$292,'4. Material Balance Activities'!$M$244:$M$292,NA,0,1))*G1411)*(1-F1411)</f>
        <v>4.1256600000000008</v>
      </c>
      <c r="J1411" s="105" t="s">
        <v>214</v>
      </c>
      <c r="K1411" s="83" t="s">
        <v>214</v>
      </c>
      <c r="L1411" s="102" cm="1">
        <f t="array" ref="L1411">((_xlfn.XLOOKUP(B1411,'4. Material Balance Activities'!$C$244:$C$292,'4. Material Balance Activities'!$J$244:$J$292,NA,0,1)-_xlfn.XLOOKUP(B1411,'4. Material Balance Activities'!$C$244:$C$292,'4. Material Balance Activities'!$P$244:$P$292,NA,0,1))*G1411)*(1-F1411)</f>
        <v>1.6635725806451614E-2</v>
      </c>
      <c r="M1411" s="105" t="s">
        <v>214</v>
      </c>
      <c r="N1411" s="83" t="s">
        <v>214</v>
      </c>
    </row>
    <row r="1412" spans="1:14" x14ac:dyDescent="0.25">
      <c r="A1412" s="79" t="s">
        <v>374</v>
      </c>
      <c r="B1412" s="133" t="s">
        <v>328</v>
      </c>
      <c r="C1412" s="137" t="s">
        <v>181</v>
      </c>
      <c r="D1412" s="81" t="str">
        <f>IFERROR(IF(C1412="No CAS","",INDEX('DEQ Pollutant List'!$C$7:$C$611,MATCH('5. Pollutant Emissions - MB'!C1412,'DEQ Pollutant List'!$B$7:$B$611,0))),"")</f>
        <v>Ethyl benzene</v>
      </c>
      <c r="E1412" s="115"/>
      <c r="F1412" s="138">
        <v>0</v>
      </c>
      <c r="G1412" s="139">
        <v>1E-3</v>
      </c>
      <c r="H1412" s="104"/>
      <c r="I1412" s="102" cm="1">
        <f t="array" ref="I1412">((_xlfn.XLOOKUP(B1412,'4. Material Balance Activities'!$C$244:$C$292,'4. Material Balance Activities'!$G$244:$G$292,NA,0,1)-_xlfn.XLOOKUP(B1412,'4. Material Balance Activities'!$C$244:$C$292,'4. Material Balance Activities'!$M$244:$M$292,NA,0,1))*G1412)*(1-F1412)</f>
        <v>0.41256600000000004</v>
      </c>
      <c r="J1412" s="105" t="s">
        <v>214</v>
      </c>
      <c r="K1412" s="83" t="s">
        <v>214</v>
      </c>
      <c r="L1412" s="102" cm="1">
        <f t="array" ref="L1412">((_xlfn.XLOOKUP(B1412,'4. Material Balance Activities'!$C$244:$C$292,'4. Material Balance Activities'!$J$244:$J$292,NA,0,1)-_xlfn.XLOOKUP(B1412,'4. Material Balance Activities'!$C$244:$C$292,'4. Material Balance Activities'!$P$244:$P$292,NA,0,1))*G1412)*(1-F1412)</f>
        <v>1.6635725806451614E-3</v>
      </c>
      <c r="M1412" s="105" t="s">
        <v>214</v>
      </c>
      <c r="N1412" s="83" t="s">
        <v>214</v>
      </c>
    </row>
    <row r="1413" spans="1:14" x14ac:dyDescent="0.25">
      <c r="A1413" s="79" t="s">
        <v>374</v>
      </c>
      <c r="B1413" s="133" t="s">
        <v>328</v>
      </c>
      <c r="C1413" s="137" t="s">
        <v>428</v>
      </c>
      <c r="D1413" s="81" t="str">
        <f>IFERROR(IF(C1413="No CAS","",INDEX('DEQ Pollutant List'!$C$7:$C$611,MATCH('5. Pollutant Emissions - MB'!C1413,'DEQ Pollutant List'!$B$7:$B$611,0))),"")</f>
        <v>Isopropylbenzene (cumene)</v>
      </c>
      <c r="E1413" s="115"/>
      <c r="F1413" s="138">
        <v>0</v>
      </c>
      <c r="G1413" s="139">
        <v>2E-3</v>
      </c>
      <c r="H1413" s="104"/>
      <c r="I1413" s="102" cm="1">
        <f t="array" ref="I1413">((_xlfn.XLOOKUP(B1413,'4. Material Balance Activities'!$C$244:$C$292,'4. Material Balance Activities'!$G$244:$G$292,NA,0,1)-_xlfn.XLOOKUP(B1413,'4. Material Balance Activities'!$C$244:$C$292,'4. Material Balance Activities'!$M$244:$M$292,NA,0,1))*G1413)*(1-F1413)</f>
        <v>0.82513200000000009</v>
      </c>
      <c r="J1413" s="105" t="s">
        <v>214</v>
      </c>
      <c r="K1413" s="83" t="s">
        <v>214</v>
      </c>
      <c r="L1413" s="102" cm="1">
        <f t="array" ref="L1413">((_xlfn.XLOOKUP(B1413,'4. Material Balance Activities'!$C$244:$C$292,'4. Material Balance Activities'!$J$244:$J$292,NA,0,1)-_xlfn.XLOOKUP(B1413,'4. Material Balance Activities'!$C$244:$C$292,'4. Material Balance Activities'!$P$244:$P$292,NA,0,1))*G1413)*(1-F1413)</f>
        <v>3.3271451612903228E-3</v>
      </c>
      <c r="M1413" s="105" t="s">
        <v>214</v>
      </c>
      <c r="N1413" s="83" t="s">
        <v>214</v>
      </c>
    </row>
    <row r="1414" spans="1:14" x14ac:dyDescent="0.25">
      <c r="A1414" s="79" t="s">
        <v>374</v>
      </c>
      <c r="B1414" s="133" t="s">
        <v>328</v>
      </c>
      <c r="C1414" s="137" t="s">
        <v>430</v>
      </c>
      <c r="D1414" s="81" t="str">
        <f>IFERROR(IF(C1414="No CAS","",INDEX('DEQ Pollutant List'!$C$7:$C$611,MATCH('5. Pollutant Emissions - MB'!C1414,'DEQ Pollutant List'!$B$7:$B$611,0))),"")</f>
        <v>n-Butyl alcohol</v>
      </c>
      <c r="E1414" s="115"/>
      <c r="F1414" s="138">
        <v>0</v>
      </c>
      <c r="G1414" s="139">
        <v>7.0000000000000007E-2</v>
      </c>
      <c r="H1414" s="104"/>
      <c r="I1414" s="102" cm="1">
        <f t="array" ref="I1414">((_xlfn.XLOOKUP(B1414,'4. Material Balance Activities'!$C$244:$C$292,'4. Material Balance Activities'!$G$244:$G$292,NA,0,1)-_xlfn.XLOOKUP(B1414,'4. Material Balance Activities'!$C$244:$C$292,'4. Material Balance Activities'!$M$244:$M$292,NA,0,1))*G1414)*(1-F1414)</f>
        <v>28.879620000000006</v>
      </c>
      <c r="J1414" s="105" t="s">
        <v>214</v>
      </c>
      <c r="K1414" s="83" t="s">
        <v>214</v>
      </c>
      <c r="L1414" s="102" cm="1">
        <f t="array" ref="L1414">((_xlfn.XLOOKUP(B1414,'4. Material Balance Activities'!$C$244:$C$292,'4. Material Balance Activities'!$J$244:$J$292,NA,0,1)-_xlfn.XLOOKUP(B1414,'4. Material Balance Activities'!$C$244:$C$292,'4. Material Balance Activities'!$P$244:$P$292,NA,0,1))*G1414)*(1-F1414)</f>
        <v>0.11645008064516131</v>
      </c>
      <c r="M1414" s="105" t="s">
        <v>214</v>
      </c>
      <c r="N1414" s="83" t="s">
        <v>214</v>
      </c>
    </row>
    <row r="1415" spans="1:14" x14ac:dyDescent="0.25">
      <c r="A1415" s="79" t="s">
        <v>374</v>
      </c>
      <c r="B1415" s="133" t="s">
        <v>328</v>
      </c>
      <c r="C1415" s="137" t="s">
        <v>432</v>
      </c>
      <c r="D1415" s="81" t="str">
        <f>IFERROR(IF(C1415="No CAS","",INDEX('DEQ Pollutant List'!$C$7:$C$611,MATCH('5. Pollutant Emissions - MB'!C1415,'DEQ Pollutant List'!$B$7:$B$611,0))),"")</f>
        <v>Propylene glycol monomethyl ether acetate</v>
      </c>
      <c r="E1415" s="115"/>
      <c r="F1415" s="138">
        <v>0</v>
      </c>
      <c r="G1415" s="139">
        <v>0.02</v>
      </c>
      <c r="H1415" s="104"/>
      <c r="I1415" s="102" cm="1">
        <f t="array" ref="I1415">((_xlfn.XLOOKUP(B1415,'4. Material Balance Activities'!$C$244:$C$292,'4. Material Balance Activities'!$G$244:$G$292,NA,0,1)-_xlfn.XLOOKUP(B1415,'4. Material Balance Activities'!$C$244:$C$292,'4. Material Balance Activities'!$M$244:$M$292,NA,0,1))*G1415)*(1-F1415)</f>
        <v>8.2513200000000015</v>
      </c>
      <c r="J1415" s="105" t="s">
        <v>214</v>
      </c>
      <c r="K1415" s="83" t="s">
        <v>214</v>
      </c>
      <c r="L1415" s="102" cm="1">
        <f t="array" ref="L1415">((_xlfn.XLOOKUP(B1415,'4. Material Balance Activities'!$C$244:$C$292,'4. Material Balance Activities'!$J$244:$J$292,NA,0,1)-_xlfn.XLOOKUP(B1415,'4. Material Balance Activities'!$C$244:$C$292,'4. Material Balance Activities'!$P$244:$P$292,NA,0,1))*G1415)*(1-F1415)</f>
        <v>3.3271451612903229E-2</v>
      </c>
      <c r="M1415" s="105" t="s">
        <v>214</v>
      </c>
      <c r="N1415" s="83" t="s">
        <v>214</v>
      </c>
    </row>
    <row r="1416" spans="1:14" x14ac:dyDescent="0.25">
      <c r="A1416" s="79" t="s">
        <v>374</v>
      </c>
      <c r="B1416" s="133" t="s">
        <v>328</v>
      </c>
      <c r="C1416" s="137" t="s">
        <v>436</v>
      </c>
      <c r="D1416" s="81" t="str">
        <f>IFERROR(IF(C1416="No CAS","",INDEX('DEQ Pollutant List'!$C$7:$C$611,MATCH('5. Pollutant Emissions - MB'!C1416,'DEQ Pollutant List'!$B$7:$B$611,0))),"")</f>
        <v>1,2,3-Trimethylbenzene</v>
      </c>
      <c r="E1416" s="115"/>
      <c r="F1416" s="138">
        <v>0</v>
      </c>
      <c r="G1416" s="139">
        <v>0.01</v>
      </c>
      <c r="H1416" s="104"/>
      <c r="I1416" s="102" cm="1">
        <f t="array" ref="I1416">((_xlfn.XLOOKUP(B1416,'4. Material Balance Activities'!$C$244:$C$292,'4. Material Balance Activities'!$G$244:$G$292,NA,0,1)-_xlfn.XLOOKUP(B1416,'4. Material Balance Activities'!$C$244:$C$292,'4. Material Balance Activities'!$M$244:$M$292,NA,0,1))*G1416)*(1-F1416)</f>
        <v>4.1256600000000008</v>
      </c>
      <c r="J1416" s="105" t="s">
        <v>214</v>
      </c>
      <c r="K1416" s="83" t="s">
        <v>214</v>
      </c>
      <c r="L1416" s="102" cm="1">
        <f t="array" ref="L1416">((_xlfn.XLOOKUP(B1416,'4. Material Balance Activities'!$C$244:$C$292,'4. Material Balance Activities'!$J$244:$J$292,NA,0,1)-_xlfn.XLOOKUP(B1416,'4. Material Balance Activities'!$C$244:$C$292,'4. Material Balance Activities'!$P$244:$P$292,NA,0,1))*G1416)*(1-F1416)</f>
        <v>1.6635725806451614E-2</v>
      </c>
      <c r="M1416" s="105" t="s">
        <v>214</v>
      </c>
      <c r="N1416" s="83" t="s">
        <v>214</v>
      </c>
    </row>
    <row r="1417" spans="1:14" x14ac:dyDescent="0.25">
      <c r="A1417" s="79" t="s">
        <v>374</v>
      </c>
      <c r="B1417" s="133" t="s">
        <v>329</v>
      </c>
      <c r="C1417" s="137" t="s">
        <v>181</v>
      </c>
      <c r="D1417" s="81" t="str">
        <f>IFERROR(IF(C1417="No CAS","",INDEX('DEQ Pollutant List'!$C$7:$C$611,MATCH('5. Pollutant Emissions - MB'!C1417,'DEQ Pollutant List'!$B$7:$B$611,0))),"")</f>
        <v>Ethyl benzene</v>
      </c>
      <c r="E1417" s="115"/>
      <c r="F1417" s="138">
        <f>1-(1-0.75)*(1-0.992)</f>
        <v>0.998</v>
      </c>
      <c r="G1417" s="139">
        <v>6.0000000000000001E-3</v>
      </c>
      <c r="H1417" s="104"/>
      <c r="I1417" s="102" cm="1">
        <f t="array" ref="I1417">((_xlfn.XLOOKUP(B1417,'4. Material Balance Activities'!$C$244:$C$292,'4. Material Balance Activities'!$G$244:$G$292,NA,0,1)-_xlfn.XLOOKUP(B1417,'4. Material Balance Activities'!$C$244:$C$292,'4. Material Balance Activities'!$M$244:$M$292,NA,0,1))*G1417)*(1-F1417)</f>
        <v>1.883970000000002E-3</v>
      </c>
      <c r="J1417" s="105" t="s">
        <v>214</v>
      </c>
      <c r="K1417" s="83" t="s">
        <v>214</v>
      </c>
      <c r="L1417" s="102" cm="1">
        <f t="array" ref="L1417">((_xlfn.XLOOKUP(B1417,'4. Material Balance Activities'!$C$244:$C$292,'4. Material Balance Activities'!$J$244:$J$292,NA,0,1)-_xlfn.XLOOKUP(B1417,'4. Material Balance Activities'!$C$244:$C$292,'4. Material Balance Activities'!$P$244:$P$292,NA,0,1))*G1417)*(1-F1417)</f>
        <v>7.5966532258064606E-6</v>
      </c>
      <c r="M1417" s="105" t="s">
        <v>214</v>
      </c>
      <c r="N1417" s="83" t="s">
        <v>214</v>
      </c>
    </row>
    <row r="1418" spans="1:14" x14ac:dyDescent="0.25">
      <c r="A1418" s="79" t="s">
        <v>374</v>
      </c>
      <c r="B1418" s="133" t="s">
        <v>329</v>
      </c>
      <c r="C1418" s="137" t="s">
        <v>428</v>
      </c>
      <c r="D1418" s="81" t="str">
        <f>IFERROR(IF(C1418="No CAS","",INDEX('DEQ Pollutant List'!$C$7:$C$611,MATCH('5. Pollutant Emissions - MB'!C1418,'DEQ Pollutant List'!$B$7:$B$611,0))),"")</f>
        <v>Isopropylbenzene (cumene)</v>
      </c>
      <c r="E1418" s="115"/>
      <c r="F1418" s="138">
        <f>1-(1-0.75)*(1-0.992)</f>
        <v>0.998</v>
      </c>
      <c r="G1418" s="139">
        <v>7.0000000000000001E-3</v>
      </c>
      <c r="H1418" s="104"/>
      <c r="I1418" s="102" cm="1">
        <f t="array" ref="I1418">((_xlfn.XLOOKUP(B1418,'4. Material Balance Activities'!$C$244:$C$292,'4. Material Balance Activities'!$G$244:$G$292,NA,0,1)-_xlfn.XLOOKUP(B1418,'4. Material Balance Activities'!$C$244:$C$292,'4. Material Balance Activities'!$M$244:$M$292,NA,0,1))*G1418)*(1-F1418)</f>
        <v>2.1979650000000022E-3</v>
      </c>
      <c r="J1418" s="105" t="s">
        <v>214</v>
      </c>
      <c r="K1418" s="83" t="s">
        <v>214</v>
      </c>
      <c r="L1418" s="102" cm="1">
        <f t="array" ref="L1418">((_xlfn.XLOOKUP(B1418,'4. Material Balance Activities'!$C$244:$C$292,'4. Material Balance Activities'!$J$244:$J$292,NA,0,1)-_xlfn.XLOOKUP(B1418,'4. Material Balance Activities'!$C$244:$C$292,'4. Material Balance Activities'!$P$244:$P$292,NA,0,1))*G1418)*(1-F1418)</f>
        <v>8.862762096774204E-6</v>
      </c>
      <c r="M1418" s="105" t="s">
        <v>214</v>
      </c>
      <c r="N1418" s="83" t="s">
        <v>214</v>
      </c>
    </row>
    <row r="1419" spans="1:14" x14ac:dyDescent="0.25">
      <c r="A1419" s="79" t="s">
        <v>374</v>
      </c>
      <c r="B1419" s="133" t="s">
        <v>329</v>
      </c>
      <c r="C1419" s="137" t="s">
        <v>430</v>
      </c>
      <c r="D1419" s="81" t="str">
        <f>IFERROR(IF(C1419="No CAS","",INDEX('DEQ Pollutant List'!$C$7:$C$611,MATCH('5. Pollutant Emissions - MB'!C1419,'DEQ Pollutant List'!$B$7:$B$611,0))),"")</f>
        <v>n-Butyl alcohol</v>
      </c>
      <c r="E1419" s="115"/>
      <c r="F1419" s="138">
        <v>0</v>
      </c>
      <c r="G1419" s="139">
        <v>0.74</v>
      </c>
      <c r="H1419" s="104"/>
      <c r="I1419" s="102" cm="1">
        <f t="array" ref="I1419">((_xlfn.XLOOKUP(B1419,'4. Material Balance Activities'!$C$244:$C$292,'4. Material Balance Activities'!$G$244:$G$292,NA,0,1)-_xlfn.XLOOKUP(B1419,'4. Material Balance Activities'!$C$244:$C$292,'4. Material Balance Activities'!$M$244:$M$292,NA,0,1))*G1419)*(1-F1419)</f>
        <v>116.17815000000002</v>
      </c>
      <c r="J1419" s="105" t="s">
        <v>214</v>
      </c>
      <c r="K1419" s="83" t="s">
        <v>214</v>
      </c>
      <c r="L1419" s="102" cm="1">
        <f t="array" ref="L1419">((_xlfn.XLOOKUP(B1419,'4. Material Balance Activities'!$C$244:$C$292,'4. Material Balance Activities'!$J$244:$J$292,NA,0,1)-_xlfn.XLOOKUP(B1419,'4. Material Balance Activities'!$C$244:$C$292,'4. Material Balance Activities'!$P$244:$P$292,NA,0,1))*G1419)*(1-F1419)</f>
        <v>0.46846028225806458</v>
      </c>
      <c r="M1419" s="105" t="s">
        <v>214</v>
      </c>
      <c r="N1419" s="83" t="s">
        <v>214</v>
      </c>
    </row>
    <row r="1420" spans="1:14" x14ac:dyDescent="0.25">
      <c r="A1420" s="79" t="s">
        <v>374</v>
      </c>
      <c r="B1420" s="133" t="s">
        <v>329</v>
      </c>
      <c r="C1420" s="137" t="s">
        <v>432</v>
      </c>
      <c r="D1420" s="81" t="str">
        <f>IFERROR(IF(C1420="No CAS","",INDEX('DEQ Pollutant List'!$C$7:$C$611,MATCH('5. Pollutant Emissions - MB'!C1420,'DEQ Pollutant List'!$B$7:$B$611,0))),"")</f>
        <v>Propylene glycol monomethyl ether acetate</v>
      </c>
      <c r="E1420" s="115"/>
      <c r="F1420" s="138">
        <v>0</v>
      </c>
      <c r="G1420" s="139">
        <v>0.13</v>
      </c>
      <c r="H1420" s="104"/>
      <c r="I1420" s="102" cm="1">
        <f t="array" ref="I1420">((_xlfn.XLOOKUP(B1420,'4. Material Balance Activities'!$C$244:$C$292,'4. Material Balance Activities'!$G$244:$G$292,NA,0,1)-_xlfn.XLOOKUP(B1420,'4. Material Balance Activities'!$C$244:$C$292,'4. Material Balance Activities'!$M$244:$M$292,NA,0,1))*G1420)*(1-F1420)</f>
        <v>20.409675000000004</v>
      </c>
      <c r="J1420" s="105" t="s">
        <v>214</v>
      </c>
      <c r="K1420" s="83" t="s">
        <v>214</v>
      </c>
      <c r="L1420" s="102" cm="1">
        <f t="array" ref="L1420">((_xlfn.XLOOKUP(B1420,'4. Material Balance Activities'!$C$244:$C$292,'4. Material Balance Activities'!$J$244:$J$292,NA,0,1)-_xlfn.XLOOKUP(B1420,'4. Material Balance Activities'!$C$244:$C$292,'4. Material Balance Activities'!$P$244:$P$292,NA,0,1))*G1420)*(1-F1420)</f>
        <v>8.2297076612903239E-2</v>
      </c>
      <c r="M1420" s="105" t="s">
        <v>214</v>
      </c>
      <c r="N1420" s="83" t="s">
        <v>214</v>
      </c>
    </row>
    <row r="1421" spans="1:14" x14ac:dyDescent="0.25">
      <c r="A1421" s="79" t="s">
        <v>374</v>
      </c>
      <c r="B1421" s="133" t="s">
        <v>329</v>
      </c>
      <c r="C1421" s="137" t="s">
        <v>436</v>
      </c>
      <c r="D1421" s="81" t="str">
        <f>IFERROR(IF(C1421="No CAS","",INDEX('DEQ Pollutant List'!$C$7:$C$611,MATCH('5. Pollutant Emissions - MB'!C1421,'DEQ Pollutant List'!$B$7:$B$611,0))),"")</f>
        <v>1,2,3-Trimethylbenzene</v>
      </c>
      <c r="E1421" s="115"/>
      <c r="F1421" s="138">
        <f>1-(1-0.75)*(1-0.992)</f>
        <v>0.998</v>
      </c>
      <c r="G1421" s="139">
        <v>2E-3</v>
      </c>
      <c r="H1421" s="104"/>
      <c r="I1421" s="102" cm="1">
        <f t="array" ref="I1421">((_xlfn.XLOOKUP(B1421,'4. Material Balance Activities'!$C$244:$C$292,'4. Material Balance Activities'!$G$244:$G$292,NA,0,1)-_xlfn.XLOOKUP(B1421,'4. Material Balance Activities'!$C$244:$C$292,'4. Material Balance Activities'!$M$244:$M$292,NA,0,1))*G1421)*(1-F1421)</f>
        <v>6.2799000000000069E-4</v>
      </c>
      <c r="J1421" s="105" t="s">
        <v>214</v>
      </c>
      <c r="K1421" s="83" t="s">
        <v>214</v>
      </c>
      <c r="L1421" s="102" cm="1">
        <f t="array" ref="L1421">((_xlfn.XLOOKUP(B1421,'4. Material Balance Activities'!$C$244:$C$292,'4. Material Balance Activities'!$J$244:$J$292,NA,0,1)-_xlfn.XLOOKUP(B1421,'4. Material Balance Activities'!$C$244:$C$292,'4. Material Balance Activities'!$P$244:$P$292,NA,0,1))*G1421)*(1-F1421)</f>
        <v>2.5322177419354864E-6</v>
      </c>
      <c r="M1421" s="105" t="s">
        <v>214</v>
      </c>
      <c r="N1421" s="83" t="s">
        <v>214</v>
      </c>
    </row>
    <row r="1422" spans="1:14" x14ac:dyDescent="0.25">
      <c r="A1422" s="79" t="s">
        <v>374</v>
      </c>
      <c r="B1422" s="133" t="s">
        <v>330</v>
      </c>
      <c r="C1422" s="137" t="s">
        <v>191</v>
      </c>
      <c r="D1422" s="81" t="str">
        <f>IFERROR(IF(C1422="No CAS","",INDEX('DEQ Pollutant List'!$C$7:$C$611,MATCH('5. Pollutant Emissions - MB'!C1422,'DEQ Pollutant List'!$B$7:$B$611,0))),"")</f>
        <v>Xylene (mixture), including m-xylene, o-xylene, p-xylene</v>
      </c>
      <c r="E1422" s="115"/>
      <c r="F1422" s="138">
        <v>0</v>
      </c>
      <c r="G1422" s="139">
        <v>0.01</v>
      </c>
      <c r="H1422" s="104"/>
      <c r="I1422" s="102" cm="1">
        <f t="array" ref="I1422">((_xlfn.XLOOKUP(B1422,'4. Material Balance Activities'!$C$244:$C$292,'4. Material Balance Activities'!$G$244:$G$292,NA,0,1)-_xlfn.XLOOKUP(B1422,'4. Material Balance Activities'!$C$244:$C$292,'4. Material Balance Activities'!$M$244:$M$292,NA,0,1))*G1422)*(1-F1422)</f>
        <v>1.5102450000000003</v>
      </c>
      <c r="J1422" s="105" t="s">
        <v>214</v>
      </c>
      <c r="K1422" s="83" t="s">
        <v>214</v>
      </c>
      <c r="L1422" s="102" cm="1">
        <f t="array" ref="L1422">((_xlfn.XLOOKUP(B1422,'4. Material Balance Activities'!$C$244:$C$292,'4. Material Balance Activities'!$J$244:$J$292,NA,0,1)-_xlfn.XLOOKUP(B1422,'4. Material Balance Activities'!$C$244:$C$292,'4. Material Balance Activities'!$P$244:$P$292,NA,0,1))*G1422)*(1-F1422)</f>
        <v>6.0896975806451628E-3</v>
      </c>
      <c r="M1422" s="105" t="s">
        <v>214</v>
      </c>
      <c r="N1422" s="83" t="s">
        <v>214</v>
      </c>
    </row>
    <row r="1423" spans="1:14" x14ac:dyDescent="0.25">
      <c r="A1423" s="79" t="s">
        <v>374</v>
      </c>
      <c r="B1423" s="133" t="s">
        <v>330</v>
      </c>
      <c r="C1423" s="137" t="s">
        <v>156</v>
      </c>
      <c r="D1423" s="81" t="str">
        <f>IFERROR(IF(C1423="No CAS","",INDEX('DEQ Pollutant List'!$C$7:$C$611,MATCH('5. Pollutant Emissions - MB'!C1423,'DEQ Pollutant List'!$B$7:$B$611,0))),"")</f>
        <v>Formaldehyde</v>
      </c>
      <c r="E1423" s="115"/>
      <c r="F1423" s="138">
        <v>0</v>
      </c>
      <c r="G1423" s="139">
        <v>1E-3</v>
      </c>
      <c r="H1423" s="104"/>
      <c r="I1423" s="102" cm="1">
        <f t="array" ref="I1423">((_xlfn.XLOOKUP(B1423,'4. Material Balance Activities'!$C$244:$C$292,'4. Material Balance Activities'!$G$244:$G$292,NA,0,1)-_xlfn.XLOOKUP(B1423,'4. Material Balance Activities'!$C$244:$C$292,'4. Material Balance Activities'!$M$244:$M$292,NA,0,1))*G1423)*(1-F1423)</f>
        <v>0.15102450000000003</v>
      </c>
      <c r="J1423" s="105" t="s">
        <v>214</v>
      </c>
      <c r="K1423" s="83" t="s">
        <v>214</v>
      </c>
      <c r="L1423" s="102" cm="1">
        <f t="array" ref="L1423">((_xlfn.XLOOKUP(B1423,'4. Material Balance Activities'!$C$244:$C$292,'4. Material Balance Activities'!$J$244:$J$292,NA,0,1)-_xlfn.XLOOKUP(B1423,'4. Material Balance Activities'!$C$244:$C$292,'4. Material Balance Activities'!$P$244:$P$292,NA,0,1))*G1423)*(1-F1423)</f>
        <v>6.0896975806451622E-4</v>
      </c>
      <c r="M1423" s="105" t="s">
        <v>214</v>
      </c>
      <c r="N1423" s="83" t="s">
        <v>214</v>
      </c>
    </row>
    <row r="1424" spans="1:14" x14ac:dyDescent="0.25">
      <c r="A1424" s="79" t="s">
        <v>374</v>
      </c>
      <c r="B1424" s="133" t="s">
        <v>330</v>
      </c>
      <c r="C1424" s="137" t="s">
        <v>431</v>
      </c>
      <c r="D1424" s="81" t="str">
        <f>IFERROR(IF(C1424="No CAS","",INDEX('DEQ Pollutant List'!$C$7:$C$611,MATCH('5. Pollutant Emissions - MB'!C1424,'DEQ Pollutant List'!$B$7:$B$611,0))),"")</f>
        <v>1,2,4-Trimethylbenzene</v>
      </c>
      <c r="E1424" s="115"/>
      <c r="F1424" s="138">
        <v>0</v>
      </c>
      <c r="G1424" s="139">
        <v>0.01</v>
      </c>
      <c r="H1424" s="104"/>
      <c r="I1424" s="102" cm="1">
        <f t="array" ref="I1424">((_xlfn.XLOOKUP(B1424,'4. Material Balance Activities'!$C$244:$C$292,'4. Material Balance Activities'!$G$244:$G$292,NA,0,1)-_xlfn.XLOOKUP(B1424,'4. Material Balance Activities'!$C$244:$C$292,'4. Material Balance Activities'!$M$244:$M$292,NA,0,1))*G1424)*(1-F1424)</f>
        <v>1.5102450000000003</v>
      </c>
      <c r="J1424" s="105" t="s">
        <v>214</v>
      </c>
      <c r="K1424" s="83" t="s">
        <v>214</v>
      </c>
      <c r="L1424" s="102" cm="1">
        <f t="array" ref="L1424">((_xlfn.XLOOKUP(B1424,'4. Material Balance Activities'!$C$244:$C$292,'4. Material Balance Activities'!$J$244:$J$292,NA,0,1)-_xlfn.XLOOKUP(B1424,'4. Material Balance Activities'!$C$244:$C$292,'4. Material Balance Activities'!$P$244:$P$292,NA,0,1))*G1424)*(1-F1424)</f>
        <v>6.0896975806451628E-3</v>
      </c>
      <c r="M1424" s="105" t="s">
        <v>214</v>
      </c>
      <c r="N1424" s="83" t="s">
        <v>214</v>
      </c>
    </row>
    <row r="1425" spans="1:14" x14ac:dyDescent="0.25">
      <c r="A1425" s="79" t="s">
        <v>374</v>
      </c>
      <c r="B1425" s="133" t="s">
        <v>330</v>
      </c>
      <c r="C1425" s="137" t="s">
        <v>437</v>
      </c>
      <c r="D1425" s="81" t="str">
        <f>IFERROR(IF(C1425="No CAS","",INDEX('DEQ Pollutant List'!$C$7:$C$611,MATCH('5. Pollutant Emissions - MB'!C1425,'DEQ Pollutant List'!$B$7:$B$611,0))),"")</f>
        <v>1,3,5-Trimethylbenzene</v>
      </c>
      <c r="E1425" s="115"/>
      <c r="F1425" s="138">
        <v>0</v>
      </c>
      <c r="G1425" s="139">
        <v>0.01</v>
      </c>
      <c r="H1425" s="104"/>
      <c r="I1425" s="102" cm="1">
        <f t="array" ref="I1425">((_xlfn.XLOOKUP(B1425,'4. Material Balance Activities'!$C$244:$C$292,'4. Material Balance Activities'!$G$244:$G$292,NA,0,1)-_xlfn.XLOOKUP(B1425,'4. Material Balance Activities'!$C$244:$C$292,'4. Material Balance Activities'!$M$244:$M$292,NA,0,1))*G1425)*(1-F1425)</f>
        <v>1.5102450000000003</v>
      </c>
      <c r="J1425" s="105" t="s">
        <v>214</v>
      </c>
      <c r="K1425" s="83" t="s">
        <v>214</v>
      </c>
      <c r="L1425" s="102" cm="1">
        <f t="array" ref="L1425">((_xlfn.XLOOKUP(B1425,'4. Material Balance Activities'!$C$244:$C$292,'4. Material Balance Activities'!$J$244:$J$292,NA,0,1)-_xlfn.XLOOKUP(B1425,'4. Material Balance Activities'!$C$244:$C$292,'4. Material Balance Activities'!$P$244:$P$292,NA,0,1))*G1425)*(1-F1425)</f>
        <v>6.0896975806451628E-3</v>
      </c>
      <c r="M1425" s="105" t="s">
        <v>214</v>
      </c>
      <c r="N1425" s="83" t="s">
        <v>214</v>
      </c>
    </row>
    <row r="1426" spans="1:14" x14ac:dyDescent="0.25">
      <c r="A1426" s="79" t="s">
        <v>374</v>
      </c>
      <c r="B1426" s="133" t="s">
        <v>330</v>
      </c>
      <c r="C1426" s="137" t="s">
        <v>436</v>
      </c>
      <c r="D1426" s="81" t="str">
        <f>IFERROR(IF(C1426="No CAS","",INDEX('DEQ Pollutant List'!$C$7:$C$611,MATCH('5. Pollutant Emissions - MB'!C1426,'DEQ Pollutant List'!$B$7:$B$611,0))),"")</f>
        <v>1,2,3-Trimethylbenzene</v>
      </c>
      <c r="E1426" s="115"/>
      <c r="F1426" s="138">
        <v>0</v>
      </c>
      <c r="G1426" s="139">
        <v>3.0000000000000001E-3</v>
      </c>
      <c r="H1426" s="104"/>
      <c r="I1426" s="102" cm="1">
        <f t="array" ref="I1426">((_xlfn.XLOOKUP(B1426,'4. Material Balance Activities'!$C$244:$C$292,'4. Material Balance Activities'!$G$244:$G$292,NA,0,1)-_xlfn.XLOOKUP(B1426,'4. Material Balance Activities'!$C$244:$C$292,'4. Material Balance Activities'!$M$244:$M$292,NA,0,1))*G1426)*(1-F1426)</f>
        <v>0.45307350000000007</v>
      </c>
      <c r="J1426" s="105" t="s">
        <v>214</v>
      </c>
      <c r="K1426" s="83" t="s">
        <v>214</v>
      </c>
      <c r="L1426" s="102" cm="1">
        <f t="array" ref="L1426">((_xlfn.XLOOKUP(B1426,'4. Material Balance Activities'!$C$244:$C$292,'4. Material Balance Activities'!$J$244:$J$292,NA,0,1)-_xlfn.XLOOKUP(B1426,'4. Material Balance Activities'!$C$244:$C$292,'4. Material Balance Activities'!$P$244:$P$292,NA,0,1))*G1426)*(1-F1426)</f>
        <v>1.8269092741935488E-3</v>
      </c>
      <c r="M1426" s="105" t="s">
        <v>214</v>
      </c>
      <c r="N1426" s="83" t="s">
        <v>214</v>
      </c>
    </row>
    <row r="1427" spans="1:14" x14ac:dyDescent="0.25">
      <c r="A1427" s="79" t="s">
        <v>374</v>
      </c>
      <c r="B1427" s="133" t="s">
        <v>330</v>
      </c>
      <c r="C1427" s="137" t="s">
        <v>181</v>
      </c>
      <c r="D1427" s="81" t="str">
        <f>IFERROR(IF(C1427="No CAS","",INDEX('DEQ Pollutant List'!$C$7:$C$611,MATCH('5. Pollutant Emissions - MB'!C1427,'DEQ Pollutant List'!$B$7:$B$611,0))),"")</f>
        <v>Ethyl benzene</v>
      </c>
      <c r="E1427" s="115"/>
      <c r="F1427" s="138">
        <v>0</v>
      </c>
      <c r="G1427" s="139">
        <v>3.0000000000000001E-3</v>
      </c>
      <c r="H1427" s="104"/>
      <c r="I1427" s="102" cm="1">
        <f t="array" ref="I1427">((_xlfn.XLOOKUP(B1427,'4. Material Balance Activities'!$C$244:$C$292,'4. Material Balance Activities'!$G$244:$G$292,NA,0,1)-_xlfn.XLOOKUP(B1427,'4. Material Balance Activities'!$C$244:$C$292,'4. Material Balance Activities'!$M$244:$M$292,NA,0,1))*G1427)*(1-F1427)</f>
        <v>0.45307350000000007</v>
      </c>
      <c r="J1427" s="105" t="s">
        <v>214</v>
      </c>
      <c r="K1427" s="83" t="s">
        <v>214</v>
      </c>
      <c r="L1427" s="102" cm="1">
        <f t="array" ref="L1427">((_xlfn.XLOOKUP(B1427,'4. Material Balance Activities'!$C$244:$C$292,'4. Material Balance Activities'!$J$244:$J$292,NA,0,1)-_xlfn.XLOOKUP(B1427,'4. Material Balance Activities'!$C$244:$C$292,'4. Material Balance Activities'!$P$244:$P$292,NA,0,1))*G1427)*(1-F1427)</f>
        <v>1.8269092741935488E-3</v>
      </c>
      <c r="M1427" s="105" t="s">
        <v>214</v>
      </c>
      <c r="N1427" s="83" t="s">
        <v>214</v>
      </c>
    </row>
    <row r="1428" spans="1:14" x14ac:dyDescent="0.25">
      <c r="A1428" s="79" t="s">
        <v>374</v>
      </c>
      <c r="B1428" s="133" t="s">
        <v>330</v>
      </c>
      <c r="C1428" s="137" t="s">
        <v>428</v>
      </c>
      <c r="D1428" s="81" t="str">
        <f>IFERROR(IF(C1428="No CAS","",INDEX('DEQ Pollutant List'!$C$7:$C$611,MATCH('5. Pollutant Emissions - MB'!C1428,'DEQ Pollutant List'!$B$7:$B$611,0))),"")</f>
        <v>Isopropylbenzene (cumene)</v>
      </c>
      <c r="E1428" s="115"/>
      <c r="F1428" s="138">
        <v>0</v>
      </c>
      <c r="G1428" s="139">
        <v>1E-3</v>
      </c>
      <c r="H1428" s="104"/>
      <c r="I1428" s="102" cm="1">
        <f t="array" ref="I1428">((_xlfn.XLOOKUP(B1428,'4. Material Balance Activities'!$C$244:$C$292,'4. Material Balance Activities'!$G$244:$G$292,NA,0,1)-_xlfn.XLOOKUP(B1428,'4. Material Balance Activities'!$C$244:$C$292,'4. Material Balance Activities'!$M$244:$M$292,NA,0,1))*G1428)*(1-F1428)</f>
        <v>0.15102450000000003</v>
      </c>
      <c r="J1428" s="105" t="s">
        <v>214</v>
      </c>
      <c r="K1428" s="83" t="s">
        <v>214</v>
      </c>
      <c r="L1428" s="102" cm="1">
        <f t="array" ref="L1428">((_xlfn.XLOOKUP(B1428,'4. Material Balance Activities'!$C$244:$C$292,'4. Material Balance Activities'!$J$244:$J$292,NA,0,1)-_xlfn.XLOOKUP(B1428,'4. Material Balance Activities'!$C$244:$C$292,'4. Material Balance Activities'!$P$244:$P$292,NA,0,1))*G1428)*(1-F1428)</f>
        <v>6.0896975806451622E-4</v>
      </c>
      <c r="M1428" s="105" t="s">
        <v>214</v>
      </c>
      <c r="N1428" s="83" t="s">
        <v>214</v>
      </c>
    </row>
    <row r="1429" spans="1:14" x14ac:dyDescent="0.25">
      <c r="A1429" s="79" t="s">
        <v>374</v>
      </c>
      <c r="B1429" s="133" t="s">
        <v>330</v>
      </c>
      <c r="C1429" s="137" t="s">
        <v>430</v>
      </c>
      <c r="D1429" s="81" t="str">
        <f>IFERROR(IF(C1429="No CAS","",INDEX('DEQ Pollutant List'!$C$7:$C$611,MATCH('5. Pollutant Emissions - MB'!C1429,'DEQ Pollutant List'!$B$7:$B$611,0))),"")</f>
        <v>n-Butyl alcohol</v>
      </c>
      <c r="E1429" s="115"/>
      <c r="F1429" s="138">
        <v>0</v>
      </c>
      <c r="G1429" s="139">
        <v>0.05</v>
      </c>
      <c r="H1429" s="104"/>
      <c r="I1429" s="102" cm="1">
        <f t="array" ref="I1429">((_xlfn.XLOOKUP(B1429,'4. Material Balance Activities'!$C$244:$C$292,'4. Material Balance Activities'!$G$244:$G$292,NA,0,1)-_xlfn.XLOOKUP(B1429,'4. Material Balance Activities'!$C$244:$C$292,'4. Material Balance Activities'!$M$244:$M$292,NA,0,1))*G1429)*(1-F1429)</f>
        <v>7.5512250000000014</v>
      </c>
      <c r="J1429" s="105" t="s">
        <v>214</v>
      </c>
      <c r="K1429" s="83" t="s">
        <v>214</v>
      </c>
      <c r="L1429" s="102" cm="1">
        <f t="array" ref="L1429">((_xlfn.XLOOKUP(B1429,'4. Material Balance Activities'!$C$244:$C$292,'4. Material Balance Activities'!$J$244:$J$292,NA,0,1)-_xlfn.XLOOKUP(B1429,'4. Material Balance Activities'!$C$244:$C$292,'4. Material Balance Activities'!$P$244:$P$292,NA,0,1))*G1429)*(1-F1429)</f>
        <v>3.0448487903225813E-2</v>
      </c>
      <c r="M1429" s="105" t="s">
        <v>214</v>
      </c>
      <c r="N1429" s="83" t="s">
        <v>214</v>
      </c>
    </row>
    <row r="1430" spans="1:14" x14ac:dyDescent="0.25">
      <c r="A1430" s="79" t="s">
        <v>374</v>
      </c>
      <c r="B1430" s="133" t="s">
        <v>330</v>
      </c>
      <c r="C1430" s="137" t="s">
        <v>432</v>
      </c>
      <c r="D1430" s="81" t="str">
        <f>IFERROR(IF(C1430="No CAS","",INDEX('DEQ Pollutant List'!$C$7:$C$611,MATCH('5. Pollutant Emissions - MB'!C1430,'DEQ Pollutant List'!$B$7:$B$611,0))),"")</f>
        <v>Propylene glycol monomethyl ether acetate</v>
      </c>
      <c r="E1430" s="115"/>
      <c r="F1430" s="138">
        <v>0</v>
      </c>
      <c r="G1430" s="139">
        <v>0.02</v>
      </c>
      <c r="H1430" s="104"/>
      <c r="I1430" s="102" cm="1">
        <f t="array" ref="I1430">((_xlfn.XLOOKUP(B1430,'4. Material Balance Activities'!$C$244:$C$292,'4. Material Balance Activities'!$G$244:$G$292,NA,0,1)-_xlfn.XLOOKUP(B1430,'4. Material Balance Activities'!$C$244:$C$292,'4. Material Balance Activities'!$M$244:$M$292,NA,0,1))*G1430)*(1-F1430)</f>
        <v>3.0204900000000006</v>
      </c>
      <c r="J1430" s="105" t="s">
        <v>214</v>
      </c>
      <c r="K1430" s="83" t="s">
        <v>214</v>
      </c>
      <c r="L1430" s="102" cm="1">
        <f t="array" ref="L1430">((_xlfn.XLOOKUP(B1430,'4. Material Balance Activities'!$C$244:$C$292,'4. Material Balance Activities'!$J$244:$J$292,NA,0,1)-_xlfn.XLOOKUP(B1430,'4. Material Balance Activities'!$C$244:$C$292,'4. Material Balance Activities'!$P$244:$P$292,NA,0,1))*G1430)*(1-F1430)</f>
        <v>1.2179395161290326E-2</v>
      </c>
      <c r="M1430" s="105" t="s">
        <v>214</v>
      </c>
      <c r="N1430" s="83" t="s">
        <v>214</v>
      </c>
    </row>
    <row r="1431" spans="1:14" x14ac:dyDescent="0.25">
      <c r="A1431" s="79" t="s">
        <v>374</v>
      </c>
      <c r="B1431" s="133" t="s">
        <v>331</v>
      </c>
      <c r="C1431" s="137" t="s">
        <v>191</v>
      </c>
      <c r="D1431" s="81" t="str">
        <f>IFERROR(IF(C1431="No CAS","",INDEX('DEQ Pollutant List'!$C$7:$C$611,MATCH('5. Pollutant Emissions - MB'!C1431,'DEQ Pollutant List'!$B$7:$B$611,0))),"")</f>
        <v>Xylene (mixture), including m-xylene, o-xylene, p-xylene</v>
      </c>
      <c r="E1431" s="115"/>
      <c r="F1431" s="138">
        <v>0</v>
      </c>
      <c r="G1431" s="139">
        <v>0.73</v>
      </c>
      <c r="H1431" s="104"/>
      <c r="I1431" s="102" cm="1">
        <f t="array" ref="I1431">((_xlfn.XLOOKUP(B1431,'4. Material Balance Activities'!$C$244:$C$292,'4. Material Balance Activities'!$G$244:$G$292,NA,0,1)-_xlfn.XLOOKUP(B1431,'4. Material Balance Activities'!$C$244:$C$292,'4. Material Balance Activities'!$M$244:$M$292,NA,0,1))*G1431)*(1-F1431)</f>
        <v>275.095755</v>
      </c>
      <c r="J1431" s="105" t="s">
        <v>214</v>
      </c>
      <c r="K1431" s="83" t="s">
        <v>214</v>
      </c>
      <c r="L1431" s="102" cm="1">
        <f t="array" ref="L1431">((_xlfn.XLOOKUP(B1431,'4. Material Balance Activities'!$C$244:$C$292,'4. Material Balance Activities'!$J$244:$J$292,NA,0,1)-_xlfn.XLOOKUP(B1431,'4. Material Balance Activities'!$C$244:$C$292,'4. Material Balance Activities'!$P$244:$P$292,NA,0,1))*G1431)*(1-F1431)</f>
        <v>1.1092570766129033</v>
      </c>
      <c r="M1431" s="105" t="s">
        <v>214</v>
      </c>
      <c r="N1431" s="83" t="s">
        <v>214</v>
      </c>
    </row>
    <row r="1432" spans="1:14" x14ac:dyDescent="0.25">
      <c r="A1432" s="79" t="s">
        <v>374</v>
      </c>
      <c r="B1432" s="133" t="s">
        <v>331</v>
      </c>
      <c r="C1432" s="137" t="s">
        <v>181</v>
      </c>
      <c r="D1432" s="81" t="str">
        <f>IFERROR(IF(C1432="No CAS","",INDEX('DEQ Pollutant List'!$C$7:$C$611,MATCH('5. Pollutant Emissions - MB'!C1432,'DEQ Pollutant List'!$B$7:$B$611,0))),"")</f>
        <v>Ethyl benzene</v>
      </c>
      <c r="E1432" s="115"/>
      <c r="F1432" s="138">
        <v>0</v>
      </c>
      <c r="G1432" s="139">
        <v>7.0000000000000007E-2</v>
      </c>
      <c r="H1432" s="104"/>
      <c r="I1432" s="102" cm="1">
        <f t="array" ref="I1432">((_xlfn.XLOOKUP(B1432,'4. Material Balance Activities'!$C$244:$C$292,'4. Material Balance Activities'!$G$244:$G$292,NA,0,1)-_xlfn.XLOOKUP(B1432,'4. Material Balance Activities'!$C$244:$C$292,'4. Material Balance Activities'!$M$244:$M$292,NA,0,1))*G1432)*(1-F1432)</f>
        <v>26.379045000000001</v>
      </c>
      <c r="J1432" s="105" t="s">
        <v>214</v>
      </c>
      <c r="K1432" s="83" t="s">
        <v>214</v>
      </c>
      <c r="L1432" s="102" cm="1">
        <f t="array" ref="L1432">((_xlfn.XLOOKUP(B1432,'4. Material Balance Activities'!$C$244:$C$292,'4. Material Balance Activities'!$J$244:$J$292,NA,0,1)-_xlfn.XLOOKUP(B1432,'4. Material Balance Activities'!$C$244:$C$292,'4. Material Balance Activities'!$P$244:$P$292,NA,0,1))*G1432)*(1-F1432)</f>
        <v>0.10636711693548388</v>
      </c>
      <c r="M1432" s="105" t="s">
        <v>214</v>
      </c>
      <c r="N1432" s="83" t="s">
        <v>214</v>
      </c>
    </row>
    <row r="1433" spans="1:14" x14ac:dyDescent="0.25">
      <c r="A1433" s="79" t="s">
        <v>374</v>
      </c>
      <c r="B1433" s="133" t="s">
        <v>331</v>
      </c>
      <c r="C1433" s="137" t="s">
        <v>428</v>
      </c>
      <c r="D1433" s="81" t="str">
        <f>IFERROR(IF(C1433="No CAS","",INDEX('DEQ Pollutant List'!$C$7:$C$611,MATCH('5. Pollutant Emissions - MB'!C1433,'DEQ Pollutant List'!$B$7:$B$611,0))),"")</f>
        <v>Isopropylbenzene (cumene)</v>
      </c>
      <c r="E1433" s="115"/>
      <c r="F1433" s="138">
        <f>1-(1-0.75)*(1-0.992)</f>
        <v>0.998</v>
      </c>
      <c r="G1433" s="139">
        <v>7.0000000000000001E-3</v>
      </c>
      <c r="H1433" s="104"/>
      <c r="I1433" s="102" cm="1">
        <f t="array" ref="I1433">((_xlfn.XLOOKUP(B1433,'4. Material Balance Activities'!$C$244:$C$292,'4. Material Balance Activities'!$G$244:$G$292,NA,0,1)-_xlfn.XLOOKUP(B1433,'4. Material Balance Activities'!$C$244:$C$292,'4. Material Balance Activities'!$M$244:$M$292,NA,0,1))*G1433)*(1-F1433)</f>
        <v>5.2758090000000046E-3</v>
      </c>
      <c r="J1433" s="105" t="s">
        <v>214</v>
      </c>
      <c r="K1433" s="83" t="s">
        <v>214</v>
      </c>
      <c r="L1433" s="102" cm="1">
        <f t="array" ref="L1433">((_xlfn.XLOOKUP(B1433,'4. Material Balance Activities'!$C$244:$C$292,'4. Material Balance Activities'!$J$244:$J$292,NA,0,1)-_xlfn.XLOOKUP(B1433,'4. Material Balance Activities'!$C$244:$C$292,'4. Material Balance Activities'!$P$244:$P$292,NA,0,1))*G1433)*(1-F1433)</f>
        <v>2.1273423387096793E-5</v>
      </c>
      <c r="M1433" s="105" t="s">
        <v>214</v>
      </c>
      <c r="N1433" s="83" t="s">
        <v>214</v>
      </c>
    </row>
    <row r="1434" spans="1:14" x14ac:dyDescent="0.25">
      <c r="A1434" s="79" t="s">
        <v>374</v>
      </c>
      <c r="B1434" s="133" t="s">
        <v>331</v>
      </c>
      <c r="C1434" s="137" t="s">
        <v>430</v>
      </c>
      <c r="D1434" s="81" t="str">
        <f>IFERROR(IF(C1434="No CAS","",INDEX('DEQ Pollutant List'!$C$7:$C$611,MATCH('5. Pollutant Emissions - MB'!C1434,'DEQ Pollutant List'!$B$7:$B$611,0))),"")</f>
        <v>n-Butyl alcohol</v>
      </c>
      <c r="E1434" s="115"/>
      <c r="F1434" s="138">
        <v>0</v>
      </c>
      <c r="G1434" s="139">
        <v>0.67</v>
      </c>
      <c r="H1434" s="104"/>
      <c r="I1434" s="102" cm="1">
        <f t="array" ref="I1434">((_xlfn.XLOOKUP(B1434,'4. Material Balance Activities'!$C$244:$C$292,'4. Material Balance Activities'!$G$244:$G$292,NA,0,1)-_xlfn.XLOOKUP(B1434,'4. Material Balance Activities'!$C$244:$C$292,'4. Material Balance Activities'!$M$244:$M$292,NA,0,1))*G1434)*(1-F1434)</f>
        <v>252.48514500000002</v>
      </c>
      <c r="J1434" s="105" t="s">
        <v>214</v>
      </c>
      <c r="K1434" s="83" t="s">
        <v>214</v>
      </c>
      <c r="L1434" s="102" cm="1">
        <f t="array" ref="L1434">((_xlfn.XLOOKUP(B1434,'4. Material Balance Activities'!$C$244:$C$292,'4. Material Balance Activities'!$J$244:$J$292,NA,0,1)-_xlfn.XLOOKUP(B1434,'4. Material Balance Activities'!$C$244:$C$292,'4. Material Balance Activities'!$P$244:$P$292,NA,0,1))*G1434)*(1-F1434)</f>
        <v>1.0180852620967742</v>
      </c>
      <c r="M1434" s="105" t="s">
        <v>214</v>
      </c>
      <c r="N1434" s="83" t="s">
        <v>214</v>
      </c>
    </row>
    <row r="1435" spans="1:14" x14ac:dyDescent="0.25">
      <c r="A1435" s="79" t="s">
        <v>374</v>
      </c>
      <c r="B1435" s="133" t="s">
        <v>331</v>
      </c>
      <c r="C1435" s="137" t="s">
        <v>432</v>
      </c>
      <c r="D1435" s="81" t="str">
        <f>IFERROR(IF(C1435="No CAS","",INDEX('DEQ Pollutant List'!$C$7:$C$611,MATCH('5. Pollutant Emissions - MB'!C1435,'DEQ Pollutant List'!$B$7:$B$611,0))),"")</f>
        <v>Propylene glycol monomethyl ether acetate</v>
      </c>
      <c r="E1435" s="115"/>
      <c r="F1435" s="138">
        <v>0</v>
      </c>
      <c r="G1435" s="139">
        <v>0.19</v>
      </c>
      <c r="H1435" s="104"/>
      <c r="I1435" s="102" cm="1">
        <f t="array" ref="I1435">((_xlfn.XLOOKUP(B1435,'4. Material Balance Activities'!$C$244:$C$292,'4. Material Balance Activities'!$G$244:$G$292,NA,0,1)-_xlfn.XLOOKUP(B1435,'4. Material Balance Activities'!$C$244:$C$292,'4. Material Balance Activities'!$M$244:$M$292,NA,0,1))*G1435)*(1-F1435)</f>
        <v>71.600265000000007</v>
      </c>
      <c r="J1435" s="105" t="s">
        <v>214</v>
      </c>
      <c r="K1435" s="83" t="s">
        <v>214</v>
      </c>
      <c r="L1435" s="102" cm="1">
        <f t="array" ref="L1435">((_xlfn.XLOOKUP(B1435,'4. Material Balance Activities'!$C$244:$C$292,'4. Material Balance Activities'!$J$244:$J$292,NA,0,1)-_xlfn.XLOOKUP(B1435,'4. Material Balance Activities'!$C$244:$C$292,'4. Material Balance Activities'!$P$244:$P$292,NA,0,1))*G1435)*(1-F1435)</f>
        <v>0.28871074596774193</v>
      </c>
      <c r="M1435" s="105" t="s">
        <v>214</v>
      </c>
      <c r="N1435" s="83" t="s">
        <v>214</v>
      </c>
    </row>
    <row r="1436" spans="1:14" x14ac:dyDescent="0.25">
      <c r="A1436" s="79" t="s">
        <v>374</v>
      </c>
      <c r="B1436" s="133" t="s">
        <v>332</v>
      </c>
      <c r="C1436" s="137" t="s">
        <v>191</v>
      </c>
      <c r="D1436" s="81" t="str">
        <f>IFERROR(IF(C1436="No CAS","",INDEX('DEQ Pollutant List'!$C$7:$C$611,MATCH('5. Pollutant Emissions - MB'!C1436,'DEQ Pollutant List'!$B$7:$B$611,0))),"")</f>
        <v>Xylene (mixture), including m-xylene, o-xylene, p-xylene</v>
      </c>
      <c r="E1436" s="115"/>
      <c r="F1436" s="138">
        <v>0</v>
      </c>
      <c r="G1436" s="139">
        <v>0.01</v>
      </c>
      <c r="H1436" s="104"/>
      <c r="I1436" s="102" cm="1">
        <f t="array" ref="I1436">((_xlfn.XLOOKUP(B1436,'4. Material Balance Activities'!$C$244:$C$292,'4. Material Balance Activities'!$G$244:$G$292,NA,0,1)-_xlfn.XLOOKUP(B1436,'4. Material Balance Activities'!$C$244:$C$292,'4. Material Balance Activities'!$M$244:$M$292,NA,0,1))*G1436)*(1-F1436)</f>
        <v>0.28743000000000007</v>
      </c>
      <c r="J1436" s="105" t="s">
        <v>214</v>
      </c>
      <c r="K1436" s="83" t="s">
        <v>214</v>
      </c>
      <c r="L1436" s="102" cm="1">
        <f t="array" ref="L1436">((_xlfn.XLOOKUP(B1436,'4. Material Balance Activities'!$C$244:$C$292,'4. Material Balance Activities'!$J$244:$J$292,NA,0,1)-_xlfn.XLOOKUP(B1436,'4. Material Balance Activities'!$C$244:$C$292,'4. Material Balance Activities'!$P$244:$P$292,NA,0,1))*G1436)*(1-F1436)</f>
        <v>1.1589919354838712E-3</v>
      </c>
      <c r="M1436" s="105" t="s">
        <v>214</v>
      </c>
      <c r="N1436" s="83" t="s">
        <v>214</v>
      </c>
    </row>
    <row r="1437" spans="1:14" x14ac:dyDescent="0.25">
      <c r="A1437" s="79" t="s">
        <v>374</v>
      </c>
      <c r="B1437" s="133" t="s">
        <v>332</v>
      </c>
      <c r="C1437" s="137" t="s">
        <v>156</v>
      </c>
      <c r="D1437" s="81" t="str">
        <f>IFERROR(IF(C1437="No CAS","",INDEX('DEQ Pollutant List'!$C$7:$C$611,MATCH('5. Pollutant Emissions - MB'!C1437,'DEQ Pollutant List'!$B$7:$B$611,0))),"")</f>
        <v>Formaldehyde</v>
      </c>
      <c r="E1437" s="115"/>
      <c r="F1437" s="138">
        <v>0</v>
      </c>
      <c r="G1437" s="139">
        <v>1E-3</v>
      </c>
      <c r="H1437" s="104"/>
      <c r="I1437" s="102" cm="1">
        <f t="array" ref="I1437">((_xlfn.XLOOKUP(B1437,'4. Material Balance Activities'!$C$244:$C$292,'4. Material Balance Activities'!$G$244:$G$292,NA,0,1)-_xlfn.XLOOKUP(B1437,'4. Material Balance Activities'!$C$244:$C$292,'4. Material Balance Activities'!$M$244:$M$292,NA,0,1))*G1437)*(1-F1437)</f>
        <v>2.8743000000000005E-2</v>
      </c>
      <c r="J1437" s="105" t="s">
        <v>214</v>
      </c>
      <c r="K1437" s="83" t="s">
        <v>214</v>
      </c>
      <c r="L1437" s="102" cm="1">
        <f t="array" ref="L1437">((_xlfn.XLOOKUP(B1437,'4. Material Balance Activities'!$C$244:$C$292,'4. Material Balance Activities'!$J$244:$J$292,NA,0,1)-_xlfn.XLOOKUP(B1437,'4. Material Balance Activities'!$C$244:$C$292,'4. Material Balance Activities'!$P$244:$P$292,NA,0,1))*G1437)*(1-F1437)</f>
        <v>1.1589919354838713E-4</v>
      </c>
      <c r="M1437" s="105" t="s">
        <v>214</v>
      </c>
      <c r="N1437" s="83" t="s">
        <v>214</v>
      </c>
    </row>
    <row r="1438" spans="1:14" x14ac:dyDescent="0.25">
      <c r="A1438" s="79" t="s">
        <v>374</v>
      </c>
      <c r="B1438" s="133" t="s">
        <v>332</v>
      </c>
      <c r="C1438" s="137" t="s">
        <v>431</v>
      </c>
      <c r="D1438" s="81" t="str">
        <f>IFERROR(IF(C1438="No CAS","",INDEX('DEQ Pollutant List'!$C$7:$C$611,MATCH('5. Pollutant Emissions - MB'!C1438,'DEQ Pollutant List'!$B$7:$B$611,0))),"")</f>
        <v>1,2,4-Trimethylbenzene</v>
      </c>
      <c r="E1438" s="115"/>
      <c r="F1438" s="138">
        <v>0</v>
      </c>
      <c r="G1438" s="139">
        <v>0.01</v>
      </c>
      <c r="H1438" s="104"/>
      <c r="I1438" s="102" cm="1">
        <f t="array" ref="I1438">((_xlfn.XLOOKUP(B1438,'4. Material Balance Activities'!$C$244:$C$292,'4. Material Balance Activities'!$G$244:$G$292,NA,0,1)-_xlfn.XLOOKUP(B1438,'4. Material Balance Activities'!$C$244:$C$292,'4. Material Balance Activities'!$M$244:$M$292,NA,0,1))*G1438)*(1-F1438)</f>
        <v>0.28743000000000007</v>
      </c>
      <c r="J1438" s="105" t="s">
        <v>214</v>
      </c>
      <c r="K1438" s="83" t="s">
        <v>214</v>
      </c>
      <c r="L1438" s="102" cm="1">
        <f t="array" ref="L1438">((_xlfn.XLOOKUP(B1438,'4. Material Balance Activities'!$C$244:$C$292,'4. Material Balance Activities'!$J$244:$J$292,NA,0,1)-_xlfn.XLOOKUP(B1438,'4. Material Balance Activities'!$C$244:$C$292,'4. Material Balance Activities'!$P$244:$P$292,NA,0,1))*G1438)*(1-F1438)</f>
        <v>1.1589919354838712E-3</v>
      </c>
      <c r="M1438" s="105" t="s">
        <v>214</v>
      </c>
      <c r="N1438" s="83" t="s">
        <v>214</v>
      </c>
    </row>
    <row r="1439" spans="1:14" x14ac:dyDescent="0.25">
      <c r="A1439" s="79" t="s">
        <v>374</v>
      </c>
      <c r="B1439" s="133" t="s">
        <v>332</v>
      </c>
      <c r="C1439" s="137" t="s">
        <v>437</v>
      </c>
      <c r="D1439" s="81" t="str">
        <f>IFERROR(IF(C1439="No CAS","",INDEX('DEQ Pollutant List'!$C$7:$C$611,MATCH('5. Pollutant Emissions - MB'!C1439,'DEQ Pollutant List'!$B$7:$B$611,0))),"")</f>
        <v>1,3,5-Trimethylbenzene</v>
      </c>
      <c r="E1439" s="115"/>
      <c r="F1439" s="138">
        <v>0</v>
      </c>
      <c r="G1439" s="139">
        <v>0.01</v>
      </c>
      <c r="H1439" s="104"/>
      <c r="I1439" s="102" cm="1">
        <f t="array" ref="I1439">((_xlfn.XLOOKUP(B1439,'4. Material Balance Activities'!$C$244:$C$292,'4. Material Balance Activities'!$G$244:$G$292,NA,0,1)-_xlfn.XLOOKUP(B1439,'4. Material Balance Activities'!$C$244:$C$292,'4. Material Balance Activities'!$M$244:$M$292,NA,0,1))*G1439)*(1-F1439)</f>
        <v>0.28743000000000007</v>
      </c>
      <c r="J1439" s="105" t="s">
        <v>214</v>
      </c>
      <c r="K1439" s="83" t="s">
        <v>214</v>
      </c>
      <c r="L1439" s="102" cm="1">
        <f t="array" ref="L1439">((_xlfn.XLOOKUP(B1439,'4. Material Balance Activities'!$C$244:$C$292,'4. Material Balance Activities'!$J$244:$J$292,NA,0,1)-_xlfn.XLOOKUP(B1439,'4. Material Balance Activities'!$C$244:$C$292,'4. Material Balance Activities'!$P$244:$P$292,NA,0,1))*G1439)*(1-F1439)</f>
        <v>1.1589919354838712E-3</v>
      </c>
      <c r="M1439" s="105" t="s">
        <v>214</v>
      </c>
      <c r="N1439" s="83" t="s">
        <v>214</v>
      </c>
    </row>
    <row r="1440" spans="1:14" x14ac:dyDescent="0.25">
      <c r="A1440" s="79" t="s">
        <v>374</v>
      </c>
      <c r="B1440" s="133" t="s">
        <v>332</v>
      </c>
      <c r="C1440" s="137" t="s">
        <v>181</v>
      </c>
      <c r="D1440" s="81" t="str">
        <f>IFERROR(IF(C1440="No CAS","",INDEX('DEQ Pollutant List'!$C$7:$C$611,MATCH('5. Pollutant Emissions - MB'!C1440,'DEQ Pollutant List'!$B$7:$B$611,0))),"")</f>
        <v>Ethyl benzene</v>
      </c>
      <c r="E1440" s="115"/>
      <c r="F1440" s="138">
        <v>0</v>
      </c>
      <c r="G1440" s="139">
        <v>1E-3</v>
      </c>
      <c r="H1440" s="104"/>
      <c r="I1440" s="102" cm="1">
        <f t="array" ref="I1440">((_xlfn.XLOOKUP(B1440,'4. Material Balance Activities'!$C$244:$C$292,'4. Material Balance Activities'!$G$244:$G$292,NA,0,1)-_xlfn.XLOOKUP(B1440,'4. Material Balance Activities'!$C$244:$C$292,'4. Material Balance Activities'!$M$244:$M$292,NA,0,1))*G1440)*(1-F1440)</f>
        <v>2.8743000000000005E-2</v>
      </c>
      <c r="J1440" s="105" t="s">
        <v>214</v>
      </c>
      <c r="K1440" s="83" t="s">
        <v>214</v>
      </c>
      <c r="L1440" s="102" cm="1">
        <f t="array" ref="L1440">((_xlfn.XLOOKUP(B1440,'4. Material Balance Activities'!$C$244:$C$292,'4. Material Balance Activities'!$J$244:$J$292,NA,0,1)-_xlfn.XLOOKUP(B1440,'4. Material Balance Activities'!$C$244:$C$292,'4. Material Balance Activities'!$P$244:$P$292,NA,0,1))*G1440)*(1-F1440)</f>
        <v>1.1589919354838713E-4</v>
      </c>
      <c r="M1440" s="105" t="s">
        <v>214</v>
      </c>
      <c r="N1440" s="83" t="s">
        <v>214</v>
      </c>
    </row>
    <row r="1441" spans="1:14" x14ac:dyDescent="0.25">
      <c r="A1441" s="79" t="s">
        <v>374</v>
      </c>
      <c r="B1441" s="133" t="s">
        <v>332</v>
      </c>
      <c r="C1441" s="137" t="s">
        <v>428</v>
      </c>
      <c r="D1441" s="81" t="str">
        <f>IFERROR(IF(C1441="No CAS","",INDEX('DEQ Pollutant List'!$C$7:$C$611,MATCH('5. Pollutant Emissions - MB'!C1441,'DEQ Pollutant List'!$B$7:$B$611,0))),"")</f>
        <v>Isopropylbenzene (cumene)</v>
      </c>
      <c r="E1441" s="115"/>
      <c r="F1441" s="138">
        <v>0</v>
      </c>
      <c r="G1441" s="139">
        <v>2E-3</v>
      </c>
      <c r="H1441" s="104"/>
      <c r="I1441" s="102" cm="1">
        <f t="array" ref="I1441">((_xlfn.XLOOKUP(B1441,'4. Material Balance Activities'!$C$244:$C$292,'4. Material Balance Activities'!$G$244:$G$292,NA,0,1)-_xlfn.XLOOKUP(B1441,'4. Material Balance Activities'!$C$244:$C$292,'4. Material Balance Activities'!$M$244:$M$292,NA,0,1))*G1441)*(1-F1441)</f>
        <v>5.7486000000000009E-2</v>
      </c>
      <c r="J1441" s="105" t="s">
        <v>214</v>
      </c>
      <c r="K1441" s="83" t="s">
        <v>214</v>
      </c>
      <c r="L1441" s="102" cm="1">
        <f t="array" ref="L1441">((_xlfn.XLOOKUP(B1441,'4. Material Balance Activities'!$C$244:$C$292,'4. Material Balance Activities'!$J$244:$J$292,NA,0,1)-_xlfn.XLOOKUP(B1441,'4. Material Balance Activities'!$C$244:$C$292,'4. Material Balance Activities'!$P$244:$P$292,NA,0,1))*G1441)*(1-F1441)</f>
        <v>2.3179838709677425E-4</v>
      </c>
      <c r="M1441" s="105" t="s">
        <v>214</v>
      </c>
      <c r="N1441" s="83" t="s">
        <v>214</v>
      </c>
    </row>
    <row r="1442" spans="1:14" x14ac:dyDescent="0.25">
      <c r="A1442" s="79" t="s">
        <v>374</v>
      </c>
      <c r="B1442" s="133" t="s">
        <v>332</v>
      </c>
      <c r="C1442" s="137" t="s">
        <v>432</v>
      </c>
      <c r="D1442" s="81" t="str">
        <f>IFERROR(IF(C1442="No CAS","",INDEX('DEQ Pollutant List'!$C$7:$C$611,MATCH('5. Pollutant Emissions - MB'!C1442,'DEQ Pollutant List'!$B$7:$B$611,0))),"")</f>
        <v>Propylene glycol monomethyl ether acetate</v>
      </c>
      <c r="E1442" s="115"/>
      <c r="F1442" s="138">
        <v>0</v>
      </c>
      <c r="G1442" s="139">
        <v>0.02</v>
      </c>
      <c r="H1442" s="104"/>
      <c r="I1442" s="102" cm="1">
        <f t="array" ref="I1442">((_xlfn.XLOOKUP(B1442,'4. Material Balance Activities'!$C$244:$C$292,'4. Material Balance Activities'!$G$244:$G$292,NA,0,1)-_xlfn.XLOOKUP(B1442,'4. Material Balance Activities'!$C$244:$C$292,'4. Material Balance Activities'!$M$244:$M$292,NA,0,1))*G1442)*(1-F1442)</f>
        <v>0.57486000000000015</v>
      </c>
      <c r="J1442" s="105" t="s">
        <v>214</v>
      </c>
      <c r="K1442" s="83" t="s">
        <v>214</v>
      </c>
      <c r="L1442" s="102" cm="1">
        <f t="array" ref="L1442">((_xlfn.XLOOKUP(B1442,'4. Material Balance Activities'!$C$244:$C$292,'4. Material Balance Activities'!$J$244:$J$292,NA,0,1)-_xlfn.XLOOKUP(B1442,'4. Material Balance Activities'!$C$244:$C$292,'4. Material Balance Activities'!$P$244:$P$292,NA,0,1))*G1442)*(1-F1442)</f>
        <v>2.3179838709677424E-3</v>
      </c>
      <c r="M1442" s="105" t="s">
        <v>214</v>
      </c>
      <c r="N1442" s="83" t="s">
        <v>214</v>
      </c>
    </row>
    <row r="1443" spans="1:14" x14ac:dyDescent="0.25">
      <c r="A1443" s="79" t="s">
        <v>374</v>
      </c>
      <c r="B1443" s="133" t="s">
        <v>332</v>
      </c>
      <c r="C1443" s="137" t="s">
        <v>436</v>
      </c>
      <c r="D1443" s="81" t="str">
        <f>IFERROR(IF(C1443="No CAS","",INDEX('DEQ Pollutant List'!$C$7:$C$611,MATCH('5. Pollutant Emissions - MB'!C1443,'DEQ Pollutant List'!$B$7:$B$611,0))),"")</f>
        <v>1,2,3-Trimethylbenzene</v>
      </c>
      <c r="E1443" s="115"/>
      <c r="F1443" s="138">
        <v>0</v>
      </c>
      <c r="G1443" s="139">
        <v>0.01</v>
      </c>
      <c r="H1443" s="104"/>
      <c r="I1443" s="102" cm="1">
        <f t="array" ref="I1443">((_xlfn.XLOOKUP(B1443,'4. Material Balance Activities'!$C$244:$C$292,'4. Material Balance Activities'!$G$244:$G$292,NA,0,1)-_xlfn.XLOOKUP(B1443,'4. Material Balance Activities'!$C$244:$C$292,'4. Material Balance Activities'!$M$244:$M$292,NA,0,1))*G1443)*(1-F1443)</f>
        <v>0.28743000000000007</v>
      </c>
      <c r="J1443" s="105" t="s">
        <v>214</v>
      </c>
      <c r="K1443" s="83" t="s">
        <v>214</v>
      </c>
      <c r="L1443" s="102" cm="1">
        <f t="array" ref="L1443">((_xlfn.XLOOKUP(B1443,'4. Material Balance Activities'!$C$244:$C$292,'4. Material Balance Activities'!$J$244:$J$292,NA,0,1)-_xlfn.XLOOKUP(B1443,'4. Material Balance Activities'!$C$244:$C$292,'4. Material Balance Activities'!$P$244:$P$292,NA,0,1))*G1443)*(1-F1443)</f>
        <v>1.1589919354838712E-3</v>
      </c>
      <c r="M1443" s="105" t="s">
        <v>214</v>
      </c>
      <c r="N1443" s="83" t="s">
        <v>214</v>
      </c>
    </row>
    <row r="1444" spans="1:14" x14ac:dyDescent="0.25">
      <c r="A1444" s="79" t="s">
        <v>374</v>
      </c>
      <c r="B1444" s="133" t="s">
        <v>333</v>
      </c>
      <c r="C1444" s="137" t="s">
        <v>191</v>
      </c>
      <c r="D1444" s="81" t="str">
        <f>IFERROR(IF(C1444="No CAS","",INDEX('DEQ Pollutant List'!$C$7:$C$611,MATCH('5. Pollutant Emissions - MB'!C1444,'DEQ Pollutant List'!$B$7:$B$611,0))),"")</f>
        <v>Xylene (mixture), including m-xylene, o-xylene, p-xylene</v>
      </c>
      <c r="E1444" s="115"/>
      <c r="F1444" s="138">
        <v>0</v>
      </c>
      <c r="G1444" s="139">
        <v>0.01</v>
      </c>
      <c r="H1444" s="104"/>
      <c r="I1444" s="102" cm="1">
        <f t="array" ref="I1444">((_xlfn.XLOOKUP(B1444,'4. Material Balance Activities'!$C$244:$C$292,'4. Material Balance Activities'!$G$244:$G$292,NA,0,1)-_xlfn.XLOOKUP(B1444,'4. Material Balance Activities'!$C$244:$C$292,'4. Material Balance Activities'!$M$244:$M$292,NA,0,1))*G1444)*(1-F1444)</f>
        <v>4.0101599999999999</v>
      </c>
      <c r="J1444" s="105" t="s">
        <v>214</v>
      </c>
      <c r="K1444" s="83" t="s">
        <v>214</v>
      </c>
      <c r="L1444" s="102" cm="1">
        <f t="array" ref="L1444">((_xlfn.XLOOKUP(B1444,'4. Material Balance Activities'!$C$244:$C$292,'4. Material Balance Activities'!$J$244:$J$292,NA,0,1)-_xlfn.XLOOKUP(B1444,'4. Material Balance Activities'!$C$244:$C$292,'4. Material Balance Activities'!$P$244:$P$292,NA,0,1))*G1444)*(1-F1444)</f>
        <v>1.617E-2</v>
      </c>
      <c r="M1444" s="105" t="s">
        <v>214</v>
      </c>
      <c r="N1444" s="83" t="s">
        <v>214</v>
      </c>
    </row>
    <row r="1445" spans="1:14" x14ac:dyDescent="0.25">
      <c r="A1445" s="79" t="s">
        <v>374</v>
      </c>
      <c r="B1445" s="133" t="s">
        <v>333</v>
      </c>
      <c r="C1445" s="137" t="s">
        <v>156</v>
      </c>
      <c r="D1445" s="81" t="str">
        <f>IFERROR(IF(C1445="No CAS","",INDEX('DEQ Pollutant List'!$C$7:$C$611,MATCH('5. Pollutant Emissions - MB'!C1445,'DEQ Pollutant List'!$B$7:$B$611,0))),"")</f>
        <v>Formaldehyde</v>
      </c>
      <c r="E1445" s="115"/>
      <c r="F1445" s="138">
        <v>0</v>
      </c>
      <c r="G1445" s="139">
        <v>1E-3</v>
      </c>
      <c r="H1445" s="104"/>
      <c r="I1445" s="102" cm="1">
        <f t="array" ref="I1445">((_xlfn.XLOOKUP(B1445,'4. Material Balance Activities'!$C$244:$C$292,'4. Material Balance Activities'!$G$244:$G$292,NA,0,1)-_xlfn.XLOOKUP(B1445,'4. Material Balance Activities'!$C$244:$C$292,'4. Material Balance Activities'!$M$244:$M$292,NA,0,1))*G1445)*(1-F1445)</f>
        <v>0.40101600000000004</v>
      </c>
      <c r="J1445" s="105" t="s">
        <v>214</v>
      </c>
      <c r="K1445" s="83" t="s">
        <v>214</v>
      </c>
      <c r="L1445" s="102" cm="1">
        <f t="array" ref="L1445">((_xlfn.XLOOKUP(B1445,'4. Material Balance Activities'!$C$244:$C$292,'4. Material Balance Activities'!$J$244:$J$292,NA,0,1)-_xlfn.XLOOKUP(B1445,'4. Material Balance Activities'!$C$244:$C$292,'4. Material Balance Activities'!$P$244:$P$292,NA,0,1))*G1445)*(1-F1445)</f>
        <v>1.6169999999999999E-3</v>
      </c>
      <c r="M1445" s="105" t="s">
        <v>214</v>
      </c>
      <c r="N1445" s="83" t="s">
        <v>214</v>
      </c>
    </row>
    <row r="1446" spans="1:14" x14ac:dyDescent="0.25">
      <c r="A1446" s="79" t="s">
        <v>374</v>
      </c>
      <c r="B1446" s="133" t="s">
        <v>333</v>
      </c>
      <c r="C1446" s="137" t="s">
        <v>431</v>
      </c>
      <c r="D1446" s="81" t="str">
        <f>IFERROR(IF(C1446="No CAS","",INDEX('DEQ Pollutant List'!$C$7:$C$611,MATCH('5. Pollutant Emissions - MB'!C1446,'DEQ Pollutant List'!$B$7:$B$611,0))),"")</f>
        <v>1,2,4-Trimethylbenzene</v>
      </c>
      <c r="E1446" s="115"/>
      <c r="F1446" s="138">
        <v>0</v>
      </c>
      <c r="G1446" s="139">
        <v>0.01</v>
      </c>
      <c r="H1446" s="104"/>
      <c r="I1446" s="102" cm="1">
        <f t="array" ref="I1446">((_xlfn.XLOOKUP(B1446,'4. Material Balance Activities'!$C$244:$C$292,'4. Material Balance Activities'!$G$244:$G$292,NA,0,1)-_xlfn.XLOOKUP(B1446,'4. Material Balance Activities'!$C$244:$C$292,'4. Material Balance Activities'!$M$244:$M$292,NA,0,1))*G1446)*(1-F1446)</f>
        <v>4.0101599999999999</v>
      </c>
      <c r="J1446" s="105" t="s">
        <v>214</v>
      </c>
      <c r="K1446" s="83" t="s">
        <v>214</v>
      </c>
      <c r="L1446" s="102" cm="1">
        <f t="array" ref="L1446">((_xlfn.XLOOKUP(B1446,'4. Material Balance Activities'!$C$244:$C$292,'4. Material Balance Activities'!$J$244:$J$292,NA,0,1)-_xlfn.XLOOKUP(B1446,'4. Material Balance Activities'!$C$244:$C$292,'4. Material Balance Activities'!$P$244:$P$292,NA,0,1))*G1446)*(1-F1446)</f>
        <v>1.617E-2</v>
      </c>
      <c r="M1446" s="105" t="s">
        <v>214</v>
      </c>
      <c r="N1446" s="83" t="s">
        <v>214</v>
      </c>
    </row>
    <row r="1447" spans="1:14" x14ac:dyDescent="0.25">
      <c r="A1447" s="79" t="s">
        <v>374</v>
      </c>
      <c r="B1447" s="133" t="s">
        <v>333</v>
      </c>
      <c r="C1447" s="137" t="s">
        <v>437</v>
      </c>
      <c r="D1447" s="81" t="str">
        <f>IFERROR(IF(C1447="No CAS","",INDEX('DEQ Pollutant List'!$C$7:$C$611,MATCH('5. Pollutant Emissions - MB'!C1447,'DEQ Pollutant List'!$B$7:$B$611,0))),"")</f>
        <v>1,3,5-Trimethylbenzene</v>
      </c>
      <c r="E1447" s="115"/>
      <c r="F1447" s="138">
        <v>0</v>
      </c>
      <c r="G1447" s="139">
        <v>0.01</v>
      </c>
      <c r="H1447" s="104"/>
      <c r="I1447" s="102" cm="1">
        <f t="array" ref="I1447">((_xlfn.XLOOKUP(B1447,'4. Material Balance Activities'!$C$244:$C$292,'4. Material Balance Activities'!$G$244:$G$292,NA,0,1)-_xlfn.XLOOKUP(B1447,'4. Material Balance Activities'!$C$244:$C$292,'4. Material Balance Activities'!$M$244:$M$292,NA,0,1))*G1447)*(1-F1447)</f>
        <v>4.0101599999999999</v>
      </c>
      <c r="J1447" s="105" t="s">
        <v>214</v>
      </c>
      <c r="K1447" s="83" t="s">
        <v>214</v>
      </c>
      <c r="L1447" s="102" cm="1">
        <f t="array" ref="L1447">((_xlfn.XLOOKUP(B1447,'4. Material Balance Activities'!$C$244:$C$292,'4. Material Balance Activities'!$J$244:$J$292,NA,0,1)-_xlfn.XLOOKUP(B1447,'4. Material Balance Activities'!$C$244:$C$292,'4. Material Balance Activities'!$P$244:$P$292,NA,0,1))*G1447)*(1-F1447)</f>
        <v>1.617E-2</v>
      </c>
      <c r="M1447" s="105" t="s">
        <v>214</v>
      </c>
      <c r="N1447" s="83" t="s">
        <v>214</v>
      </c>
    </row>
    <row r="1448" spans="1:14" x14ac:dyDescent="0.25">
      <c r="A1448" s="79" t="s">
        <v>374</v>
      </c>
      <c r="B1448" s="133" t="s">
        <v>333</v>
      </c>
      <c r="C1448" s="137" t="s">
        <v>181</v>
      </c>
      <c r="D1448" s="81" t="str">
        <f>IFERROR(IF(C1448="No CAS","",INDEX('DEQ Pollutant List'!$C$7:$C$611,MATCH('5. Pollutant Emissions - MB'!C1448,'DEQ Pollutant List'!$B$7:$B$611,0))),"")</f>
        <v>Ethyl benzene</v>
      </c>
      <c r="E1448" s="115"/>
      <c r="F1448" s="138">
        <v>0</v>
      </c>
      <c r="G1448" s="139">
        <v>1E-3</v>
      </c>
      <c r="H1448" s="104"/>
      <c r="I1448" s="102" cm="1">
        <f t="array" ref="I1448">((_xlfn.XLOOKUP(B1448,'4. Material Balance Activities'!$C$244:$C$292,'4. Material Balance Activities'!$G$244:$G$292,NA,0,1)-_xlfn.XLOOKUP(B1448,'4. Material Balance Activities'!$C$244:$C$292,'4. Material Balance Activities'!$M$244:$M$292,NA,0,1))*G1448)*(1-F1448)</f>
        <v>0.40101600000000004</v>
      </c>
      <c r="J1448" s="105" t="s">
        <v>214</v>
      </c>
      <c r="K1448" s="83" t="s">
        <v>214</v>
      </c>
      <c r="L1448" s="102" cm="1">
        <f t="array" ref="L1448">((_xlfn.XLOOKUP(B1448,'4. Material Balance Activities'!$C$244:$C$292,'4. Material Balance Activities'!$J$244:$J$292,NA,0,1)-_xlfn.XLOOKUP(B1448,'4. Material Balance Activities'!$C$244:$C$292,'4. Material Balance Activities'!$P$244:$P$292,NA,0,1))*G1448)*(1-F1448)</f>
        <v>1.6169999999999999E-3</v>
      </c>
      <c r="M1448" s="105" t="s">
        <v>214</v>
      </c>
      <c r="N1448" s="83" t="s">
        <v>214</v>
      </c>
    </row>
    <row r="1449" spans="1:14" x14ac:dyDescent="0.25">
      <c r="A1449" s="79" t="s">
        <v>374</v>
      </c>
      <c r="B1449" s="133" t="s">
        <v>333</v>
      </c>
      <c r="C1449" s="137" t="s">
        <v>428</v>
      </c>
      <c r="D1449" s="81" t="str">
        <f>IFERROR(IF(C1449="No CAS","",INDEX('DEQ Pollutant List'!$C$7:$C$611,MATCH('5. Pollutant Emissions - MB'!C1449,'DEQ Pollutant List'!$B$7:$B$611,0))),"")</f>
        <v>Isopropylbenzene (cumene)</v>
      </c>
      <c r="E1449" s="115"/>
      <c r="F1449" s="138">
        <v>0</v>
      </c>
      <c r="G1449" s="139">
        <v>2E-3</v>
      </c>
      <c r="H1449" s="104"/>
      <c r="I1449" s="102" cm="1">
        <f t="array" ref="I1449">((_xlfn.XLOOKUP(B1449,'4. Material Balance Activities'!$C$244:$C$292,'4. Material Balance Activities'!$G$244:$G$292,NA,0,1)-_xlfn.XLOOKUP(B1449,'4. Material Balance Activities'!$C$244:$C$292,'4. Material Balance Activities'!$M$244:$M$292,NA,0,1))*G1449)*(1-F1449)</f>
        <v>0.80203200000000008</v>
      </c>
      <c r="J1449" s="105" t="s">
        <v>214</v>
      </c>
      <c r="K1449" s="83" t="s">
        <v>214</v>
      </c>
      <c r="L1449" s="102" cm="1">
        <f t="array" ref="L1449">((_xlfn.XLOOKUP(B1449,'4. Material Balance Activities'!$C$244:$C$292,'4. Material Balance Activities'!$J$244:$J$292,NA,0,1)-_xlfn.XLOOKUP(B1449,'4. Material Balance Activities'!$C$244:$C$292,'4. Material Balance Activities'!$P$244:$P$292,NA,0,1))*G1449)*(1-F1449)</f>
        <v>3.2339999999999999E-3</v>
      </c>
      <c r="M1449" s="105" t="s">
        <v>214</v>
      </c>
      <c r="N1449" s="83" t="s">
        <v>214</v>
      </c>
    </row>
    <row r="1450" spans="1:14" x14ac:dyDescent="0.25">
      <c r="A1450" s="79" t="s">
        <v>374</v>
      </c>
      <c r="B1450" s="133" t="s">
        <v>333</v>
      </c>
      <c r="C1450" s="137" t="s">
        <v>430</v>
      </c>
      <c r="D1450" s="81" t="str">
        <f>IFERROR(IF(C1450="No CAS","",INDEX('DEQ Pollutant List'!$C$7:$C$611,MATCH('5. Pollutant Emissions - MB'!C1450,'DEQ Pollutant List'!$B$7:$B$611,0))),"")</f>
        <v>n-Butyl alcohol</v>
      </c>
      <c r="E1450" s="115"/>
      <c r="F1450" s="138">
        <v>0</v>
      </c>
      <c r="G1450" s="139">
        <v>7.0000000000000007E-2</v>
      </c>
      <c r="H1450" s="104"/>
      <c r="I1450" s="102" cm="1">
        <f t="array" ref="I1450">((_xlfn.XLOOKUP(B1450,'4. Material Balance Activities'!$C$244:$C$292,'4. Material Balance Activities'!$G$244:$G$292,NA,0,1)-_xlfn.XLOOKUP(B1450,'4. Material Balance Activities'!$C$244:$C$292,'4. Material Balance Activities'!$M$244:$M$292,NA,0,1))*G1450)*(1-F1450)</f>
        <v>28.071120000000004</v>
      </c>
      <c r="J1450" s="105" t="s">
        <v>214</v>
      </c>
      <c r="K1450" s="83" t="s">
        <v>214</v>
      </c>
      <c r="L1450" s="102" cm="1">
        <f t="array" ref="L1450">((_xlfn.XLOOKUP(B1450,'4. Material Balance Activities'!$C$244:$C$292,'4. Material Balance Activities'!$J$244:$J$292,NA,0,1)-_xlfn.XLOOKUP(B1450,'4. Material Balance Activities'!$C$244:$C$292,'4. Material Balance Activities'!$P$244:$P$292,NA,0,1))*G1450)*(1-F1450)</f>
        <v>0.11319000000000001</v>
      </c>
      <c r="M1450" s="105" t="s">
        <v>214</v>
      </c>
      <c r="N1450" s="83" t="s">
        <v>214</v>
      </c>
    </row>
    <row r="1451" spans="1:14" x14ac:dyDescent="0.25">
      <c r="A1451" s="79" t="s">
        <v>374</v>
      </c>
      <c r="B1451" s="133" t="s">
        <v>333</v>
      </c>
      <c r="C1451" s="137" t="s">
        <v>432</v>
      </c>
      <c r="D1451" s="81" t="str">
        <f>IFERROR(IF(C1451="No CAS","",INDEX('DEQ Pollutant List'!$C$7:$C$611,MATCH('5. Pollutant Emissions - MB'!C1451,'DEQ Pollutant List'!$B$7:$B$611,0))),"")</f>
        <v>Propylene glycol monomethyl ether acetate</v>
      </c>
      <c r="E1451" s="115"/>
      <c r="F1451" s="138">
        <v>0</v>
      </c>
      <c r="G1451" s="139">
        <v>0.02</v>
      </c>
      <c r="H1451" s="104"/>
      <c r="I1451" s="102" cm="1">
        <f t="array" ref="I1451">((_xlfn.XLOOKUP(B1451,'4. Material Balance Activities'!$C$244:$C$292,'4. Material Balance Activities'!$G$244:$G$292,NA,0,1)-_xlfn.XLOOKUP(B1451,'4. Material Balance Activities'!$C$244:$C$292,'4. Material Balance Activities'!$M$244:$M$292,NA,0,1))*G1451)*(1-F1451)</f>
        <v>8.0203199999999999</v>
      </c>
      <c r="J1451" s="105" t="s">
        <v>214</v>
      </c>
      <c r="K1451" s="83" t="s">
        <v>214</v>
      </c>
      <c r="L1451" s="102" cm="1">
        <f t="array" ref="L1451">((_xlfn.XLOOKUP(B1451,'4. Material Balance Activities'!$C$244:$C$292,'4. Material Balance Activities'!$J$244:$J$292,NA,0,1)-_xlfn.XLOOKUP(B1451,'4. Material Balance Activities'!$C$244:$C$292,'4. Material Balance Activities'!$P$244:$P$292,NA,0,1))*G1451)*(1-F1451)</f>
        <v>3.2340000000000001E-2</v>
      </c>
      <c r="M1451" s="105" t="s">
        <v>214</v>
      </c>
      <c r="N1451" s="83" t="s">
        <v>214</v>
      </c>
    </row>
    <row r="1452" spans="1:14" x14ac:dyDescent="0.25">
      <c r="A1452" s="79" t="s">
        <v>374</v>
      </c>
      <c r="B1452" s="133" t="s">
        <v>333</v>
      </c>
      <c r="C1452" s="137" t="s">
        <v>436</v>
      </c>
      <c r="D1452" s="81" t="str">
        <f>IFERROR(IF(C1452="No CAS","",INDEX('DEQ Pollutant List'!$C$7:$C$611,MATCH('5. Pollutant Emissions - MB'!C1452,'DEQ Pollutant List'!$B$7:$B$611,0))),"")</f>
        <v>1,2,3-Trimethylbenzene</v>
      </c>
      <c r="E1452" s="115"/>
      <c r="F1452" s="138">
        <v>0</v>
      </c>
      <c r="G1452" s="139">
        <v>0.01</v>
      </c>
      <c r="H1452" s="104"/>
      <c r="I1452" s="102" cm="1">
        <f t="array" ref="I1452">((_xlfn.XLOOKUP(B1452,'4. Material Balance Activities'!$C$244:$C$292,'4. Material Balance Activities'!$G$244:$G$292,NA,0,1)-_xlfn.XLOOKUP(B1452,'4. Material Balance Activities'!$C$244:$C$292,'4. Material Balance Activities'!$M$244:$M$292,NA,0,1))*G1452)*(1-F1452)</f>
        <v>4.0101599999999999</v>
      </c>
      <c r="J1452" s="105" t="s">
        <v>214</v>
      </c>
      <c r="K1452" s="83" t="s">
        <v>214</v>
      </c>
      <c r="L1452" s="102" cm="1">
        <f t="array" ref="L1452">((_xlfn.XLOOKUP(B1452,'4. Material Balance Activities'!$C$244:$C$292,'4. Material Balance Activities'!$J$244:$J$292,NA,0,1)-_xlfn.XLOOKUP(B1452,'4. Material Balance Activities'!$C$244:$C$292,'4. Material Balance Activities'!$P$244:$P$292,NA,0,1))*G1452)*(1-F1452)</f>
        <v>1.617E-2</v>
      </c>
      <c r="M1452" s="105" t="s">
        <v>214</v>
      </c>
      <c r="N1452" s="83" t="s">
        <v>214</v>
      </c>
    </row>
    <row r="1453" spans="1:14" x14ac:dyDescent="0.25">
      <c r="A1453" s="79" t="s">
        <v>374</v>
      </c>
      <c r="B1453" s="133" t="s">
        <v>334</v>
      </c>
      <c r="C1453" s="137" t="s">
        <v>191</v>
      </c>
      <c r="D1453" s="81" t="str">
        <f>IFERROR(IF(C1453="No CAS","",INDEX('DEQ Pollutant List'!$C$7:$C$611,MATCH('5. Pollutant Emissions - MB'!C1453,'DEQ Pollutant List'!$B$7:$B$611,0))),"")</f>
        <v>Xylene (mixture), including m-xylene, o-xylene, p-xylene</v>
      </c>
      <c r="E1453" s="115"/>
      <c r="F1453" s="138">
        <v>0</v>
      </c>
      <c r="G1453" s="139">
        <v>0.01</v>
      </c>
      <c r="H1453" s="104"/>
      <c r="I1453" s="102" cm="1">
        <f t="array" ref="I1453">((_xlfn.XLOOKUP(B1453,'4. Material Balance Activities'!$C$244:$C$292,'4. Material Balance Activities'!$G$244:$G$292,NA,0,1)-_xlfn.XLOOKUP(B1453,'4. Material Balance Activities'!$C$244:$C$292,'4. Material Balance Activities'!$M$244:$M$292,NA,0,1))*G1453)*(1-F1453)</f>
        <v>0.85833000000000004</v>
      </c>
      <c r="J1453" s="105" t="s">
        <v>214</v>
      </c>
      <c r="K1453" s="83" t="s">
        <v>214</v>
      </c>
      <c r="L1453" s="102" cm="1">
        <f t="array" ref="L1453">((_xlfn.XLOOKUP(B1453,'4. Material Balance Activities'!$C$244:$C$292,'4. Material Balance Activities'!$J$244:$J$292,NA,0,1)-_xlfn.XLOOKUP(B1453,'4. Material Balance Activities'!$C$244:$C$292,'4. Material Balance Activities'!$P$244:$P$292,NA,0,1))*G1453)*(1-F1453)</f>
        <v>3.4610080645161292E-3</v>
      </c>
      <c r="M1453" s="105" t="s">
        <v>214</v>
      </c>
      <c r="N1453" s="83" t="s">
        <v>214</v>
      </c>
    </row>
    <row r="1454" spans="1:14" x14ac:dyDescent="0.25">
      <c r="A1454" s="79" t="s">
        <v>374</v>
      </c>
      <c r="B1454" s="133" t="s">
        <v>334</v>
      </c>
      <c r="C1454" s="137" t="s">
        <v>156</v>
      </c>
      <c r="D1454" s="81" t="str">
        <f>IFERROR(IF(C1454="No CAS","",INDEX('DEQ Pollutant List'!$C$7:$C$611,MATCH('5. Pollutant Emissions - MB'!C1454,'DEQ Pollutant List'!$B$7:$B$611,0))),"")</f>
        <v>Formaldehyde</v>
      </c>
      <c r="E1454" s="115"/>
      <c r="F1454" s="138">
        <v>0</v>
      </c>
      <c r="G1454" s="139">
        <v>1E-3</v>
      </c>
      <c r="H1454" s="104"/>
      <c r="I1454" s="102" cm="1">
        <f t="array" ref="I1454">((_xlfn.XLOOKUP(B1454,'4. Material Balance Activities'!$C$244:$C$292,'4. Material Balance Activities'!$G$244:$G$292,NA,0,1)-_xlfn.XLOOKUP(B1454,'4. Material Balance Activities'!$C$244:$C$292,'4. Material Balance Activities'!$M$244:$M$292,NA,0,1))*G1454)*(1-F1454)</f>
        <v>8.5833000000000007E-2</v>
      </c>
      <c r="J1454" s="105" t="s">
        <v>214</v>
      </c>
      <c r="K1454" s="83" t="s">
        <v>214</v>
      </c>
      <c r="L1454" s="102" cm="1">
        <f t="array" ref="L1454">((_xlfn.XLOOKUP(B1454,'4. Material Balance Activities'!$C$244:$C$292,'4. Material Balance Activities'!$J$244:$J$292,NA,0,1)-_xlfn.XLOOKUP(B1454,'4. Material Balance Activities'!$C$244:$C$292,'4. Material Balance Activities'!$P$244:$P$292,NA,0,1))*G1454)*(1-F1454)</f>
        <v>3.4610080645161291E-4</v>
      </c>
      <c r="M1454" s="105" t="s">
        <v>214</v>
      </c>
      <c r="N1454" s="83" t="s">
        <v>214</v>
      </c>
    </row>
    <row r="1455" spans="1:14" x14ac:dyDescent="0.25">
      <c r="A1455" s="79" t="s">
        <v>374</v>
      </c>
      <c r="B1455" s="133" t="s">
        <v>334</v>
      </c>
      <c r="C1455" s="137" t="s">
        <v>431</v>
      </c>
      <c r="D1455" s="81" t="str">
        <f>IFERROR(IF(C1455="No CAS","",INDEX('DEQ Pollutant List'!$C$7:$C$611,MATCH('5. Pollutant Emissions - MB'!C1455,'DEQ Pollutant List'!$B$7:$B$611,0))),"")</f>
        <v>1,2,4-Trimethylbenzene</v>
      </c>
      <c r="E1455" s="115"/>
      <c r="F1455" s="138">
        <v>0</v>
      </c>
      <c r="G1455" s="139">
        <v>0.01</v>
      </c>
      <c r="H1455" s="104"/>
      <c r="I1455" s="102" cm="1">
        <f t="array" ref="I1455">((_xlfn.XLOOKUP(B1455,'4. Material Balance Activities'!$C$244:$C$292,'4. Material Balance Activities'!$G$244:$G$292,NA,0,1)-_xlfn.XLOOKUP(B1455,'4. Material Balance Activities'!$C$244:$C$292,'4. Material Balance Activities'!$M$244:$M$292,NA,0,1))*G1455)*(1-F1455)</f>
        <v>0.85833000000000004</v>
      </c>
      <c r="J1455" s="105" t="s">
        <v>214</v>
      </c>
      <c r="K1455" s="83" t="s">
        <v>214</v>
      </c>
      <c r="L1455" s="102" cm="1">
        <f t="array" ref="L1455">((_xlfn.XLOOKUP(B1455,'4. Material Balance Activities'!$C$244:$C$292,'4. Material Balance Activities'!$J$244:$J$292,NA,0,1)-_xlfn.XLOOKUP(B1455,'4. Material Balance Activities'!$C$244:$C$292,'4. Material Balance Activities'!$P$244:$P$292,NA,0,1))*G1455)*(1-F1455)</f>
        <v>3.4610080645161292E-3</v>
      </c>
      <c r="M1455" s="105" t="s">
        <v>214</v>
      </c>
      <c r="N1455" s="83" t="s">
        <v>214</v>
      </c>
    </row>
    <row r="1456" spans="1:14" x14ac:dyDescent="0.25">
      <c r="A1456" s="79" t="s">
        <v>374</v>
      </c>
      <c r="B1456" s="133" t="s">
        <v>334</v>
      </c>
      <c r="C1456" s="137" t="s">
        <v>437</v>
      </c>
      <c r="D1456" s="81" t="str">
        <f>IFERROR(IF(C1456="No CAS","",INDEX('DEQ Pollutant List'!$C$7:$C$611,MATCH('5. Pollutant Emissions - MB'!C1456,'DEQ Pollutant List'!$B$7:$B$611,0))),"")</f>
        <v>1,3,5-Trimethylbenzene</v>
      </c>
      <c r="E1456" s="115"/>
      <c r="F1456" s="138">
        <v>0</v>
      </c>
      <c r="G1456" s="139">
        <v>0.01</v>
      </c>
      <c r="H1456" s="104"/>
      <c r="I1456" s="102" cm="1">
        <f t="array" ref="I1456">((_xlfn.XLOOKUP(B1456,'4. Material Balance Activities'!$C$244:$C$292,'4. Material Balance Activities'!$G$244:$G$292,NA,0,1)-_xlfn.XLOOKUP(B1456,'4. Material Balance Activities'!$C$244:$C$292,'4. Material Balance Activities'!$M$244:$M$292,NA,0,1))*G1456)*(1-F1456)</f>
        <v>0.85833000000000004</v>
      </c>
      <c r="J1456" s="105" t="s">
        <v>214</v>
      </c>
      <c r="K1456" s="83" t="s">
        <v>214</v>
      </c>
      <c r="L1456" s="102" cm="1">
        <f t="array" ref="L1456">((_xlfn.XLOOKUP(B1456,'4. Material Balance Activities'!$C$244:$C$292,'4. Material Balance Activities'!$J$244:$J$292,NA,0,1)-_xlfn.XLOOKUP(B1456,'4. Material Balance Activities'!$C$244:$C$292,'4. Material Balance Activities'!$P$244:$P$292,NA,0,1))*G1456)*(1-F1456)</f>
        <v>3.4610080645161292E-3</v>
      </c>
      <c r="M1456" s="105" t="s">
        <v>214</v>
      </c>
      <c r="N1456" s="83" t="s">
        <v>214</v>
      </c>
    </row>
    <row r="1457" spans="1:14" x14ac:dyDescent="0.25">
      <c r="A1457" s="79" t="s">
        <v>374</v>
      </c>
      <c r="B1457" s="133" t="s">
        <v>334</v>
      </c>
      <c r="C1457" s="137" t="s">
        <v>181</v>
      </c>
      <c r="D1457" s="81" t="str">
        <f>IFERROR(IF(C1457="No CAS","",INDEX('DEQ Pollutant List'!$C$7:$C$611,MATCH('5. Pollutant Emissions - MB'!C1457,'DEQ Pollutant List'!$B$7:$B$611,0))),"")</f>
        <v>Ethyl benzene</v>
      </c>
      <c r="E1457" s="115"/>
      <c r="F1457" s="138">
        <v>0</v>
      </c>
      <c r="G1457" s="139">
        <v>1E-3</v>
      </c>
      <c r="H1457" s="104"/>
      <c r="I1457" s="102" cm="1">
        <f t="array" ref="I1457">((_xlfn.XLOOKUP(B1457,'4. Material Balance Activities'!$C$244:$C$292,'4. Material Balance Activities'!$G$244:$G$292,NA,0,1)-_xlfn.XLOOKUP(B1457,'4. Material Balance Activities'!$C$244:$C$292,'4. Material Balance Activities'!$M$244:$M$292,NA,0,1))*G1457)*(1-F1457)</f>
        <v>8.5833000000000007E-2</v>
      </c>
      <c r="J1457" s="105" t="s">
        <v>214</v>
      </c>
      <c r="K1457" s="83" t="s">
        <v>214</v>
      </c>
      <c r="L1457" s="102" cm="1">
        <f t="array" ref="L1457">((_xlfn.XLOOKUP(B1457,'4. Material Balance Activities'!$C$244:$C$292,'4. Material Balance Activities'!$J$244:$J$292,NA,0,1)-_xlfn.XLOOKUP(B1457,'4. Material Balance Activities'!$C$244:$C$292,'4. Material Balance Activities'!$P$244:$P$292,NA,0,1))*G1457)*(1-F1457)</f>
        <v>3.4610080645161291E-4</v>
      </c>
      <c r="M1457" s="105" t="s">
        <v>214</v>
      </c>
      <c r="N1457" s="83" t="s">
        <v>214</v>
      </c>
    </row>
    <row r="1458" spans="1:14" x14ac:dyDescent="0.25">
      <c r="A1458" s="79" t="s">
        <v>374</v>
      </c>
      <c r="B1458" s="133" t="s">
        <v>334</v>
      </c>
      <c r="C1458" s="137" t="s">
        <v>428</v>
      </c>
      <c r="D1458" s="81" t="str">
        <f>IFERROR(IF(C1458="No CAS","",INDEX('DEQ Pollutant List'!$C$7:$C$611,MATCH('5. Pollutant Emissions - MB'!C1458,'DEQ Pollutant List'!$B$7:$B$611,0))),"")</f>
        <v>Isopropylbenzene (cumene)</v>
      </c>
      <c r="E1458" s="115"/>
      <c r="F1458" s="138">
        <v>0</v>
      </c>
      <c r="G1458" s="139">
        <v>2E-3</v>
      </c>
      <c r="H1458" s="104"/>
      <c r="I1458" s="102" cm="1">
        <f t="array" ref="I1458">((_xlfn.XLOOKUP(B1458,'4. Material Balance Activities'!$C$244:$C$292,'4. Material Balance Activities'!$G$244:$G$292,NA,0,1)-_xlfn.XLOOKUP(B1458,'4. Material Balance Activities'!$C$244:$C$292,'4. Material Balance Activities'!$M$244:$M$292,NA,0,1))*G1458)*(1-F1458)</f>
        <v>0.17166600000000001</v>
      </c>
      <c r="J1458" s="105" t="s">
        <v>214</v>
      </c>
      <c r="K1458" s="83" t="s">
        <v>214</v>
      </c>
      <c r="L1458" s="102" cm="1">
        <f t="array" ref="L1458">((_xlfn.XLOOKUP(B1458,'4. Material Balance Activities'!$C$244:$C$292,'4. Material Balance Activities'!$J$244:$J$292,NA,0,1)-_xlfn.XLOOKUP(B1458,'4. Material Balance Activities'!$C$244:$C$292,'4. Material Balance Activities'!$P$244:$P$292,NA,0,1))*G1458)*(1-F1458)</f>
        <v>6.9220161290322582E-4</v>
      </c>
      <c r="M1458" s="105" t="s">
        <v>214</v>
      </c>
      <c r="N1458" s="83" t="s">
        <v>214</v>
      </c>
    </row>
    <row r="1459" spans="1:14" x14ac:dyDescent="0.25">
      <c r="A1459" s="79" t="s">
        <v>374</v>
      </c>
      <c r="B1459" s="133" t="s">
        <v>334</v>
      </c>
      <c r="C1459" s="137" t="s">
        <v>430</v>
      </c>
      <c r="D1459" s="81" t="str">
        <f>IFERROR(IF(C1459="No CAS","",INDEX('DEQ Pollutant List'!$C$7:$C$611,MATCH('5. Pollutant Emissions - MB'!C1459,'DEQ Pollutant List'!$B$7:$B$611,0))),"")</f>
        <v>n-Butyl alcohol</v>
      </c>
      <c r="E1459" s="115"/>
      <c r="F1459" s="138">
        <v>0</v>
      </c>
      <c r="G1459" s="139">
        <v>7.0000000000000007E-2</v>
      </c>
      <c r="H1459" s="104"/>
      <c r="I1459" s="102" cm="1">
        <f t="array" ref="I1459">((_xlfn.XLOOKUP(B1459,'4. Material Balance Activities'!$C$244:$C$292,'4. Material Balance Activities'!$G$244:$G$292,NA,0,1)-_xlfn.XLOOKUP(B1459,'4. Material Balance Activities'!$C$244:$C$292,'4. Material Balance Activities'!$M$244:$M$292,NA,0,1))*G1459)*(1-F1459)</f>
        <v>6.0083100000000007</v>
      </c>
      <c r="J1459" s="105" t="s">
        <v>214</v>
      </c>
      <c r="K1459" s="83" t="s">
        <v>214</v>
      </c>
      <c r="L1459" s="102" cm="1">
        <f t="array" ref="L1459">((_xlfn.XLOOKUP(B1459,'4. Material Balance Activities'!$C$244:$C$292,'4. Material Balance Activities'!$J$244:$J$292,NA,0,1)-_xlfn.XLOOKUP(B1459,'4. Material Balance Activities'!$C$244:$C$292,'4. Material Balance Activities'!$P$244:$P$292,NA,0,1))*G1459)*(1-F1459)</f>
        <v>2.4227056451612904E-2</v>
      </c>
      <c r="M1459" s="105" t="s">
        <v>214</v>
      </c>
      <c r="N1459" s="83" t="s">
        <v>214</v>
      </c>
    </row>
    <row r="1460" spans="1:14" x14ac:dyDescent="0.25">
      <c r="A1460" s="79" t="s">
        <v>374</v>
      </c>
      <c r="B1460" s="133" t="s">
        <v>334</v>
      </c>
      <c r="C1460" s="137" t="s">
        <v>432</v>
      </c>
      <c r="D1460" s="81" t="str">
        <f>IFERROR(IF(C1460="No CAS","",INDEX('DEQ Pollutant List'!$C$7:$C$611,MATCH('5. Pollutant Emissions - MB'!C1460,'DEQ Pollutant List'!$B$7:$B$611,0))),"")</f>
        <v>Propylene glycol monomethyl ether acetate</v>
      </c>
      <c r="E1460" s="115"/>
      <c r="F1460" s="138">
        <v>0</v>
      </c>
      <c r="G1460" s="139">
        <v>0.03</v>
      </c>
      <c r="H1460" s="104"/>
      <c r="I1460" s="102" cm="1">
        <f t="array" ref="I1460">((_xlfn.XLOOKUP(B1460,'4. Material Balance Activities'!$C$244:$C$292,'4. Material Balance Activities'!$G$244:$G$292,NA,0,1)-_xlfn.XLOOKUP(B1460,'4. Material Balance Activities'!$C$244:$C$292,'4. Material Balance Activities'!$M$244:$M$292,NA,0,1))*G1460)*(1-F1460)</f>
        <v>2.5749899999999997</v>
      </c>
      <c r="J1460" s="105" t="s">
        <v>214</v>
      </c>
      <c r="K1460" s="83" t="s">
        <v>214</v>
      </c>
      <c r="L1460" s="102" cm="1">
        <f t="array" ref="L1460">((_xlfn.XLOOKUP(B1460,'4. Material Balance Activities'!$C$244:$C$292,'4. Material Balance Activities'!$J$244:$J$292,NA,0,1)-_xlfn.XLOOKUP(B1460,'4. Material Balance Activities'!$C$244:$C$292,'4. Material Balance Activities'!$P$244:$P$292,NA,0,1))*G1460)*(1-F1460)</f>
        <v>1.0383024193548387E-2</v>
      </c>
      <c r="M1460" s="105" t="s">
        <v>214</v>
      </c>
      <c r="N1460" s="83" t="s">
        <v>214</v>
      </c>
    </row>
    <row r="1461" spans="1:14" x14ac:dyDescent="0.25">
      <c r="A1461" s="79" t="s">
        <v>374</v>
      </c>
      <c r="B1461" s="133" t="s">
        <v>334</v>
      </c>
      <c r="C1461" s="137" t="s">
        <v>436</v>
      </c>
      <c r="D1461" s="81" t="str">
        <f>IFERROR(IF(C1461="No CAS","",INDEX('DEQ Pollutant List'!$C$7:$C$611,MATCH('5. Pollutant Emissions - MB'!C1461,'DEQ Pollutant List'!$B$7:$B$611,0))),"")</f>
        <v>1,2,3-Trimethylbenzene</v>
      </c>
      <c r="E1461" s="115"/>
      <c r="F1461" s="138">
        <v>0</v>
      </c>
      <c r="G1461" s="139">
        <v>0.01</v>
      </c>
      <c r="H1461" s="104"/>
      <c r="I1461" s="102" cm="1">
        <f t="array" ref="I1461">((_xlfn.XLOOKUP(B1461,'4. Material Balance Activities'!$C$244:$C$292,'4. Material Balance Activities'!$G$244:$G$292,NA,0,1)-_xlfn.XLOOKUP(B1461,'4. Material Balance Activities'!$C$244:$C$292,'4. Material Balance Activities'!$M$244:$M$292,NA,0,1))*G1461)*(1-F1461)</f>
        <v>0.85833000000000004</v>
      </c>
      <c r="J1461" s="105" t="s">
        <v>214</v>
      </c>
      <c r="K1461" s="83" t="s">
        <v>214</v>
      </c>
      <c r="L1461" s="102" cm="1">
        <f t="array" ref="L1461">((_xlfn.XLOOKUP(B1461,'4. Material Balance Activities'!$C$244:$C$292,'4. Material Balance Activities'!$J$244:$J$292,NA,0,1)-_xlfn.XLOOKUP(B1461,'4. Material Balance Activities'!$C$244:$C$292,'4. Material Balance Activities'!$P$244:$P$292,NA,0,1))*G1461)*(1-F1461)</f>
        <v>3.4610080645161292E-3</v>
      </c>
      <c r="M1461" s="105" t="s">
        <v>214</v>
      </c>
      <c r="N1461" s="83" t="s">
        <v>214</v>
      </c>
    </row>
    <row r="1462" spans="1:14" x14ac:dyDescent="0.25">
      <c r="A1462" s="79" t="s">
        <v>374</v>
      </c>
      <c r="B1462" s="133" t="s">
        <v>335</v>
      </c>
      <c r="C1462" s="137" t="s">
        <v>156</v>
      </c>
      <c r="D1462" s="81" t="str">
        <f>IFERROR(IF(C1462="No CAS","",INDEX('DEQ Pollutant List'!$C$7:$C$611,MATCH('5. Pollutant Emissions - MB'!C1462,'DEQ Pollutant List'!$B$7:$B$611,0))),"")</f>
        <v>Formaldehyde</v>
      </c>
      <c r="E1462" s="115"/>
      <c r="F1462" s="138">
        <v>0</v>
      </c>
      <c r="G1462" s="139">
        <v>1E-3</v>
      </c>
      <c r="H1462" s="104"/>
      <c r="I1462" s="102" cm="1">
        <f t="array" ref="I1462">((_xlfn.XLOOKUP(B1462,'4. Material Balance Activities'!$C$244:$C$292,'4. Material Balance Activities'!$G$244:$G$292,NA,0,1)-_xlfn.XLOOKUP(B1462,'4. Material Balance Activities'!$C$244:$C$292,'4. Material Balance Activities'!$M$244:$M$292,NA,0,1))*G1462)*(1-F1462)</f>
        <v>0.48472050000000011</v>
      </c>
      <c r="J1462" s="105" t="s">
        <v>214</v>
      </c>
      <c r="K1462" s="83" t="s">
        <v>214</v>
      </c>
      <c r="L1462" s="102" cm="1">
        <f t="array" ref="L1462">((_xlfn.XLOOKUP(B1462,'4. Material Balance Activities'!$C$244:$C$292,'4. Material Balance Activities'!$J$244:$J$292,NA,0,1)-_xlfn.XLOOKUP(B1462,'4. Material Balance Activities'!$C$244:$C$292,'4. Material Balance Activities'!$P$244:$P$292,NA,0,1))*G1462)*(1-F1462)</f>
        <v>1.9545181451612907E-3</v>
      </c>
      <c r="M1462" s="105" t="s">
        <v>214</v>
      </c>
      <c r="N1462" s="83" t="s">
        <v>214</v>
      </c>
    </row>
    <row r="1463" spans="1:14" x14ac:dyDescent="0.25">
      <c r="A1463" s="79" t="s">
        <v>374</v>
      </c>
      <c r="B1463" s="133" t="s">
        <v>335</v>
      </c>
      <c r="C1463" s="137" t="s">
        <v>431</v>
      </c>
      <c r="D1463" s="81" t="str">
        <f>IFERROR(IF(C1463="No CAS","",INDEX('DEQ Pollutant List'!$C$7:$C$611,MATCH('5. Pollutant Emissions - MB'!C1463,'DEQ Pollutant List'!$B$7:$B$611,0))),"")</f>
        <v>1,2,4-Trimethylbenzene</v>
      </c>
      <c r="E1463" s="115"/>
      <c r="F1463" s="138">
        <v>0</v>
      </c>
      <c r="G1463" s="139">
        <v>0.01</v>
      </c>
      <c r="H1463" s="104"/>
      <c r="I1463" s="102" cm="1">
        <f t="array" ref="I1463">((_xlfn.XLOOKUP(B1463,'4. Material Balance Activities'!$C$244:$C$292,'4. Material Balance Activities'!$G$244:$G$292,NA,0,1)-_xlfn.XLOOKUP(B1463,'4. Material Balance Activities'!$C$244:$C$292,'4. Material Balance Activities'!$M$244:$M$292,NA,0,1))*G1463)*(1-F1463)</f>
        <v>4.8472050000000007</v>
      </c>
      <c r="J1463" s="105" t="s">
        <v>214</v>
      </c>
      <c r="K1463" s="83" t="s">
        <v>214</v>
      </c>
      <c r="L1463" s="102" cm="1">
        <f t="array" ref="L1463">((_xlfn.XLOOKUP(B1463,'4. Material Balance Activities'!$C$244:$C$292,'4. Material Balance Activities'!$J$244:$J$292,NA,0,1)-_xlfn.XLOOKUP(B1463,'4. Material Balance Activities'!$C$244:$C$292,'4. Material Balance Activities'!$P$244:$P$292,NA,0,1))*G1463)*(1-F1463)</f>
        <v>1.9545181451612905E-2</v>
      </c>
      <c r="M1463" s="105" t="s">
        <v>214</v>
      </c>
      <c r="N1463" s="83" t="s">
        <v>214</v>
      </c>
    </row>
    <row r="1464" spans="1:14" x14ac:dyDescent="0.25">
      <c r="A1464" s="79" t="s">
        <v>374</v>
      </c>
      <c r="B1464" s="133" t="s">
        <v>335</v>
      </c>
      <c r="C1464" s="137" t="s">
        <v>437</v>
      </c>
      <c r="D1464" s="81" t="str">
        <f>IFERROR(IF(C1464="No CAS","",INDEX('DEQ Pollutant List'!$C$7:$C$611,MATCH('5. Pollutant Emissions - MB'!C1464,'DEQ Pollutant List'!$B$7:$B$611,0))),"")</f>
        <v>1,3,5-Trimethylbenzene</v>
      </c>
      <c r="E1464" s="115"/>
      <c r="F1464" s="138">
        <v>0</v>
      </c>
      <c r="G1464" s="139">
        <v>0.01</v>
      </c>
      <c r="H1464" s="104"/>
      <c r="I1464" s="102" cm="1">
        <f t="array" ref="I1464">((_xlfn.XLOOKUP(B1464,'4. Material Balance Activities'!$C$244:$C$292,'4. Material Balance Activities'!$G$244:$G$292,NA,0,1)-_xlfn.XLOOKUP(B1464,'4. Material Balance Activities'!$C$244:$C$292,'4. Material Balance Activities'!$M$244:$M$292,NA,0,1))*G1464)*(1-F1464)</f>
        <v>4.8472050000000007</v>
      </c>
      <c r="J1464" s="105" t="s">
        <v>214</v>
      </c>
      <c r="K1464" s="83" t="s">
        <v>214</v>
      </c>
      <c r="L1464" s="102" cm="1">
        <f t="array" ref="L1464">((_xlfn.XLOOKUP(B1464,'4. Material Balance Activities'!$C$244:$C$292,'4. Material Balance Activities'!$J$244:$J$292,NA,0,1)-_xlfn.XLOOKUP(B1464,'4. Material Balance Activities'!$C$244:$C$292,'4. Material Balance Activities'!$P$244:$P$292,NA,0,1))*G1464)*(1-F1464)</f>
        <v>1.9545181451612905E-2</v>
      </c>
      <c r="M1464" s="105" t="s">
        <v>214</v>
      </c>
      <c r="N1464" s="83" t="s">
        <v>214</v>
      </c>
    </row>
    <row r="1465" spans="1:14" x14ac:dyDescent="0.25">
      <c r="A1465" s="79" t="s">
        <v>374</v>
      </c>
      <c r="B1465" s="133" t="s">
        <v>335</v>
      </c>
      <c r="C1465" s="137" t="s">
        <v>436</v>
      </c>
      <c r="D1465" s="81" t="str">
        <f>IFERROR(IF(C1465="No CAS","",INDEX('DEQ Pollutant List'!$C$7:$C$611,MATCH('5. Pollutant Emissions - MB'!C1465,'DEQ Pollutant List'!$B$7:$B$611,0))),"")</f>
        <v>1,2,3-Trimethylbenzene</v>
      </c>
      <c r="E1465" s="115"/>
      <c r="F1465" s="138">
        <v>0</v>
      </c>
      <c r="G1465" s="139">
        <v>3.0000000000000001E-3</v>
      </c>
      <c r="H1465" s="104"/>
      <c r="I1465" s="102" cm="1">
        <f t="array" ref="I1465">((_xlfn.XLOOKUP(B1465,'4. Material Balance Activities'!$C$244:$C$292,'4. Material Balance Activities'!$G$244:$G$292,NA,0,1)-_xlfn.XLOOKUP(B1465,'4. Material Balance Activities'!$C$244:$C$292,'4. Material Balance Activities'!$M$244:$M$292,NA,0,1))*G1465)*(1-F1465)</f>
        <v>1.4541615000000003</v>
      </c>
      <c r="J1465" s="105" t="s">
        <v>214</v>
      </c>
      <c r="K1465" s="83" t="s">
        <v>214</v>
      </c>
      <c r="L1465" s="102" cm="1">
        <f t="array" ref="L1465">((_xlfn.XLOOKUP(B1465,'4. Material Balance Activities'!$C$244:$C$292,'4. Material Balance Activities'!$J$244:$J$292,NA,0,1)-_xlfn.XLOOKUP(B1465,'4. Material Balance Activities'!$C$244:$C$292,'4. Material Balance Activities'!$P$244:$P$292,NA,0,1))*G1465)*(1-F1465)</f>
        <v>5.863554435483872E-3</v>
      </c>
      <c r="M1465" s="105" t="s">
        <v>214</v>
      </c>
      <c r="N1465" s="83" t="s">
        <v>214</v>
      </c>
    </row>
    <row r="1466" spans="1:14" x14ac:dyDescent="0.25">
      <c r="A1466" s="79" t="s">
        <v>374</v>
      </c>
      <c r="B1466" s="133" t="s">
        <v>335</v>
      </c>
      <c r="C1466" s="137" t="s">
        <v>191</v>
      </c>
      <c r="D1466" s="81" t="str">
        <f>IFERROR(IF(C1466="No CAS","",INDEX('DEQ Pollutant List'!$C$7:$C$611,MATCH('5. Pollutant Emissions - MB'!C1466,'DEQ Pollutant List'!$B$7:$B$611,0))),"")</f>
        <v>Xylene (mixture), including m-xylene, o-xylene, p-xylene</v>
      </c>
      <c r="E1466" s="115"/>
      <c r="F1466" s="138">
        <v>0</v>
      </c>
      <c r="G1466" s="139">
        <v>0.01</v>
      </c>
      <c r="H1466" s="104"/>
      <c r="I1466" s="102" cm="1">
        <f t="array" ref="I1466">((_xlfn.XLOOKUP(B1466,'4. Material Balance Activities'!$C$244:$C$292,'4. Material Balance Activities'!$G$244:$G$292,NA,0,1)-_xlfn.XLOOKUP(B1466,'4. Material Balance Activities'!$C$244:$C$292,'4. Material Balance Activities'!$M$244:$M$292,NA,0,1))*G1466)*(1-F1466)</f>
        <v>4.8472050000000007</v>
      </c>
      <c r="J1466" s="105" t="s">
        <v>214</v>
      </c>
      <c r="K1466" s="83" t="s">
        <v>214</v>
      </c>
      <c r="L1466" s="102" cm="1">
        <f t="array" ref="L1466">((_xlfn.XLOOKUP(B1466,'4. Material Balance Activities'!$C$244:$C$292,'4. Material Balance Activities'!$J$244:$J$292,NA,0,1)-_xlfn.XLOOKUP(B1466,'4. Material Balance Activities'!$C$244:$C$292,'4. Material Balance Activities'!$P$244:$P$292,NA,0,1))*G1466)*(1-F1466)</f>
        <v>1.9545181451612905E-2</v>
      </c>
      <c r="M1466" s="105" t="s">
        <v>214</v>
      </c>
      <c r="N1466" s="83" t="s">
        <v>214</v>
      </c>
    </row>
    <row r="1467" spans="1:14" x14ac:dyDescent="0.25">
      <c r="A1467" s="79" t="s">
        <v>374</v>
      </c>
      <c r="B1467" s="133" t="s">
        <v>335</v>
      </c>
      <c r="C1467" s="137" t="s">
        <v>181</v>
      </c>
      <c r="D1467" s="81" t="str">
        <f>IFERROR(IF(C1467="No CAS","",INDEX('DEQ Pollutant List'!$C$7:$C$611,MATCH('5. Pollutant Emissions - MB'!C1467,'DEQ Pollutant List'!$B$7:$B$611,0))),"")</f>
        <v>Ethyl benzene</v>
      </c>
      <c r="E1467" s="115"/>
      <c r="F1467" s="138">
        <v>0</v>
      </c>
      <c r="G1467" s="139">
        <v>3.0000000000000001E-3</v>
      </c>
      <c r="H1467" s="104"/>
      <c r="I1467" s="102" cm="1">
        <f t="array" ref="I1467">((_xlfn.XLOOKUP(B1467,'4. Material Balance Activities'!$C$244:$C$292,'4. Material Balance Activities'!$G$244:$G$292,NA,0,1)-_xlfn.XLOOKUP(B1467,'4. Material Balance Activities'!$C$244:$C$292,'4. Material Balance Activities'!$M$244:$M$292,NA,0,1))*G1467)*(1-F1467)</f>
        <v>1.4541615000000003</v>
      </c>
      <c r="J1467" s="105" t="s">
        <v>214</v>
      </c>
      <c r="K1467" s="83" t="s">
        <v>214</v>
      </c>
      <c r="L1467" s="102" cm="1">
        <f t="array" ref="L1467">((_xlfn.XLOOKUP(B1467,'4. Material Balance Activities'!$C$244:$C$292,'4. Material Balance Activities'!$J$244:$J$292,NA,0,1)-_xlfn.XLOOKUP(B1467,'4. Material Balance Activities'!$C$244:$C$292,'4. Material Balance Activities'!$P$244:$P$292,NA,0,1))*G1467)*(1-F1467)</f>
        <v>5.863554435483872E-3</v>
      </c>
      <c r="M1467" s="105" t="s">
        <v>214</v>
      </c>
      <c r="N1467" s="83" t="s">
        <v>214</v>
      </c>
    </row>
    <row r="1468" spans="1:14" x14ac:dyDescent="0.25">
      <c r="A1468" s="79" t="s">
        <v>374</v>
      </c>
      <c r="B1468" s="133" t="s">
        <v>335</v>
      </c>
      <c r="C1468" s="137" t="s">
        <v>428</v>
      </c>
      <c r="D1468" s="81" t="str">
        <f>IFERROR(IF(C1468="No CAS","",INDEX('DEQ Pollutant List'!$C$7:$C$611,MATCH('5. Pollutant Emissions - MB'!C1468,'DEQ Pollutant List'!$B$7:$B$611,0))),"")</f>
        <v>Isopropylbenzene (cumene)</v>
      </c>
      <c r="E1468" s="115"/>
      <c r="F1468" s="138">
        <v>0</v>
      </c>
      <c r="G1468" s="139">
        <v>1E-3</v>
      </c>
      <c r="H1468" s="104"/>
      <c r="I1468" s="102" cm="1">
        <f t="array" ref="I1468">((_xlfn.XLOOKUP(B1468,'4. Material Balance Activities'!$C$244:$C$292,'4. Material Balance Activities'!$G$244:$G$292,NA,0,1)-_xlfn.XLOOKUP(B1468,'4. Material Balance Activities'!$C$244:$C$292,'4. Material Balance Activities'!$M$244:$M$292,NA,0,1))*G1468)*(1-F1468)</f>
        <v>0.48472050000000011</v>
      </c>
      <c r="J1468" s="105" t="s">
        <v>214</v>
      </c>
      <c r="K1468" s="83" t="s">
        <v>214</v>
      </c>
      <c r="L1468" s="102" cm="1">
        <f t="array" ref="L1468">((_xlfn.XLOOKUP(B1468,'4. Material Balance Activities'!$C$244:$C$292,'4. Material Balance Activities'!$J$244:$J$292,NA,0,1)-_xlfn.XLOOKUP(B1468,'4. Material Balance Activities'!$C$244:$C$292,'4. Material Balance Activities'!$P$244:$P$292,NA,0,1))*G1468)*(1-F1468)</f>
        <v>1.9545181451612907E-3</v>
      </c>
      <c r="M1468" s="105" t="s">
        <v>214</v>
      </c>
      <c r="N1468" s="83" t="s">
        <v>214</v>
      </c>
    </row>
    <row r="1469" spans="1:14" x14ac:dyDescent="0.25">
      <c r="A1469" s="79" t="s">
        <v>374</v>
      </c>
      <c r="B1469" s="133" t="s">
        <v>335</v>
      </c>
      <c r="C1469" s="137" t="s">
        <v>430</v>
      </c>
      <c r="D1469" s="81" t="str">
        <f>IFERROR(IF(C1469="No CAS","",INDEX('DEQ Pollutant List'!$C$7:$C$611,MATCH('5. Pollutant Emissions - MB'!C1469,'DEQ Pollutant List'!$B$7:$B$611,0))),"")</f>
        <v>n-Butyl alcohol</v>
      </c>
      <c r="E1469" s="115"/>
      <c r="F1469" s="138">
        <v>0</v>
      </c>
      <c r="G1469" s="139">
        <v>0.06</v>
      </c>
      <c r="H1469" s="104"/>
      <c r="I1469" s="102" cm="1">
        <f t="array" ref="I1469">((_xlfn.XLOOKUP(B1469,'4. Material Balance Activities'!$C$244:$C$292,'4. Material Balance Activities'!$G$244:$G$292,NA,0,1)-_xlfn.XLOOKUP(B1469,'4. Material Balance Activities'!$C$244:$C$292,'4. Material Balance Activities'!$M$244:$M$292,NA,0,1))*G1469)*(1-F1469)</f>
        <v>29.083230000000004</v>
      </c>
      <c r="J1469" s="105" t="s">
        <v>214</v>
      </c>
      <c r="K1469" s="83" t="s">
        <v>214</v>
      </c>
      <c r="L1469" s="102" cm="1">
        <f t="array" ref="L1469">((_xlfn.XLOOKUP(B1469,'4. Material Balance Activities'!$C$244:$C$292,'4. Material Balance Activities'!$J$244:$J$292,NA,0,1)-_xlfn.XLOOKUP(B1469,'4. Material Balance Activities'!$C$244:$C$292,'4. Material Balance Activities'!$P$244:$P$292,NA,0,1))*G1469)*(1-F1469)</f>
        <v>0.11727108870967742</v>
      </c>
      <c r="M1469" s="105" t="s">
        <v>214</v>
      </c>
      <c r="N1469" s="83" t="s">
        <v>214</v>
      </c>
    </row>
    <row r="1470" spans="1:14" x14ac:dyDescent="0.25">
      <c r="A1470" s="79" t="s">
        <v>374</v>
      </c>
      <c r="B1470" s="133" t="s">
        <v>335</v>
      </c>
      <c r="C1470" s="137" t="s">
        <v>432</v>
      </c>
      <c r="D1470" s="81" t="str">
        <f>IFERROR(IF(C1470="No CAS","",INDEX('DEQ Pollutant List'!$C$7:$C$611,MATCH('5. Pollutant Emissions - MB'!C1470,'DEQ Pollutant List'!$B$7:$B$611,0))),"")</f>
        <v>Propylene glycol monomethyl ether acetate</v>
      </c>
      <c r="E1470" s="115"/>
      <c r="F1470" s="138">
        <v>0</v>
      </c>
      <c r="G1470" s="139">
        <v>0.01</v>
      </c>
      <c r="H1470" s="104"/>
      <c r="I1470" s="102" cm="1">
        <f t="array" ref="I1470">((_xlfn.XLOOKUP(B1470,'4. Material Balance Activities'!$C$244:$C$292,'4. Material Balance Activities'!$G$244:$G$292,NA,0,1)-_xlfn.XLOOKUP(B1470,'4. Material Balance Activities'!$C$244:$C$292,'4. Material Balance Activities'!$M$244:$M$292,NA,0,1))*G1470)*(1-F1470)</f>
        <v>4.8472050000000007</v>
      </c>
      <c r="J1470" s="105" t="s">
        <v>214</v>
      </c>
      <c r="K1470" s="83" t="s">
        <v>214</v>
      </c>
      <c r="L1470" s="102" cm="1">
        <f t="array" ref="L1470">((_xlfn.XLOOKUP(B1470,'4. Material Balance Activities'!$C$244:$C$292,'4. Material Balance Activities'!$J$244:$J$292,NA,0,1)-_xlfn.XLOOKUP(B1470,'4. Material Balance Activities'!$C$244:$C$292,'4. Material Balance Activities'!$P$244:$P$292,NA,0,1))*G1470)*(1-F1470)</f>
        <v>1.9545181451612905E-2</v>
      </c>
      <c r="M1470" s="105" t="s">
        <v>214</v>
      </c>
      <c r="N1470" s="83" t="s">
        <v>214</v>
      </c>
    </row>
    <row r="1471" spans="1:14" x14ac:dyDescent="0.25">
      <c r="A1471" s="79" t="s">
        <v>374</v>
      </c>
      <c r="B1471" s="133" t="s">
        <v>336</v>
      </c>
      <c r="C1471" s="137" t="s">
        <v>432</v>
      </c>
      <c r="D1471" s="81" t="str">
        <f>IFERROR(IF(C1471="No CAS","",INDEX('DEQ Pollutant List'!$C$7:$C$611,MATCH('5. Pollutant Emissions - MB'!C1471,'DEQ Pollutant List'!$B$7:$B$611,0))),"")</f>
        <v>Propylene glycol monomethyl ether acetate</v>
      </c>
      <c r="E1471" s="115"/>
      <c r="F1471" s="138">
        <v>0</v>
      </c>
      <c r="G1471" s="139">
        <v>0.2</v>
      </c>
      <c r="H1471" s="104"/>
      <c r="I1471" s="102" cm="1">
        <f t="array" ref="I1471">((_xlfn.XLOOKUP(B1471,'4. Material Balance Activities'!$C$244:$C$292,'4. Material Balance Activities'!$G$244:$G$292,NA,0,1)-_xlfn.XLOOKUP(B1471,'4. Material Balance Activities'!$C$244:$C$292,'4. Material Balance Activities'!$M$244:$M$292,NA,0,1))*G1471)*(1-F1471)</f>
        <v>0.77616000000000007</v>
      </c>
      <c r="J1471" s="105" t="s">
        <v>214</v>
      </c>
      <c r="K1471" s="83" t="s">
        <v>214</v>
      </c>
      <c r="L1471" s="102" cm="1">
        <f t="array" ref="L1471">((_xlfn.XLOOKUP(B1471,'4. Material Balance Activities'!$C$244:$C$292,'4. Material Balance Activities'!$J$244:$J$292,NA,0,1)-_xlfn.XLOOKUP(B1471,'4. Material Balance Activities'!$C$244:$C$292,'4. Material Balance Activities'!$P$244:$P$292,NA,0,1))*G1471)*(1-F1471)</f>
        <v>3.1296774193548395E-3</v>
      </c>
      <c r="M1471" s="105" t="s">
        <v>214</v>
      </c>
      <c r="N1471" s="83" t="s">
        <v>214</v>
      </c>
    </row>
    <row r="1472" spans="1:14" x14ac:dyDescent="0.25">
      <c r="A1472" s="79" t="s">
        <v>374</v>
      </c>
      <c r="B1472" s="133" t="s">
        <v>336</v>
      </c>
      <c r="C1472" s="137" t="s">
        <v>185</v>
      </c>
      <c r="D1472" s="81" t="str">
        <f>IFERROR(IF(C1472="No CAS","",INDEX('DEQ Pollutant List'!$C$7:$C$611,MATCH('5. Pollutant Emissions - MB'!C1472,'DEQ Pollutant List'!$B$7:$B$611,0))),"")</f>
        <v>Mercury and compounds</v>
      </c>
      <c r="E1472" s="115"/>
      <c r="F1472" s="138">
        <f>1-(1-0.75)*(1-0.992)</f>
        <v>0.998</v>
      </c>
      <c r="G1472" s="139">
        <v>8.0000000000000005E-9</v>
      </c>
      <c r="H1472" s="104" t="s">
        <v>421</v>
      </c>
      <c r="I1472" s="102" cm="1">
        <f t="array" ref="I1472">((_xlfn.XLOOKUP(B1472,'4. Material Balance Activities'!$C$244:$C$292,'4. Material Balance Activities'!$G$244:$G$292,NA,0,1)-_xlfn.XLOOKUP(B1472,'4. Material Balance Activities'!$C$244:$C$292,'4. Material Balance Activities'!$M$244:$M$292,NA,0,1))*G1472)*(1-F1472)</f>
        <v>6.2092800000000055E-11</v>
      </c>
      <c r="J1472" s="105" t="s">
        <v>214</v>
      </c>
      <c r="K1472" s="83" t="s">
        <v>214</v>
      </c>
      <c r="L1472" s="102" cm="1">
        <f t="array" ref="L1472">((_xlfn.XLOOKUP(B1472,'4. Material Balance Activities'!$C$244:$C$292,'4. Material Balance Activities'!$J$244:$J$292,NA,0,1)-_xlfn.XLOOKUP(B1472,'4. Material Balance Activities'!$C$244:$C$292,'4. Material Balance Activities'!$P$244:$P$292,NA,0,1))*G1472)*(1-F1472)</f>
        <v>2.5037419354838737E-13</v>
      </c>
      <c r="M1472" s="105" t="s">
        <v>214</v>
      </c>
      <c r="N1472" s="83" t="s">
        <v>214</v>
      </c>
    </row>
    <row r="1473" spans="1:14" x14ac:dyDescent="0.25">
      <c r="A1473" s="79" t="s">
        <v>374</v>
      </c>
      <c r="B1473" s="133" t="s">
        <v>336</v>
      </c>
      <c r="C1473" s="137" t="s">
        <v>183</v>
      </c>
      <c r="D1473" s="81" t="str">
        <f>IFERROR(IF(C1473="No CAS","",INDEX('DEQ Pollutant List'!$C$7:$C$611,MATCH('5. Pollutant Emissions - MB'!C1473,'DEQ Pollutant List'!$B$7:$B$611,0))),"")</f>
        <v>Lead and compounds</v>
      </c>
      <c r="E1473" s="115"/>
      <c r="F1473" s="138">
        <f>1-(1-0.75)*(1-0.992)</f>
        <v>0.998</v>
      </c>
      <c r="G1473" s="139">
        <v>6.0000000000000002E-5</v>
      </c>
      <c r="H1473" s="104" t="s">
        <v>421</v>
      </c>
      <c r="I1473" s="102" cm="1">
        <f t="array" ref="I1473">((_xlfn.XLOOKUP(B1473,'4. Material Balance Activities'!$C$244:$C$292,'4. Material Balance Activities'!$G$244:$G$292,NA,0,1)-_xlfn.XLOOKUP(B1473,'4. Material Balance Activities'!$C$244:$C$292,'4. Material Balance Activities'!$M$244:$M$292,NA,0,1))*G1473)*(1-F1473)</f>
        <v>4.6569600000000047E-7</v>
      </c>
      <c r="J1473" s="105" t="s">
        <v>214</v>
      </c>
      <c r="K1473" s="83" t="s">
        <v>214</v>
      </c>
      <c r="L1473" s="102" cm="1">
        <f t="array" ref="L1473">((_xlfn.XLOOKUP(B1473,'4. Material Balance Activities'!$C$244:$C$292,'4. Material Balance Activities'!$J$244:$J$292,NA,0,1)-_xlfn.XLOOKUP(B1473,'4. Material Balance Activities'!$C$244:$C$292,'4. Material Balance Activities'!$P$244:$P$292,NA,0,1))*G1473)*(1-F1473)</f>
        <v>1.8778064516129053E-9</v>
      </c>
      <c r="M1473" s="105" t="s">
        <v>214</v>
      </c>
      <c r="N1473" s="83" t="s">
        <v>214</v>
      </c>
    </row>
    <row r="1474" spans="1:14" x14ac:dyDescent="0.25">
      <c r="A1474" s="79" t="s">
        <v>374</v>
      </c>
      <c r="B1474" s="133" t="s">
        <v>336</v>
      </c>
      <c r="C1474" s="137" t="s">
        <v>184</v>
      </c>
      <c r="D1474" s="81" t="str">
        <f>IFERROR(IF(C1474="No CAS","",INDEX('DEQ Pollutant List'!$C$7:$C$611,MATCH('5. Pollutant Emissions - MB'!C1474,'DEQ Pollutant List'!$B$7:$B$611,0))),"")</f>
        <v>Manganese and compounds</v>
      </c>
      <c r="E1474" s="115"/>
      <c r="F1474" s="138">
        <f>1-(1-0.75)*(1-0.992)</f>
        <v>0.998</v>
      </c>
      <c r="G1474" s="139">
        <v>0.02</v>
      </c>
      <c r="H1474" s="104" t="s">
        <v>421</v>
      </c>
      <c r="I1474" s="102" cm="1">
        <f t="array" ref="I1474">((_xlfn.XLOOKUP(B1474,'4. Material Balance Activities'!$C$244:$C$292,'4. Material Balance Activities'!$G$244:$G$292,NA,0,1)-_xlfn.XLOOKUP(B1474,'4. Material Balance Activities'!$C$244:$C$292,'4. Material Balance Activities'!$M$244:$M$292,NA,0,1))*G1474)*(1-F1474)</f>
        <v>1.5523200000000016E-4</v>
      </c>
      <c r="J1474" s="105" t="s">
        <v>214</v>
      </c>
      <c r="K1474" s="83" t="s">
        <v>214</v>
      </c>
      <c r="L1474" s="102" cm="1">
        <f t="array" ref="L1474">((_xlfn.XLOOKUP(B1474,'4. Material Balance Activities'!$C$244:$C$292,'4. Material Balance Activities'!$J$244:$J$292,NA,0,1)-_xlfn.XLOOKUP(B1474,'4. Material Balance Activities'!$C$244:$C$292,'4. Material Balance Activities'!$P$244:$P$292,NA,0,1))*G1474)*(1-F1474)</f>
        <v>6.2593548387096838E-7</v>
      </c>
      <c r="M1474" s="105" t="s">
        <v>214</v>
      </c>
      <c r="N1474" s="83" t="s">
        <v>214</v>
      </c>
    </row>
    <row r="1475" spans="1:14" x14ac:dyDescent="0.25">
      <c r="A1475" s="79" t="s">
        <v>374</v>
      </c>
      <c r="B1475" s="133" t="s">
        <v>337</v>
      </c>
      <c r="C1475" s="137" t="s">
        <v>432</v>
      </c>
      <c r="D1475" s="81" t="str">
        <f>IFERROR(IF(C1475="No CAS","",INDEX('DEQ Pollutant List'!$C$7:$C$611,MATCH('5. Pollutant Emissions - MB'!C1475,'DEQ Pollutant List'!$B$7:$B$611,0))),"")</f>
        <v>Propylene glycol monomethyl ether acetate</v>
      </c>
      <c r="E1475" s="115"/>
      <c r="F1475" s="138">
        <v>0</v>
      </c>
      <c r="G1475" s="139">
        <v>0.24</v>
      </c>
      <c r="H1475" s="104"/>
      <c r="I1475" s="102" cm="1">
        <f t="array" ref="I1475">((_xlfn.XLOOKUP(B1475,'4. Material Balance Activities'!$C$244:$C$292,'4. Material Balance Activities'!$G$244:$G$292,NA,0,1)-_xlfn.XLOOKUP(B1475,'4. Material Balance Activities'!$C$244:$C$292,'4. Material Balance Activities'!$M$244:$M$292,NA,0,1))*G1475)*(1-F1475)</f>
        <v>0.87436799999999992</v>
      </c>
      <c r="J1475" s="105" t="s">
        <v>214</v>
      </c>
      <c r="K1475" s="83" t="s">
        <v>214</v>
      </c>
      <c r="L1475" s="102" cm="1">
        <f t="array" ref="L1475">((_xlfn.XLOOKUP(B1475,'4. Material Balance Activities'!$C$244:$C$292,'4. Material Balance Activities'!$J$244:$J$292,NA,0,1)-_xlfn.XLOOKUP(B1475,'4. Material Balance Activities'!$C$244:$C$292,'4. Material Balance Activities'!$P$244:$P$292,NA,0,1))*G1475)*(1-F1475)</f>
        <v>3.5256774193548387E-3</v>
      </c>
      <c r="M1475" s="105" t="s">
        <v>214</v>
      </c>
      <c r="N1475" s="83" t="s">
        <v>214</v>
      </c>
    </row>
    <row r="1476" spans="1:14" x14ac:dyDescent="0.25">
      <c r="A1476" s="79" t="s">
        <v>374</v>
      </c>
      <c r="B1476" s="133" t="s">
        <v>289</v>
      </c>
      <c r="C1476" s="137" t="s">
        <v>189</v>
      </c>
      <c r="D1476" s="81" t="str">
        <f>IFERROR(IF(C1476="No CAS","",INDEX('DEQ Pollutant List'!$C$7:$C$611,MATCH('5. Pollutant Emissions - MB'!C1476,'DEQ Pollutant List'!$B$7:$B$611,0))),"")</f>
        <v>Toluene</v>
      </c>
      <c r="E1476" s="115"/>
      <c r="F1476" s="138">
        <v>0</v>
      </c>
      <c r="G1476" s="139">
        <v>0.38</v>
      </c>
      <c r="H1476" s="104"/>
      <c r="I1476" s="102" cm="1">
        <f t="array" ref="I1476">((_xlfn.XLOOKUP(B1476,'4. Material Balance Activities'!$C$244:$C$292,'4. Material Balance Activities'!$G$244:$G$292,NA,0,1)-_xlfn.XLOOKUP(B1476,'4. Material Balance Activities'!$C$244:$C$292,'4. Material Balance Activities'!$M$244:$M$292,NA,0,1))*G1476)*(1-F1476)</f>
        <v>1874.0403000000001</v>
      </c>
      <c r="J1476" s="105" t="s">
        <v>214</v>
      </c>
      <c r="K1476" s="83" t="s">
        <v>214</v>
      </c>
      <c r="L1476" s="102" cm="1">
        <f t="array" ref="L1476">((_xlfn.XLOOKUP(B1476,'4. Material Balance Activities'!$C$244:$C$292,'4. Material Balance Activities'!$J$244:$J$292,NA,0,1)-_xlfn.XLOOKUP(B1476,'4. Material Balance Activities'!$C$244:$C$292,'4. Material Balance Activities'!$P$244:$P$292,NA,0,1))*G1476)*(1-F1476)</f>
        <v>7.556614112903226</v>
      </c>
      <c r="M1476" s="105" t="s">
        <v>214</v>
      </c>
      <c r="N1476" s="83" t="s">
        <v>214</v>
      </c>
    </row>
    <row r="1477" spans="1:14" x14ac:dyDescent="0.25">
      <c r="A1477" s="79" t="s">
        <v>374</v>
      </c>
      <c r="B1477" s="133" t="s">
        <v>289</v>
      </c>
      <c r="C1477" s="137" t="s">
        <v>424</v>
      </c>
      <c r="D1477" s="81" t="str">
        <f>IFERROR(IF(C1477="No CAS","",INDEX('DEQ Pollutant List'!$C$7:$C$611,MATCH('5. Pollutant Emissions - MB'!C1477,'DEQ Pollutant List'!$B$7:$B$611,0))),"")</f>
        <v>Isopropyl alcohol</v>
      </c>
      <c r="E1477" s="115"/>
      <c r="F1477" s="138">
        <v>0</v>
      </c>
      <c r="G1477" s="139">
        <v>0.02</v>
      </c>
      <c r="H1477" s="104"/>
      <c r="I1477" s="102" cm="1">
        <f t="array" ref="I1477">((_xlfn.XLOOKUP(B1477,'4. Material Balance Activities'!$C$244:$C$292,'4. Material Balance Activities'!$G$244:$G$292,NA,0,1)-_xlfn.XLOOKUP(B1477,'4. Material Balance Activities'!$C$244:$C$292,'4. Material Balance Activities'!$M$244:$M$292,NA,0,1))*G1477)*(1-F1477)</f>
        <v>98.633700000000005</v>
      </c>
      <c r="J1477" s="105" t="s">
        <v>214</v>
      </c>
      <c r="K1477" s="83" t="s">
        <v>214</v>
      </c>
      <c r="L1477" s="102" cm="1">
        <f t="array" ref="L1477">((_xlfn.XLOOKUP(B1477,'4. Material Balance Activities'!$C$244:$C$292,'4. Material Balance Activities'!$J$244:$J$292,NA,0,1)-_xlfn.XLOOKUP(B1477,'4. Material Balance Activities'!$C$244:$C$292,'4. Material Balance Activities'!$P$244:$P$292,NA,0,1))*G1477)*(1-F1477)</f>
        <v>0.39771653225806453</v>
      </c>
      <c r="M1477" s="105" t="s">
        <v>214</v>
      </c>
      <c r="N1477" s="83" t="s">
        <v>214</v>
      </c>
    </row>
    <row r="1478" spans="1:14" x14ac:dyDescent="0.25">
      <c r="A1478" s="79" t="s">
        <v>374</v>
      </c>
      <c r="B1478" s="133" t="s">
        <v>289</v>
      </c>
      <c r="C1478" s="137" t="s">
        <v>434</v>
      </c>
      <c r="D1478" s="81" t="str">
        <f>IFERROR(IF(C1478="No CAS","",INDEX('DEQ Pollutant List'!$C$7:$C$611,MATCH('5. Pollutant Emissions - MB'!C1478,'DEQ Pollutant List'!$B$7:$B$611,0))),"")</f>
        <v>Sulfuric acid</v>
      </c>
      <c r="E1478" s="115"/>
      <c r="F1478" s="138">
        <v>0</v>
      </c>
      <c r="G1478" s="139">
        <v>0.02</v>
      </c>
      <c r="H1478" s="104"/>
      <c r="I1478" s="102" cm="1">
        <f t="array" ref="I1478">((_xlfn.XLOOKUP(B1478,'4. Material Balance Activities'!$C$244:$C$292,'4. Material Balance Activities'!$G$244:$G$292,NA,0,1)-_xlfn.XLOOKUP(B1478,'4. Material Balance Activities'!$C$244:$C$292,'4. Material Balance Activities'!$M$244:$M$292,NA,0,1))*G1478)*(1-F1478)</f>
        <v>98.633700000000005</v>
      </c>
      <c r="J1478" s="105" t="s">
        <v>214</v>
      </c>
      <c r="K1478" s="83" t="s">
        <v>214</v>
      </c>
      <c r="L1478" s="102" cm="1">
        <f t="array" ref="L1478">((_xlfn.XLOOKUP(B1478,'4. Material Balance Activities'!$C$244:$C$292,'4. Material Balance Activities'!$J$244:$J$292,NA,0,1)-_xlfn.XLOOKUP(B1478,'4. Material Balance Activities'!$C$244:$C$292,'4. Material Balance Activities'!$P$244:$P$292,NA,0,1))*G1478)*(1-F1478)</f>
        <v>0.39771653225806453</v>
      </c>
      <c r="M1478" s="105" t="s">
        <v>214</v>
      </c>
      <c r="N1478" s="83" t="s">
        <v>214</v>
      </c>
    </row>
    <row r="1479" spans="1:14" x14ac:dyDescent="0.25">
      <c r="A1479" s="79" t="s">
        <v>374</v>
      </c>
      <c r="B1479" s="133" t="s">
        <v>229</v>
      </c>
      <c r="C1479" s="137" t="s">
        <v>425</v>
      </c>
      <c r="D1479" s="81" t="str">
        <f>IFERROR(IF(C1479="No CAS","",INDEX('DEQ Pollutant List'!$C$7:$C$611,MATCH('5. Pollutant Emissions - MB'!C1479,'DEQ Pollutant List'!$B$7:$B$611,0))),"")</f>
        <v>2-Butanone (methyl ethyl ketone)</v>
      </c>
      <c r="E1479" s="115"/>
      <c r="F1479" s="138">
        <v>0</v>
      </c>
      <c r="G1479" s="139">
        <v>1</v>
      </c>
      <c r="H1479" s="104"/>
      <c r="I1479" s="102" cm="1">
        <f t="array" ref="I1479">((_xlfn.XLOOKUP(B1479,'4. Material Balance Activities'!$C$244:$C$292,'4. Material Balance Activities'!$G$244:$G$292,NA,0,1)-_xlfn.XLOOKUP(B1479,'4. Material Balance Activities'!$C$244:$C$292,'4. Material Balance Activities'!$M$244:$M$292,NA,0,1))*G1479)*(1-F1479)</f>
        <v>19.288499999999999</v>
      </c>
      <c r="J1479" s="105" t="s">
        <v>214</v>
      </c>
      <c r="K1479" s="83" t="s">
        <v>214</v>
      </c>
      <c r="L1479" s="102" cm="1">
        <f t="array" ref="L1479">((_xlfn.XLOOKUP(B1479,'4. Material Balance Activities'!$C$244:$C$292,'4. Material Balance Activities'!$J$244:$J$292,NA,0,1)-_xlfn.XLOOKUP(B1479,'4. Material Balance Activities'!$C$244:$C$292,'4. Material Balance Activities'!$P$244:$P$292,NA,0,1))*G1479)*(1-F1479)</f>
        <v>7.7776209677419356E-2</v>
      </c>
      <c r="M1479" s="105" t="s">
        <v>214</v>
      </c>
      <c r="N1479" s="83" t="s">
        <v>214</v>
      </c>
    </row>
    <row r="1480" spans="1:14" x14ac:dyDescent="0.25">
      <c r="A1480" s="79" t="s">
        <v>374</v>
      </c>
      <c r="B1480" s="133" t="s">
        <v>231</v>
      </c>
      <c r="C1480" s="137" t="s">
        <v>420</v>
      </c>
      <c r="D1480" s="81" t="str">
        <f>IFERROR(IF(C1480="No CAS","",INDEX('DEQ Pollutant List'!$C$7:$C$611,MATCH('5. Pollutant Emissions - MB'!C1480,'DEQ Pollutant List'!$B$7:$B$611,0))),"")</f>
        <v>Acetone</v>
      </c>
      <c r="E1480" s="115"/>
      <c r="F1480" s="138">
        <v>0</v>
      </c>
      <c r="G1480" s="139">
        <v>1</v>
      </c>
      <c r="H1480" s="104"/>
      <c r="I1480" s="102" cm="1">
        <f t="array" ref="I1480">((_xlfn.XLOOKUP(B1480,'4. Material Balance Activities'!$C$244:$C$292,'4. Material Balance Activities'!$G$244:$G$292,NA,0,1)-_xlfn.XLOOKUP(B1480,'4. Material Balance Activities'!$C$244:$C$292,'4. Material Balance Activities'!$M$244:$M$292,NA,0,1))*G1480)*(1-F1480)</f>
        <v>366.98062499999997</v>
      </c>
      <c r="J1480" s="105" t="s">
        <v>214</v>
      </c>
      <c r="K1480" s="83" t="s">
        <v>214</v>
      </c>
      <c r="L1480" s="102" cm="1">
        <f t="array" ref="L1480">((_xlfn.XLOOKUP(B1480,'4. Material Balance Activities'!$C$244:$C$292,'4. Material Balance Activities'!$J$244:$J$292,NA,0,1)-_xlfn.XLOOKUP(B1480,'4. Material Balance Activities'!$C$244:$C$292,'4. Material Balance Activities'!$P$244:$P$292,NA,0,1))*G1480)*(1-F1480)</f>
        <v>1.4797605846774193</v>
      </c>
      <c r="M1480" s="105" t="s">
        <v>214</v>
      </c>
      <c r="N1480" s="83" t="s">
        <v>214</v>
      </c>
    </row>
    <row r="1481" spans="1:14" x14ac:dyDescent="0.25">
      <c r="A1481" s="79" t="s">
        <v>374</v>
      </c>
      <c r="B1481" s="133" t="s">
        <v>232</v>
      </c>
      <c r="C1481" s="137" t="s">
        <v>420</v>
      </c>
      <c r="D1481" s="81" t="str">
        <f>IFERROR(IF(C1481="No CAS","",INDEX('DEQ Pollutant List'!$C$7:$C$611,MATCH('5. Pollutant Emissions - MB'!C1481,'DEQ Pollutant List'!$B$7:$B$611,0))),"")</f>
        <v>Acetone</v>
      </c>
      <c r="E1481" s="115"/>
      <c r="F1481" s="138">
        <v>0</v>
      </c>
      <c r="G1481" s="139">
        <v>1</v>
      </c>
      <c r="H1481" s="104"/>
      <c r="I1481" s="102" cm="1">
        <f t="array" ref="I1481">((_xlfn.XLOOKUP(B1481,'4. Material Balance Activities'!$C$244:$C$292,'4. Material Balance Activities'!$G$244:$G$292,NA,0,1)-_xlfn.XLOOKUP(B1481,'4. Material Balance Activities'!$C$244:$C$292,'4. Material Balance Activities'!$M$244:$M$292,NA,0,1))*G1481)*(1-F1481)</f>
        <v>6895.9737000000005</v>
      </c>
      <c r="J1481" s="105" t="s">
        <v>214</v>
      </c>
      <c r="K1481" s="83" t="s">
        <v>214</v>
      </c>
      <c r="L1481" s="102" cm="1">
        <f t="array" ref="L1481">((_xlfn.XLOOKUP(B1481,'4. Material Balance Activities'!$C$244:$C$292,'4. Material Balance Activities'!$J$244:$J$292,NA,0,1)-_xlfn.XLOOKUP(B1481,'4. Material Balance Activities'!$C$244:$C$292,'4. Material Balance Activities'!$P$244:$P$292,NA,0,1))*G1481)*(1-F1481)</f>
        <v>27.806345564516132</v>
      </c>
      <c r="M1481" s="105" t="s">
        <v>214</v>
      </c>
      <c r="N1481" s="83" t="s">
        <v>214</v>
      </c>
    </row>
    <row r="1482" spans="1:14" x14ac:dyDescent="0.25">
      <c r="A1482" s="79" t="s">
        <v>374</v>
      </c>
      <c r="B1482" s="133" t="s">
        <v>233</v>
      </c>
      <c r="C1482" s="137" t="s">
        <v>424</v>
      </c>
      <c r="D1482" s="81" t="str">
        <f>IFERROR(IF(C1482="No CAS","",INDEX('DEQ Pollutant List'!$C$7:$C$611,MATCH('5. Pollutant Emissions - MB'!C1482,'DEQ Pollutant List'!$B$7:$B$611,0))),"")</f>
        <v>Isopropyl alcohol</v>
      </c>
      <c r="E1482" s="115"/>
      <c r="F1482" s="138">
        <v>0</v>
      </c>
      <c r="G1482" s="139">
        <v>0.15</v>
      </c>
      <c r="H1482" s="104"/>
      <c r="I1482" s="102" cm="1">
        <f t="array" ref="I1482">((_xlfn.XLOOKUP(B1482,'4. Material Balance Activities'!$C$244:$C$292,'4. Material Balance Activities'!$G$244:$G$292,NA,0,1)-_xlfn.XLOOKUP(B1482,'4. Material Balance Activities'!$C$244:$C$292,'4. Material Balance Activities'!$M$244:$M$292,NA,0,1))*G1482)*(1-F1482)</f>
        <v>1.2696749999999999</v>
      </c>
      <c r="J1482" s="105" t="s">
        <v>214</v>
      </c>
      <c r="K1482" s="83" t="s">
        <v>214</v>
      </c>
      <c r="L1482" s="102" cm="1">
        <f t="array" ref="L1482">((_xlfn.XLOOKUP(B1482,'4. Material Balance Activities'!$C$244:$C$292,'4. Material Balance Activities'!$J$244:$J$292,NA,0,1)-_xlfn.XLOOKUP(B1482,'4. Material Balance Activities'!$C$244:$C$292,'4. Material Balance Activities'!$P$244:$P$292,NA,0,1))*G1482)*(1-F1482)</f>
        <v>5.1196572580645148E-3</v>
      </c>
      <c r="M1482" s="105" t="s">
        <v>214</v>
      </c>
      <c r="N1482" s="83" t="s">
        <v>214</v>
      </c>
    </row>
    <row r="1483" spans="1:14" x14ac:dyDescent="0.25">
      <c r="A1483" s="79" t="s">
        <v>374</v>
      </c>
      <c r="B1483" s="133" t="s">
        <v>233</v>
      </c>
      <c r="C1483" s="137" t="s">
        <v>420</v>
      </c>
      <c r="D1483" s="81" t="str">
        <f>IFERROR(IF(C1483="No CAS","",INDEX('DEQ Pollutant List'!$C$7:$C$611,MATCH('5. Pollutant Emissions - MB'!C1483,'DEQ Pollutant List'!$B$7:$B$611,0))),"")</f>
        <v>Acetone</v>
      </c>
      <c r="E1483" s="115"/>
      <c r="F1483" s="138">
        <v>0</v>
      </c>
      <c r="G1483" s="139">
        <v>0.14000000000000001</v>
      </c>
      <c r="H1483" s="104"/>
      <c r="I1483" s="102" cm="1">
        <f t="array" ref="I1483">((_xlfn.XLOOKUP(B1483,'4. Material Balance Activities'!$C$244:$C$292,'4. Material Balance Activities'!$G$244:$G$292,NA,0,1)-_xlfn.XLOOKUP(B1483,'4. Material Balance Activities'!$C$244:$C$292,'4. Material Balance Activities'!$M$244:$M$292,NA,0,1))*G1483)*(1-F1483)</f>
        <v>1.18503</v>
      </c>
      <c r="J1483" s="105" t="s">
        <v>214</v>
      </c>
      <c r="K1483" s="83" t="s">
        <v>214</v>
      </c>
      <c r="L1483" s="102" cm="1">
        <f t="array" ref="L1483">((_xlfn.XLOOKUP(B1483,'4. Material Balance Activities'!$C$244:$C$292,'4. Material Balance Activities'!$J$244:$J$292,NA,0,1)-_xlfn.XLOOKUP(B1483,'4. Material Balance Activities'!$C$244:$C$292,'4. Material Balance Activities'!$P$244:$P$292,NA,0,1))*G1483)*(1-F1483)</f>
        <v>4.778346774193548E-3</v>
      </c>
      <c r="M1483" s="105" t="s">
        <v>214</v>
      </c>
      <c r="N1483" s="83" t="s">
        <v>214</v>
      </c>
    </row>
    <row r="1484" spans="1:14" x14ac:dyDescent="0.25">
      <c r="A1484" s="79" t="s">
        <v>374</v>
      </c>
      <c r="B1484" s="133" t="s">
        <v>377</v>
      </c>
      <c r="C1484" s="137" t="s">
        <v>191</v>
      </c>
      <c r="D1484" s="81" t="str">
        <f>IFERROR(IF(C1484="No CAS","",INDEX('DEQ Pollutant List'!$C$7:$C$611,MATCH('5. Pollutant Emissions - MB'!C1484,'DEQ Pollutant List'!$B$7:$B$611,0))),"")</f>
        <v>Xylene (mixture), including m-xylene, o-xylene, p-xylene</v>
      </c>
      <c r="E1484" s="115"/>
      <c r="F1484" s="138" t="s">
        <v>426</v>
      </c>
      <c r="G1484" s="139" t="s">
        <v>426</v>
      </c>
      <c r="H1484" s="104" t="s">
        <v>459</v>
      </c>
      <c r="I1484" s="102" t="s">
        <v>214</v>
      </c>
      <c r="J1484" s="105">
        <v>21645.039654032054</v>
      </c>
      <c r="K1484" s="83">
        <v>21645.039654032054</v>
      </c>
      <c r="L1484" s="102" t="s">
        <v>214</v>
      </c>
      <c r="M1484" s="105">
        <f>J1484/365</f>
        <v>59.301478504197412</v>
      </c>
      <c r="N1484" s="83">
        <f>K1484/365</f>
        <v>59.301478504197412</v>
      </c>
    </row>
    <row r="1485" spans="1:14" x14ac:dyDescent="0.25">
      <c r="A1485" s="79" t="s">
        <v>374</v>
      </c>
      <c r="B1485" s="133" t="s">
        <v>377</v>
      </c>
      <c r="C1485" s="137" t="s">
        <v>181</v>
      </c>
      <c r="D1485" s="81" t="str">
        <f>IFERROR(IF(C1485="No CAS","",INDEX('DEQ Pollutant List'!$C$7:$C$611,MATCH('5. Pollutant Emissions - MB'!C1485,'DEQ Pollutant List'!$B$7:$B$611,0))),"")</f>
        <v>Ethyl benzene</v>
      </c>
      <c r="E1485" s="115"/>
      <c r="F1485" s="138" t="s">
        <v>426</v>
      </c>
      <c r="G1485" s="139" t="s">
        <v>426</v>
      </c>
      <c r="H1485" s="104" t="s">
        <v>459</v>
      </c>
      <c r="I1485" s="102" t="s">
        <v>214</v>
      </c>
      <c r="J1485" s="105">
        <v>5401.2104308114976</v>
      </c>
      <c r="K1485" s="83">
        <v>5401.2104308114976</v>
      </c>
      <c r="L1485" s="102" t="s">
        <v>214</v>
      </c>
      <c r="M1485" s="105">
        <f t="shared" ref="M1485:M1508" si="24">J1485/365</f>
        <v>14.797836796743828</v>
      </c>
      <c r="N1485" s="83">
        <f t="shared" ref="N1485:N1508" si="25">K1485/365</f>
        <v>14.797836796743828</v>
      </c>
    </row>
    <row r="1486" spans="1:14" x14ac:dyDescent="0.25">
      <c r="A1486" s="79" t="s">
        <v>374</v>
      </c>
      <c r="B1486" s="133" t="s">
        <v>377</v>
      </c>
      <c r="C1486" s="137" t="s">
        <v>189</v>
      </c>
      <c r="D1486" s="81" t="str">
        <f>IFERROR(IF(C1486="No CAS","",INDEX('DEQ Pollutant List'!$C$7:$C$611,MATCH('5. Pollutant Emissions - MB'!C1486,'DEQ Pollutant List'!$B$7:$B$611,0))),"")</f>
        <v>Toluene</v>
      </c>
      <c r="E1486" s="115"/>
      <c r="F1486" s="138" t="s">
        <v>426</v>
      </c>
      <c r="G1486" s="139" t="s">
        <v>426</v>
      </c>
      <c r="H1486" s="104" t="s">
        <v>459</v>
      </c>
      <c r="I1486" s="102" t="s">
        <v>214</v>
      </c>
      <c r="J1486" s="105">
        <v>21354.91776</v>
      </c>
      <c r="K1486" s="83">
        <v>21354.91776</v>
      </c>
      <c r="L1486" s="102" t="s">
        <v>214</v>
      </c>
      <c r="M1486" s="105">
        <f t="shared" si="24"/>
        <v>58.506624000000002</v>
      </c>
      <c r="N1486" s="83">
        <f t="shared" si="25"/>
        <v>58.506624000000002</v>
      </c>
    </row>
    <row r="1487" spans="1:14" x14ac:dyDescent="0.25">
      <c r="A1487" s="79" t="s">
        <v>374</v>
      </c>
      <c r="B1487" s="133" t="s">
        <v>377</v>
      </c>
      <c r="C1487" s="137" t="s">
        <v>422</v>
      </c>
      <c r="D1487" s="81" t="str">
        <f>IFERROR(IF(C1487="No CAS","",INDEX('DEQ Pollutant List'!$C$7:$C$611,MATCH('5. Pollutant Emissions - MB'!C1487,'DEQ Pollutant List'!$B$7:$B$611,0))),"")</f>
        <v>Methyl isobutyl ketone (MIBK, hexone)</v>
      </c>
      <c r="E1487" s="115"/>
      <c r="F1487" s="138" t="s">
        <v>426</v>
      </c>
      <c r="G1487" s="139" t="s">
        <v>426</v>
      </c>
      <c r="H1487" s="104" t="s">
        <v>459</v>
      </c>
      <c r="I1487" s="102" t="s">
        <v>214</v>
      </c>
      <c r="J1487" s="105">
        <v>0</v>
      </c>
      <c r="K1487" s="83">
        <v>0</v>
      </c>
      <c r="L1487" s="102" t="s">
        <v>214</v>
      </c>
      <c r="M1487" s="105">
        <f t="shared" si="24"/>
        <v>0</v>
      </c>
      <c r="N1487" s="83">
        <f t="shared" si="25"/>
        <v>0</v>
      </c>
    </row>
    <row r="1488" spans="1:14" x14ac:dyDescent="0.25">
      <c r="A1488" s="79" t="s">
        <v>374</v>
      </c>
      <c r="B1488" s="133" t="s">
        <v>377</v>
      </c>
      <c r="C1488" s="137" t="s">
        <v>187</v>
      </c>
      <c r="D1488" s="81" t="str">
        <f>IFERROR(IF(C1488="No CAS","",INDEX('DEQ Pollutant List'!$C$7:$C$611,MATCH('5. Pollutant Emissions - MB'!C1488,'DEQ Pollutant List'!$B$7:$B$611,0))),"")</f>
        <v>Naphthalene</v>
      </c>
      <c r="E1488" s="115"/>
      <c r="F1488" s="138" t="s">
        <v>426</v>
      </c>
      <c r="G1488" s="139" t="s">
        <v>426</v>
      </c>
      <c r="H1488" s="104" t="s">
        <v>459</v>
      </c>
      <c r="I1488" s="102" t="s">
        <v>214</v>
      </c>
      <c r="J1488" s="105">
        <v>0</v>
      </c>
      <c r="K1488" s="83">
        <v>0</v>
      </c>
      <c r="L1488" s="102" t="s">
        <v>214</v>
      </c>
      <c r="M1488" s="105">
        <f t="shared" si="24"/>
        <v>0</v>
      </c>
      <c r="N1488" s="83">
        <f t="shared" si="25"/>
        <v>0</v>
      </c>
    </row>
    <row r="1489" spans="1:14" x14ac:dyDescent="0.25">
      <c r="A1489" s="79" t="s">
        <v>374</v>
      </c>
      <c r="B1489" s="133" t="s">
        <v>377</v>
      </c>
      <c r="C1489" s="137" t="s">
        <v>428</v>
      </c>
      <c r="D1489" s="81" t="str">
        <f>IFERROR(IF(C1489="No CAS","",INDEX('DEQ Pollutant List'!$C$7:$C$611,MATCH('5. Pollutant Emissions - MB'!C1489,'DEQ Pollutant List'!$B$7:$B$611,0))),"")</f>
        <v>Isopropylbenzene (cumene)</v>
      </c>
      <c r="E1489" s="115"/>
      <c r="F1489" s="138" t="s">
        <v>426</v>
      </c>
      <c r="G1489" s="139" t="s">
        <v>426</v>
      </c>
      <c r="H1489" s="104" t="s">
        <v>459</v>
      </c>
      <c r="I1489" s="102" t="s">
        <v>214</v>
      </c>
      <c r="J1489" s="105">
        <v>10543.367529890615</v>
      </c>
      <c r="K1489" s="83">
        <v>10543.367529890615</v>
      </c>
      <c r="L1489" s="102" t="s">
        <v>214</v>
      </c>
      <c r="M1489" s="105">
        <f t="shared" si="24"/>
        <v>28.885938438056478</v>
      </c>
      <c r="N1489" s="83">
        <f t="shared" si="25"/>
        <v>28.885938438056478</v>
      </c>
    </row>
    <row r="1490" spans="1:14" x14ac:dyDescent="0.25">
      <c r="A1490" s="79" t="s">
        <v>374</v>
      </c>
      <c r="B1490" s="133" t="s">
        <v>377</v>
      </c>
      <c r="C1490" s="137" t="s">
        <v>156</v>
      </c>
      <c r="D1490" s="81" t="str">
        <f>IFERROR(IF(C1490="No CAS","",INDEX('DEQ Pollutant List'!$C$7:$C$611,MATCH('5. Pollutant Emissions - MB'!C1490,'DEQ Pollutant List'!$B$7:$B$611,0))),"")</f>
        <v>Formaldehyde</v>
      </c>
      <c r="E1490" s="115"/>
      <c r="F1490" s="138" t="s">
        <v>426</v>
      </c>
      <c r="G1490" s="139" t="s">
        <v>426</v>
      </c>
      <c r="H1490" s="104" t="s">
        <v>459</v>
      </c>
      <c r="I1490" s="102" t="s">
        <v>214</v>
      </c>
      <c r="J1490" s="105">
        <v>1272.7283316570847</v>
      </c>
      <c r="K1490" s="83">
        <v>1272.7283316570847</v>
      </c>
      <c r="L1490" s="102" t="s">
        <v>214</v>
      </c>
      <c r="M1490" s="105">
        <f t="shared" si="24"/>
        <v>3.4869269360468076</v>
      </c>
      <c r="N1490" s="83">
        <f t="shared" si="25"/>
        <v>3.4869269360468076</v>
      </c>
    </row>
    <row r="1491" spans="1:14" x14ac:dyDescent="0.25">
      <c r="A1491" s="79" t="s">
        <v>374</v>
      </c>
      <c r="B1491" s="133" t="s">
        <v>377</v>
      </c>
      <c r="C1491" s="137" t="s">
        <v>429</v>
      </c>
      <c r="D1491" s="81" t="str">
        <f>IFERROR(IF(C1491="No CAS","",INDEX('DEQ Pollutant List'!$C$7:$C$611,MATCH('5. Pollutant Emissions - MB'!C1491,'DEQ Pollutant List'!$B$7:$B$611,0))),"")</f>
        <v>Ethylene glycol monobutyl ether</v>
      </c>
      <c r="E1491" s="115"/>
      <c r="F1491" s="138" t="s">
        <v>426</v>
      </c>
      <c r="G1491" s="139" t="s">
        <v>426</v>
      </c>
      <c r="H1491" s="104" t="s">
        <v>459</v>
      </c>
      <c r="I1491" s="102" t="s">
        <v>214</v>
      </c>
      <c r="J1491" s="105">
        <v>0</v>
      </c>
      <c r="K1491" s="83">
        <v>0</v>
      </c>
      <c r="L1491" s="102" t="s">
        <v>214</v>
      </c>
      <c r="M1491" s="105">
        <f t="shared" si="24"/>
        <v>0</v>
      </c>
      <c r="N1491" s="83">
        <f t="shared" si="25"/>
        <v>0</v>
      </c>
    </row>
    <row r="1492" spans="1:14" x14ac:dyDescent="0.25">
      <c r="A1492" s="79" t="s">
        <v>374</v>
      </c>
      <c r="B1492" s="133" t="s">
        <v>377</v>
      </c>
      <c r="C1492" s="137" t="s">
        <v>430</v>
      </c>
      <c r="D1492" s="81" t="str">
        <f>IFERROR(IF(C1492="No CAS","",INDEX('DEQ Pollutant List'!$C$7:$C$611,MATCH('5. Pollutant Emissions - MB'!C1492,'DEQ Pollutant List'!$B$7:$B$611,0))),"")</f>
        <v>n-Butyl alcohol</v>
      </c>
      <c r="E1492" s="115"/>
      <c r="F1492" s="138" t="s">
        <v>426</v>
      </c>
      <c r="G1492" s="139" t="s">
        <v>426</v>
      </c>
      <c r="H1492" s="104" t="s">
        <v>459</v>
      </c>
      <c r="I1492" s="102" t="s">
        <v>214</v>
      </c>
      <c r="J1492" s="105">
        <v>73180.84835410837</v>
      </c>
      <c r="K1492" s="83">
        <v>73180.84835410837</v>
      </c>
      <c r="L1492" s="102" t="s">
        <v>214</v>
      </c>
      <c r="M1492" s="105">
        <f t="shared" si="24"/>
        <v>200.49547494276266</v>
      </c>
      <c r="N1492" s="83">
        <f t="shared" si="25"/>
        <v>200.49547494276266</v>
      </c>
    </row>
    <row r="1493" spans="1:14" x14ac:dyDescent="0.25">
      <c r="A1493" s="79" t="s">
        <v>374</v>
      </c>
      <c r="B1493" s="133" t="s">
        <v>377</v>
      </c>
      <c r="C1493" s="137" t="s">
        <v>431</v>
      </c>
      <c r="D1493" s="81" t="str">
        <f>IFERROR(IF(C1493="No CAS","",INDEX('DEQ Pollutant List'!$C$7:$C$611,MATCH('5. Pollutant Emissions - MB'!C1493,'DEQ Pollutant List'!$B$7:$B$611,0))),"")</f>
        <v>1,2,4-Trimethylbenzene</v>
      </c>
      <c r="E1493" s="115"/>
      <c r="F1493" s="138" t="s">
        <v>426</v>
      </c>
      <c r="G1493" s="139" t="s">
        <v>426</v>
      </c>
      <c r="H1493" s="104" t="s">
        <v>459</v>
      </c>
      <c r="I1493" s="102" t="s">
        <v>214</v>
      </c>
      <c r="J1493" s="105">
        <v>10919.149468328669</v>
      </c>
      <c r="K1493" s="83">
        <v>10919.149468328669</v>
      </c>
      <c r="L1493" s="102" t="s">
        <v>214</v>
      </c>
      <c r="M1493" s="105">
        <f t="shared" si="24"/>
        <v>29.915477995421011</v>
      </c>
      <c r="N1493" s="83">
        <f t="shared" si="25"/>
        <v>29.915477995421011</v>
      </c>
    </row>
    <row r="1494" spans="1:14" x14ac:dyDescent="0.25">
      <c r="A1494" s="79" t="s">
        <v>374</v>
      </c>
      <c r="B1494" s="133" t="s">
        <v>377</v>
      </c>
      <c r="C1494" s="137" t="s">
        <v>432</v>
      </c>
      <c r="D1494" s="81" t="str">
        <f>IFERROR(IF(C1494="No CAS","",INDEX('DEQ Pollutant List'!$C$7:$C$611,MATCH('5. Pollutant Emissions - MB'!C1494,'DEQ Pollutant List'!$B$7:$B$611,0))),"")</f>
        <v>Propylene glycol monomethyl ether acetate</v>
      </c>
      <c r="E1494" s="115"/>
      <c r="F1494" s="138" t="s">
        <v>426</v>
      </c>
      <c r="G1494" s="139" t="s">
        <v>426</v>
      </c>
      <c r="H1494" s="104" t="s">
        <v>459</v>
      </c>
      <c r="I1494" s="102" t="s">
        <v>214</v>
      </c>
      <c r="J1494" s="105">
        <v>351147.67156664463</v>
      </c>
      <c r="K1494" s="83">
        <v>351147.67156664463</v>
      </c>
      <c r="L1494" s="102" t="s">
        <v>214</v>
      </c>
      <c r="M1494" s="105">
        <f t="shared" si="24"/>
        <v>962.04841525108111</v>
      </c>
      <c r="N1494" s="83">
        <f t="shared" si="25"/>
        <v>962.04841525108111</v>
      </c>
    </row>
    <row r="1495" spans="1:14" x14ac:dyDescent="0.25">
      <c r="A1495" s="79" t="s">
        <v>374</v>
      </c>
      <c r="B1495" s="133" t="s">
        <v>377</v>
      </c>
      <c r="C1495" s="137" t="s">
        <v>178</v>
      </c>
      <c r="D1495" s="81" t="str">
        <f>IFERROR(IF(C1495="No CAS","",INDEX('DEQ Pollutant List'!$C$7:$C$611,MATCH('5. Pollutant Emissions - MB'!C1495,'DEQ Pollutant List'!$B$7:$B$611,0))),"")</f>
        <v>Chromium VI, chromate and dichromate particulate</v>
      </c>
      <c r="E1495" s="115"/>
      <c r="F1495" s="138" t="s">
        <v>426</v>
      </c>
      <c r="G1495" s="139" t="s">
        <v>426</v>
      </c>
      <c r="H1495" s="104" t="s">
        <v>459</v>
      </c>
      <c r="I1495" s="102" t="s">
        <v>214</v>
      </c>
      <c r="J1495" s="105">
        <v>0</v>
      </c>
      <c r="K1495" s="83">
        <v>0</v>
      </c>
      <c r="L1495" s="102" t="s">
        <v>214</v>
      </c>
      <c r="M1495" s="105">
        <f t="shared" si="24"/>
        <v>0</v>
      </c>
      <c r="N1495" s="83">
        <f t="shared" si="25"/>
        <v>0</v>
      </c>
    </row>
    <row r="1496" spans="1:14" x14ac:dyDescent="0.25">
      <c r="A1496" s="79" t="s">
        <v>374</v>
      </c>
      <c r="B1496" s="133" t="s">
        <v>377</v>
      </c>
      <c r="C1496" s="137" t="s">
        <v>425</v>
      </c>
      <c r="D1496" s="81" t="str">
        <f>IFERROR(IF(C1496="No CAS","",INDEX('DEQ Pollutant List'!$C$7:$C$611,MATCH('5. Pollutant Emissions - MB'!C1496,'DEQ Pollutant List'!$B$7:$B$611,0))),"")</f>
        <v>2-Butanone (methyl ethyl ketone)</v>
      </c>
      <c r="E1496" s="115"/>
      <c r="F1496" s="138" t="s">
        <v>426</v>
      </c>
      <c r="G1496" s="139" t="s">
        <v>426</v>
      </c>
      <c r="H1496" s="104" t="s">
        <v>459</v>
      </c>
      <c r="I1496" s="102" t="s">
        <v>214</v>
      </c>
      <c r="J1496" s="105">
        <v>61913.424743742544</v>
      </c>
      <c r="K1496" s="83">
        <v>61913.424743742544</v>
      </c>
      <c r="L1496" s="102" t="s">
        <v>214</v>
      </c>
      <c r="M1496" s="105">
        <f t="shared" si="24"/>
        <v>169.625821215733</v>
      </c>
      <c r="N1496" s="83">
        <f t="shared" si="25"/>
        <v>169.625821215733</v>
      </c>
    </row>
    <row r="1497" spans="1:14" x14ac:dyDescent="0.25">
      <c r="A1497" s="79" t="s">
        <v>374</v>
      </c>
      <c r="B1497" s="133" t="s">
        <v>377</v>
      </c>
      <c r="C1497" s="137" t="s">
        <v>433</v>
      </c>
      <c r="D1497" s="81" t="str">
        <f>IFERROR(IF(C1497="No CAS","",INDEX('DEQ Pollutant List'!$C$7:$C$611,MATCH('5. Pollutant Emissions - MB'!C1497,'DEQ Pollutant List'!$B$7:$B$611,0))),"")</f>
        <v>t-Butyl acetate</v>
      </c>
      <c r="E1497" s="115"/>
      <c r="F1497" s="138" t="s">
        <v>426</v>
      </c>
      <c r="G1497" s="139" t="s">
        <v>426</v>
      </c>
      <c r="H1497" s="104" t="s">
        <v>459</v>
      </c>
      <c r="I1497" s="102" t="s">
        <v>214</v>
      </c>
      <c r="J1497" s="105">
        <v>0</v>
      </c>
      <c r="K1497" s="83">
        <v>0</v>
      </c>
      <c r="L1497" s="102" t="s">
        <v>214</v>
      </c>
      <c r="M1497" s="105">
        <f t="shared" si="24"/>
        <v>0</v>
      </c>
      <c r="N1497" s="83">
        <f t="shared" si="25"/>
        <v>0</v>
      </c>
    </row>
    <row r="1498" spans="1:14" x14ac:dyDescent="0.25">
      <c r="A1498" s="79" t="s">
        <v>374</v>
      </c>
      <c r="B1498" s="133" t="s">
        <v>377</v>
      </c>
      <c r="C1498" s="137" t="s">
        <v>185</v>
      </c>
      <c r="D1498" s="81" t="str">
        <f>IFERROR(IF(C1498="No CAS","",INDEX('DEQ Pollutant List'!$C$7:$C$611,MATCH('5. Pollutant Emissions - MB'!C1498,'DEQ Pollutant List'!$B$7:$B$611,0))),"")</f>
        <v>Mercury and compounds</v>
      </c>
      <c r="E1498" s="115"/>
      <c r="F1498" s="138" t="s">
        <v>426</v>
      </c>
      <c r="G1498" s="139" t="s">
        <v>426</v>
      </c>
      <c r="H1498" s="104" t="s">
        <v>459</v>
      </c>
      <c r="I1498" s="102" t="s">
        <v>214</v>
      </c>
      <c r="J1498" s="105">
        <v>2.0202037010429935E-5</v>
      </c>
      <c r="K1498" s="83">
        <v>2.0202037010429935E-5</v>
      </c>
      <c r="L1498" s="102" t="s">
        <v>214</v>
      </c>
      <c r="M1498" s="105">
        <f t="shared" si="24"/>
        <v>5.5348046603917632E-8</v>
      </c>
      <c r="N1498" s="83">
        <f t="shared" si="25"/>
        <v>5.5348046603917632E-8</v>
      </c>
    </row>
    <row r="1499" spans="1:14" x14ac:dyDescent="0.25">
      <c r="A1499" s="79" t="s">
        <v>374</v>
      </c>
      <c r="B1499" s="133" t="s">
        <v>377</v>
      </c>
      <c r="C1499" s="137" t="s">
        <v>183</v>
      </c>
      <c r="D1499" s="81" t="str">
        <f>IFERROR(IF(C1499="No CAS","",INDEX('DEQ Pollutant List'!$C$7:$C$611,MATCH('5. Pollutant Emissions - MB'!C1499,'DEQ Pollutant List'!$B$7:$B$611,0))),"")</f>
        <v>Lead and compounds</v>
      </c>
      <c r="E1499" s="115"/>
      <c r="F1499" s="138" t="s">
        <v>426</v>
      </c>
      <c r="G1499" s="139" t="s">
        <v>426</v>
      </c>
      <c r="H1499" s="104" t="s">
        <v>459</v>
      </c>
      <c r="I1499" s="102" t="s">
        <v>214</v>
      </c>
      <c r="J1499" s="105">
        <v>0.1515152775782245</v>
      </c>
      <c r="K1499" s="83">
        <v>0.1515152775782245</v>
      </c>
      <c r="L1499" s="102" t="s">
        <v>214</v>
      </c>
      <c r="M1499" s="105">
        <f t="shared" si="24"/>
        <v>4.1511034952938216E-4</v>
      </c>
      <c r="N1499" s="83">
        <f t="shared" si="25"/>
        <v>4.1511034952938216E-4</v>
      </c>
    </row>
    <row r="1500" spans="1:14" x14ac:dyDescent="0.25">
      <c r="A1500" s="79" t="s">
        <v>374</v>
      </c>
      <c r="B1500" s="133" t="s">
        <v>377</v>
      </c>
      <c r="C1500" s="137" t="s">
        <v>424</v>
      </c>
      <c r="D1500" s="81" t="str">
        <f>IFERROR(IF(C1500="No CAS","",INDEX('DEQ Pollutant List'!$C$7:$C$611,MATCH('5. Pollutant Emissions - MB'!C1500,'DEQ Pollutant List'!$B$7:$B$611,0))),"")</f>
        <v>Isopropyl alcohol</v>
      </c>
      <c r="E1500" s="115"/>
      <c r="F1500" s="138" t="s">
        <v>426</v>
      </c>
      <c r="G1500" s="139" t="s">
        <v>426</v>
      </c>
      <c r="H1500" s="104" t="s">
        <v>459</v>
      </c>
      <c r="I1500" s="102" t="s">
        <v>214</v>
      </c>
      <c r="J1500" s="105">
        <v>9509.4571537544689</v>
      </c>
      <c r="K1500" s="83">
        <v>9509.4571537544689</v>
      </c>
      <c r="L1500" s="102" t="s">
        <v>214</v>
      </c>
      <c r="M1500" s="105">
        <f t="shared" si="24"/>
        <v>26.05330727056019</v>
      </c>
      <c r="N1500" s="83">
        <f t="shared" si="25"/>
        <v>26.05330727056019</v>
      </c>
    </row>
    <row r="1501" spans="1:14" x14ac:dyDescent="0.25">
      <c r="A1501" s="79" t="s">
        <v>374</v>
      </c>
      <c r="B1501" s="133" t="s">
        <v>377</v>
      </c>
      <c r="C1501" s="137" t="s">
        <v>420</v>
      </c>
      <c r="D1501" s="81" t="str">
        <f>IFERROR(IF(C1501="No CAS","",INDEX('DEQ Pollutant List'!$C$7:$C$611,MATCH('5. Pollutant Emissions - MB'!C1501,'DEQ Pollutant List'!$B$7:$B$611,0))),"")</f>
        <v>Acetone</v>
      </c>
      <c r="E1501" s="115"/>
      <c r="F1501" s="138" t="s">
        <v>426</v>
      </c>
      <c r="G1501" s="139" t="s">
        <v>426</v>
      </c>
      <c r="H1501" s="104" t="s">
        <v>459</v>
      </c>
      <c r="I1501" s="102" t="s">
        <v>214</v>
      </c>
      <c r="J1501" s="105">
        <v>61079.261835518468</v>
      </c>
      <c r="K1501" s="83">
        <v>61079.261835518468</v>
      </c>
      <c r="L1501" s="102" t="s">
        <v>214</v>
      </c>
      <c r="M1501" s="105">
        <f t="shared" si="24"/>
        <v>167.34044338498211</v>
      </c>
      <c r="N1501" s="83">
        <f t="shared" si="25"/>
        <v>167.34044338498211</v>
      </c>
    </row>
    <row r="1502" spans="1:14" x14ac:dyDescent="0.25">
      <c r="A1502" s="79" t="s">
        <v>374</v>
      </c>
      <c r="B1502" s="133" t="s">
        <v>377</v>
      </c>
      <c r="C1502" s="137" t="s">
        <v>423</v>
      </c>
      <c r="D1502" s="81" t="str">
        <f>IFERROR(IF(C1502="No CAS","",INDEX('DEQ Pollutant List'!$C$7:$C$611,MATCH('5. Pollutant Emissions - MB'!C1502,'DEQ Pollutant List'!$B$7:$B$611,0))),"")</f>
        <v>Propylene glycol monomethyl ether</v>
      </c>
      <c r="E1502" s="115"/>
      <c r="F1502" s="138" t="s">
        <v>426</v>
      </c>
      <c r="G1502" s="139" t="s">
        <v>426</v>
      </c>
      <c r="H1502" s="104" t="s">
        <v>459</v>
      </c>
      <c r="I1502" s="102" t="s">
        <v>214</v>
      </c>
      <c r="J1502" s="105">
        <v>0</v>
      </c>
      <c r="K1502" s="83">
        <v>0</v>
      </c>
      <c r="L1502" s="102" t="s">
        <v>214</v>
      </c>
      <c r="M1502" s="105">
        <f t="shared" si="24"/>
        <v>0</v>
      </c>
      <c r="N1502" s="83">
        <f t="shared" si="25"/>
        <v>0</v>
      </c>
    </row>
    <row r="1503" spans="1:14" x14ac:dyDescent="0.25">
      <c r="A1503" s="79" t="s">
        <v>374</v>
      </c>
      <c r="B1503" s="133" t="s">
        <v>377</v>
      </c>
      <c r="C1503" s="137" t="s">
        <v>179</v>
      </c>
      <c r="D1503" s="81" t="str">
        <f>IFERROR(IF(C1503="No CAS","",INDEX('DEQ Pollutant List'!$C$7:$C$611,MATCH('5. Pollutant Emissions - MB'!C1503,'DEQ Pollutant List'!$B$7:$B$611,0))),"")</f>
        <v>Cobalt and compounds</v>
      </c>
      <c r="E1503" s="115"/>
      <c r="F1503" s="138" t="s">
        <v>426</v>
      </c>
      <c r="G1503" s="139" t="s">
        <v>426</v>
      </c>
      <c r="H1503" s="104" t="s">
        <v>459</v>
      </c>
      <c r="I1503" s="102" t="s">
        <v>214</v>
      </c>
      <c r="J1503" s="105">
        <v>0</v>
      </c>
      <c r="K1503" s="83">
        <v>0</v>
      </c>
      <c r="L1503" s="102" t="s">
        <v>214</v>
      </c>
      <c r="M1503" s="105">
        <f t="shared" si="24"/>
        <v>0</v>
      </c>
      <c r="N1503" s="83">
        <f t="shared" si="25"/>
        <v>0</v>
      </c>
    </row>
    <row r="1504" spans="1:14" x14ac:dyDescent="0.25">
      <c r="A1504" s="79" t="s">
        <v>374</v>
      </c>
      <c r="B1504" s="133" t="s">
        <v>377</v>
      </c>
      <c r="C1504" s="137" t="s">
        <v>434</v>
      </c>
      <c r="D1504" s="81" t="str">
        <f>IFERROR(IF(C1504="No CAS","",INDEX('DEQ Pollutant List'!$C$7:$C$611,MATCH('5. Pollutant Emissions - MB'!C1504,'DEQ Pollutant List'!$B$7:$B$611,0))),"")</f>
        <v>Sulfuric acid</v>
      </c>
      <c r="E1504" s="115"/>
      <c r="F1504" s="138" t="s">
        <v>426</v>
      </c>
      <c r="G1504" s="139" t="s">
        <v>426</v>
      </c>
      <c r="H1504" s="104" t="s">
        <v>459</v>
      </c>
      <c r="I1504" s="102" t="s">
        <v>214</v>
      </c>
      <c r="J1504" s="105">
        <v>1123.9430400000001</v>
      </c>
      <c r="K1504" s="83">
        <v>1123.9430400000001</v>
      </c>
      <c r="L1504" s="102" t="s">
        <v>214</v>
      </c>
      <c r="M1504" s="105">
        <f t="shared" si="24"/>
        <v>3.0792960000000003</v>
      </c>
      <c r="N1504" s="83">
        <f t="shared" si="25"/>
        <v>3.0792960000000003</v>
      </c>
    </row>
    <row r="1505" spans="1:14" x14ac:dyDescent="0.25">
      <c r="A1505" s="79" t="s">
        <v>374</v>
      </c>
      <c r="B1505" s="133" t="s">
        <v>377</v>
      </c>
      <c r="C1505" s="137" t="s">
        <v>435</v>
      </c>
      <c r="D1505" s="81" t="str">
        <f>IFERROR(IF(C1505="No CAS","",INDEX('DEQ Pollutant List'!$C$7:$C$611,MATCH('5. Pollutant Emissions - MB'!C1505,'DEQ Pollutant List'!$B$7:$B$611,0))),"")</f>
        <v>Hexachlorobenzene</v>
      </c>
      <c r="E1505" s="115"/>
      <c r="F1505" s="138" t="s">
        <v>426</v>
      </c>
      <c r="G1505" s="139" t="s">
        <v>426</v>
      </c>
      <c r="H1505" s="104" t="s">
        <v>459</v>
      </c>
      <c r="I1505" s="102" t="s">
        <v>214</v>
      </c>
      <c r="J1505" s="105">
        <v>0</v>
      </c>
      <c r="K1505" s="83">
        <v>0</v>
      </c>
      <c r="L1505" s="102" t="s">
        <v>214</v>
      </c>
      <c r="M1505" s="105">
        <f t="shared" si="24"/>
        <v>0</v>
      </c>
      <c r="N1505" s="83">
        <f t="shared" si="25"/>
        <v>0</v>
      </c>
    </row>
    <row r="1506" spans="1:14" x14ac:dyDescent="0.25">
      <c r="A1506" s="79" t="s">
        <v>374</v>
      </c>
      <c r="B1506" s="133" t="s">
        <v>377</v>
      </c>
      <c r="C1506" s="137" t="s">
        <v>180</v>
      </c>
      <c r="D1506" s="81" t="str">
        <f>IFERROR(IF(C1506="No CAS","",INDEX('DEQ Pollutant List'!$C$7:$C$611,MATCH('5. Pollutant Emissions - MB'!C1506,'DEQ Pollutant List'!$B$7:$B$611,0))),"")</f>
        <v>Copper and compounds</v>
      </c>
      <c r="E1506" s="115"/>
      <c r="F1506" s="138" t="s">
        <v>426</v>
      </c>
      <c r="G1506" s="139" t="s">
        <v>426</v>
      </c>
      <c r="H1506" s="104" t="s">
        <v>459</v>
      </c>
      <c r="I1506" s="102" t="s">
        <v>214</v>
      </c>
      <c r="J1506" s="105">
        <v>0</v>
      </c>
      <c r="K1506" s="83">
        <v>0</v>
      </c>
      <c r="L1506" s="102" t="s">
        <v>214</v>
      </c>
      <c r="M1506" s="105">
        <f t="shared" si="24"/>
        <v>0</v>
      </c>
      <c r="N1506" s="83">
        <f t="shared" si="25"/>
        <v>0</v>
      </c>
    </row>
    <row r="1507" spans="1:14" x14ac:dyDescent="0.25">
      <c r="A1507" s="79" t="s">
        <v>374</v>
      </c>
      <c r="B1507" s="133" t="s">
        <v>377</v>
      </c>
      <c r="C1507" s="137" t="s">
        <v>184</v>
      </c>
      <c r="D1507" s="81" t="str">
        <f>IFERROR(IF(C1507="No CAS","",INDEX('DEQ Pollutant List'!$C$7:$C$611,MATCH('5. Pollutant Emissions - MB'!C1507,'DEQ Pollutant List'!$B$7:$B$611,0))),"")</f>
        <v>Manganese and compounds</v>
      </c>
      <c r="E1507" s="115"/>
      <c r="F1507" s="138" t="s">
        <v>426</v>
      </c>
      <c r="G1507" s="139" t="s">
        <v>426</v>
      </c>
      <c r="H1507" s="104" t="s">
        <v>459</v>
      </c>
      <c r="I1507" s="102" t="s">
        <v>214</v>
      </c>
      <c r="J1507" s="105">
        <v>50.505092526074833</v>
      </c>
      <c r="K1507" s="83">
        <v>50.505092526074833</v>
      </c>
      <c r="L1507" s="102" t="s">
        <v>214</v>
      </c>
      <c r="M1507" s="105">
        <f t="shared" si="24"/>
        <v>0.13837011650979406</v>
      </c>
      <c r="N1507" s="83">
        <f t="shared" si="25"/>
        <v>0.13837011650979406</v>
      </c>
    </row>
    <row r="1508" spans="1:14" x14ac:dyDescent="0.25">
      <c r="A1508" s="79" t="s">
        <v>374</v>
      </c>
      <c r="B1508" s="133" t="s">
        <v>377</v>
      </c>
      <c r="C1508" s="137" t="s">
        <v>436</v>
      </c>
      <c r="D1508" s="81" t="str">
        <f>IFERROR(IF(C1508="No CAS","",INDEX('DEQ Pollutant List'!$C$7:$C$611,MATCH('5. Pollutant Emissions - MB'!C1508,'DEQ Pollutant List'!$B$7:$B$611,0))),"")</f>
        <v>1,2,3-Trimethylbenzene</v>
      </c>
      <c r="E1508" s="115"/>
      <c r="F1508" s="138" t="s">
        <v>426</v>
      </c>
      <c r="G1508" s="139" t="s">
        <v>426</v>
      </c>
      <c r="H1508" s="104" t="s">
        <v>459</v>
      </c>
      <c r="I1508" s="102" t="s">
        <v>214</v>
      </c>
      <c r="J1508" s="105">
        <v>21172.628074281351</v>
      </c>
      <c r="K1508" s="83">
        <v>21172.628074281351</v>
      </c>
      <c r="L1508" s="102" t="s">
        <v>214</v>
      </c>
      <c r="M1508" s="105">
        <f t="shared" si="24"/>
        <v>58.00720020351055</v>
      </c>
      <c r="N1508" s="83">
        <f t="shared" si="25"/>
        <v>58.00720020351055</v>
      </c>
    </row>
    <row r="1509" spans="1:14" ht="29.25" x14ac:dyDescent="0.25">
      <c r="A1509" s="79" t="s">
        <v>374</v>
      </c>
      <c r="B1509" s="133" t="s">
        <v>377</v>
      </c>
      <c r="C1509" s="137" t="s">
        <v>437</v>
      </c>
      <c r="D1509" s="81" t="str">
        <f>IFERROR(IF(C1509="No CAS","",INDEX('DEQ Pollutant List'!$C$7:$C$611,MATCH('5. Pollutant Emissions - MB'!C1509,'DEQ Pollutant List'!$B$7:$B$611,0))),"")</f>
        <v>1,3,5-Trimethylbenzene</v>
      </c>
      <c r="E1509" s="115"/>
      <c r="F1509" s="138" t="s">
        <v>426</v>
      </c>
      <c r="G1509" s="139" t="s">
        <v>426</v>
      </c>
      <c r="H1509" s="247" t="s">
        <v>459</v>
      </c>
      <c r="I1509" s="102" t="s">
        <v>214</v>
      </c>
      <c r="J1509" s="105">
        <v>10919.15</v>
      </c>
      <c r="K1509" s="105">
        <v>10919.15</v>
      </c>
      <c r="L1509" s="102" t="s">
        <v>214</v>
      </c>
      <c r="M1509" s="105">
        <f t="shared" ref="M1509" si="26">J1509/365</f>
        <v>29.915479452054793</v>
      </c>
      <c r="N1509" s="83">
        <f t="shared" ref="N1509" si="27">K1509/365</f>
        <v>29.915479452054793</v>
      </c>
    </row>
    <row r="1510" spans="1:14" x14ac:dyDescent="0.25">
      <c r="A1510" s="79" t="s">
        <v>378</v>
      </c>
      <c r="B1510" s="133" t="s">
        <v>341</v>
      </c>
      <c r="C1510" s="137" t="s">
        <v>191</v>
      </c>
      <c r="D1510" s="81" t="str">
        <f>IFERROR(IF(C1510="No CAS","",INDEX('DEQ Pollutant List'!$C$7:$C$611,MATCH('5. Pollutant Emissions - MB'!C1510,'DEQ Pollutant List'!$B$7:$B$611,0))),"")</f>
        <v>Xylene (mixture), including m-xylene, o-xylene, p-xylene</v>
      </c>
      <c r="E1510" s="115"/>
      <c r="F1510" s="138">
        <v>0</v>
      </c>
      <c r="G1510" s="139">
        <v>0.02</v>
      </c>
      <c r="H1510" s="104"/>
      <c r="I1510" s="102" cm="1">
        <f t="array" ref="I1510">((_xlfn.XLOOKUP(B1510,'4. Material Balance Activities'!$C$294:$C$314,'4. Material Balance Activities'!$G$294:$G$314,NA,0,1)-_xlfn.XLOOKUP(B1510,'4. Material Balance Activities'!$C$294:$C$314,'4. Material Balance Activities'!$M$294:$M$314,NA,0,1))*G1510)*(1-F1510)</f>
        <v>0</v>
      </c>
      <c r="J1510" s="105" t="s">
        <v>214</v>
      </c>
      <c r="K1510" s="83" t="s">
        <v>214</v>
      </c>
      <c r="L1510" s="102" cm="1">
        <f t="array" ref="L1510">((_xlfn.XLOOKUP(B1510,'4. Material Balance Activities'!$C$294:$C$314,'4. Material Balance Activities'!$J$294:$J$314,NA,0,1)-_xlfn.XLOOKUP(B1510,'4. Material Balance Activities'!$C$294:$C$314,'4. Material Balance Activities'!$P$294:$P$314,NA,0,1))*G1510)*(1-F1510)</f>
        <v>0</v>
      </c>
      <c r="M1510" s="105" t="s">
        <v>214</v>
      </c>
      <c r="N1510" s="83" t="s">
        <v>214</v>
      </c>
    </row>
    <row r="1511" spans="1:14" x14ac:dyDescent="0.25">
      <c r="A1511" s="79" t="s">
        <v>378</v>
      </c>
      <c r="B1511" s="133" t="s">
        <v>341</v>
      </c>
      <c r="C1511" s="137" t="s">
        <v>181</v>
      </c>
      <c r="D1511" s="81" t="str">
        <f>IFERROR(IF(C1511="No CAS","",INDEX('DEQ Pollutant List'!$C$7:$C$611,MATCH('5. Pollutant Emissions - MB'!C1511,'DEQ Pollutant List'!$B$7:$B$611,0))),"")</f>
        <v>Ethyl benzene</v>
      </c>
      <c r="E1511" s="115"/>
      <c r="F1511" s="138">
        <v>0</v>
      </c>
      <c r="G1511" s="139">
        <v>0.01</v>
      </c>
      <c r="H1511" s="104"/>
      <c r="I1511" s="102" cm="1">
        <f t="array" ref="I1511">((_xlfn.XLOOKUP(B1511,'4. Material Balance Activities'!$C$294:$C$314,'4. Material Balance Activities'!$G$294:$G$314,NA,0,1)-_xlfn.XLOOKUP(B1511,'4. Material Balance Activities'!$C$294:$C$314,'4. Material Balance Activities'!$M$294:$M$314,NA,0,1))*G1511)*(1-F1511)</f>
        <v>0</v>
      </c>
      <c r="J1511" s="105" t="s">
        <v>214</v>
      </c>
      <c r="K1511" s="83" t="s">
        <v>214</v>
      </c>
      <c r="L1511" s="102" cm="1">
        <f t="array" ref="L1511">((_xlfn.XLOOKUP(B1511,'4. Material Balance Activities'!$C$294:$C$314,'4. Material Balance Activities'!$J$294:$J$314,NA,0,1)-_xlfn.XLOOKUP(B1511,'4. Material Balance Activities'!$C$294:$C$314,'4. Material Balance Activities'!$P$294:$P$314,NA,0,1))*G1511)*(1-F1511)</f>
        <v>0</v>
      </c>
      <c r="M1511" s="105" t="s">
        <v>214</v>
      </c>
      <c r="N1511" s="83" t="s">
        <v>214</v>
      </c>
    </row>
    <row r="1512" spans="1:14" x14ac:dyDescent="0.25">
      <c r="A1512" s="79" t="s">
        <v>378</v>
      </c>
      <c r="B1512" s="133" t="s">
        <v>341</v>
      </c>
      <c r="C1512" s="137" t="s">
        <v>187</v>
      </c>
      <c r="D1512" s="81" t="str">
        <f>IFERROR(IF(C1512="No CAS","",INDEX('DEQ Pollutant List'!$C$7:$C$611,MATCH('5. Pollutant Emissions - MB'!C1512,'DEQ Pollutant List'!$B$7:$B$611,0))),"")</f>
        <v>Naphthalene</v>
      </c>
      <c r="E1512" s="115"/>
      <c r="F1512" s="138">
        <v>0</v>
      </c>
      <c r="G1512" s="139">
        <v>0.03</v>
      </c>
      <c r="H1512" s="104"/>
      <c r="I1512" s="102" cm="1">
        <f t="array" ref="I1512">((_xlfn.XLOOKUP(B1512,'4. Material Balance Activities'!$C$294:$C$314,'4. Material Balance Activities'!$G$294:$G$314,NA,0,1)-_xlfn.XLOOKUP(B1512,'4. Material Balance Activities'!$C$294:$C$314,'4. Material Balance Activities'!$M$294:$M$314,NA,0,1))*G1512)*(1-F1512)</f>
        <v>0</v>
      </c>
      <c r="J1512" s="105" t="s">
        <v>214</v>
      </c>
      <c r="K1512" s="83" t="s">
        <v>214</v>
      </c>
      <c r="L1512" s="102" cm="1">
        <f t="array" ref="L1512">((_xlfn.XLOOKUP(B1512,'4. Material Balance Activities'!$C$294:$C$314,'4. Material Balance Activities'!$J$294:$J$314,NA,0,1)-_xlfn.XLOOKUP(B1512,'4. Material Balance Activities'!$C$294:$C$314,'4. Material Balance Activities'!$P$294:$P$314,NA,0,1))*G1512)*(1-F1512)</f>
        <v>0</v>
      </c>
      <c r="M1512" s="105" t="s">
        <v>214</v>
      </c>
      <c r="N1512" s="83" t="s">
        <v>214</v>
      </c>
    </row>
    <row r="1513" spans="1:14" x14ac:dyDescent="0.25">
      <c r="A1513" s="79" t="s">
        <v>378</v>
      </c>
      <c r="B1513" s="133" t="s">
        <v>343</v>
      </c>
      <c r="C1513" s="137" t="s">
        <v>187</v>
      </c>
      <c r="D1513" s="81" t="str">
        <f>IFERROR(IF(C1513="No CAS","",INDEX('DEQ Pollutant List'!$C$7:$C$611,MATCH('5. Pollutant Emissions - MB'!C1513,'DEQ Pollutant List'!$B$7:$B$611,0))),"")</f>
        <v>Naphthalene</v>
      </c>
      <c r="E1513" s="115"/>
      <c r="F1513" s="138">
        <v>0</v>
      </c>
      <c r="G1513" s="139">
        <v>2.8E-3</v>
      </c>
      <c r="H1513" s="104"/>
      <c r="I1513" s="102" cm="1">
        <f t="array" ref="I1513">((_xlfn.XLOOKUP(B1513,'4. Material Balance Activities'!$C$294:$C$314,'4. Material Balance Activities'!$G$294:$G$314,NA,0,1)-_xlfn.XLOOKUP(B1513,'4. Material Balance Activities'!$C$294:$C$314,'4. Material Balance Activities'!$M$294:$M$314,NA,0,1))*G1513)*(1-F1513)</f>
        <v>0</v>
      </c>
      <c r="J1513" s="105" t="s">
        <v>214</v>
      </c>
      <c r="K1513" s="83" t="s">
        <v>214</v>
      </c>
      <c r="L1513" s="102" cm="1">
        <f t="array" ref="L1513">((_xlfn.XLOOKUP(B1513,'4. Material Balance Activities'!$C$294:$C$314,'4. Material Balance Activities'!$J$294:$J$314,NA,0,1)-_xlfn.XLOOKUP(B1513,'4. Material Balance Activities'!$C$294:$C$314,'4. Material Balance Activities'!$P$294:$P$314,NA,0,1))*G1513)*(1-F1513)</f>
        <v>0</v>
      </c>
      <c r="M1513" s="105" t="s">
        <v>214</v>
      </c>
      <c r="N1513" s="83" t="s">
        <v>214</v>
      </c>
    </row>
    <row r="1514" spans="1:14" x14ac:dyDescent="0.25">
      <c r="A1514" s="79"/>
      <c r="B1514" s="133" t="s">
        <v>344</v>
      </c>
      <c r="C1514" s="137" t="s">
        <v>428</v>
      </c>
      <c r="D1514" s="81" t="str">
        <f>IFERROR(IF(C1514="No CAS","",INDEX('DEQ Pollutant List'!$C$7:$C$611,MATCH('5. Pollutant Emissions - MB'!C1514,'DEQ Pollutant List'!$B$7:$B$611,0))),"")</f>
        <v>Isopropylbenzene (cumene)</v>
      </c>
      <c r="E1514" s="115"/>
      <c r="F1514" s="138">
        <v>0</v>
      </c>
      <c r="G1514" s="139">
        <v>3.0000000000000001E-3</v>
      </c>
      <c r="H1514" s="104"/>
      <c r="I1514" s="102" cm="1">
        <f t="array" ref="I1514">((_xlfn.XLOOKUP(B1514,'4. Material Balance Activities'!$C$140:$C$160,'4. Material Balance Activities'!$G$140:$G$160,NA,0,1)-_xlfn.XLOOKUP(B1514,'4. Material Balance Activities'!$C$140:$C$160,'4. Material Balance Activities'!$M$140:$M$160,NA,0,1))*G1514)*(1-F1514)</f>
        <v>5.2996679999999997E-2</v>
      </c>
      <c r="J1514" s="105" t="s">
        <v>214</v>
      </c>
      <c r="K1514" s="83" t="s">
        <v>214</v>
      </c>
      <c r="L1514" s="102" cm="1">
        <f t="array" ref="L1514">((_xlfn.XLOOKUP(B1514,'4. Material Balance Activities'!$C$140:$C$160,'4. Material Balance Activities'!$J$140:$J$160,NA,0,1)-_xlfn.XLOOKUP(B1514,'4. Material Balance Activities'!$C$140:$C$160,'4. Material Balance Activities'!$P$140:$P$160,NA,0,1))*G1514)*(1-F1514)</f>
        <v>2.1369629032258065E-4</v>
      </c>
      <c r="M1514" s="105" t="s">
        <v>214</v>
      </c>
      <c r="N1514" s="83" t="s">
        <v>214</v>
      </c>
    </row>
    <row r="1515" spans="1:14" x14ac:dyDescent="0.25">
      <c r="A1515" s="79" t="s">
        <v>378</v>
      </c>
      <c r="B1515" s="133" t="s">
        <v>344</v>
      </c>
      <c r="C1515" s="137" t="s">
        <v>431</v>
      </c>
      <c r="D1515" s="81" t="str">
        <f>IFERROR(IF(C1515="No CAS","",INDEX('DEQ Pollutant List'!$C$7:$C$611,MATCH('5. Pollutant Emissions - MB'!C1515,'DEQ Pollutant List'!$B$7:$B$611,0))),"")</f>
        <v>1,2,4-Trimethylbenzene</v>
      </c>
      <c r="E1515" s="115"/>
      <c r="F1515" s="138">
        <v>0</v>
      </c>
      <c r="G1515" s="139">
        <v>1E-3</v>
      </c>
      <c r="H1515" s="104"/>
      <c r="I1515" s="102" cm="1">
        <f t="array" ref="I1515">((_xlfn.XLOOKUP(B1515,'4. Material Balance Activities'!$C$294:$C$314,'4. Material Balance Activities'!$G$294:$G$314,NA,0,1)-_xlfn.XLOOKUP(B1515,'4. Material Balance Activities'!$C$294:$C$314,'4. Material Balance Activities'!$M$294:$M$314,NA,0,1))*G1515)*(1-F1515)</f>
        <v>0</v>
      </c>
      <c r="J1515" s="105" t="s">
        <v>214</v>
      </c>
      <c r="K1515" s="83" t="s">
        <v>214</v>
      </c>
      <c r="L1515" s="102" cm="1">
        <f t="array" ref="L1515">((_xlfn.XLOOKUP(B1515,'4. Material Balance Activities'!$C$294:$C$314,'4. Material Balance Activities'!$J$294:$J$314,NA,0,1)-_xlfn.XLOOKUP(B1515,'4. Material Balance Activities'!$C$294:$C$314,'4. Material Balance Activities'!$P$294:$P$314,NA,0,1))*G1515)*(1-F1515)</f>
        <v>0</v>
      </c>
      <c r="M1515" s="105" t="s">
        <v>214</v>
      </c>
      <c r="N1515" s="83" t="s">
        <v>214</v>
      </c>
    </row>
    <row r="1516" spans="1:14" x14ac:dyDescent="0.25">
      <c r="A1516" s="79" t="s">
        <v>378</v>
      </c>
      <c r="B1516" s="133" t="s">
        <v>344</v>
      </c>
      <c r="C1516" s="137" t="s">
        <v>432</v>
      </c>
      <c r="D1516" s="81" t="str">
        <f>IFERROR(IF(C1516="No CAS","",INDEX('DEQ Pollutant List'!$C$7:$C$611,MATCH('5. Pollutant Emissions - MB'!C1516,'DEQ Pollutant List'!$B$7:$B$611,0))),"")</f>
        <v>Propylene glycol monomethyl ether acetate</v>
      </c>
      <c r="E1516" s="115"/>
      <c r="F1516" s="138">
        <v>0</v>
      </c>
      <c r="G1516" s="139">
        <v>0.02</v>
      </c>
      <c r="H1516" s="104"/>
      <c r="I1516" s="102" cm="1">
        <f t="array" ref="I1516">((_xlfn.XLOOKUP(B1516,'4. Material Balance Activities'!$C$294:$C$314,'4. Material Balance Activities'!$G$294:$G$314,NA,0,1)-_xlfn.XLOOKUP(B1516,'4. Material Balance Activities'!$C$294:$C$314,'4. Material Balance Activities'!$M$294:$M$314,NA,0,1))*G1516)*(1-F1516)</f>
        <v>0</v>
      </c>
      <c r="J1516" s="105" t="s">
        <v>214</v>
      </c>
      <c r="K1516" s="83" t="s">
        <v>214</v>
      </c>
      <c r="L1516" s="102" cm="1">
        <f t="array" ref="L1516">((_xlfn.XLOOKUP(B1516,'4. Material Balance Activities'!$C$294:$C$314,'4. Material Balance Activities'!$J$294:$J$314,NA,0,1)-_xlfn.XLOOKUP(B1516,'4. Material Balance Activities'!$C$294:$C$314,'4. Material Balance Activities'!$P$294:$P$314,NA,0,1))*G1516)*(1-F1516)</f>
        <v>0</v>
      </c>
      <c r="M1516" s="105" t="s">
        <v>214</v>
      </c>
      <c r="N1516" s="83" t="s">
        <v>214</v>
      </c>
    </row>
    <row r="1517" spans="1:14" x14ac:dyDescent="0.25">
      <c r="A1517" s="79" t="s">
        <v>378</v>
      </c>
      <c r="B1517" s="133" t="s">
        <v>345</v>
      </c>
      <c r="C1517" s="137" t="s">
        <v>428</v>
      </c>
      <c r="D1517" s="81" t="str">
        <f>IFERROR(IF(C1517="No CAS","",INDEX('DEQ Pollutant List'!$C$7:$C$611,MATCH('5. Pollutant Emissions - MB'!C1517,'DEQ Pollutant List'!$B$7:$B$611,0))),"")</f>
        <v>Isopropylbenzene (cumene)</v>
      </c>
      <c r="E1517" s="115"/>
      <c r="F1517" s="138">
        <v>0</v>
      </c>
      <c r="G1517" s="139">
        <v>1E-4</v>
      </c>
      <c r="H1517" s="104"/>
      <c r="I1517" s="102" cm="1">
        <f t="array" ref="I1517">((_xlfn.XLOOKUP(B1517,'4. Material Balance Activities'!$C$294:$C$314,'4. Material Balance Activities'!$G$294:$G$314,NA,0,1)-_xlfn.XLOOKUP(B1517,'4. Material Balance Activities'!$C$294:$C$314,'4. Material Balance Activities'!$M$294:$M$314,NA,0,1))*G1517)*(1-F1517)</f>
        <v>0</v>
      </c>
      <c r="J1517" s="105" t="s">
        <v>214</v>
      </c>
      <c r="K1517" s="83" t="s">
        <v>214</v>
      </c>
      <c r="L1517" s="102" cm="1">
        <f t="array" ref="L1517">((_xlfn.XLOOKUP(B1517,'4. Material Balance Activities'!$C$294:$C$314,'4. Material Balance Activities'!$J$294:$J$314,NA,0,1)-_xlfn.XLOOKUP(B1517,'4. Material Balance Activities'!$C$294:$C$314,'4. Material Balance Activities'!$P$294:$P$314,NA,0,1))*G1517)*(1-F1517)</f>
        <v>0</v>
      </c>
      <c r="M1517" s="105" t="s">
        <v>214</v>
      </c>
      <c r="N1517" s="83" t="s">
        <v>214</v>
      </c>
    </row>
    <row r="1518" spans="1:14" x14ac:dyDescent="0.25">
      <c r="A1518" s="79" t="s">
        <v>378</v>
      </c>
      <c r="B1518" s="133" t="s">
        <v>345</v>
      </c>
      <c r="C1518" s="137" t="s">
        <v>187</v>
      </c>
      <c r="D1518" s="81" t="str">
        <f>IFERROR(IF(C1518="No CAS","",INDEX('DEQ Pollutant List'!$C$7:$C$611,MATCH('5. Pollutant Emissions - MB'!C1518,'DEQ Pollutant List'!$B$7:$B$611,0))),"")</f>
        <v>Naphthalene</v>
      </c>
      <c r="E1518" s="115"/>
      <c r="F1518" s="138">
        <v>0</v>
      </c>
      <c r="G1518" s="139">
        <v>3.0000000000000001E-3</v>
      </c>
      <c r="H1518" s="104"/>
      <c r="I1518" s="102" cm="1">
        <f t="array" ref="I1518">((_xlfn.XLOOKUP(B1518,'4. Material Balance Activities'!$C$294:$C$314,'4. Material Balance Activities'!$G$294:$G$314,NA,0,1)-_xlfn.XLOOKUP(B1518,'4. Material Balance Activities'!$C$294:$C$314,'4. Material Balance Activities'!$M$294:$M$314,NA,0,1))*G1518)*(1-F1518)</f>
        <v>0</v>
      </c>
      <c r="J1518" s="105" t="s">
        <v>214</v>
      </c>
      <c r="K1518" s="83" t="s">
        <v>214</v>
      </c>
      <c r="L1518" s="102" cm="1">
        <f t="array" ref="L1518">((_xlfn.XLOOKUP(B1518,'4. Material Balance Activities'!$C$294:$C$314,'4. Material Balance Activities'!$J$294:$J$314,NA,0,1)-_xlfn.XLOOKUP(B1518,'4. Material Balance Activities'!$C$294:$C$314,'4. Material Balance Activities'!$P$294:$P$314,NA,0,1))*G1518)*(1-F1518)</f>
        <v>0</v>
      </c>
      <c r="M1518" s="105" t="s">
        <v>214</v>
      </c>
      <c r="N1518" s="83" t="s">
        <v>214</v>
      </c>
    </row>
    <row r="1519" spans="1:14" x14ac:dyDescent="0.25">
      <c r="A1519" s="79" t="s">
        <v>378</v>
      </c>
      <c r="B1519" s="133" t="s">
        <v>345</v>
      </c>
      <c r="C1519" s="137" t="s">
        <v>431</v>
      </c>
      <c r="D1519" s="81" t="str">
        <f>IFERROR(IF(C1519="No CAS","",INDEX('DEQ Pollutant List'!$C$7:$C$611,MATCH('5. Pollutant Emissions - MB'!C1519,'DEQ Pollutant List'!$B$7:$B$611,0))),"")</f>
        <v>1,2,4-Trimethylbenzene</v>
      </c>
      <c r="E1519" s="115"/>
      <c r="F1519" s="138">
        <v>0</v>
      </c>
      <c r="G1519" s="139">
        <v>5.6399999999999999E-2</v>
      </c>
      <c r="H1519" s="104"/>
      <c r="I1519" s="102" cm="1">
        <f t="array" ref="I1519">((_xlfn.XLOOKUP(B1519,'4. Material Balance Activities'!$C$294:$C$314,'4. Material Balance Activities'!$G$294:$G$314,NA,0,1)-_xlfn.XLOOKUP(B1519,'4. Material Balance Activities'!$C$294:$C$314,'4. Material Balance Activities'!$M$294:$M$314,NA,0,1))*G1519)*(1-F1519)</f>
        <v>0</v>
      </c>
      <c r="J1519" s="105" t="s">
        <v>214</v>
      </c>
      <c r="K1519" s="83" t="s">
        <v>214</v>
      </c>
      <c r="L1519" s="102" cm="1">
        <f t="array" ref="L1519">((_xlfn.XLOOKUP(B1519,'4. Material Balance Activities'!$C$294:$C$314,'4. Material Balance Activities'!$J$294:$J$314,NA,0,1)-_xlfn.XLOOKUP(B1519,'4. Material Balance Activities'!$C$294:$C$314,'4. Material Balance Activities'!$P$294:$P$314,NA,0,1))*G1519)*(1-F1519)</f>
        <v>0</v>
      </c>
      <c r="M1519" s="105" t="s">
        <v>214</v>
      </c>
      <c r="N1519" s="83" t="s">
        <v>214</v>
      </c>
    </row>
    <row r="1520" spans="1:14" x14ac:dyDescent="0.25">
      <c r="A1520" s="79" t="s">
        <v>378</v>
      </c>
      <c r="B1520" s="133" t="s">
        <v>345</v>
      </c>
      <c r="C1520" s="137" t="s">
        <v>432</v>
      </c>
      <c r="D1520" s="81" t="str">
        <f>IFERROR(IF(C1520="No CAS","",INDEX('DEQ Pollutant List'!$C$7:$C$611,MATCH('5. Pollutant Emissions - MB'!C1520,'DEQ Pollutant List'!$B$7:$B$611,0))),"")</f>
        <v>Propylene glycol monomethyl ether acetate</v>
      </c>
      <c r="E1520" s="115"/>
      <c r="F1520" s="138">
        <v>0</v>
      </c>
      <c r="G1520" s="139">
        <v>5.21E-2</v>
      </c>
      <c r="H1520" s="104"/>
      <c r="I1520" s="102" cm="1">
        <f t="array" ref="I1520">((_xlfn.XLOOKUP(B1520,'4. Material Balance Activities'!$C$294:$C$314,'4. Material Balance Activities'!$G$294:$G$314,NA,0,1)-_xlfn.XLOOKUP(B1520,'4. Material Balance Activities'!$C$294:$C$314,'4. Material Balance Activities'!$M$294:$M$314,NA,0,1))*G1520)*(1-F1520)</f>
        <v>0</v>
      </c>
      <c r="J1520" s="105" t="s">
        <v>214</v>
      </c>
      <c r="K1520" s="83" t="s">
        <v>214</v>
      </c>
      <c r="L1520" s="102" cm="1">
        <f t="array" ref="L1520">((_xlfn.XLOOKUP(B1520,'4. Material Balance Activities'!$C$294:$C$314,'4. Material Balance Activities'!$J$294:$J$314,NA,0,1)-_xlfn.XLOOKUP(B1520,'4. Material Balance Activities'!$C$294:$C$314,'4. Material Balance Activities'!$P$294:$P$314,NA,0,1))*G1520)*(1-F1520)</f>
        <v>0</v>
      </c>
      <c r="M1520" s="105" t="s">
        <v>214</v>
      </c>
      <c r="N1520" s="83" t="s">
        <v>214</v>
      </c>
    </row>
    <row r="1521" spans="1:14" x14ac:dyDescent="0.25">
      <c r="A1521" s="79" t="s">
        <v>378</v>
      </c>
      <c r="B1521" s="133" t="s">
        <v>346</v>
      </c>
      <c r="C1521" s="137" t="s">
        <v>191</v>
      </c>
      <c r="D1521" s="81" t="str">
        <f>IFERROR(IF(C1521="No CAS","",INDEX('DEQ Pollutant List'!$C$7:$C$611,MATCH('5. Pollutant Emissions - MB'!C1521,'DEQ Pollutant List'!$B$7:$B$611,0))),"")</f>
        <v>Xylene (mixture), including m-xylene, o-xylene, p-xylene</v>
      </c>
      <c r="E1521" s="115"/>
      <c r="F1521" s="138">
        <v>0</v>
      </c>
      <c r="G1521" s="139">
        <v>0.01</v>
      </c>
      <c r="H1521" s="104"/>
      <c r="I1521" s="102" cm="1">
        <f t="array" ref="I1521">((_xlfn.XLOOKUP(B1521,'4. Material Balance Activities'!$C$294:$C$314,'4. Material Balance Activities'!$G$294:$G$314,NA,0,1)-_xlfn.XLOOKUP(B1521,'4. Material Balance Activities'!$C$294:$C$314,'4. Material Balance Activities'!$M$294:$M$314,NA,0,1))*G1521)*(1-F1521)</f>
        <v>0</v>
      </c>
      <c r="J1521" s="105" t="s">
        <v>214</v>
      </c>
      <c r="K1521" s="83" t="s">
        <v>214</v>
      </c>
      <c r="L1521" s="102" cm="1">
        <f t="array" ref="L1521">((_xlfn.XLOOKUP(B1521,'4. Material Balance Activities'!$C$294:$C$314,'4. Material Balance Activities'!$J$294:$J$314,NA,0,1)-_xlfn.XLOOKUP(B1521,'4. Material Balance Activities'!$C$294:$C$314,'4. Material Balance Activities'!$P$294:$P$314,NA,0,1))*G1521)*(1-F1521)</f>
        <v>0</v>
      </c>
      <c r="M1521" s="105" t="s">
        <v>214</v>
      </c>
      <c r="N1521" s="83" t="s">
        <v>214</v>
      </c>
    </row>
    <row r="1522" spans="1:14" x14ac:dyDescent="0.25">
      <c r="A1522" s="79" t="s">
        <v>378</v>
      </c>
      <c r="B1522" s="133" t="s">
        <v>346</v>
      </c>
      <c r="C1522" s="137" t="s">
        <v>181</v>
      </c>
      <c r="D1522" s="81" t="str">
        <f>IFERROR(IF(C1522="No CAS","",INDEX('DEQ Pollutant List'!$C$7:$C$611,MATCH('5. Pollutant Emissions - MB'!C1522,'DEQ Pollutant List'!$B$7:$B$611,0))),"")</f>
        <v>Ethyl benzene</v>
      </c>
      <c r="E1522" s="115"/>
      <c r="F1522" s="138">
        <f>1-(1-0.75)*(1-0.992)</f>
        <v>0.998</v>
      </c>
      <c r="G1522" s="139">
        <v>1E-3</v>
      </c>
      <c r="H1522" s="104"/>
      <c r="I1522" s="102" cm="1">
        <f t="array" ref="I1522">((_xlfn.XLOOKUP(B1522,'4. Material Balance Activities'!$C$294:$C$314,'4. Material Balance Activities'!$G$294:$G$314,NA,0,1)-_xlfn.XLOOKUP(B1522,'4. Material Balance Activities'!$C$294:$C$314,'4. Material Balance Activities'!$M$294:$M$314,NA,0,1))*G1522)*(1-F1522)</f>
        <v>0</v>
      </c>
      <c r="J1522" s="105" t="s">
        <v>214</v>
      </c>
      <c r="K1522" s="83" t="s">
        <v>214</v>
      </c>
      <c r="L1522" s="102" cm="1">
        <f t="array" ref="L1522">((_xlfn.XLOOKUP(B1522,'4. Material Balance Activities'!$C$294:$C$314,'4. Material Balance Activities'!$J$294:$J$314,NA,0,1)-_xlfn.XLOOKUP(B1522,'4. Material Balance Activities'!$C$294:$C$314,'4. Material Balance Activities'!$P$294:$P$314,NA,0,1))*G1522)*(1-F1522)</f>
        <v>0</v>
      </c>
      <c r="M1522" s="105" t="s">
        <v>214</v>
      </c>
      <c r="N1522" s="83" t="s">
        <v>214</v>
      </c>
    </row>
    <row r="1523" spans="1:14" x14ac:dyDescent="0.25">
      <c r="A1523" s="79" t="s">
        <v>378</v>
      </c>
      <c r="B1523" s="133" t="s">
        <v>346</v>
      </c>
      <c r="C1523" s="137" t="s">
        <v>189</v>
      </c>
      <c r="D1523" s="81" t="str">
        <f>IFERROR(IF(C1523="No CAS","",INDEX('DEQ Pollutant List'!$C$7:$C$611,MATCH('5. Pollutant Emissions - MB'!C1523,'DEQ Pollutant List'!$B$7:$B$611,0))),"")</f>
        <v>Toluene</v>
      </c>
      <c r="E1523" s="115"/>
      <c r="F1523" s="138">
        <v>0</v>
      </c>
      <c r="G1523" s="139">
        <v>0.01</v>
      </c>
      <c r="H1523" s="104"/>
      <c r="I1523" s="102" cm="1">
        <f t="array" ref="I1523">((_xlfn.XLOOKUP(B1523,'4. Material Balance Activities'!$C$294:$C$314,'4. Material Balance Activities'!$G$294:$G$314,NA,0,1)-_xlfn.XLOOKUP(B1523,'4. Material Balance Activities'!$C$294:$C$314,'4. Material Balance Activities'!$M$294:$M$314,NA,0,1))*G1523)*(1-F1523)</f>
        <v>0</v>
      </c>
      <c r="J1523" s="105" t="s">
        <v>214</v>
      </c>
      <c r="K1523" s="83" t="s">
        <v>214</v>
      </c>
      <c r="L1523" s="102" cm="1">
        <f t="array" ref="L1523">((_xlfn.XLOOKUP(B1523,'4. Material Balance Activities'!$C$294:$C$314,'4. Material Balance Activities'!$J$294:$J$314,NA,0,1)-_xlfn.XLOOKUP(B1523,'4. Material Balance Activities'!$C$294:$C$314,'4. Material Balance Activities'!$P$294:$P$314,NA,0,1))*G1523)*(1-F1523)</f>
        <v>0</v>
      </c>
      <c r="M1523" s="105" t="s">
        <v>214</v>
      </c>
      <c r="N1523" s="83" t="s">
        <v>214</v>
      </c>
    </row>
    <row r="1524" spans="1:14" x14ac:dyDescent="0.25">
      <c r="A1524" s="79" t="s">
        <v>378</v>
      </c>
      <c r="B1524" s="133" t="s">
        <v>346</v>
      </c>
      <c r="C1524" s="137" t="s">
        <v>187</v>
      </c>
      <c r="D1524" s="81" t="str">
        <f>IFERROR(IF(C1524="No CAS","",INDEX('DEQ Pollutant List'!$C$7:$C$611,MATCH('5. Pollutant Emissions - MB'!C1524,'DEQ Pollutant List'!$B$7:$B$611,0))),"")</f>
        <v>Naphthalene</v>
      </c>
      <c r="E1524" s="115"/>
      <c r="F1524" s="138">
        <v>0</v>
      </c>
      <c r="G1524" s="139">
        <v>0.01</v>
      </c>
      <c r="H1524" s="104"/>
      <c r="I1524" s="102" cm="1">
        <f t="array" ref="I1524">((_xlfn.XLOOKUP(B1524,'4. Material Balance Activities'!$C$294:$C$314,'4. Material Balance Activities'!$G$294:$G$314,NA,0,1)-_xlfn.XLOOKUP(B1524,'4. Material Balance Activities'!$C$294:$C$314,'4. Material Balance Activities'!$M$294:$M$314,NA,0,1))*G1524)*(1-F1524)</f>
        <v>0</v>
      </c>
      <c r="J1524" s="105" t="s">
        <v>214</v>
      </c>
      <c r="K1524" s="83" t="s">
        <v>214</v>
      </c>
      <c r="L1524" s="102" cm="1">
        <f t="array" ref="L1524">((_xlfn.XLOOKUP(B1524,'4. Material Balance Activities'!$C$294:$C$314,'4. Material Balance Activities'!$J$294:$J$314,NA,0,1)-_xlfn.XLOOKUP(B1524,'4. Material Balance Activities'!$C$294:$C$314,'4. Material Balance Activities'!$P$294:$P$314,NA,0,1))*G1524)*(1-F1524)</f>
        <v>0</v>
      </c>
      <c r="M1524" s="105" t="s">
        <v>214</v>
      </c>
      <c r="N1524" s="83" t="s">
        <v>214</v>
      </c>
    </row>
    <row r="1525" spans="1:14" x14ac:dyDescent="0.25">
      <c r="A1525" s="79" t="s">
        <v>378</v>
      </c>
      <c r="B1525" s="133" t="s">
        <v>346</v>
      </c>
      <c r="C1525" s="137" t="s">
        <v>428</v>
      </c>
      <c r="D1525" s="81" t="str">
        <f>IFERROR(IF(C1525="No CAS","",INDEX('DEQ Pollutant List'!$C$7:$C$611,MATCH('5. Pollutant Emissions - MB'!C1525,'DEQ Pollutant List'!$B$7:$B$611,0))),"")</f>
        <v>Isopropylbenzene (cumene)</v>
      </c>
      <c r="E1525" s="115"/>
      <c r="F1525" s="138">
        <v>0</v>
      </c>
      <c r="G1525" s="139">
        <v>0.01</v>
      </c>
      <c r="H1525" s="104"/>
      <c r="I1525" s="102" cm="1">
        <f t="array" ref="I1525">((_xlfn.XLOOKUP(B1525,'4. Material Balance Activities'!$C$294:$C$314,'4. Material Balance Activities'!$G$294:$G$314,NA,0,1)-_xlfn.XLOOKUP(B1525,'4. Material Balance Activities'!$C$294:$C$314,'4. Material Balance Activities'!$M$294:$M$314,NA,0,1))*G1525)*(1-F1525)</f>
        <v>0</v>
      </c>
      <c r="J1525" s="105" t="s">
        <v>214</v>
      </c>
      <c r="K1525" s="83" t="s">
        <v>214</v>
      </c>
      <c r="L1525" s="102" cm="1">
        <f t="array" ref="L1525">((_xlfn.XLOOKUP(B1525,'4. Material Balance Activities'!$C$294:$C$314,'4. Material Balance Activities'!$J$294:$J$314,NA,0,1)-_xlfn.XLOOKUP(B1525,'4. Material Balance Activities'!$C$294:$C$314,'4. Material Balance Activities'!$P$294:$P$314,NA,0,1))*G1525)*(1-F1525)</f>
        <v>0</v>
      </c>
      <c r="M1525" s="105" t="s">
        <v>214</v>
      </c>
      <c r="N1525" s="83" t="s">
        <v>214</v>
      </c>
    </row>
    <row r="1526" spans="1:14" x14ac:dyDescent="0.25">
      <c r="A1526" s="79" t="s">
        <v>378</v>
      </c>
      <c r="B1526" s="133" t="s">
        <v>346</v>
      </c>
      <c r="C1526" s="137" t="s">
        <v>429</v>
      </c>
      <c r="D1526" s="81" t="str">
        <f>IFERROR(IF(C1526="No CAS","",INDEX('DEQ Pollutant List'!$C$7:$C$611,MATCH('5. Pollutant Emissions - MB'!C1526,'DEQ Pollutant List'!$B$7:$B$611,0))),"")</f>
        <v>Ethylene glycol monobutyl ether</v>
      </c>
      <c r="E1526" s="115"/>
      <c r="F1526" s="138">
        <v>0</v>
      </c>
      <c r="G1526" s="139">
        <v>1E-3</v>
      </c>
      <c r="H1526" s="104"/>
      <c r="I1526" s="102" cm="1">
        <f t="array" ref="I1526">((_xlfn.XLOOKUP(B1526,'4. Material Balance Activities'!$C$294:$C$314,'4. Material Balance Activities'!$G$294:$G$314,NA,0,1)-_xlfn.XLOOKUP(B1526,'4. Material Balance Activities'!$C$294:$C$314,'4. Material Balance Activities'!$M$294:$M$314,NA,0,1))*G1526)*(1-F1526)</f>
        <v>0</v>
      </c>
      <c r="J1526" s="105" t="s">
        <v>214</v>
      </c>
      <c r="K1526" s="83" t="s">
        <v>214</v>
      </c>
      <c r="L1526" s="102" cm="1">
        <f t="array" ref="L1526">((_xlfn.XLOOKUP(B1526,'4. Material Balance Activities'!$C$294:$C$314,'4. Material Balance Activities'!$J$294:$J$314,NA,0,1)-_xlfn.XLOOKUP(B1526,'4. Material Balance Activities'!$C$294:$C$314,'4. Material Balance Activities'!$P$294:$P$314,NA,0,1))*G1526)*(1-F1526)</f>
        <v>0</v>
      </c>
      <c r="M1526" s="105" t="s">
        <v>214</v>
      </c>
      <c r="N1526" s="83" t="s">
        <v>214</v>
      </c>
    </row>
    <row r="1527" spans="1:14" x14ac:dyDescent="0.25">
      <c r="A1527" s="79" t="s">
        <v>378</v>
      </c>
      <c r="B1527" s="133" t="s">
        <v>346</v>
      </c>
      <c r="C1527" s="137" t="s">
        <v>431</v>
      </c>
      <c r="D1527" s="81" t="str">
        <f>IFERROR(IF(C1527="No CAS","",INDEX('DEQ Pollutant List'!$C$7:$C$611,MATCH('5. Pollutant Emissions - MB'!C1527,'DEQ Pollutant List'!$B$7:$B$611,0))),"")</f>
        <v>1,2,4-Trimethylbenzene</v>
      </c>
      <c r="E1527" s="115"/>
      <c r="F1527" s="138">
        <v>0</v>
      </c>
      <c r="G1527" s="139">
        <v>0.08</v>
      </c>
      <c r="H1527" s="104"/>
      <c r="I1527" s="102" cm="1">
        <f t="array" ref="I1527">((_xlfn.XLOOKUP(B1527,'4. Material Balance Activities'!$C$294:$C$314,'4. Material Balance Activities'!$G$294:$G$314,NA,0,1)-_xlfn.XLOOKUP(B1527,'4. Material Balance Activities'!$C$294:$C$314,'4. Material Balance Activities'!$M$294:$M$314,NA,0,1))*G1527)*(1-F1527)</f>
        <v>0</v>
      </c>
      <c r="J1527" s="105" t="s">
        <v>214</v>
      </c>
      <c r="K1527" s="83" t="s">
        <v>214</v>
      </c>
      <c r="L1527" s="102" cm="1">
        <f t="array" ref="L1527">((_xlfn.XLOOKUP(B1527,'4. Material Balance Activities'!$C$294:$C$314,'4. Material Balance Activities'!$J$294:$J$314,NA,0,1)-_xlfn.XLOOKUP(B1527,'4. Material Balance Activities'!$C$294:$C$314,'4. Material Balance Activities'!$P$294:$P$314,NA,0,1))*G1527)*(1-F1527)</f>
        <v>0</v>
      </c>
      <c r="M1527" s="105" t="s">
        <v>214</v>
      </c>
      <c r="N1527" s="83" t="s">
        <v>214</v>
      </c>
    </row>
    <row r="1528" spans="1:14" x14ac:dyDescent="0.25">
      <c r="A1528" s="79" t="s">
        <v>378</v>
      </c>
      <c r="B1528" s="133" t="s">
        <v>346</v>
      </c>
      <c r="C1528" s="137" t="s">
        <v>432</v>
      </c>
      <c r="D1528" s="81" t="str">
        <f>IFERROR(IF(C1528="No CAS","",INDEX('DEQ Pollutant List'!$C$7:$C$611,MATCH('5. Pollutant Emissions - MB'!C1528,'DEQ Pollutant List'!$B$7:$B$611,0))),"")</f>
        <v>Propylene glycol monomethyl ether acetate</v>
      </c>
      <c r="E1528" s="115"/>
      <c r="F1528" s="138">
        <v>0</v>
      </c>
      <c r="G1528" s="139">
        <v>0.5</v>
      </c>
      <c r="H1528" s="104"/>
      <c r="I1528" s="102" cm="1">
        <f t="array" ref="I1528">((_xlfn.XLOOKUP(B1528,'4. Material Balance Activities'!$C$294:$C$314,'4. Material Balance Activities'!$G$294:$G$314,NA,0,1)-_xlfn.XLOOKUP(B1528,'4. Material Balance Activities'!$C$294:$C$314,'4. Material Balance Activities'!$M$294:$M$314,NA,0,1))*G1528)*(1-F1528)</f>
        <v>0</v>
      </c>
      <c r="J1528" s="105" t="s">
        <v>214</v>
      </c>
      <c r="K1528" s="83" t="s">
        <v>214</v>
      </c>
      <c r="L1528" s="102" cm="1">
        <f t="array" ref="L1528">((_xlfn.XLOOKUP(B1528,'4. Material Balance Activities'!$C$294:$C$314,'4. Material Balance Activities'!$J$294:$J$314,NA,0,1)-_xlfn.XLOOKUP(B1528,'4. Material Balance Activities'!$C$294:$C$314,'4. Material Balance Activities'!$P$294:$P$314,NA,0,1))*G1528)*(1-F1528)</f>
        <v>0</v>
      </c>
      <c r="M1528" s="105" t="s">
        <v>214</v>
      </c>
      <c r="N1528" s="83" t="s">
        <v>214</v>
      </c>
    </row>
    <row r="1529" spans="1:14" x14ac:dyDescent="0.25">
      <c r="A1529" s="79" t="s">
        <v>378</v>
      </c>
      <c r="B1529" s="133" t="s">
        <v>347</v>
      </c>
      <c r="C1529" s="137" t="s">
        <v>187</v>
      </c>
      <c r="D1529" s="81" t="str">
        <f>IFERROR(IF(C1529="No CAS","",INDEX('DEQ Pollutant List'!$C$7:$C$611,MATCH('5. Pollutant Emissions - MB'!C1529,'DEQ Pollutant List'!$B$7:$B$611,0))),"")</f>
        <v>Naphthalene</v>
      </c>
      <c r="E1529" s="115"/>
      <c r="F1529" s="138">
        <v>0</v>
      </c>
      <c r="G1529" s="139">
        <v>7.0000000000000007E-2</v>
      </c>
      <c r="H1529" s="104"/>
      <c r="I1529" s="102" cm="1">
        <f t="array" ref="I1529">((_xlfn.XLOOKUP(B1529,'4. Material Balance Activities'!$C$294:$C$314,'4. Material Balance Activities'!$G$294:$G$314,NA,0,1)-_xlfn.XLOOKUP(B1529,'4. Material Balance Activities'!$C$294:$C$314,'4. Material Balance Activities'!$M$294:$M$314,NA,0,1))*G1529)*(1-F1529)</f>
        <v>0</v>
      </c>
      <c r="J1529" s="105" t="s">
        <v>214</v>
      </c>
      <c r="K1529" s="83" t="s">
        <v>214</v>
      </c>
      <c r="L1529" s="102" cm="1">
        <f t="array" ref="L1529">((_xlfn.XLOOKUP(B1529,'4. Material Balance Activities'!$C$294:$C$314,'4. Material Balance Activities'!$J$294:$J$314,NA,0,1)-_xlfn.XLOOKUP(B1529,'4. Material Balance Activities'!$C$294:$C$314,'4. Material Balance Activities'!$P$294:$P$314,NA,0,1))*G1529)*(1-F1529)</f>
        <v>0</v>
      </c>
      <c r="M1529" s="105" t="s">
        <v>214</v>
      </c>
      <c r="N1529" s="83" t="s">
        <v>214</v>
      </c>
    </row>
    <row r="1530" spans="1:14" x14ac:dyDescent="0.25">
      <c r="A1530" s="79" t="s">
        <v>378</v>
      </c>
      <c r="B1530" s="133" t="s">
        <v>347</v>
      </c>
      <c r="C1530" s="137" t="s">
        <v>428</v>
      </c>
      <c r="D1530" s="81" t="str">
        <f>IFERROR(IF(C1530="No CAS","",INDEX('DEQ Pollutant List'!$C$7:$C$611,MATCH('5. Pollutant Emissions - MB'!C1530,'DEQ Pollutant List'!$B$7:$B$611,0))),"")</f>
        <v>Isopropylbenzene (cumene)</v>
      </c>
      <c r="E1530" s="115"/>
      <c r="F1530" s="138">
        <v>0</v>
      </c>
      <c r="G1530" s="139">
        <v>3.0000000000000001E-3</v>
      </c>
      <c r="H1530" s="104"/>
      <c r="I1530" s="102" cm="1">
        <f t="array" ref="I1530">((_xlfn.XLOOKUP(B1530,'4. Material Balance Activities'!$C$294:$C$314,'4. Material Balance Activities'!$G$294:$G$314,NA,0,1)-_xlfn.XLOOKUP(B1530,'4. Material Balance Activities'!$C$294:$C$314,'4. Material Balance Activities'!$M$294:$M$314,NA,0,1))*G1530)*(1-F1530)</f>
        <v>0</v>
      </c>
      <c r="J1530" s="105" t="s">
        <v>214</v>
      </c>
      <c r="K1530" s="83" t="s">
        <v>214</v>
      </c>
      <c r="L1530" s="102" cm="1">
        <f t="array" ref="L1530">((_xlfn.XLOOKUP(B1530,'4. Material Balance Activities'!$C$294:$C$314,'4. Material Balance Activities'!$J$294:$J$314,NA,0,1)-_xlfn.XLOOKUP(B1530,'4. Material Balance Activities'!$C$294:$C$314,'4. Material Balance Activities'!$P$294:$P$314,NA,0,1))*G1530)*(1-F1530)</f>
        <v>0</v>
      </c>
      <c r="M1530" s="105" t="s">
        <v>214</v>
      </c>
      <c r="N1530" s="83" t="s">
        <v>214</v>
      </c>
    </row>
    <row r="1531" spans="1:14" x14ac:dyDescent="0.25">
      <c r="A1531" s="79" t="s">
        <v>378</v>
      </c>
      <c r="B1531" s="133" t="s">
        <v>347</v>
      </c>
      <c r="C1531" s="137" t="s">
        <v>431</v>
      </c>
      <c r="D1531" s="81" t="str">
        <f>IFERROR(IF(C1531="No CAS","",INDEX('DEQ Pollutant List'!$C$7:$C$611,MATCH('5. Pollutant Emissions - MB'!C1531,'DEQ Pollutant List'!$B$7:$B$611,0))),"")</f>
        <v>1,2,4-Trimethylbenzene</v>
      </c>
      <c r="E1531" s="115"/>
      <c r="F1531" s="138">
        <v>0</v>
      </c>
      <c r="G1531" s="139">
        <v>0.01</v>
      </c>
      <c r="H1531" s="104"/>
      <c r="I1531" s="102" cm="1">
        <f t="array" ref="I1531">((_xlfn.XLOOKUP(B1531,'4. Material Balance Activities'!$C$294:$C$314,'4. Material Balance Activities'!$G$294:$G$314,NA,0,1)-_xlfn.XLOOKUP(B1531,'4. Material Balance Activities'!$C$294:$C$314,'4. Material Balance Activities'!$M$294:$M$314,NA,0,1))*G1531)*(1-F1531)</f>
        <v>0</v>
      </c>
      <c r="J1531" s="105" t="s">
        <v>214</v>
      </c>
      <c r="K1531" s="83" t="s">
        <v>214</v>
      </c>
      <c r="L1531" s="102" cm="1">
        <f t="array" ref="L1531">((_xlfn.XLOOKUP(B1531,'4. Material Balance Activities'!$C$294:$C$314,'4. Material Balance Activities'!$J$294:$J$314,NA,0,1)-_xlfn.XLOOKUP(B1531,'4. Material Balance Activities'!$C$294:$C$314,'4. Material Balance Activities'!$P$294:$P$314,NA,0,1))*G1531)*(1-F1531)</f>
        <v>0</v>
      </c>
      <c r="M1531" s="105" t="s">
        <v>214</v>
      </c>
      <c r="N1531" s="83" t="s">
        <v>214</v>
      </c>
    </row>
    <row r="1532" spans="1:14" x14ac:dyDescent="0.25">
      <c r="A1532" s="79" t="s">
        <v>378</v>
      </c>
      <c r="B1532" s="133" t="s">
        <v>347</v>
      </c>
      <c r="C1532" s="137" t="s">
        <v>432</v>
      </c>
      <c r="D1532" s="81" t="str">
        <f>IFERROR(IF(C1532="No CAS","",INDEX('DEQ Pollutant List'!$C$7:$C$611,MATCH('5. Pollutant Emissions - MB'!C1532,'DEQ Pollutant List'!$B$7:$B$611,0))),"")</f>
        <v>Propylene glycol monomethyl ether acetate</v>
      </c>
      <c r="E1532" s="115"/>
      <c r="F1532" s="138">
        <v>0</v>
      </c>
      <c r="G1532" s="139">
        <v>0.53</v>
      </c>
      <c r="H1532" s="104"/>
      <c r="I1532" s="102" cm="1">
        <f t="array" ref="I1532">((_xlfn.XLOOKUP(B1532,'4. Material Balance Activities'!$C$294:$C$314,'4. Material Balance Activities'!$G$294:$G$314,NA,0,1)-_xlfn.XLOOKUP(B1532,'4. Material Balance Activities'!$C$294:$C$314,'4. Material Balance Activities'!$M$294:$M$314,NA,0,1))*G1532)*(1-F1532)</f>
        <v>0</v>
      </c>
      <c r="J1532" s="105" t="s">
        <v>214</v>
      </c>
      <c r="K1532" s="83" t="s">
        <v>214</v>
      </c>
      <c r="L1532" s="102" cm="1">
        <f t="array" ref="L1532">((_xlfn.XLOOKUP(B1532,'4. Material Balance Activities'!$C$294:$C$314,'4. Material Balance Activities'!$J$294:$J$314,NA,0,1)-_xlfn.XLOOKUP(B1532,'4. Material Balance Activities'!$C$294:$C$314,'4. Material Balance Activities'!$P$294:$P$314,NA,0,1))*G1532)*(1-F1532)</f>
        <v>0</v>
      </c>
      <c r="M1532" s="105" t="s">
        <v>214</v>
      </c>
      <c r="N1532" s="83" t="s">
        <v>214</v>
      </c>
    </row>
    <row r="1533" spans="1:14" x14ac:dyDescent="0.25">
      <c r="A1533" s="79" t="s">
        <v>378</v>
      </c>
      <c r="B1533" s="133" t="s">
        <v>348</v>
      </c>
      <c r="C1533" s="137" t="s">
        <v>181</v>
      </c>
      <c r="D1533" s="81" t="str">
        <f>IFERROR(IF(C1533="No CAS","",INDEX('DEQ Pollutant List'!$C$7:$C$611,MATCH('5. Pollutant Emissions - MB'!C1533,'DEQ Pollutant List'!$B$7:$B$611,0))),"")</f>
        <v>Ethyl benzene</v>
      </c>
      <c r="E1533" s="115"/>
      <c r="F1533" s="138">
        <v>0</v>
      </c>
      <c r="G1533" s="139">
        <v>7.0000000000000007E-2</v>
      </c>
      <c r="H1533" s="104"/>
      <c r="I1533" s="102" cm="1">
        <f t="array" ref="I1533">((_xlfn.XLOOKUP(B1533,'4. Material Balance Activities'!$C$294:$C$314,'4. Material Balance Activities'!$G$294:$G$314,NA,0,1)-_xlfn.XLOOKUP(B1533,'4. Material Balance Activities'!$C$294:$C$314,'4. Material Balance Activities'!$M$294:$M$314,NA,0,1))*G1533)*(1-F1533)</f>
        <v>0</v>
      </c>
      <c r="J1533" s="105" t="s">
        <v>214</v>
      </c>
      <c r="K1533" s="83" t="s">
        <v>214</v>
      </c>
      <c r="L1533" s="102" cm="1">
        <f t="array" ref="L1533">((_xlfn.XLOOKUP(B1533,'4. Material Balance Activities'!$C$294:$C$314,'4. Material Balance Activities'!$J$294:$J$314,NA,0,1)-_xlfn.XLOOKUP(B1533,'4. Material Balance Activities'!$C$294:$C$314,'4. Material Balance Activities'!$P$294:$P$314,NA,0,1))*G1533)*(1-F1533)</f>
        <v>0</v>
      </c>
      <c r="M1533" s="105" t="s">
        <v>214</v>
      </c>
      <c r="N1533" s="83" t="s">
        <v>214</v>
      </c>
    </row>
    <row r="1534" spans="1:14" x14ac:dyDescent="0.25">
      <c r="A1534" s="79" t="s">
        <v>378</v>
      </c>
      <c r="B1534" s="133" t="s">
        <v>348</v>
      </c>
      <c r="C1534" s="137" t="s">
        <v>191</v>
      </c>
      <c r="D1534" s="81" t="str">
        <f>IFERROR(IF(C1534="No CAS","",INDEX('DEQ Pollutant List'!$C$7:$C$611,MATCH('5. Pollutant Emissions - MB'!C1534,'DEQ Pollutant List'!$B$7:$B$611,0))),"")</f>
        <v>Xylene (mixture), including m-xylene, o-xylene, p-xylene</v>
      </c>
      <c r="E1534" s="115"/>
      <c r="F1534" s="138">
        <v>0</v>
      </c>
      <c r="G1534" s="139">
        <v>0.01</v>
      </c>
      <c r="H1534" s="104"/>
      <c r="I1534" s="102" cm="1">
        <f t="array" ref="I1534">((_xlfn.XLOOKUP(B1534,'4. Material Balance Activities'!$C$294:$C$314,'4. Material Balance Activities'!$G$294:$G$314,NA,0,1)-_xlfn.XLOOKUP(B1534,'4. Material Balance Activities'!$C$294:$C$314,'4. Material Balance Activities'!$M$294:$M$314,NA,0,1))*G1534)*(1-F1534)</f>
        <v>0</v>
      </c>
      <c r="J1534" s="105" t="s">
        <v>214</v>
      </c>
      <c r="K1534" s="83" t="s">
        <v>214</v>
      </c>
      <c r="L1534" s="102" cm="1">
        <f t="array" ref="L1534">((_xlfn.XLOOKUP(B1534,'4. Material Balance Activities'!$C$294:$C$314,'4. Material Balance Activities'!$J$294:$J$314,NA,0,1)-_xlfn.XLOOKUP(B1534,'4. Material Balance Activities'!$C$294:$C$314,'4. Material Balance Activities'!$P$294:$P$314,NA,0,1))*G1534)*(1-F1534)</f>
        <v>0</v>
      </c>
      <c r="M1534" s="105" t="s">
        <v>214</v>
      </c>
      <c r="N1534" s="83" t="s">
        <v>214</v>
      </c>
    </row>
    <row r="1535" spans="1:14" x14ac:dyDescent="0.25">
      <c r="A1535" s="79" t="s">
        <v>378</v>
      </c>
      <c r="B1535" s="133" t="s">
        <v>348</v>
      </c>
      <c r="C1535" s="137" t="s">
        <v>179</v>
      </c>
      <c r="D1535" s="81" t="str">
        <f>IFERROR(IF(C1535="No CAS","",INDEX('DEQ Pollutant List'!$C$7:$C$611,MATCH('5. Pollutant Emissions - MB'!C1535,'DEQ Pollutant List'!$B$7:$B$611,0))),"")</f>
        <v>Cobalt and compounds</v>
      </c>
      <c r="E1535" s="115"/>
      <c r="F1535" s="138">
        <v>0</v>
      </c>
      <c r="G1535" s="139">
        <v>3.0000000000000001E-3</v>
      </c>
      <c r="H1535" s="104" t="s">
        <v>421</v>
      </c>
      <c r="I1535" s="102" cm="1">
        <f t="array" ref="I1535">((_xlfn.XLOOKUP(B1535,'4. Material Balance Activities'!$C$294:$C$314,'4. Material Balance Activities'!$G$294:$G$314,NA,0,1)-_xlfn.XLOOKUP(B1535,'4. Material Balance Activities'!$C$294:$C$314,'4. Material Balance Activities'!$M$294:$M$314,NA,0,1))*G1535)*(1-F1535)</f>
        <v>0</v>
      </c>
      <c r="J1535" s="105" t="s">
        <v>214</v>
      </c>
      <c r="K1535" s="83" t="s">
        <v>214</v>
      </c>
      <c r="L1535" s="102" cm="1">
        <f t="array" ref="L1535">((_xlfn.XLOOKUP(B1535,'4. Material Balance Activities'!$C$294:$C$314,'4. Material Balance Activities'!$J$294:$J$314,NA,0,1)-_xlfn.XLOOKUP(B1535,'4. Material Balance Activities'!$C$294:$C$314,'4. Material Balance Activities'!$P$294:$P$314,NA,0,1))*G1535)*(1-F1535)</f>
        <v>0</v>
      </c>
      <c r="M1535" s="105" t="s">
        <v>214</v>
      </c>
      <c r="N1535" s="83" t="s">
        <v>214</v>
      </c>
    </row>
    <row r="1536" spans="1:14" x14ac:dyDescent="0.25">
      <c r="A1536" s="79" t="s">
        <v>378</v>
      </c>
      <c r="B1536" s="133" t="s">
        <v>349</v>
      </c>
      <c r="C1536" s="137" t="s">
        <v>191</v>
      </c>
      <c r="D1536" s="81" t="str">
        <f>IFERROR(IF(C1536="No CAS","",INDEX('DEQ Pollutant List'!$C$7:$C$611,MATCH('5. Pollutant Emissions - MB'!C1536,'DEQ Pollutant List'!$B$7:$B$611,0))),"")</f>
        <v>Xylene (mixture), including m-xylene, o-xylene, p-xylene</v>
      </c>
      <c r="E1536" s="115"/>
      <c r="F1536" s="138">
        <v>0</v>
      </c>
      <c r="G1536" s="139">
        <v>0.01</v>
      </c>
      <c r="H1536" s="104"/>
      <c r="I1536" s="102" cm="1">
        <f t="array" ref="I1536">((_xlfn.XLOOKUP(B1536,'4. Material Balance Activities'!$C$294:$C$314,'4. Material Balance Activities'!$G$294:$G$314,NA,0,1)-_xlfn.XLOOKUP(B1536,'4. Material Balance Activities'!$C$294:$C$314,'4. Material Balance Activities'!$M$294:$M$314,NA,0,1))*G1536)*(1-F1536)</f>
        <v>0</v>
      </c>
      <c r="J1536" s="105" t="s">
        <v>214</v>
      </c>
      <c r="K1536" s="83" t="s">
        <v>214</v>
      </c>
      <c r="L1536" s="102" cm="1">
        <f t="array" ref="L1536">((_xlfn.XLOOKUP(B1536,'4. Material Balance Activities'!$C$294:$C$314,'4. Material Balance Activities'!$J$294:$J$314,NA,0,1)-_xlfn.XLOOKUP(B1536,'4. Material Balance Activities'!$C$294:$C$314,'4. Material Balance Activities'!$P$294:$P$314,NA,0,1))*G1536)*(1-F1536)</f>
        <v>0</v>
      </c>
      <c r="M1536" s="105" t="s">
        <v>214</v>
      </c>
      <c r="N1536" s="83" t="s">
        <v>214</v>
      </c>
    </row>
    <row r="1537" spans="1:14" x14ac:dyDescent="0.25">
      <c r="A1537" s="79" t="s">
        <v>378</v>
      </c>
      <c r="B1537" s="133" t="s">
        <v>349</v>
      </c>
      <c r="C1537" s="137" t="s">
        <v>181</v>
      </c>
      <c r="D1537" s="81" t="str">
        <f>IFERROR(IF(C1537="No CAS","",INDEX('DEQ Pollutant List'!$C$7:$C$611,MATCH('5. Pollutant Emissions - MB'!C1537,'DEQ Pollutant List'!$B$7:$B$611,0))),"")</f>
        <v>Ethyl benzene</v>
      </c>
      <c r="E1537" s="115"/>
      <c r="F1537" s="138">
        <v>0</v>
      </c>
      <c r="G1537" s="139">
        <v>0.55000000000000004</v>
      </c>
      <c r="H1537" s="104"/>
      <c r="I1537" s="102" cm="1">
        <f t="array" ref="I1537">((_xlfn.XLOOKUP(B1537,'4. Material Balance Activities'!$C$294:$C$314,'4. Material Balance Activities'!$G$294:$G$314,NA,0,1)-_xlfn.XLOOKUP(B1537,'4. Material Balance Activities'!$C$294:$C$314,'4. Material Balance Activities'!$M$294:$M$314,NA,0,1))*G1537)*(1-F1537)</f>
        <v>0</v>
      </c>
      <c r="J1537" s="105" t="s">
        <v>214</v>
      </c>
      <c r="K1537" s="83" t="s">
        <v>214</v>
      </c>
      <c r="L1537" s="102" cm="1">
        <f t="array" ref="L1537">((_xlfn.XLOOKUP(B1537,'4. Material Balance Activities'!$C$294:$C$314,'4. Material Balance Activities'!$J$294:$J$314,NA,0,1)-_xlfn.XLOOKUP(B1537,'4. Material Balance Activities'!$C$294:$C$314,'4. Material Balance Activities'!$P$294:$P$314,NA,0,1))*G1537)*(1-F1537)</f>
        <v>0</v>
      </c>
      <c r="M1537" s="105" t="s">
        <v>214</v>
      </c>
      <c r="N1537" s="83" t="s">
        <v>214</v>
      </c>
    </row>
    <row r="1538" spans="1:14" x14ac:dyDescent="0.25">
      <c r="A1538" s="79" t="s">
        <v>378</v>
      </c>
      <c r="B1538" s="133" t="s">
        <v>350</v>
      </c>
      <c r="C1538" s="137" t="s">
        <v>191</v>
      </c>
      <c r="D1538" s="81" t="str">
        <f>IFERROR(IF(C1538="No CAS","",INDEX('DEQ Pollutant List'!$C$7:$C$611,MATCH('5. Pollutant Emissions - MB'!C1538,'DEQ Pollutant List'!$B$7:$B$611,0))),"")</f>
        <v>Xylene (mixture), including m-xylene, o-xylene, p-xylene</v>
      </c>
      <c r="E1538" s="115"/>
      <c r="F1538" s="138">
        <v>0</v>
      </c>
      <c r="G1538" s="139">
        <v>7.0000000000000007E-2</v>
      </c>
      <c r="H1538" s="104"/>
      <c r="I1538" s="102" cm="1">
        <f t="array" ref="I1538">((_xlfn.XLOOKUP(B1538,'4. Material Balance Activities'!$C$294:$C$314,'4. Material Balance Activities'!$G$294:$G$314,NA,0,1)-_xlfn.XLOOKUP(B1538,'4. Material Balance Activities'!$C$294:$C$314,'4. Material Balance Activities'!$M$294:$M$314,NA,0,1))*G1538)*(1-F1538)</f>
        <v>0</v>
      </c>
      <c r="J1538" s="105" t="s">
        <v>214</v>
      </c>
      <c r="K1538" s="83" t="s">
        <v>214</v>
      </c>
      <c r="L1538" s="102" cm="1">
        <f t="array" ref="L1538">((_xlfn.XLOOKUP(B1538,'4. Material Balance Activities'!$C$294:$C$314,'4. Material Balance Activities'!$J$294:$J$314,NA,0,1)-_xlfn.XLOOKUP(B1538,'4. Material Balance Activities'!$C$294:$C$314,'4. Material Balance Activities'!$P$294:$P$314,NA,0,1))*G1538)*(1-F1538)</f>
        <v>0</v>
      </c>
      <c r="M1538" s="105" t="s">
        <v>214</v>
      </c>
      <c r="N1538" s="83" t="s">
        <v>214</v>
      </c>
    </row>
    <row r="1539" spans="1:14" x14ac:dyDescent="0.25">
      <c r="A1539" s="79" t="s">
        <v>378</v>
      </c>
      <c r="B1539" s="133" t="s">
        <v>350</v>
      </c>
      <c r="C1539" s="137" t="s">
        <v>181</v>
      </c>
      <c r="D1539" s="81" t="str">
        <f>IFERROR(IF(C1539="No CAS","",INDEX('DEQ Pollutant List'!$C$7:$C$611,MATCH('5. Pollutant Emissions - MB'!C1539,'DEQ Pollutant List'!$B$7:$B$611,0))),"")</f>
        <v>Ethyl benzene</v>
      </c>
      <c r="E1539" s="115"/>
      <c r="F1539" s="138">
        <v>0</v>
      </c>
      <c r="G1539" s="139">
        <v>3.0000000000000001E-3</v>
      </c>
      <c r="H1539" s="104"/>
      <c r="I1539" s="102" cm="1">
        <f t="array" ref="I1539">((_xlfn.XLOOKUP(B1539,'4. Material Balance Activities'!$C$294:$C$314,'4. Material Balance Activities'!$G$294:$G$314,NA,0,1)-_xlfn.XLOOKUP(B1539,'4. Material Balance Activities'!$C$294:$C$314,'4. Material Balance Activities'!$M$294:$M$314,NA,0,1))*G1539)*(1-F1539)</f>
        <v>0</v>
      </c>
      <c r="J1539" s="105" t="s">
        <v>214</v>
      </c>
      <c r="K1539" s="83" t="s">
        <v>214</v>
      </c>
      <c r="L1539" s="102" cm="1">
        <f t="array" ref="L1539">((_xlfn.XLOOKUP(B1539,'4. Material Balance Activities'!$C$294:$C$314,'4. Material Balance Activities'!$J$294:$J$314,NA,0,1)-_xlfn.XLOOKUP(B1539,'4. Material Balance Activities'!$C$294:$C$314,'4. Material Balance Activities'!$P$294:$P$314,NA,0,1))*G1539)*(1-F1539)</f>
        <v>0</v>
      </c>
      <c r="M1539" s="105" t="s">
        <v>214</v>
      </c>
      <c r="N1539" s="83" t="s">
        <v>214</v>
      </c>
    </row>
    <row r="1540" spans="1:14" x14ac:dyDescent="0.25">
      <c r="A1540" s="79" t="s">
        <v>378</v>
      </c>
      <c r="B1540" s="133" t="s">
        <v>350</v>
      </c>
      <c r="C1540" s="137" t="s">
        <v>430</v>
      </c>
      <c r="D1540" s="81" t="str">
        <f>IFERROR(IF(C1540="No CAS","",INDEX('DEQ Pollutant List'!$C$7:$C$611,MATCH('5. Pollutant Emissions - MB'!C1540,'DEQ Pollutant List'!$B$7:$B$611,0))),"")</f>
        <v>n-Butyl alcohol</v>
      </c>
      <c r="E1540" s="115"/>
      <c r="F1540" s="138">
        <v>0</v>
      </c>
      <c r="G1540" s="139">
        <v>0.1</v>
      </c>
      <c r="H1540" s="104"/>
      <c r="I1540" s="102" cm="1">
        <f t="array" ref="I1540">((_xlfn.XLOOKUP(B1540,'4. Material Balance Activities'!$C$294:$C$314,'4. Material Balance Activities'!$G$294:$G$314,NA,0,1)-_xlfn.XLOOKUP(B1540,'4. Material Balance Activities'!$C$294:$C$314,'4. Material Balance Activities'!$M$294:$M$314,NA,0,1))*G1540)*(1-F1540)</f>
        <v>0</v>
      </c>
      <c r="J1540" s="105" t="s">
        <v>214</v>
      </c>
      <c r="K1540" s="83" t="s">
        <v>214</v>
      </c>
      <c r="L1540" s="102" cm="1">
        <f t="array" ref="L1540">((_xlfn.XLOOKUP(B1540,'4. Material Balance Activities'!$C$294:$C$314,'4. Material Balance Activities'!$J$294:$J$314,NA,0,1)-_xlfn.XLOOKUP(B1540,'4. Material Balance Activities'!$C$294:$C$314,'4. Material Balance Activities'!$P$294:$P$314,NA,0,1))*G1540)*(1-F1540)</f>
        <v>0</v>
      </c>
      <c r="M1540" s="105" t="s">
        <v>214</v>
      </c>
      <c r="N1540" s="83" t="s">
        <v>214</v>
      </c>
    </row>
    <row r="1541" spans="1:14" x14ac:dyDescent="0.25">
      <c r="A1541" s="79" t="s">
        <v>378</v>
      </c>
      <c r="B1541" s="133" t="s">
        <v>350</v>
      </c>
      <c r="C1541" s="137" t="s">
        <v>432</v>
      </c>
      <c r="D1541" s="81" t="str">
        <f>IFERROR(IF(C1541="No CAS","",INDEX('DEQ Pollutant List'!$C$7:$C$611,MATCH('5. Pollutant Emissions - MB'!C1541,'DEQ Pollutant List'!$B$7:$B$611,0))),"")</f>
        <v>Propylene glycol monomethyl ether acetate</v>
      </c>
      <c r="E1541" s="115"/>
      <c r="F1541" s="138">
        <v>0</v>
      </c>
      <c r="G1541" s="139">
        <v>0.9</v>
      </c>
      <c r="H1541" s="104"/>
      <c r="I1541" s="102" cm="1">
        <f t="array" ref="I1541">((_xlfn.XLOOKUP(B1541,'4. Material Balance Activities'!$C$294:$C$314,'4. Material Balance Activities'!$G$294:$G$314,NA,0,1)-_xlfn.XLOOKUP(B1541,'4. Material Balance Activities'!$C$294:$C$314,'4. Material Balance Activities'!$M$294:$M$314,NA,0,1))*G1541)*(1-F1541)</f>
        <v>0</v>
      </c>
      <c r="J1541" s="105" t="s">
        <v>214</v>
      </c>
      <c r="K1541" s="83" t="s">
        <v>214</v>
      </c>
      <c r="L1541" s="102" cm="1">
        <f t="array" ref="L1541">((_xlfn.XLOOKUP(B1541,'4. Material Balance Activities'!$C$294:$C$314,'4. Material Balance Activities'!$J$294:$J$314,NA,0,1)-_xlfn.XLOOKUP(B1541,'4. Material Balance Activities'!$C$294:$C$314,'4. Material Balance Activities'!$P$294:$P$314,NA,0,1))*G1541)*(1-F1541)</f>
        <v>0</v>
      </c>
      <c r="M1541" s="105" t="s">
        <v>214</v>
      </c>
      <c r="N1541" s="83" t="s">
        <v>214</v>
      </c>
    </row>
    <row r="1542" spans="1:14" x14ac:dyDescent="0.25">
      <c r="A1542" s="79" t="s">
        <v>378</v>
      </c>
      <c r="B1542" s="133" t="s">
        <v>351</v>
      </c>
      <c r="C1542" s="137" t="s">
        <v>156</v>
      </c>
      <c r="D1542" s="81" t="str">
        <f>IFERROR(IF(C1542="No CAS","",INDEX('DEQ Pollutant List'!$C$7:$C$611,MATCH('5. Pollutant Emissions - MB'!C1542,'DEQ Pollutant List'!$B$7:$B$611,0))),"")</f>
        <v>Formaldehyde</v>
      </c>
      <c r="E1542" s="115"/>
      <c r="F1542" s="138">
        <v>0</v>
      </c>
      <c r="G1542" s="139">
        <v>1E-3</v>
      </c>
      <c r="H1542" s="104"/>
      <c r="I1542" s="102" cm="1">
        <f t="array" ref="I1542">((_xlfn.XLOOKUP(B1542,'4. Material Balance Activities'!$C$294:$C$314,'4. Material Balance Activities'!$G$294:$G$314,NA,0,1)-_xlfn.XLOOKUP(B1542,'4. Material Balance Activities'!$C$294:$C$314,'4. Material Balance Activities'!$M$294:$M$314,NA,0,1))*G1542)*(1-F1542)</f>
        <v>0</v>
      </c>
      <c r="J1542" s="105" t="s">
        <v>214</v>
      </c>
      <c r="K1542" s="83" t="s">
        <v>214</v>
      </c>
      <c r="L1542" s="102" cm="1">
        <f t="array" ref="L1542">((_xlfn.XLOOKUP(B1542,'4. Material Balance Activities'!$C$294:$C$314,'4. Material Balance Activities'!$J$294:$J$314,NA,0,1)-_xlfn.XLOOKUP(B1542,'4. Material Balance Activities'!$C$294:$C$314,'4. Material Balance Activities'!$P$294:$P$314,NA,0,1))*G1542)*(1-F1542)</f>
        <v>0</v>
      </c>
      <c r="M1542" s="105" t="s">
        <v>214</v>
      </c>
      <c r="N1542" s="83" t="s">
        <v>214</v>
      </c>
    </row>
    <row r="1543" spans="1:14" x14ac:dyDescent="0.25">
      <c r="A1543" s="79" t="s">
        <v>378</v>
      </c>
      <c r="B1543" s="133" t="s">
        <v>351</v>
      </c>
      <c r="C1543" s="137" t="s">
        <v>191</v>
      </c>
      <c r="D1543" s="81" t="str">
        <f>IFERROR(IF(C1543="No CAS","",INDEX('DEQ Pollutant List'!$C$7:$C$611,MATCH('5. Pollutant Emissions - MB'!C1543,'DEQ Pollutant List'!$B$7:$B$611,0))),"")</f>
        <v>Xylene (mixture), including m-xylene, o-xylene, p-xylene</v>
      </c>
      <c r="E1543" s="115"/>
      <c r="F1543" s="138">
        <v>0</v>
      </c>
      <c r="G1543" s="139">
        <v>0.28999999999999998</v>
      </c>
      <c r="H1543" s="104"/>
      <c r="I1543" s="102" cm="1">
        <f t="array" ref="I1543">((_xlfn.XLOOKUP(B1543,'4. Material Balance Activities'!$C$294:$C$314,'4. Material Balance Activities'!$G$294:$G$314,NA,0,1)-_xlfn.XLOOKUP(B1543,'4. Material Balance Activities'!$C$294:$C$314,'4. Material Balance Activities'!$M$294:$M$314,NA,0,1))*G1543)*(1-F1543)</f>
        <v>0</v>
      </c>
      <c r="J1543" s="105" t="s">
        <v>214</v>
      </c>
      <c r="K1543" s="83" t="s">
        <v>214</v>
      </c>
      <c r="L1543" s="102" cm="1">
        <f t="array" ref="L1543">((_xlfn.XLOOKUP(B1543,'4. Material Balance Activities'!$C$294:$C$314,'4. Material Balance Activities'!$J$294:$J$314,NA,0,1)-_xlfn.XLOOKUP(B1543,'4. Material Balance Activities'!$C$294:$C$314,'4. Material Balance Activities'!$P$294:$P$314,NA,0,1))*G1543)*(1-F1543)</f>
        <v>0</v>
      </c>
      <c r="M1543" s="105" t="s">
        <v>214</v>
      </c>
      <c r="N1543" s="83" t="s">
        <v>214</v>
      </c>
    </row>
    <row r="1544" spans="1:14" x14ac:dyDescent="0.25">
      <c r="A1544" s="79" t="s">
        <v>378</v>
      </c>
      <c r="B1544" s="133" t="s">
        <v>351</v>
      </c>
      <c r="C1544" s="137" t="s">
        <v>181</v>
      </c>
      <c r="D1544" s="81" t="str">
        <f>IFERROR(IF(C1544="No CAS","",INDEX('DEQ Pollutant List'!$C$7:$C$611,MATCH('5. Pollutant Emissions - MB'!C1544,'DEQ Pollutant List'!$B$7:$B$611,0))),"")</f>
        <v>Ethyl benzene</v>
      </c>
      <c r="E1544" s="115"/>
      <c r="F1544" s="138">
        <v>0</v>
      </c>
      <c r="G1544" s="139">
        <v>0.05</v>
      </c>
      <c r="H1544" s="104"/>
      <c r="I1544" s="102" cm="1">
        <f t="array" ref="I1544">((_xlfn.XLOOKUP(B1544,'4. Material Balance Activities'!$C$294:$C$314,'4. Material Balance Activities'!$G$294:$G$314,NA,0,1)-_xlfn.XLOOKUP(B1544,'4. Material Balance Activities'!$C$294:$C$314,'4. Material Balance Activities'!$M$294:$M$314,NA,0,1))*G1544)*(1-F1544)</f>
        <v>0</v>
      </c>
      <c r="J1544" s="105" t="s">
        <v>214</v>
      </c>
      <c r="K1544" s="83" t="s">
        <v>214</v>
      </c>
      <c r="L1544" s="102" cm="1">
        <f t="array" ref="L1544">((_xlfn.XLOOKUP(B1544,'4. Material Balance Activities'!$C$294:$C$314,'4. Material Balance Activities'!$J$294:$J$314,NA,0,1)-_xlfn.XLOOKUP(B1544,'4. Material Balance Activities'!$C$294:$C$314,'4. Material Balance Activities'!$P$294:$P$314,NA,0,1))*G1544)*(1-F1544)</f>
        <v>0</v>
      </c>
      <c r="M1544" s="105" t="s">
        <v>214</v>
      </c>
      <c r="N1544" s="83" t="s">
        <v>214</v>
      </c>
    </row>
    <row r="1545" spans="1:14" x14ac:dyDescent="0.25">
      <c r="A1545" s="79" t="s">
        <v>378</v>
      </c>
      <c r="B1545" s="133" t="s">
        <v>351</v>
      </c>
      <c r="C1545" s="137" t="s">
        <v>430</v>
      </c>
      <c r="D1545" s="81" t="str">
        <f>IFERROR(IF(C1545="No CAS","",INDEX('DEQ Pollutant List'!$C$7:$C$611,MATCH('5. Pollutant Emissions - MB'!C1545,'DEQ Pollutant List'!$B$7:$B$611,0))),"")</f>
        <v>n-Butyl alcohol</v>
      </c>
      <c r="E1545" s="115"/>
      <c r="F1545" s="138">
        <v>0</v>
      </c>
      <c r="G1545" s="139">
        <v>0.01</v>
      </c>
      <c r="H1545" s="104"/>
      <c r="I1545" s="102" cm="1">
        <f t="array" ref="I1545">((_xlfn.XLOOKUP(B1545,'4. Material Balance Activities'!$C$294:$C$314,'4. Material Balance Activities'!$G$294:$G$314,NA,0,1)-_xlfn.XLOOKUP(B1545,'4. Material Balance Activities'!$C$294:$C$314,'4. Material Balance Activities'!$M$294:$M$314,NA,0,1))*G1545)*(1-F1545)</f>
        <v>0</v>
      </c>
      <c r="J1545" s="105" t="s">
        <v>214</v>
      </c>
      <c r="K1545" s="83" t="s">
        <v>214</v>
      </c>
      <c r="L1545" s="102" cm="1">
        <f t="array" ref="L1545">((_xlfn.XLOOKUP(B1545,'4. Material Balance Activities'!$C$294:$C$314,'4. Material Balance Activities'!$J$294:$J$314,NA,0,1)-_xlfn.XLOOKUP(B1545,'4. Material Balance Activities'!$C$294:$C$314,'4. Material Balance Activities'!$P$294:$P$314,NA,0,1))*G1545)*(1-F1545)</f>
        <v>0</v>
      </c>
      <c r="M1545" s="105" t="s">
        <v>214</v>
      </c>
      <c r="N1545" s="83" t="s">
        <v>214</v>
      </c>
    </row>
    <row r="1546" spans="1:14" x14ac:dyDescent="0.25">
      <c r="A1546" s="79" t="s">
        <v>378</v>
      </c>
      <c r="B1546" s="133" t="s">
        <v>351</v>
      </c>
      <c r="C1546" s="137" t="s">
        <v>432</v>
      </c>
      <c r="D1546" s="81" t="str">
        <f>IFERROR(IF(C1546="No CAS","",INDEX('DEQ Pollutant List'!$C$7:$C$611,MATCH('5. Pollutant Emissions - MB'!C1546,'DEQ Pollutant List'!$B$7:$B$611,0))),"")</f>
        <v>Propylene glycol monomethyl ether acetate</v>
      </c>
      <c r="E1546" s="115"/>
      <c r="F1546" s="138">
        <v>0</v>
      </c>
      <c r="G1546" s="139">
        <v>0.02</v>
      </c>
      <c r="H1546" s="104"/>
      <c r="I1546" s="102" cm="1">
        <f t="array" ref="I1546">((_xlfn.XLOOKUP(B1546,'4. Material Balance Activities'!$C$294:$C$314,'4. Material Balance Activities'!$G$294:$G$314,NA,0,1)-_xlfn.XLOOKUP(B1546,'4. Material Balance Activities'!$C$294:$C$314,'4. Material Balance Activities'!$M$294:$M$314,NA,0,1))*G1546)*(1-F1546)</f>
        <v>0</v>
      </c>
      <c r="J1546" s="105" t="s">
        <v>214</v>
      </c>
      <c r="K1546" s="83" t="s">
        <v>214</v>
      </c>
      <c r="L1546" s="102" cm="1">
        <f t="array" ref="L1546">((_xlfn.XLOOKUP(B1546,'4. Material Balance Activities'!$C$294:$C$314,'4. Material Balance Activities'!$J$294:$J$314,NA,0,1)-_xlfn.XLOOKUP(B1546,'4. Material Balance Activities'!$C$294:$C$314,'4. Material Balance Activities'!$P$294:$P$314,NA,0,1))*G1546)*(1-F1546)</f>
        <v>0</v>
      </c>
      <c r="M1546" s="105" t="s">
        <v>214</v>
      </c>
      <c r="N1546" s="83" t="s">
        <v>214</v>
      </c>
    </row>
    <row r="1547" spans="1:14" x14ac:dyDescent="0.25">
      <c r="A1547" s="79" t="s">
        <v>378</v>
      </c>
      <c r="B1547" s="133" t="s">
        <v>352</v>
      </c>
      <c r="C1547" s="137" t="s">
        <v>181</v>
      </c>
      <c r="D1547" s="81" t="str">
        <f>IFERROR(IF(C1547="No CAS","",INDEX('DEQ Pollutant List'!$C$7:$C$611,MATCH('5. Pollutant Emissions - MB'!C1547,'DEQ Pollutant List'!$B$7:$B$611,0))),"")</f>
        <v>Ethyl benzene</v>
      </c>
      <c r="E1547" s="115"/>
      <c r="F1547" s="138">
        <v>0</v>
      </c>
      <c r="G1547" s="139">
        <v>1E-3</v>
      </c>
      <c r="H1547" s="104"/>
      <c r="I1547" s="102" cm="1">
        <f t="array" ref="I1547">((_xlfn.XLOOKUP(B1547,'4. Material Balance Activities'!$C$294:$C$314,'4. Material Balance Activities'!$G$294:$G$314,NA,0,1)-_xlfn.XLOOKUP(B1547,'4. Material Balance Activities'!$C$294:$C$314,'4. Material Balance Activities'!$M$294:$M$314,NA,0,1))*G1547)*(1-F1547)</f>
        <v>0</v>
      </c>
      <c r="J1547" s="105" t="s">
        <v>214</v>
      </c>
      <c r="K1547" s="83" t="s">
        <v>214</v>
      </c>
      <c r="L1547" s="102" cm="1">
        <f t="array" ref="L1547">((_xlfn.XLOOKUP(B1547,'4. Material Balance Activities'!$C$294:$C$314,'4. Material Balance Activities'!$J$294:$J$314,NA,0,1)-_xlfn.XLOOKUP(B1547,'4. Material Balance Activities'!$C$294:$C$314,'4. Material Balance Activities'!$P$294:$P$314,NA,0,1))*G1547)*(1-F1547)</f>
        <v>0</v>
      </c>
      <c r="M1547" s="105" t="s">
        <v>214</v>
      </c>
      <c r="N1547" s="83" t="s">
        <v>214</v>
      </c>
    </row>
    <row r="1548" spans="1:14" x14ac:dyDescent="0.25">
      <c r="A1548" s="79" t="s">
        <v>378</v>
      </c>
      <c r="B1548" s="133" t="s">
        <v>353</v>
      </c>
      <c r="C1548" s="137" t="s">
        <v>191</v>
      </c>
      <c r="D1548" s="81" t="str">
        <f>IFERROR(IF(C1548="No CAS","",INDEX('DEQ Pollutant List'!$C$7:$C$611,MATCH('5. Pollutant Emissions - MB'!C1548,'DEQ Pollutant List'!$B$7:$B$611,0))),"")</f>
        <v>Xylene (mixture), including m-xylene, o-xylene, p-xylene</v>
      </c>
      <c r="E1548" s="115"/>
      <c r="F1548" s="138">
        <v>0</v>
      </c>
      <c r="G1548" s="139">
        <v>0.28999999999999998</v>
      </c>
      <c r="H1548" s="104"/>
      <c r="I1548" s="102" cm="1">
        <f t="array" ref="I1548">((_xlfn.XLOOKUP(B1548,'4. Material Balance Activities'!$C$294:$C$314,'4. Material Balance Activities'!$G$294:$G$314,NA,0,1)-_xlfn.XLOOKUP(B1548,'4. Material Balance Activities'!$C$294:$C$314,'4. Material Balance Activities'!$M$294:$M$314,NA,0,1))*G1548)*(1-F1548)</f>
        <v>0</v>
      </c>
      <c r="J1548" s="105" t="s">
        <v>214</v>
      </c>
      <c r="K1548" s="83" t="s">
        <v>214</v>
      </c>
      <c r="L1548" s="102" cm="1">
        <f t="array" ref="L1548">((_xlfn.XLOOKUP(B1548,'4. Material Balance Activities'!$C$294:$C$314,'4. Material Balance Activities'!$J$294:$J$314,NA,0,1)-_xlfn.XLOOKUP(B1548,'4. Material Balance Activities'!$C$294:$C$314,'4. Material Balance Activities'!$P$294:$P$314,NA,0,1))*G1548)*(1-F1548)</f>
        <v>0</v>
      </c>
      <c r="M1548" s="105" t="s">
        <v>214</v>
      </c>
      <c r="N1548" s="83" t="s">
        <v>214</v>
      </c>
    </row>
    <row r="1549" spans="1:14" x14ac:dyDescent="0.25">
      <c r="A1549" s="79" t="s">
        <v>378</v>
      </c>
      <c r="B1549" s="133" t="s">
        <v>353</v>
      </c>
      <c r="C1549" s="137" t="s">
        <v>181</v>
      </c>
      <c r="D1549" s="81" t="str">
        <f>IFERROR(IF(C1549="No CAS","",INDEX('DEQ Pollutant List'!$C$7:$C$611,MATCH('5. Pollutant Emissions - MB'!C1549,'DEQ Pollutant List'!$B$7:$B$611,0))),"")</f>
        <v>Ethyl benzene</v>
      </c>
      <c r="E1549" s="115"/>
      <c r="F1549" s="138">
        <v>0</v>
      </c>
      <c r="G1549" s="139">
        <v>0.05</v>
      </c>
      <c r="H1549" s="104"/>
      <c r="I1549" s="102" cm="1">
        <f t="array" ref="I1549">((_xlfn.XLOOKUP(B1549,'4. Material Balance Activities'!$C$294:$C$314,'4. Material Balance Activities'!$G$294:$G$314,NA,0,1)-_xlfn.XLOOKUP(B1549,'4. Material Balance Activities'!$C$294:$C$314,'4. Material Balance Activities'!$M$294:$M$314,NA,0,1))*G1549)*(1-F1549)</f>
        <v>0</v>
      </c>
      <c r="J1549" s="105" t="s">
        <v>214</v>
      </c>
      <c r="K1549" s="83" t="s">
        <v>214</v>
      </c>
      <c r="L1549" s="102" cm="1">
        <f t="array" ref="L1549">((_xlfn.XLOOKUP(B1549,'4. Material Balance Activities'!$C$294:$C$314,'4. Material Balance Activities'!$J$294:$J$314,NA,0,1)-_xlfn.XLOOKUP(B1549,'4. Material Balance Activities'!$C$294:$C$314,'4. Material Balance Activities'!$P$294:$P$314,NA,0,1))*G1549)*(1-F1549)</f>
        <v>0</v>
      </c>
      <c r="M1549" s="105" t="s">
        <v>214</v>
      </c>
      <c r="N1549" s="83" t="s">
        <v>214</v>
      </c>
    </row>
    <row r="1550" spans="1:14" x14ac:dyDescent="0.25">
      <c r="A1550" s="79" t="s">
        <v>378</v>
      </c>
      <c r="B1550" s="133" t="s">
        <v>353</v>
      </c>
      <c r="C1550" s="137" t="s">
        <v>156</v>
      </c>
      <c r="D1550" s="81" t="str">
        <f>IFERROR(IF(C1550="No CAS","",INDEX('DEQ Pollutant List'!$C$7:$C$611,MATCH('5. Pollutant Emissions - MB'!C1550,'DEQ Pollutant List'!$B$7:$B$611,0))),"")</f>
        <v>Formaldehyde</v>
      </c>
      <c r="E1550" s="115"/>
      <c r="F1550" s="138">
        <v>0</v>
      </c>
      <c r="G1550" s="139">
        <v>1E-3</v>
      </c>
      <c r="H1550" s="104"/>
      <c r="I1550" s="102" cm="1">
        <f t="array" ref="I1550">((_xlfn.XLOOKUP(B1550,'4. Material Balance Activities'!$C$294:$C$314,'4. Material Balance Activities'!$G$294:$G$314,NA,0,1)-_xlfn.XLOOKUP(B1550,'4. Material Balance Activities'!$C$294:$C$314,'4. Material Balance Activities'!$M$294:$M$314,NA,0,1))*G1550)*(1-F1550)</f>
        <v>0</v>
      </c>
      <c r="J1550" s="105" t="s">
        <v>214</v>
      </c>
      <c r="K1550" s="83" t="s">
        <v>214</v>
      </c>
      <c r="L1550" s="102" cm="1">
        <f t="array" ref="L1550">((_xlfn.XLOOKUP(B1550,'4. Material Balance Activities'!$C$294:$C$314,'4. Material Balance Activities'!$J$294:$J$314,NA,0,1)-_xlfn.XLOOKUP(B1550,'4. Material Balance Activities'!$C$294:$C$314,'4. Material Balance Activities'!$P$294:$P$314,NA,0,1))*G1550)*(1-F1550)</f>
        <v>0</v>
      </c>
      <c r="M1550" s="105" t="s">
        <v>214</v>
      </c>
      <c r="N1550" s="83" t="s">
        <v>214</v>
      </c>
    </row>
    <row r="1551" spans="1:14" x14ac:dyDescent="0.25">
      <c r="A1551" s="79" t="s">
        <v>378</v>
      </c>
      <c r="B1551" s="133" t="s">
        <v>353</v>
      </c>
      <c r="C1551" s="137" t="s">
        <v>430</v>
      </c>
      <c r="D1551" s="81" t="str">
        <f>IFERROR(IF(C1551="No CAS","",INDEX('DEQ Pollutant List'!$C$7:$C$611,MATCH('5. Pollutant Emissions - MB'!C1551,'DEQ Pollutant List'!$B$7:$B$611,0))),"")</f>
        <v>n-Butyl alcohol</v>
      </c>
      <c r="E1551" s="115"/>
      <c r="F1551" s="138">
        <v>0</v>
      </c>
      <c r="G1551" s="139">
        <v>0.01</v>
      </c>
      <c r="H1551" s="104"/>
      <c r="I1551" s="102" cm="1">
        <f t="array" ref="I1551">((_xlfn.XLOOKUP(B1551,'4. Material Balance Activities'!$C$294:$C$314,'4. Material Balance Activities'!$G$294:$G$314,NA,0,1)-_xlfn.XLOOKUP(B1551,'4. Material Balance Activities'!$C$294:$C$314,'4. Material Balance Activities'!$M$294:$M$314,NA,0,1))*G1551)*(1-F1551)</f>
        <v>0</v>
      </c>
      <c r="J1551" s="105" t="s">
        <v>214</v>
      </c>
      <c r="K1551" s="83" t="s">
        <v>214</v>
      </c>
      <c r="L1551" s="102" cm="1">
        <f t="array" ref="L1551">((_xlfn.XLOOKUP(B1551,'4. Material Balance Activities'!$C$294:$C$314,'4. Material Balance Activities'!$J$294:$J$314,NA,0,1)-_xlfn.XLOOKUP(B1551,'4. Material Balance Activities'!$C$294:$C$314,'4. Material Balance Activities'!$P$294:$P$314,NA,0,1))*G1551)*(1-F1551)</f>
        <v>0</v>
      </c>
      <c r="M1551" s="105" t="s">
        <v>214</v>
      </c>
      <c r="N1551" s="83" t="s">
        <v>214</v>
      </c>
    </row>
    <row r="1552" spans="1:14" x14ac:dyDescent="0.25">
      <c r="A1552" s="79" t="s">
        <v>378</v>
      </c>
      <c r="B1552" s="133" t="s">
        <v>353</v>
      </c>
      <c r="C1552" s="137" t="s">
        <v>432</v>
      </c>
      <c r="D1552" s="81" t="str">
        <f>IFERROR(IF(C1552="No CAS","",INDEX('DEQ Pollutant List'!$C$7:$C$611,MATCH('5. Pollutant Emissions - MB'!C1552,'DEQ Pollutant List'!$B$7:$B$611,0))),"")</f>
        <v>Propylene glycol monomethyl ether acetate</v>
      </c>
      <c r="E1552" s="115"/>
      <c r="F1552" s="138">
        <v>0</v>
      </c>
      <c r="G1552" s="139">
        <v>0.03</v>
      </c>
      <c r="H1552" s="104"/>
      <c r="I1552" s="102" cm="1">
        <f t="array" ref="I1552">((_xlfn.XLOOKUP(B1552,'4. Material Balance Activities'!$C$294:$C$314,'4. Material Balance Activities'!$G$294:$G$314,NA,0,1)-_xlfn.XLOOKUP(B1552,'4. Material Balance Activities'!$C$294:$C$314,'4. Material Balance Activities'!$M$294:$M$314,NA,0,1))*G1552)*(1-F1552)</f>
        <v>0</v>
      </c>
      <c r="J1552" s="105" t="s">
        <v>214</v>
      </c>
      <c r="K1552" s="83" t="s">
        <v>214</v>
      </c>
      <c r="L1552" s="102" cm="1">
        <f t="array" ref="L1552">((_xlfn.XLOOKUP(B1552,'4. Material Balance Activities'!$C$294:$C$314,'4. Material Balance Activities'!$J$294:$J$314,NA,0,1)-_xlfn.XLOOKUP(B1552,'4. Material Balance Activities'!$C$294:$C$314,'4. Material Balance Activities'!$P$294:$P$314,NA,0,1))*G1552)*(1-F1552)</f>
        <v>0</v>
      </c>
      <c r="M1552" s="105" t="s">
        <v>214</v>
      </c>
      <c r="N1552" s="83" t="s">
        <v>214</v>
      </c>
    </row>
    <row r="1553" spans="1:14" x14ac:dyDescent="0.25">
      <c r="A1553" s="79" t="s">
        <v>378</v>
      </c>
      <c r="B1553" s="133" t="s">
        <v>354</v>
      </c>
      <c r="C1553" s="137" t="s">
        <v>438</v>
      </c>
      <c r="D1553" s="81" t="str">
        <f>IFERROR(IF(C1553="No CAS","",INDEX('DEQ Pollutant List'!$C$7:$C$611,MATCH('5. Pollutant Emissions - MB'!C1553,'DEQ Pollutant List'!$B$7:$B$611,0))),"")</f>
        <v>m-Xylene</v>
      </c>
      <c r="E1553" s="115"/>
      <c r="F1553" s="138">
        <v>0</v>
      </c>
      <c r="G1553" s="139">
        <v>0.35</v>
      </c>
      <c r="H1553" s="104"/>
      <c r="I1553" s="102" cm="1">
        <f t="array" ref="I1553">((_xlfn.XLOOKUP(B1553,'4. Material Balance Activities'!$C$294:$C$314,'4. Material Balance Activities'!$G$294:$G$314,NA,0,1)-_xlfn.XLOOKUP(B1553,'4. Material Balance Activities'!$C$294:$C$314,'4. Material Balance Activities'!$M$294:$M$314,NA,0,1))*G1553)*(1-F1553)</f>
        <v>0</v>
      </c>
      <c r="J1553" s="105" t="s">
        <v>214</v>
      </c>
      <c r="K1553" s="83" t="s">
        <v>214</v>
      </c>
      <c r="L1553" s="102" cm="1">
        <f t="array" ref="L1553">((_xlfn.XLOOKUP(B1553,'4. Material Balance Activities'!$C$294:$C$314,'4. Material Balance Activities'!$J$294:$J$314,NA,0,1)-_xlfn.XLOOKUP(B1553,'4. Material Balance Activities'!$C$294:$C$314,'4. Material Balance Activities'!$P$294:$P$314,NA,0,1))*G1553)*(1-F1553)</f>
        <v>0</v>
      </c>
      <c r="M1553" s="105" t="s">
        <v>214</v>
      </c>
      <c r="N1553" s="83" t="s">
        <v>214</v>
      </c>
    </row>
    <row r="1554" spans="1:14" x14ac:dyDescent="0.25">
      <c r="A1554" s="79" t="s">
        <v>378</v>
      </c>
      <c r="B1554" s="133" t="s">
        <v>354</v>
      </c>
      <c r="C1554" s="137" t="s">
        <v>156</v>
      </c>
      <c r="D1554" s="81" t="str">
        <f>IFERROR(IF(C1554="No CAS","",INDEX('DEQ Pollutant List'!$C$7:$C$611,MATCH('5. Pollutant Emissions - MB'!C1554,'DEQ Pollutant List'!$B$7:$B$611,0))),"")</f>
        <v>Formaldehyde</v>
      </c>
      <c r="E1554" s="115"/>
      <c r="F1554" s="138">
        <v>0</v>
      </c>
      <c r="G1554" s="139">
        <v>1E-3</v>
      </c>
      <c r="H1554" s="104"/>
      <c r="I1554" s="102" cm="1">
        <f t="array" ref="I1554">((_xlfn.XLOOKUP(B1554,'4. Material Balance Activities'!$C$294:$C$314,'4. Material Balance Activities'!$G$294:$G$314,NA,0,1)-_xlfn.XLOOKUP(B1554,'4. Material Balance Activities'!$C$294:$C$314,'4. Material Balance Activities'!$M$294:$M$314,NA,0,1))*G1554)*(1-F1554)</f>
        <v>0</v>
      </c>
      <c r="J1554" s="105" t="s">
        <v>214</v>
      </c>
      <c r="K1554" s="83" t="s">
        <v>214</v>
      </c>
      <c r="L1554" s="102" cm="1">
        <f t="array" ref="L1554">((_xlfn.XLOOKUP(B1554,'4. Material Balance Activities'!$C$294:$C$314,'4. Material Balance Activities'!$J$294:$J$314,NA,0,1)-_xlfn.XLOOKUP(B1554,'4. Material Balance Activities'!$C$294:$C$314,'4. Material Balance Activities'!$P$294:$P$314,NA,0,1))*G1554)*(1-F1554)</f>
        <v>0</v>
      </c>
      <c r="M1554" s="105" t="s">
        <v>214</v>
      </c>
      <c r="N1554" s="83" t="s">
        <v>214</v>
      </c>
    </row>
    <row r="1555" spans="1:14" x14ac:dyDescent="0.25">
      <c r="A1555" s="79" t="s">
        <v>378</v>
      </c>
      <c r="B1555" s="133" t="s">
        <v>354</v>
      </c>
      <c r="C1555" s="137" t="s">
        <v>430</v>
      </c>
      <c r="D1555" s="81" t="str">
        <f>IFERROR(IF(C1555="No CAS","",INDEX('DEQ Pollutant List'!$C$7:$C$611,MATCH('5. Pollutant Emissions - MB'!C1555,'DEQ Pollutant List'!$B$7:$B$611,0))),"")</f>
        <v>n-Butyl alcohol</v>
      </c>
      <c r="E1555" s="115"/>
      <c r="F1555" s="138">
        <v>0</v>
      </c>
      <c r="G1555" s="139">
        <v>1.7000000000000001E-2</v>
      </c>
      <c r="H1555" s="104"/>
      <c r="I1555" s="102" cm="1">
        <f t="array" ref="I1555">((_xlfn.XLOOKUP(B1555,'4. Material Balance Activities'!$C$294:$C$314,'4. Material Balance Activities'!$G$294:$G$314,NA,0,1)-_xlfn.XLOOKUP(B1555,'4. Material Balance Activities'!$C$294:$C$314,'4. Material Balance Activities'!$M$294:$M$314,NA,0,1))*G1555)*(1-F1555)</f>
        <v>0</v>
      </c>
      <c r="J1555" s="105" t="s">
        <v>214</v>
      </c>
      <c r="K1555" s="83" t="s">
        <v>214</v>
      </c>
      <c r="L1555" s="102" cm="1">
        <f t="array" ref="L1555">((_xlfn.XLOOKUP(B1555,'4. Material Balance Activities'!$C$294:$C$314,'4. Material Balance Activities'!$J$294:$J$314,NA,0,1)-_xlfn.XLOOKUP(B1555,'4. Material Balance Activities'!$C$294:$C$314,'4. Material Balance Activities'!$P$294:$P$314,NA,0,1))*G1555)*(1-F1555)</f>
        <v>0</v>
      </c>
      <c r="M1555" s="105" t="s">
        <v>214</v>
      </c>
      <c r="N1555" s="83" t="s">
        <v>214</v>
      </c>
    </row>
    <row r="1556" spans="1:14" x14ac:dyDescent="0.25">
      <c r="A1556" s="79" t="s">
        <v>378</v>
      </c>
      <c r="B1556" s="133" t="s">
        <v>354</v>
      </c>
      <c r="C1556" s="137" t="s">
        <v>432</v>
      </c>
      <c r="D1556" s="81" t="str">
        <f>IFERROR(IF(C1556="No CAS","",INDEX('DEQ Pollutant List'!$C$7:$C$611,MATCH('5. Pollutant Emissions - MB'!C1556,'DEQ Pollutant List'!$B$7:$B$611,0))),"")</f>
        <v>Propylene glycol monomethyl ether acetate</v>
      </c>
      <c r="E1556" s="115"/>
      <c r="F1556" s="138">
        <v>0</v>
      </c>
      <c r="G1556" s="139">
        <v>0.1</v>
      </c>
      <c r="H1556" s="104"/>
      <c r="I1556" s="102" cm="1">
        <f t="array" ref="I1556">((_xlfn.XLOOKUP(B1556,'4. Material Balance Activities'!$C$294:$C$314,'4. Material Balance Activities'!$G$294:$G$314,NA,0,1)-_xlfn.XLOOKUP(B1556,'4. Material Balance Activities'!$C$294:$C$314,'4. Material Balance Activities'!$M$294:$M$314,NA,0,1))*G1556)*(1-F1556)</f>
        <v>0</v>
      </c>
      <c r="J1556" s="105" t="s">
        <v>214</v>
      </c>
      <c r="K1556" s="83" t="s">
        <v>214</v>
      </c>
      <c r="L1556" s="102" cm="1">
        <f t="array" ref="L1556">((_xlfn.XLOOKUP(B1556,'4. Material Balance Activities'!$C$294:$C$314,'4. Material Balance Activities'!$J$294:$J$314,NA,0,1)-_xlfn.XLOOKUP(B1556,'4. Material Balance Activities'!$C$294:$C$314,'4. Material Balance Activities'!$P$294:$P$314,NA,0,1))*G1556)*(1-F1556)</f>
        <v>0</v>
      </c>
      <c r="M1556" s="105" t="s">
        <v>214</v>
      </c>
      <c r="N1556" s="83" t="s">
        <v>214</v>
      </c>
    </row>
    <row r="1557" spans="1:14" x14ac:dyDescent="0.25">
      <c r="A1557" s="79" t="s">
        <v>378</v>
      </c>
      <c r="B1557" s="133" t="s">
        <v>354</v>
      </c>
      <c r="C1557" s="137" t="s">
        <v>181</v>
      </c>
      <c r="D1557" s="81" t="str">
        <f>IFERROR(IF(C1557="No CAS","",INDEX('DEQ Pollutant List'!$C$7:$C$611,MATCH('5. Pollutant Emissions - MB'!C1557,'DEQ Pollutant List'!$B$7:$B$611,0))),"")</f>
        <v>Ethyl benzene</v>
      </c>
      <c r="E1557" s="115"/>
      <c r="F1557" s="138">
        <v>0</v>
      </c>
      <c r="G1557" s="139">
        <v>1E-3</v>
      </c>
      <c r="H1557" s="104"/>
      <c r="I1557" s="102" cm="1">
        <f t="array" ref="I1557">((_xlfn.XLOOKUP(B1557,'4. Material Balance Activities'!$C$294:$C$314,'4. Material Balance Activities'!$G$294:$G$314,NA,0,1)-_xlfn.XLOOKUP(B1557,'4. Material Balance Activities'!$C$294:$C$314,'4. Material Balance Activities'!$M$294:$M$314,NA,0,1))*G1557)*(1-F1557)</f>
        <v>0</v>
      </c>
      <c r="J1557" s="105" t="s">
        <v>214</v>
      </c>
      <c r="K1557" s="83" t="s">
        <v>214</v>
      </c>
      <c r="L1557" s="102" cm="1">
        <f t="array" ref="L1557">((_xlfn.XLOOKUP(B1557,'4. Material Balance Activities'!$C$294:$C$314,'4. Material Balance Activities'!$J$294:$J$314,NA,0,1)-_xlfn.XLOOKUP(B1557,'4. Material Balance Activities'!$C$294:$C$314,'4. Material Balance Activities'!$P$294:$P$314,NA,0,1))*G1557)*(1-F1557)</f>
        <v>0</v>
      </c>
      <c r="M1557" s="105" t="s">
        <v>214</v>
      </c>
      <c r="N1557" s="83" t="s">
        <v>214</v>
      </c>
    </row>
    <row r="1558" spans="1:14" x14ac:dyDescent="0.25">
      <c r="A1558" s="79" t="s">
        <v>378</v>
      </c>
      <c r="B1558" s="133" t="s">
        <v>354</v>
      </c>
      <c r="C1558" s="137" t="s">
        <v>179</v>
      </c>
      <c r="D1558" s="81" t="str">
        <f>IFERROR(IF(C1558="No CAS","",INDEX('DEQ Pollutant List'!$C$7:$C$611,MATCH('5. Pollutant Emissions - MB'!C1558,'DEQ Pollutant List'!$B$7:$B$611,0))),"")</f>
        <v>Cobalt and compounds</v>
      </c>
      <c r="E1558" s="115"/>
      <c r="F1558" s="138">
        <f>1-(1-0.75)*(1-0.992)</f>
        <v>0.998</v>
      </c>
      <c r="G1558" s="139">
        <v>1E-3</v>
      </c>
      <c r="H1558" s="104" t="s">
        <v>421</v>
      </c>
      <c r="I1558" s="102" cm="1">
        <f t="array" ref="I1558">((_xlfn.XLOOKUP(B1558,'4. Material Balance Activities'!$C$294:$C$314,'4. Material Balance Activities'!$G$294:$G$314,NA,0,1)-_xlfn.XLOOKUP(B1558,'4. Material Balance Activities'!$C$294:$C$314,'4. Material Balance Activities'!$M$294:$M$314,NA,0,1))*G1558)*(1-F1558)</f>
        <v>0</v>
      </c>
      <c r="J1558" s="105" t="s">
        <v>214</v>
      </c>
      <c r="K1558" s="83" t="s">
        <v>214</v>
      </c>
      <c r="L1558" s="102" cm="1">
        <f t="array" ref="L1558">((_xlfn.XLOOKUP(B1558,'4. Material Balance Activities'!$C$294:$C$314,'4. Material Balance Activities'!$J$294:$J$314,NA,0,1)-_xlfn.XLOOKUP(B1558,'4. Material Balance Activities'!$C$294:$C$314,'4. Material Balance Activities'!$P$294:$P$314,NA,0,1))*G1558)*(1-F1558)</f>
        <v>0</v>
      </c>
      <c r="M1558" s="105" t="s">
        <v>214</v>
      </c>
      <c r="N1558" s="83" t="s">
        <v>214</v>
      </c>
    </row>
    <row r="1559" spans="1:14" x14ac:dyDescent="0.25">
      <c r="A1559" s="79" t="s">
        <v>378</v>
      </c>
      <c r="B1559" s="133" t="s">
        <v>355</v>
      </c>
      <c r="C1559" s="137" t="s">
        <v>191</v>
      </c>
      <c r="D1559" s="81" t="str">
        <f>IFERROR(IF(C1559="No CAS","",INDEX('DEQ Pollutant List'!$C$7:$C$611,MATCH('5. Pollutant Emissions - MB'!C1559,'DEQ Pollutant List'!$B$7:$B$611,0))),"")</f>
        <v>Xylene (mixture), including m-xylene, o-xylene, p-xylene</v>
      </c>
      <c r="E1559" s="115"/>
      <c r="F1559" s="138">
        <v>0</v>
      </c>
      <c r="G1559" s="139">
        <v>0.22</v>
      </c>
      <c r="H1559" s="104"/>
      <c r="I1559" s="102" cm="1">
        <f t="array" ref="I1559">((_xlfn.XLOOKUP(B1559,'4. Material Balance Activities'!$C$294:$C$314,'4. Material Balance Activities'!$G$294:$G$314,NA,0,1)-_xlfn.XLOOKUP(B1559,'4. Material Balance Activities'!$C$294:$C$314,'4. Material Balance Activities'!$M$294:$M$314,NA,0,1))*G1559)*(1-F1559)</f>
        <v>0</v>
      </c>
      <c r="J1559" s="105" t="s">
        <v>214</v>
      </c>
      <c r="K1559" s="83" t="s">
        <v>214</v>
      </c>
      <c r="L1559" s="102" cm="1">
        <f t="array" ref="L1559">((_xlfn.XLOOKUP(B1559,'4. Material Balance Activities'!$C$294:$C$314,'4. Material Balance Activities'!$J$294:$J$314,NA,0,1)-_xlfn.XLOOKUP(B1559,'4. Material Balance Activities'!$C$294:$C$314,'4. Material Balance Activities'!$P$294:$P$314,NA,0,1))*G1559)*(1-F1559)</f>
        <v>0</v>
      </c>
      <c r="M1559" s="105" t="s">
        <v>214</v>
      </c>
      <c r="N1559" s="83" t="s">
        <v>214</v>
      </c>
    </row>
    <row r="1560" spans="1:14" x14ac:dyDescent="0.25">
      <c r="A1560" s="79" t="s">
        <v>378</v>
      </c>
      <c r="B1560" s="133" t="s">
        <v>355</v>
      </c>
      <c r="C1560" s="137" t="s">
        <v>181</v>
      </c>
      <c r="D1560" s="81" t="str">
        <f>IFERROR(IF(C1560="No CAS","",INDEX('DEQ Pollutant List'!$C$7:$C$611,MATCH('5. Pollutant Emissions - MB'!C1560,'DEQ Pollutant List'!$B$7:$B$611,0))),"")</f>
        <v>Ethyl benzene</v>
      </c>
      <c r="E1560" s="115"/>
      <c r="F1560" s="138">
        <v>0</v>
      </c>
      <c r="G1560" s="139">
        <v>0.04</v>
      </c>
      <c r="H1560" s="104"/>
      <c r="I1560" s="102" cm="1">
        <f t="array" ref="I1560">((_xlfn.XLOOKUP(B1560,'4. Material Balance Activities'!$C$294:$C$314,'4. Material Balance Activities'!$G$294:$G$314,NA,0,1)-_xlfn.XLOOKUP(B1560,'4. Material Balance Activities'!$C$294:$C$314,'4. Material Balance Activities'!$M$294:$M$314,NA,0,1))*G1560)*(1-F1560)</f>
        <v>0</v>
      </c>
      <c r="J1560" s="105" t="s">
        <v>214</v>
      </c>
      <c r="K1560" s="83" t="s">
        <v>214</v>
      </c>
      <c r="L1560" s="102" cm="1">
        <f t="array" ref="L1560">((_xlfn.XLOOKUP(B1560,'4. Material Balance Activities'!$C$294:$C$314,'4. Material Balance Activities'!$J$294:$J$314,NA,0,1)-_xlfn.XLOOKUP(B1560,'4. Material Balance Activities'!$C$294:$C$314,'4. Material Balance Activities'!$P$294:$P$314,NA,0,1))*G1560)*(1-F1560)</f>
        <v>0</v>
      </c>
      <c r="M1560" s="105" t="s">
        <v>214</v>
      </c>
      <c r="N1560" s="83" t="s">
        <v>214</v>
      </c>
    </row>
    <row r="1561" spans="1:14" x14ac:dyDescent="0.25">
      <c r="A1561" s="79" t="s">
        <v>378</v>
      </c>
      <c r="B1561" s="133" t="s">
        <v>355</v>
      </c>
      <c r="C1561" s="137" t="s">
        <v>430</v>
      </c>
      <c r="D1561" s="81" t="str">
        <f>IFERROR(IF(C1561="No CAS","",INDEX('DEQ Pollutant List'!$C$7:$C$611,MATCH('5. Pollutant Emissions - MB'!C1561,'DEQ Pollutant List'!$B$7:$B$611,0))),"")</f>
        <v>n-Butyl alcohol</v>
      </c>
      <c r="E1561" s="115"/>
      <c r="F1561" s="138">
        <v>0</v>
      </c>
      <c r="G1561" s="139">
        <v>0.01</v>
      </c>
      <c r="H1561" s="104"/>
      <c r="I1561" s="102" cm="1">
        <f t="array" ref="I1561">((_xlfn.XLOOKUP(B1561,'4. Material Balance Activities'!$C$294:$C$314,'4. Material Balance Activities'!$G$294:$G$314,NA,0,1)-_xlfn.XLOOKUP(B1561,'4. Material Balance Activities'!$C$294:$C$314,'4. Material Balance Activities'!$M$294:$M$314,NA,0,1))*G1561)*(1-F1561)</f>
        <v>0</v>
      </c>
      <c r="J1561" s="105" t="s">
        <v>214</v>
      </c>
      <c r="K1561" s="83" t="s">
        <v>214</v>
      </c>
      <c r="L1561" s="102" cm="1">
        <f t="array" ref="L1561">((_xlfn.XLOOKUP(B1561,'4. Material Balance Activities'!$C$294:$C$314,'4. Material Balance Activities'!$J$294:$J$314,NA,0,1)-_xlfn.XLOOKUP(B1561,'4. Material Balance Activities'!$C$294:$C$314,'4. Material Balance Activities'!$P$294:$P$314,NA,0,1))*G1561)*(1-F1561)</f>
        <v>0</v>
      </c>
      <c r="M1561" s="105" t="s">
        <v>214</v>
      </c>
      <c r="N1561" s="83" t="s">
        <v>214</v>
      </c>
    </row>
    <row r="1562" spans="1:14" x14ac:dyDescent="0.25">
      <c r="A1562" s="79" t="s">
        <v>378</v>
      </c>
      <c r="B1562" s="133" t="s">
        <v>355</v>
      </c>
      <c r="C1562" s="137" t="s">
        <v>432</v>
      </c>
      <c r="D1562" s="81" t="str">
        <f>IFERROR(IF(C1562="No CAS","",INDEX('DEQ Pollutant List'!$C$7:$C$611,MATCH('5. Pollutant Emissions - MB'!C1562,'DEQ Pollutant List'!$B$7:$B$611,0))),"")</f>
        <v>Propylene glycol monomethyl ether acetate</v>
      </c>
      <c r="E1562" s="115"/>
      <c r="F1562" s="138">
        <v>0</v>
      </c>
      <c r="G1562" s="139">
        <v>0.05</v>
      </c>
      <c r="H1562" s="104"/>
      <c r="I1562" s="102" cm="1">
        <f t="array" ref="I1562">((_xlfn.XLOOKUP(B1562,'4. Material Balance Activities'!$C$294:$C$314,'4. Material Balance Activities'!$G$294:$G$314,NA,0,1)-_xlfn.XLOOKUP(B1562,'4. Material Balance Activities'!$C$294:$C$314,'4. Material Balance Activities'!$M$294:$M$314,NA,0,1))*G1562)*(1-F1562)</f>
        <v>0</v>
      </c>
      <c r="J1562" s="105" t="s">
        <v>214</v>
      </c>
      <c r="K1562" s="83" t="s">
        <v>214</v>
      </c>
      <c r="L1562" s="102" cm="1">
        <f t="array" ref="L1562">((_xlfn.XLOOKUP(B1562,'4. Material Balance Activities'!$C$294:$C$314,'4. Material Balance Activities'!$J$294:$J$314,NA,0,1)-_xlfn.XLOOKUP(B1562,'4. Material Balance Activities'!$C$294:$C$314,'4. Material Balance Activities'!$P$294:$P$314,NA,0,1))*G1562)*(1-F1562)</f>
        <v>0</v>
      </c>
      <c r="M1562" s="105" t="s">
        <v>214</v>
      </c>
      <c r="N1562" s="83" t="s">
        <v>214</v>
      </c>
    </row>
    <row r="1563" spans="1:14" x14ac:dyDescent="0.25">
      <c r="A1563" s="79" t="s">
        <v>378</v>
      </c>
      <c r="B1563" s="133" t="s">
        <v>356</v>
      </c>
      <c r="C1563" s="137" t="s">
        <v>156</v>
      </c>
      <c r="D1563" s="81" t="str">
        <f>IFERROR(IF(C1563="No CAS","",INDEX('DEQ Pollutant List'!$C$7:$C$611,MATCH('5. Pollutant Emissions - MB'!C1563,'DEQ Pollutant List'!$B$7:$B$611,0))),"")</f>
        <v>Formaldehyde</v>
      </c>
      <c r="E1563" s="115"/>
      <c r="F1563" s="138">
        <v>0</v>
      </c>
      <c r="G1563" s="139">
        <v>1E-3</v>
      </c>
      <c r="H1563" s="104"/>
      <c r="I1563" s="102" cm="1">
        <f t="array" ref="I1563">((_xlfn.XLOOKUP(B1563,'4. Material Balance Activities'!$C$294:$C$314,'4. Material Balance Activities'!$G$294:$G$314,NA,0,1)-_xlfn.XLOOKUP(B1563,'4. Material Balance Activities'!$C$294:$C$314,'4. Material Balance Activities'!$M$294:$M$314,NA,0,1))*G1563)*(1-F1563)</f>
        <v>0</v>
      </c>
      <c r="J1563" s="105" t="s">
        <v>214</v>
      </c>
      <c r="K1563" s="83" t="s">
        <v>214</v>
      </c>
      <c r="L1563" s="102" cm="1">
        <f t="array" ref="L1563">((_xlfn.XLOOKUP(B1563,'4. Material Balance Activities'!$C$294:$C$314,'4. Material Balance Activities'!$J$294:$J$314,NA,0,1)-_xlfn.XLOOKUP(B1563,'4. Material Balance Activities'!$C$294:$C$314,'4. Material Balance Activities'!$P$294:$P$314,NA,0,1))*G1563)*(1-F1563)</f>
        <v>0</v>
      </c>
      <c r="M1563" s="105" t="s">
        <v>214</v>
      </c>
      <c r="N1563" s="83" t="s">
        <v>214</v>
      </c>
    </row>
    <row r="1564" spans="1:14" x14ac:dyDescent="0.25">
      <c r="A1564" s="79" t="s">
        <v>378</v>
      </c>
      <c r="B1564" s="133" t="s">
        <v>356</v>
      </c>
      <c r="C1564" s="137" t="s">
        <v>191</v>
      </c>
      <c r="D1564" s="81" t="str">
        <f>IFERROR(IF(C1564="No CAS","",INDEX('DEQ Pollutant List'!$C$7:$C$611,MATCH('5. Pollutant Emissions - MB'!C1564,'DEQ Pollutant List'!$B$7:$B$611,0))),"")</f>
        <v>Xylene (mixture), including m-xylene, o-xylene, p-xylene</v>
      </c>
      <c r="E1564" s="115"/>
      <c r="F1564" s="138">
        <v>0</v>
      </c>
      <c r="G1564" s="139">
        <v>0.26</v>
      </c>
      <c r="H1564" s="104"/>
      <c r="I1564" s="102" cm="1">
        <f t="array" ref="I1564">((_xlfn.XLOOKUP(B1564,'4. Material Balance Activities'!$C$294:$C$314,'4. Material Balance Activities'!$G$294:$G$314,NA,0,1)-_xlfn.XLOOKUP(B1564,'4. Material Balance Activities'!$C$294:$C$314,'4. Material Balance Activities'!$M$294:$M$314,NA,0,1))*G1564)*(1-F1564)</f>
        <v>0</v>
      </c>
      <c r="J1564" s="105" t="s">
        <v>214</v>
      </c>
      <c r="K1564" s="83" t="s">
        <v>214</v>
      </c>
      <c r="L1564" s="102" cm="1">
        <f t="array" ref="L1564">((_xlfn.XLOOKUP(B1564,'4. Material Balance Activities'!$C$294:$C$314,'4. Material Balance Activities'!$J$294:$J$314,NA,0,1)-_xlfn.XLOOKUP(B1564,'4. Material Balance Activities'!$C$294:$C$314,'4. Material Balance Activities'!$P$294:$P$314,NA,0,1))*G1564)*(1-F1564)</f>
        <v>0</v>
      </c>
      <c r="M1564" s="105" t="s">
        <v>214</v>
      </c>
      <c r="N1564" s="83" t="s">
        <v>214</v>
      </c>
    </row>
    <row r="1565" spans="1:14" x14ac:dyDescent="0.25">
      <c r="A1565" s="79" t="s">
        <v>378</v>
      </c>
      <c r="B1565" s="133" t="s">
        <v>356</v>
      </c>
      <c r="C1565" s="137" t="s">
        <v>181</v>
      </c>
      <c r="D1565" s="81" t="str">
        <f>IFERROR(IF(C1565="No CAS","",INDEX('DEQ Pollutant List'!$C$7:$C$611,MATCH('5. Pollutant Emissions - MB'!C1565,'DEQ Pollutant List'!$B$7:$B$611,0))),"")</f>
        <v>Ethyl benzene</v>
      </c>
      <c r="E1565" s="115"/>
      <c r="F1565" s="138">
        <v>0</v>
      </c>
      <c r="G1565" s="139">
        <v>0.05</v>
      </c>
      <c r="H1565" s="104"/>
      <c r="I1565" s="102" cm="1">
        <f t="array" ref="I1565">((_xlfn.XLOOKUP(B1565,'4. Material Balance Activities'!$C$294:$C$314,'4. Material Balance Activities'!$G$294:$G$314,NA,0,1)-_xlfn.XLOOKUP(B1565,'4. Material Balance Activities'!$C$294:$C$314,'4. Material Balance Activities'!$M$294:$M$314,NA,0,1))*G1565)*(1-F1565)</f>
        <v>0</v>
      </c>
      <c r="J1565" s="105" t="s">
        <v>214</v>
      </c>
      <c r="K1565" s="83" t="s">
        <v>214</v>
      </c>
      <c r="L1565" s="102" cm="1">
        <f t="array" ref="L1565">((_xlfn.XLOOKUP(B1565,'4. Material Balance Activities'!$C$294:$C$314,'4. Material Balance Activities'!$J$294:$J$314,NA,0,1)-_xlfn.XLOOKUP(B1565,'4. Material Balance Activities'!$C$294:$C$314,'4. Material Balance Activities'!$P$294:$P$314,NA,0,1))*G1565)*(1-F1565)</f>
        <v>0</v>
      </c>
      <c r="M1565" s="105" t="s">
        <v>214</v>
      </c>
      <c r="N1565" s="83" t="s">
        <v>214</v>
      </c>
    </row>
    <row r="1566" spans="1:14" x14ac:dyDescent="0.25">
      <c r="A1566" s="79" t="s">
        <v>378</v>
      </c>
      <c r="B1566" s="133" t="s">
        <v>356</v>
      </c>
      <c r="C1566" s="137" t="s">
        <v>430</v>
      </c>
      <c r="D1566" s="81" t="str">
        <f>IFERROR(IF(C1566="No CAS","",INDEX('DEQ Pollutant List'!$C$7:$C$611,MATCH('5. Pollutant Emissions - MB'!C1566,'DEQ Pollutant List'!$B$7:$B$611,0))),"")</f>
        <v>n-Butyl alcohol</v>
      </c>
      <c r="E1566" s="115"/>
      <c r="F1566" s="138">
        <v>0</v>
      </c>
      <c r="G1566" s="139">
        <v>0.01</v>
      </c>
      <c r="H1566" s="104"/>
      <c r="I1566" s="102" cm="1">
        <f t="array" ref="I1566">((_xlfn.XLOOKUP(B1566,'4. Material Balance Activities'!$C$294:$C$314,'4. Material Balance Activities'!$G$294:$G$314,NA,0,1)-_xlfn.XLOOKUP(B1566,'4. Material Balance Activities'!$C$294:$C$314,'4. Material Balance Activities'!$M$294:$M$314,NA,0,1))*G1566)*(1-F1566)</f>
        <v>0</v>
      </c>
      <c r="J1566" s="105" t="s">
        <v>214</v>
      </c>
      <c r="K1566" s="83" t="s">
        <v>214</v>
      </c>
      <c r="L1566" s="102" cm="1">
        <f t="array" ref="L1566">((_xlfn.XLOOKUP(B1566,'4. Material Balance Activities'!$C$294:$C$314,'4. Material Balance Activities'!$J$294:$J$314,NA,0,1)-_xlfn.XLOOKUP(B1566,'4. Material Balance Activities'!$C$294:$C$314,'4. Material Balance Activities'!$P$294:$P$314,NA,0,1))*G1566)*(1-F1566)</f>
        <v>0</v>
      </c>
      <c r="M1566" s="105" t="s">
        <v>214</v>
      </c>
      <c r="N1566" s="83" t="s">
        <v>214</v>
      </c>
    </row>
    <row r="1567" spans="1:14" x14ac:dyDescent="0.25">
      <c r="A1567" s="79" t="s">
        <v>378</v>
      </c>
      <c r="B1567" s="133" t="s">
        <v>356</v>
      </c>
      <c r="C1567" s="137" t="s">
        <v>432</v>
      </c>
      <c r="D1567" s="81" t="str">
        <f>IFERROR(IF(C1567="No CAS","",INDEX('DEQ Pollutant List'!$C$7:$C$611,MATCH('5. Pollutant Emissions - MB'!C1567,'DEQ Pollutant List'!$B$7:$B$611,0))),"")</f>
        <v>Propylene glycol monomethyl ether acetate</v>
      </c>
      <c r="E1567" s="115"/>
      <c r="F1567" s="138">
        <v>0</v>
      </c>
      <c r="G1567" s="139">
        <v>0.04</v>
      </c>
      <c r="H1567" s="104"/>
      <c r="I1567" s="102" cm="1">
        <f t="array" ref="I1567">((_xlfn.XLOOKUP(B1567,'4. Material Balance Activities'!$C$294:$C$314,'4. Material Balance Activities'!$G$294:$G$314,NA,0,1)-_xlfn.XLOOKUP(B1567,'4. Material Balance Activities'!$C$294:$C$314,'4. Material Balance Activities'!$M$294:$M$314,NA,0,1))*G1567)*(1-F1567)</f>
        <v>0</v>
      </c>
      <c r="J1567" s="105" t="s">
        <v>214</v>
      </c>
      <c r="K1567" s="83" t="s">
        <v>214</v>
      </c>
      <c r="L1567" s="102" cm="1">
        <f t="array" ref="L1567">((_xlfn.XLOOKUP(B1567,'4. Material Balance Activities'!$C$294:$C$314,'4. Material Balance Activities'!$J$294:$J$314,NA,0,1)-_xlfn.XLOOKUP(B1567,'4. Material Balance Activities'!$C$294:$C$314,'4. Material Balance Activities'!$P$294:$P$314,NA,0,1))*G1567)*(1-F1567)</f>
        <v>0</v>
      </c>
      <c r="M1567" s="105" t="s">
        <v>214</v>
      </c>
      <c r="N1567" s="83" t="s">
        <v>214</v>
      </c>
    </row>
    <row r="1568" spans="1:14" x14ac:dyDescent="0.25">
      <c r="A1568" s="79" t="s">
        <v>378</v>
      </c>
      <c r="B1568" s="133" t="s">
        <v>357</v>
      </c>
      <c r="C1568" s="137" t="s">
        <v>191</v>
      </c>
      <c r="D1568" s="81" t="str">
        <f>IFERROR(IF(C1568="No CAS","",INDEX('DEQ Pollutant List'!$C$7:$C$611,MATCH('5. Pollutant Emissions - MB'!C1568,'DEQ Pollutant List'!$B$7:$B$611,0))),"")</f>
        <v>Xylene (mixture), including m-xylene, o-xylene, p-xylene</v>
      </c>
      <c r="E1568" s="115"/>
      <c r="F1568" s="138">
        <v>0</v>
      </c>
      <c r="G1568" s="139">
        <v>0.26</v>
      </c>
      <c r="H1568" s="104"/>
      <c r="I1568" s="102" cm="1">
        <f t="array" ref="I1568">((_xlfn.XLOOKUP(B1568,'4. Material Balance Activities'!$C$294:$C$314,'4. Material Balance Activities'!$G$294:$G$314,NA,0,1)-_xlfn.XLOOKUP(B1568,'4. Material Balance Activities'!$C$294:$C$314,'4. Material Balance Activities'!$M$294:$M$314,NA,0,1))*G1568)*(1-F1568)</f>
        <v>0</v>
      </c>
      <c r="J1568" s="105" t="s">
        <v>214</v>
      </c>
      <c r="K1568" s="83" t="s">
        <v>214</v>
      </c>
      <c r="L1568" s="102" cm="1">
        <f t="array" ref="L1568">((_xlfn.XLOOKUP(B1568,'4. Material Balance Activities'!$C$294:$C$314,'4. Material Balance Activities'!$J$294:$J$314,NA,0,1)-_xlfn.XLOOKUP(B1568,'4. Material Balance Activities'!$C$294:$C$314,'4. Material Balance Activities'!$P$294:$P$314,NA,0,1))*G1568)*(1-F1568)</f>
        <v>0</v>
      </c>
      <c r="M1568" s="105" t="s">
        <v>214</v>
      </c>
      <c r="N1568" s="83" t="s">
        <v>214</v>
      </c>
    </row>
    <row r="1569" spans="1:14" x14ac:dyDescent="0.25">
      <c r="A1569" s="79" t="s">
        <v>378</v>
      </c>
      <c r="B1569" s="133" t="s">
        <v>357</v>
      </c>
      <c r="C1569" s="137" t="s">
        <v>181</v>
      </c>
      <c r="D1569" s="81" t="str">
        <f>IFERROR(IF(C1569="No CAS","",INDEX('DEQ Pollutant List'!$C$7:$C$611,MATCH('5. Pollutant Emissions - MB'!C1569,'DEQ Pollutant List'!$B$7:$B$611,0))),"")</f>
        <v>Ethyl benzene</v>
      </c>
      <c r="E1569" s="115"/>
      <c r="F1569" s="138">
        <v>0</v>
      </c>
      <c r="G1569" s="139">
        <v>0.05</v>
      </c>
      <c r="H1569" s="104"/>
      <c r="I1569" s="102" cm="1">
        <f t="array" ref="I1569">((_xlfn.XLOOKUP(B1569,'4. Material Balance Activities'!$C$294:$C$314,'4. Material Balance Activities'!$G$294:$G$314,NA,0,1)-_xlfn.XLOOKUP(B1569,'4. Material Balance Activities'!$C$294:$C$314,'4. Material Balance Activities'!$M$294:$M$314,NA,0,1))*G1569)*(1-F1569)</f>
        <v>0</v>
      </c>
      <c r="J1569" s="105" t="s">
        <v>214</v>
      </c>
      <c r="K1569" s="83" t="s">
        <v>214</v>
      </c>
      <c r="L1569" s="102" cm="1">
        <f t="array" ref="L1569">((_xlfn.XLOOKUP(B1569,'4. Material Balance Activities'!$C$294:$C$314,'4. Material Balance Activities'!$J$294:$J$314,NA,0,1)-_xlfn.XLOOKUP(B1569,'4. Material Balance Activities'!$C$294:$C$314,'4. Material Balance Activities'!$P$294:$P$314,NA,0,1))*G1569)*(1-F1569)</f>
        <v>0</v>
      </c>
      <c r="M1569" s="105" t="s">
        <v>214</v>
      </c>
      <c r="N1569" s="83" t="s">
        <v>214</v>
      </c>
    </row>
    <row r="1570" spans="1:14" x14ac:dyDescent="0.25">
      <c r="A1570" s="79" t="s">
        <v>378</v>
      </c>
      <c r="B1570" s="133" t="s">
        <v>357</v>
      </c>
      <c r="C1570" s="137" t="s">
        <v>430</v>
      </c>
      <c r="D1570" s="81" t="str">
        <f>IFERROR(IF(C1570="No CAS","",INDEX('DEQ Pollutant List'!$C$7:$C$611,MATCH('5. Pollutant Emissions - MB'!C1570,'DEQ Pollutant List'!$B$7:$B$611,0))),"")</f>
        <v>n-Butyl alcohol</v>
      </c>
      <c r="E1570" s="115"/>
      <c r="F1570" s="138">
        <v>0</v>
      </c>
      <c r="G1570" s="139">
        <v>0.01</v>
      </c>
      <c r="H1570" s="104"/>
      <c r="I1570" s="102" cm="1">
        <f t="array" ref="I1570">((_xlfn.XLOOKUP(B1570,'4. Material Balance Activities'!$C$294:$C$314,'4. Material Balance Activities'!$G$294:$G$314,NA,0,1)-_xlfn.XLOOKUP(B1570,'4. Material Balance Activities'!$C$294:$C$314,'4. Material Balance Activities'!$M$294:$M$314,NA,0,1))*G1570)*(1-F1570)</f>
        <v>0</v>
      </c>
      <c r="J1570" s="105" t="s">
        <v>214</v>
      </c>
      <c r="K1570" s="83" t="s">
        <v>214</v>
      </c>
      <c r="L1570" s="102" cm="1">
        <f t="array" ref="L1570">((_xlfn.XLOOKUP(B1570,'4. Material Balance Activities'!$C$294:$C$314,'4. Material Balance Activities'!$J$294:$J$314,NA,0,1)-_xlfn.XLOOKUP(B1570,'4. Material Balance Activities'!$C$294:$C$314,'4. Material Balance Activities'!$P$294:$P$314,NA,0,1))*G1570)*(1-F1570)</f>
        <v>0</v>
      </c>
      <c r="M1570" s="105" t="s">
        <v>214</v>
      </c>
      <c r="N1570" s="83" t="s">
        <v>214</v>
      </c>
    </row>
    <row r="1571" spans="1:14" x14ac:dyDescent="0.25">
      <c r="A1571" s="79" t="s">
        <v>378</v>
      </c>
      <c r="B1571" s="133" t="s">
        <v>357</v>
      </c>
      <c r="C1571" s="137" t="s">
        <v>432</v>
      </c>
      <c r="D1571" s="81" t="str">
        <f>IFERROR(IF(C1571="No CAS","",INDEX('DEQ Pollutant List'!$C$7:$C$611,MATCH('5. Pollutant Emissions - MB'!C1571,'DEQ Pollutant List'!$B$7:$B$611,0))),"")</f>
        <v>Propylene glycol monomethyl ether acetate</v>
      </c>
      <c r="E1571" s="115"/>
      <c r="F1571" s="138">
        <v>0</v>
      </c>
      <c r="G1571" s="139">
        <v>0.04</v>
      </c>
      <c r="H1571" s="104"/>
      <c r="I1571" s="102" cm="1">
        <f t="array" ref="I1571">((_xlfn.XLOOKUP(B1571,'4. Material Balance Activities'!$C$294:$C$314,'4. Material Balance Activities'!$G$294:$G$314,NA,0,1)-_xlfn.XLOOKUP(B1571,'4. Material Balance Activities'!$C$294:$C$314,'4. Material Balance Activities'!$M$294:$M$314,NA,0,1))*G1571)*(1-F1571)</f>
        <v>0</v>
      </c>
      <c r="J1571" s="105" t="s">
        <v>214</v>
      </c>
      <c r="K1571" s="83" t="s">
        <v>214</v>
      </c>
      <c r="L1571" s="102" cm="1">
        <f t="array" ref="L1571">((_xlfn.XLOOKUP(B1571,'4. Material Balance Activities'!$C$294:$C$314,'4. Material Balance Activities'!$J$294:$J$314,NA,0,1)-_xlfn.XLOOKUP(B1571,'4. Material Balance Activities'!$C$294:$C$314,'4. Material Balance Activities'!$P$294:$P$314,NA,0,1))*G1571)*(1-F1571)</f>
        <v>0</v>
      </c>
      <c r="M1571" s="105" t="s">
        <v>214</v>
      </c>
      <c r="N1571" s="83" t="s">
        <v>214</v>
      </c>
    </row>
    <row r="1572" spans="1:14" x14ac:dyDescent="0.25">
      <c r="A1572" s="79" t="s">
        <v>378</v>
      </c>
      <c r="B1572" s="133" t="s">
        <v>358</v>
      </c>
      <c r="C1572" s="137" t="s">
        <v>438</v>
      </c>
      <c r="D1572" s="81" t="str">
        <f>IFERROR(IF(C1572="No CAS","",INDEX('DEQ Pollutant List'!$C$7:$C$611,MATCH('5. Pollutant Emissions - MB'!C1572,'DEQ Pollutant List'!$B$7:$B$611,0))),"")</f>
        <v>m-Xylene</v>
      </c>
      <c r="E1572" s="115"/>
      <c r="F1572" s="138">
        <v>0</v>
      </c>
      <c r="G1572" s="139">
        <v>0.01</v>
      </c>
      <c r="H1572" s="104"/>
      <c r="I1572" s="102" cm="1">
        <f t="array" ref="I1572">((_xlfn.XLOOKUP(B1572,'4. Material Balance Activities'!$C$294:$C$314,'4. Material Balance Activities'!$G$294:$G$314,NA,0,1)-_xlfn.XLOOKUP(B1572,'4. Material Balance Activities'!$C$294:$C$314,'4. Material Balance Activities'!$M$294:$M$314,NA,0,1))*G1572)*(1-F1572)</f>
        <v>0</v>
      </c>
      <c r="J1572" s="105" t="s">
        <v>214</v>
      </c>
      <c r="K1572" s="83" t="s">
        <v>214</v>
      </c>
      <c r="L1572" s="102" cm="1">
        <f t="array" ref="L1572">((_xlfn.XLOOKUP(B1572,'4. Material Balance Activities'!$C$294:$C$314,'4. Material Balance Activities'!$J$294:$J$314,NA,0,1)-_xlfn.XLOOKUP(B1572,'4. Material Balance Activities'!$C$294:$C$314,'4. Material Balance Activities'!$P$294:$P$314,NA,0,1))*G1572)*(1-F1572)</f>
        <v>0</v>
      </c>
      <c r="M1572" s="105" t="s">
        <v>214</v>
      </c>
      <c r="N1572" s="83" t="s">
        <v>214</v>
      </c>
    </row>
    <row r="1573" spans="1:14" x14ac:dyDescent="0.25">
      <c r="A1573" s="79" t="s">
        <v>378</v>
      </c>
      <c r="B1573" s="133" t="s">
        <v>358</v>
      </c>
      <c r="C1573" s="137" t="s">
        <v>181</v>
      </c>
      <c r="D1573" s="81" t="str">
        <f>IFERROR(IF(C1573="No CAS","",INDEX('DEQ Pollutant List'!$C$7:$C$611,MATCH('5. Pollutant Emissions - MB'!C1573,'DEQ Pollutant List'!$B$7:$B$611,0))),"")</f>
        <v>Ethyl benzene</v>
      </c>
      <c r="E1573" s="115"/>
      <c r="F1573" s="138">
        <v>0</v>
      </c>
      <c r="G1573" s="139">
        <v>1E-3</v>
      </c>
      <c r="H1573" s="104"/>
      <c r="I1573" s="102" cm="1">
        <f t="array" ref="I1573">((_xlfn.XLOOKUP(B1573,'4. Material Balance Activities'!$C$294:$C$314,'4. Material Balance Activities'!$G$294:$G$314,NA,0,1)-_xlfn.XLOOKUP(B1573,'4. Material Balance Activities'!$C$294:$C$314,'4. Material Balance Activities'!$M$294:$M$314,NA,0,1))*G1573)*(1-F1573)</f>
        <v>0</v>
      </c>
      <c r="J1573" s="105" t="s">
        <v>214</v>
      </c>
      <c r="K1573" s="83" t="s">
        <v>214</v>
      </c>
      <c r="L1573" s="102" cm="1">
        <f t="array" ref="L1573">((_xlfn.XLOOKUP(B1573,'4. Material Balance Activities'!$C$294:$C$314,'4. Material Balance Activities'!$J$294:$J$314,NA,0,1)-_xlfn.XLOOKUP(B1573,'4. Material Balance Activities'!$C$294:$C$314,'4. Material Balance Activities'!$P$294:$P$314,NA,0,1))*G1573)*(1-F1573)</f>
        <v>0</v>
      </c>
      <c r="M1573" s="105" t="s">
        <v>214</v>
      </c>
      <c r="N1573" s="83" t="s">
        <v>214</v>
      </c>
    </row>
    <row r="1574" spans="1:14" x14ac:dyDescent="0.25">
      <c r="A1574" s="79" t="s">
        <v>378</v>
      </c>
      <c r="B1574" s="133" t="s">
        <v>229</v>
      </c>
      <c r="C1574" s="137" t="s">
        <v>425</v>
      </c>
      <c r="D1574" s="81" t="str">
        <f>IFERROR(IF(C1574="No CAS","",INDEX('DEQ Pollutant List'!$C$7:$C$611,MATCH('5. Pollutant Emissions - MB'!C1574,'DEQ Pollutant List'!$B$7:$B$611,0))),"")</f>
        <v>2-Butanone (methyl ethyl ketone)</v>
      </c>
      <c r="E1574" s="115"/>
      <c r="F1574" s="138">
        <v>0</v>
      </c>
      <c r="G1574" s="139">
        <v>0.01</v>
      </c>
      <c r="H1574" s="104"/>
      <c r="I1574" s="102" cm="1">
        <f t="array" ref="I1574">((_xlfn.XLOOKUP(B1574,'4. Material Balance Activities'!$C$294:$C$314,'4. Material Balance Activities'!$G$294:$G$314,NA,0,1)-_xlfn.XLOOKUP(B1574,'4. Material Balance Activities'!$C$294:$C$314,'4. Material Balance Activities'!$M$294:$M$314,NA,0,1))*G1574)*(1-F1574)</f>
        <v>0</v>
      </c>
      <c r="J1574" s="105" t="s">
        <v>214</v>
      </c>
      <c r="K1574" s="83" t="s">
        <v>214</v>
      </c>
      <c r="L1574" s="102" cm="1">
        <f t="array" ref="L1574">((_xlfn.XLOOKUP(B1574,'4. Material Balance Activities'!$C$294:$C$314,'4. Material Balance Activities'!$J$294:$J$314,NA,0,1)-_xlfn.XLOOKUP(B1574,'4. Material Balance Activities'!$C$294:$C$314,'4. Material Balance Activities'!$P$294:$P$314,NA,0,1))*G1574)*(1-F1574)</f>
        <v>0</v>
      </c>
      <c r="M1574" s="105" t="s">
        <v>214</v>
      </c>
      <c r="N1574" s="83" t="s">
        <v>214</v>
      </c>
    </row>
    <row r="1575" spans="1:14" x14ac:dyDescent="0.25">
      <c r="A1575" s="79" t="s">
        <v>378</v>
      </c>
      <c r="B1575" s="133" t="s">
        <v>231</v>
      </c>
      <c r="C1575" s="137" t="s">
        <v>420</v>
      </c>
      <c r="D1575" s="81" t="str">
        <f>IFERROR(IF(C1575="No CAS","",INDEX('DEQ Pollutant List'!$C$7:$C$611,MATCH('5. Pollutant Emissions - MB'!C1575,'DEQ Pollutant List'!$B$7:$B$611,0))),"")</f>
        <v>Acetone</v>
      </c>
      <c r="E1575" s="115"/>
      <c r="F1575" s="138">
        <v>0</v>
      </c>
      <c r="G1575" s="139">
        <v>1E-3</v>
      </c>
      <c r="H1575" s="104"/>
      <c r="I1575" s="102" cm="1">
        <f t="array" ref="I1575">((_xlfn.XLOOKUP(B1575,'4. Material Balance Activities'!$C$294:$C$314,'4. Material Balance Activities'!$G$294:$G$314,NA,0,1)-_xlfn.XLOOKUP(B1575,'4. Material Balance Activities'!$C$294:$C$314,'4. Material Balance Activities'!$M$294:$M$314,NA,0,1))*G1575)*(1-F1575)</f>
        <v>0</v>
      </c>
      <c r="J1575" s="105" t="s">
        <v>214</v>
      </c>
      <c r="K1575" s="83" t="s">
        <v>214</v>
      </c>
      <c r="L1575" s="102" cm="1">
        <f t="array" ref="L1575">((_xlfn.XLOOKUP(B1575,'4. Material Balance Activities'!$C$294:$C$314,'4. Material Balance Activities'!$J$294:$J$314,NA,0,1)-_xlfn.XLOOKUP(B1575,'4. Material Balance Activities'!$C$294:$C$314,'4. Material Balance Activities'!$P$294:$P$314,NA,0,1))*G1575)*(1-F1575)</f>
        <v>0</v>
      </c>
      <c r="M1575" s="105" t="s">
        <v>214</v>
      </c>
      <c r="N1575" s="83" t="s">
        <v>214</v>
      </c>
    </row>
    <row r="1576" spans="1:14" x14ac:dyDescent="0.25">
      <c r="A1576" s="79" t="s">
        <v>378</v>
      </c>
      <c r="B1576" s="133" t="s">
        <v>232</v>
      </c>
      <c r="C1576" s="137" t="s">
        <v>420</v>
      </c>
      <c r="D1576" s="81" t="str">
        <f>IFERROR(IF(C1576="No CAS","",INDEX('DEQ Pollutant List'!$C$7:$C$611,MATCH('5. Pollutant Emissions - MB'!C1576,'DEQ Pollutant List'!$B$7:$B$611,0))),"")</f>
        <v>Acetone</v>
      </c>
      <c r="E1576" s="115"/>
      <c r="F1576" s="138">
        <v>0</v>
      </c>
      <c r="G1576" s="139">
        <v>0.01</v>
      </c>
      <c r="H1576" s="104"/>
      <c r="I1576" s="102" cm="1">
        <f t="array" ref="I1576">((_xlfn.XLOOKUP(B1576,'4. Material Balance Activities'!$C$294:$C$314,'4. Material Balance Activities'!$G$294:$G$314,NA,0,1)-_xlfn.XLOOKUP(B1576,'4. Material Balance Activities'!$C$294:$C$314,'4. Material Balance Activities'!$M$294:$M$314,NA,0,1))*G1576)*(1-F1576)</f>
        <v>0</v>
      </c>
      <c r="J1576" s="105" t="s">
        <v>214</v>
      </c>
      <c r="K1576" s="83" t="s">
        <v>214</v>
      </c>
      <c r="L1576" s="102" cm="1">
        <f t="array" ref="L1576">((_xlfn.XLOOKUP(B1576,'4. Material Balance Activities'!$C$294:$C$314,'4. Material Balance Activities'!$J$294:$J$314,NA,0,1)-_xlfn.XLOOKUP(B1576,'4. Material Balance Activities'!$C$294:$C$314,'4. Material Balance Activities'!$P$294:$P$314,NA,0,1))*G1576)*(1-F1576)</f>
        <v>0</v>
      </c>
      <c r="M1576" s="105" t="s">
        <v>214</v>
      </c>
      <c r="N1576" s="83" t="s">
        <v>214</v>
      </c>
    </row>
    <row r="1577" spans="1:14" x14ac:dyDescent="0.25">
      <c r="A1577" s="79" t="s">
        <v>378</v>
      </c>
      <c r="B1577" s="133" t="s">
        <v>233</v>
      </c>
      <c r="C1577" s="137" t="s">
        <v>424</v>
      </c>
      <c r="D1577" s="81" t="str">
        <f>IFERROR(IF(C1577="No CAS","",INDEX('DEQ Pollutant List'!$C$7:$C$611,MATCH('5. Pollutant Emissions - MB'!C1577,'DEQ Pollutant List'!$B$7:$B$611,0))),"")</f>
        <v>Isopropyl alcohol</v>
      </c>
      <c r="E1577" s="115"/>
      <c r="F1577" s="138">
        <v>0</v>
      </c>
      <c r="G1577" s="139">
        <v>0.04</v>
      </c>
      <c r="H1577" s="104"/>
      <c r="I1577" s="102" cm="1">
        <f t="array" ref="I1577">((_xlfn.XLOOKUP(B1577,'4. Material Balance Activities'!$C$294:$C$314,'4. Material Balance Activities'!$G$294:$G$314,NA,0,1)-_xlfn.XLOOKUP(B1577,'4. Material Balance Activities'!$C$294:$C$314,'4. Material Balance Activities'!$M$294:$M$314,NA,0,1))*G1577)*(1-F1577)</f>
        <v>0</v>
      </c>
      <c r="J1577" s="105" t="s">
        <v>214</v>
      </c>
      <c r="K1577" s="83" t="s">
        <v>214</v>
      </c>
      <c r="L1577" s="102" cm="1">
        <f t="array" ref="L1577">((_xlfn.XLOOKUP(B1577,'4. Material Balance Activities'!$C$294:$C$314,'4. Material Balance Activities'!$J$294:$J$314,NA,0,1)-_xlfn.XLOOKUP(B1577,'4. Material Balance Activities'!$C$294:$C$314,'4. Material Balance Activities'!$P$294:$P$314,NA,0,1))*G1577)*(1-F1577)</f>
        <v>0</v>
      </c>
      <c r="M1577" s="105" t="s">
        <v>214</v>
      </c>
      <c r="N1577" s="83" t="s">
        <v>214</v>
      </c>
    </row>
    <row r="1578" spans="1:14" x14ac:dyDescent="0.25">
      <c r="A1578" s="79" t="s">
        <v>378</v>
      </c>
      <c r="B1578" s="133" t="s">
        <v>233</v>
      </c>
      <c r="C1578" s="137" t="s">
        <v>420</v>
      </c>
      <c r="D1578" s="81" t="str">
        <f>IFERROR(IF(C1578="No CAS","",INDEX('DEQ Pollutant List'!$C$7:$C$611,MATCH('5. Pollutant Emissions - MB'!C1578,'DEQ Pollutant List'!$B$7:$B$611,0))),"")</f>
        <v>Acetone</v>
      </c>
      <c r="E1578" s="115"/>
      <c r="F1578" s="138">
        <v>0</v>
      </c>
      <c r="G1578" s="139">
        <v>0.03</v>
      </c>
      <c r="H1578" s="104"/>
      <c r="I1578" s="102" cm="1">
        <f t="array" ref="I1578">((_xlfn.XLOOKUP(B1578,'4. Material Balance Activities'!$C$294:$C$314,'4. Material Balance Activities'!$G$294:$G$314,NA,0,1)-_xlfn.XLOOKUP(B1578,'4. Material Balance Activities'!$C$294:$C$314,'4. Material Balance Activities'!$M$294:$M$314,NA,0,1))*G1578)*(1-F1578)</f>
        <v>0</v>
      </c>
      <c r="J1578" s="105" t="s">
        <v>214</v>
      </c>
      <c r="K1578" s="83" t="s">
        <v>214</v>
      </c>
      <c r="L1578" s="102" cm="1">
        <f t="array" ref="L1578">((_xlfn.XLOOKUP(B1578,'4. Material Balance Activities'!$C$294:$C$314,'4. Material Balance Activities'!$J$294:$J$314,NA,0,1)-_xlfn.XLOOKUP(B1578,'4. Material Balance Activities'!$C$294:$C$314,'4. Material Balance Activities'!$P$294:$P$314,NA,0,1))*G1578)*(1-F1578)</f>
        <v>0</v>
      </c>
      <c r="M1578" s="105" t="s">
        <v>214</v>
      </c>
      <c r="N1578" s="83" t="s">
        <v>214</v>
      </c>
    </row>
    <row r="1579" spans="1:14" x14ac:dyDescent="0.25">
      <c r="A1579" s="79" t="s">
        <v>378</v>
      </c>
      <c r="B1579" s="133" t="s">
        <v>381</v>
      </c>
      <c r="C1579" s="137" t="s">
        <v>191</v>
      </c>
      <c r="D1579" s="81" t="str">
        <f>IFERROR(IF(C1579="No CAS","",INDEX('DEQ Pollutant List'!$C$7:$C$611,MATCH('5. Pollutant Emissions - MB'!C1579,'DEQ Pollutant List'!$B$7:$B$611,0))),"")</f>
        <v>Xylene (mixture), including m-xylene, o-xylene, p-xylene</v>
      </c>
      <c r="E1579" s="115"/>
      <c r="F1579" s="138" t="s">
        <v>426</v>
      </c>
      <c r="G1579" s="139" t="s">
        <v>426</v>
      </c>
      <c r="H1579" s="104" t="s">
        <v>460</v>
      </c>
      <c r="I1579" s="102" t="s">
        <v>214</v>
      </c>
      <c r="J1579" s="105">
        <v>5283.5055125148983</v>
      </c>
      <c r="K1579" s="83">
        <v>5283.5055125148983</v>
      </c>
      <c r="L1579" s="102" t="s">
        <v>214</v>
      </c>
      <c r="M1579" s="105">
        <f>J1579/365</f>
        <v>14.475357568533967</v>
      </c>
      <c r="N1579" s="83">
        <f>K1579/365</f>
        <v>14.475357568533967</v>
      </c>
    </row>
    <row r="1580" spans="1:14" x14ac:dyDescent="0.25">
      <c r="A1580" s="79" t="s">
        <v>378</v>
      </c>
      <c r="B1580" s="133" t="s">
        <v>381</v>
      </c>
      <c r="C1580" s="137" t="s">
        <v>181</v>
      </c>
      <c r="D1580" s="81" t="str">
        <f>IFERROR(IF(C1580="No CAS","",INDEX('DEQ Pollutant List'!$C$7:$C$611,MATCH('5. Pollutant Emissions - MB'!C1580,'DEQ Pollutant List'!$B$7:$B$611,0))),"")</f>
        <v>Ethyl benzene</v>
      </c>
      <c r="E1580" s="115"/>
      <c r="F1580" s="138" t="s">
        <v>426</v>
      </c>
      <c r="G1580" s="139" t="s">
        <v>426</v>
      </c>
      <c r="H1580" s="104" t="s">
        <v>460</v>
      </c>
      <c r="I1580" s="102" t="s">
        <v>214</v>
      </c>
      <c r="J1580" s="105">
        <v>862.45932657926096</v>
      </c>
      <c r="K1580" s="83">
        <v>862.45932657926096</v>
      </c>
      <c r="L1580" s="102" t="s">
        <v>214</v>
      </c>
      <c r="M1580" s="105">
        <f t="shared" ref="M1580:M1603" si="28">J1580/365</f>
        <v>2.3629022646007152</v>
      </c>
      <c r="N1580" s="83">
        <f t="shared" ref="N1580:N1603" si="29">K1580/365</f>
        <v>2.3629022646007152</v>
      </c>
    </row>
    <row r="1581" spans="1:14" x14ac:dyDescent="0.25">
      <c r="A1581" s="79" t="s">
        <v>378</v>
      </c>
      <c r="B1581" s="133" t="s">
        <v>381</v>
      </c>
      <c r="C1581" s="137" t="s">
        <v>189</v>
      </c>
      <c r="D1581" s="81" t="str">
        <f>IFERROR(IF(C1581="No CAS","",INDEX('DEQ Pollutant List'!$C$7:$C$611,MATCH('5. Pollutant Emissions - MB'!C1581,'DEQ Pollutant List'!$B$7:$B$611,0))),"")</f>
        <v>Toluene</v>
      </c>
      <c r="E1581" s="115"/>
      <c r="F1581" s="138" t="s">
        <v>426</v>
      </c>
      <c r="G1581" s="139" t="s">
        <v>426</v>
      </c>
      <c r="H1581" s="104" t="s">
        <v>460</v>
      </c>
      <c r="I1581" s="102" t="s">
        <v>214</v>
      </c>
      <c r="J1581" s="105">
        <v>1.6975697556615019</v>
      </c>
      <c r="K1581" s="83">
        <v>1.6975697556615019</v>
      </c>
      <c r="L1581" s="102" t="s">
        <v>214</v>
      </c>
      <c r="M1581" s="105">
        <f t="shared" si="28"/>
        <v>4.6508760429082247E-3</v>
      </c>
      <c r="N1581" s="83">
        <f t="shared" si="29"/>
        <v>4.6508760429082247E-3</v>
      </c>
    </row>
    <row r="1582" spans="1:14" x14ac:dyDescent="0.25">
      <c r="A1582" s="79" t="s">
        <v>378</v>
      </c>
      <c r="B1582" s="133" t="s">
        <v>381</v>
      </c>
      <c r="C1582" s="137" t="s">
        <v>422</v>
      </c>
      <c r="D1582" s="81" t="str">
        <f>IFERROR(IF(C1582="No CAS","",INDEX('DEQ Pollutant List'!$C$7:$C$611,MATCH('5. Pollutant Emissions - MB'!C1582,'DEQ Pollutant List'!$B$7:$B$611,0))),"")</f>
        <v>Methyl isobutyl ketone (MIBK, hexone)</v>
      </c>
      <c r="E1582" s="115"/>
      <c r="F1582" s="138" t="s">
        <v>426</v>
      </c>
      <c r="G1582" s="139" t="s">
        <v>426</v>
      </c>
      <c r="H1582" s="104" t="s">
        <v>460</v>
      </c>
      <c r="I1582" s="102" t="s">
        <v>214</v>
      </c>
      <c r="J1582" s="105">
        <v>0</v>
      </c>
      <c r="K1582" s="83">
        <v>0</v>
      </c>
      <c r="L1582" s="102" t="s">
        <v>214</v>
      </c>
      <c r="M1582" s="105">
        <f t="shared" si="28"/>
        <v>0</v>
      </c>
      <c r="N1582" s="83">
        <f t="shared" si="29"/>
        <v>0</v>
      </c>
    </row>
    <row r="1583" spans="1:14" x14ac:dyDescent="0.25">
      <c r="A1583" s="79" t="s">
        <v>378</v>
      </c>
      <c r="B1583" s="133" t="s">
        <v>381</v>
      </c>
      <c r="C1583" s="137" t="s">
        <v>187</v>
      </c>
      <c r="D1583" s="81" t="str">
        <f>IFERROR(IF(C1583="No CAS","",INDEX('DEQ Pollutant List'!$C$7:$C$611,MATCH('5. Pollutant Emissions - MB'!C1583,'DEQ Pollutant List'!$B$7:$B$611,0))),"")</f>
        <v>Naphthalene</v>
      </c>
      <c r="E1583" s="115"/>
      <c r="F1583" s="138" t="s">
        <v>426</v>
      </c>
      <c r="G1583" s="139" t="s">
        <v>426</v>
      </c>
      <c r="H1583" s="104" t="s">
        <v>460</v>
      </c>
      <c r="I1583" s="102" t="s">
        <v>214</v>
      </c>
      <c r="J1583" s="105">
        <v>47.815348033373056</v>
      </c>
      <c r="K1583" s="83">
        <v>47.815348033373056</v>
      </c>
      <c r="L1583" s="102" t="s">
        <v>214</v>
      </c>
      <c r="M1583" s="105">
        <f t="shared" si="28"/>
        <v>0.13100095351609056</v>
      </c>
      <c r="N1583" s="83">
        <f t="shared" si="29"/>
        <v>0.13100095351609056</v>
      </c>
    </row>
    <row r="1584" spans="1:14" x14ac:dyDescent="0.25">
      <c r="A1584" s="79" t="s">
        <v>378</v>
      </c>
      <c r="B1584" s="133" t="s">
        <v>381</v>
      </c>
      <c r="C1584" s="137" t="s">
        <v>428</v>
      </c>
      <c r="D1584" s="81" t="str">
        <f>IFERROR(IF(C1584="No CAS","",INDEX('DEQ Pollutant List'!$C$7:$C$611,MATCH('5. Pollutant Emissions - MB'!C1584,'DEQ Pollutant List'!$B$7:$B$611,0))),"")</f>
        <v>Isopropylbenzene (cumene)</v>
      </c>
      <c r="E1584" s="115"/>
      <c r="F1584" s="138" t="s">
        <v>426</v>
      </c>
      <c r="G1584" s="139" t="s">
        <v>426</v>
      </c>
      <c r="H1584" s="104" t="s">
        <v>460</v>
      </c>
      <c r="I1584" s="102" t="s">
        <v>214</v>
      </c>
      <c r="J1584" s="105">
        <v>57.639416567342082</v>
      </c>
      <c r="K1584" s="83">
        <v>57.639416567342082</v>
      </c>
      <c r="L1584" s="102" t="s">
        <v>214</v>
      </c>
      <c r="M1584" s="105">
        <f t="shared" si="28"/>
        <v>0.15791620977353996</v>
      </c>
      <c r="N1584" s="83">
        <f t="shared" si="29"/>
        <v>0.15791620977353996</v>
      </c>
    </row>
    <row r="1585" spans="1:14" x14ac:dyDescent="0.25">
      <c r="A1585" s="79" t="s">
        <v>378</v>
      </c>
      <c r="B1585" s="133" t="s">
        <v>381</v>
      </c>
      <c r="C1585" s="137" t="s">
        <v>156</v>
      </c>
      <c r="D1585" s="81" t="str">
        <f>IFERROR(IF(C1585="No CAS","",INDEX('DEQ Pollutant List'!$C$7:$C$611,MATCH('5. Pollutant Emissions - MB'!C1585,'DEQ Pollutant List'!$B$7:$B$611,0))),"")</f>
        <v>Formaldehyde</v>
      </c>
      <c r="E1585" s="115"/>
      <c r="F1585" s="138" t="s">
        <v>426</v>
      </c>
      <c r="G1585" s="139" t="s">
        <v>426</v>
      </c>
      <c r="H1585" s="104" t="s">
        <v>460</v>
      </c>
      <c r="I1585" s="102" t="s">
        <v>214</v>
      </c>
      <c r="J1585" s="105">
        <v>16.883098927294398</v>
      </c>
      <c r="K1585" s="83">
        <v>16.883098927294398</v>
      </c>
      <c r="L1585" s="102" t="s">
        <v>214</v>
      </c>
      <c r="M1585" s="105">
        <f t="shared" si="28"/>
        <v>4.6255065554231228E-2</v>
      </c>
      <c r="N1585" s="83">
        <f t="shared" si="29"/>
        <v>4.6255065554231228E-2</v>
      </c>
    </row>
    <row r="1586" spans="1:14" x14ac:dyDescent="0.25">
      <c r="A1586" s="79" t="s">
        <v>378</v>
      </c>
      <c r="B1586" s="133" t="s">
        <v>381</v>
      </c>
      <c r="C1586" s="137" t="s">
        <v>429</v>
      </c>
      <c r="D1586" s="81" t="str">
        <f>IFERROR(IF(C1586="No CAS","",INDEX('DEQ Pollutant List'!$C$7:$C$611,MATCH('5. Pollutant Emissions - MB'!C1586,'DEQ Pollutant List'!$B$7:$B$611,0))),"")</f>
        <v>Ethylene glycol monobutyl ether</v>
      </c>
      <c r="E1586" s="115"/>
      <c r="F1586" s="138" t="s">
        <v>426</v>
      </c>
      <c r="G1586" s="139" t="s">
        <v>426</v>
      </c>
      <c r="H1586" s="104" t="s">
        <v>460</v>
      </c>
      <c r="I1586" s="102" t="s">
        <v>214</v>
      </c>
      <c r="J1586" s="105">
        <v>49.229522914183548</v>
      </c>
      <c r="K1586" s="83">
        <v>49.229522914183548</v>
      </c>
      <c r="L1586" s="102" t="s">
        <v>214</v>
      </c>
      <c r="M1586" s="105">
        <f t="shared" si="28"/>
        <v>0.1348754052443385</v>
      </c>
      <c r="N1586" s="83">
        <f t="shared" si="29"/>
        <v>0.1348754052443385</v>
      </c>
    </row>
    <row r="1587" spans="1:14" x14ac:dyDescent="0.25">
      <c r="A1587" s="79" t="s">
        <v>378</v>
      </c>
      <c r="B1587" s="133" t="s">
        <v>381</v>
      </c>
      <c r="C1587" s="137" t="s">
        <v>430</v>
      </c>
      <c r="D1587" s="81" t="str">
        <f>IFERROR(IF(C1587="No CAS","",INDEX('DEQ Pollutant List'!$C$7:$C$611,MATCH('5. Pollutant Emissions - MB'!C1587,'DEQ Pollutant List'!$B$7:$B$611,0))),"")</f>
        <v>n-Butyl alcohol</v>
      </c>
      <c r="E1587" s="115"/>
      <c r="F1587" s="138" t="s">
        <v>426</v>
      </c>
      <c r="G1587" s="139" t="s">
        <v>426</v>
      </c>
      <c r="H1587" s="104" t="s">
        <v>460</v>
      </c>
      <c r="I1587" s="102" t="s">
        <v>214</v>
      </c>
      <c r="J1587" s="105">
        <v>256.62741060786652</v>
      </c>
      <c r="K1587" s="83">
        <v>256.62741060786652</v>
      </c>
      <c r="L1587" s="102" t="s">
        <v>214</v>
      </c>
      <c r="M1587" s="105">
        <f t="shared" si="28"/>
        <v>0.70308879618593567</v>
      </c>
      <c r="N1587" s="83">
        <f t="shared" si="29"/>
        <v>0.70308879618593567</v>
      </c>
    </row>
    <row r="1588" spans="1:14" x14ac:dyDescent="0.25">
      <c r="A1588" s="79" t="s">
        <v>378</v>
      </c>
      <c r="B1588" s="133" t="s">
        <v>381</v>
      </c>
      <c r="C1588" s="137" t="s">
        <v>431</v>
      </c>
      <c r="D1588" s="81" t="str">
        <f>IFERROR(IF(C1588="No CAS","",INDEX('DEQ Pollutant List'!$C$7:$C$611,MATCH('5. Pollutant Emissions - MB'!C1588,'DEQ Pollutant List'!$B$7:$B$611,0))),"")</f>
        <v>1,2,4-Trimethylbenzene</v>
      </c>
      <c r="E1588" s="115"/>
      <c r="F1588" s="138" t="s">
        <v>426</v>
      </c>
      <c r="G1588" s="139" t="s">
        <v>426</v>
      </c>
      <c r="H1588" s="104" t="s">
        <v>460</v>
      </c>
      <c r="I1588" s="102" t="s">
        <v>214</v>
      </c>
      <c r="J1588" s="105">
        <v>1012.7701162276519</v>
      </c>
      <c r="K1588" s="83">
        <v>1012.7701162276519</v>
      </c>
      <c r="L1588" s="102" t="s">
        <v>214</v>
      </c>
      <c r="M1588" s="105">
        <f t="shared" si="28"/>
        <v>2.7747126471990464</v>
      </c>
      <c r="N1588" s="83">
        <f t="shared" si="29"/>
        <v>2.7747126471990464</v>
      </c>
    </row>
    <row r="1589" spans="1:14" x14ac:dyDescent="0.25">
      <c r="A1589" s="79" t="s">
        <v>378</v>
      </c>
      <c r="B1589" s="133" t="s">
        <v>381</v>
      </c>
      <c r="C1589" s="137" t="s">
        <v>432</v>
      </c>
      <c r="D1589" s="81" t="str">
        <f>IFERROR(IF(C1589="No CAS","",INDEX('DEQ Pollutant List'!$C$7:$C$611,MATCH('5. Pollutant Emissions - MB'!C1589,'DEQ Pollutant List'!$B$7:$B$611,0))),"")</f>
        <v>Propylene glycol monomethyl ether acetate</v>
      </c>
      <c r="E1589" s="115"/>
      <c r="F1589" s="138" t="s">
        <v>426</v>
      </c>
      <c r="G1589" s="139" t="s">
        <v>426</v>
      </c>
      <c r="H1589" s="104" t="s">
        <v>460</v>
      </c>
      <c r="I1589" s="102" t="s">
        <v>214</v>
      </c>
      <c r="J1589" s="105">
        <v>1509.5730035756853</v>
      </c>
      <c r="K1589" s="83">
        <v>1509.5730035756853</v>
      </c>
      <c r="L1589" s="102" t="s">
        <v>214</v>
      </c>
      <c r="M1589" s="105">
        <f t="shared" si="28"/>
        <v>4.1358164481525623</v>
      </c>
      <c r="N1589" s="83">
        <f t="shared" si="29"/>
        <v>4.1358164481525623</v>
      </c>
    </row>
    <row r="1590" spans="1:14" x14ac:dyDescent="0.25">
      <c r="A1590" s="79" t="s">
        <v>378</v>
      </c>
      <c r="B1590" s="133" t="s">
        <v>381</v>
      </c>
      <c r="C1590" s="137" t="s">
        <v>178</v>
      </c>
      <c r="D1590" s="81" t="str">
        <f>IFERROR(IF(C1590="No CAS","",INDEX('DEQ Pollutant List'!$C$7:$C$611,MATCH('5. Pollutant Emissions - MB'!C1590,'DEQ Pollutant List'!$B$7:$B$611,0))),"")</f>
        <v>Chromium VI, chromate and dichromate particulate</v>
      </c>
      <c r="E1590" s="115"/>
      <c r="F1590" s="138" t="s">
        <v>426</v>
      </c>
      <c r="G1590" s="139" t="s">
        <v>426</v>
      </c>
      <c r="H1590" s="104" t="s">
        <v>460</v>
      </c>
      <c r="I1590" s="102" t="s">
        <v>214</v>
      </c>
      <c r="J1590" s="105">
        <v>0</v>
      </c>
      <c r="K1590" s="83">
        <v>0</v>
      </c>
      <c r="L1590" s="102" t="s">
        <v>214</v>
      </c>
      <c r="M1590" s="105">
        <f t="shared" si="28"/>
        <v>0</v>
      </c>
      <c r="N1590" s="83">
        <f t="shared" si="29"/>
        <v>0</v>
      </c>
    </row>
    <row r="1591" spans="1:14" x14ac:dyDescent="0.25">
      <c r="A1591" s="79" t="s">
        <v>378</v>
      </c>
      <c r="B1591" s="133" t="s">
        <v>381</v>
      </c>
      <c r="C1591" s="137" t="s">
        <v>425</v>
      </c>
      <c r="D1591" s="81" t="str">
        <f>IFERROR(IF(C1591="No CAS","",INDEX('DEQ Pollutant List'!$C$7:$C$611,MATCH('5. Pollutant Emissions - MB'!C1591,'DEQ Pollutant List'!$B$7:$B$611,0))),"")</f>
        <v>2-Butanone (methyl ethyl ketone)</v>
      </c>
      <c r="E1591" s="115"/>
      <c r="F1591" s="138" t="s">
        <v>426</v>
      </c>
      <c r="G1591" s="139" t="s">
        <v>426</v>
      </c>
      <c r="H1591" s="104" t="s">
        <v>460</v>
      </c>
      <c r="I1591" s="102" t="s">
        <v>214</v>
      </c>
      <c r="J1591" s="105">
        <v>61913.424743742544</v>
      </c>
      <c r="K1591" s="83">
        <v>61913.424743742544</v>
      </c>
      <c r="L1591" s="102" t="s">
        <v>214</v>
      </c>
      <c r="M1591" s="105">
        <f t="shared" si="28"/>
        <v>169.625821215733</v>
      </c>
      <c r="N1591" s="83">
        <f t="shared" si="29"/>
        <v>169.625821215733</v>
      </c>
    </row>
    <row r="1592" spans="1:14" x14ac:dyDescent="0.25">
      <c r="A1592" s="79" t="s">
        <v>378</v>
      </c>
      <c r="B1592" s="133" t="s">
        <v>381</v>
      </c>
      <c r="C1592" s="137" t="s">
        <v>433</v>
      </c>
      <c r="D1592" s="81" t="str">
        <f>IFERROR(IF(C1592="No CAS","",INDEX('DEQ Pollutant List'!$C$7:$C$611,MATCH('5. Pollutant Emissions - MB'!C1592,'DEQ Pollutant List'!$B$7:$B$611,0))),"")</f>
        <v>t-Butyl acetate</v>
      </c>
      <c r="E1592" s="115"/>
      <c r="F1592" s="138" t="s">
        <v>426</v>
      </c>
      <c r="G1592" s="139" t="s">
        <v>426</v>
      </c>
      <c r="H1592" s="104" t="s">
        <v>460</v>
      </c>
      <c r="I1592" s="102" t="s">
        <v>214</v>
      </c>
      <c r="J1592" s="105">
        <v>0</v>
      </c>
      <c r="K1592" s="83">
        <v>0</v>
      </c>
      <c r="L1592" s="102" t="s">
        <v>214</v>
      </c>
      <c r="M1592" s="105">
        <f t="shared" si="28"/>
        <v>0</v>
      </c>
      <c r="N1592" s="83">
        <f t="shared" si="29"/>
        <v>0</v>
      </c>
    </row>
    <row r="1593" spans="1:14" x14ac:dyDescent="0.25">
      <c r="A1593" s="79" t="s">
        <v>378</v>
      </c>
      <c r="B1593" s="133" t="s">
        <v>381</v>
      </c>
      <c r="C1593" s="137" t="s">
        <v>185</v>
      </c>
      <c r="D1593" s="81" t="str">
        <f>IFERROR(IF(C1593="No CAS","",INDEX('DEQ Pollutant List'!$C$7:$C$611,MATCH('5. Pollutant Emissions - MB'!C1593,'DEQ Pollutant List'!$B$7:$B$611,0))),"")</f>
        <v>Mercury and compounds</v>
      </c>
      <c r="E1593" s="115"/>
      <c r="F1593" s="138" t="s">
        <v>426</v>
      </c>
      <c r="G1593" s="139" t="s">
        <v>426</v>
      </c>
      <c r="H1593" s="104" t="s">
        <v>460</v>
      </c>
      <c r="I1593" s="102" t="s">
        <v>214</v>
      </c>
      <c r="J1593" s="105">
        <v>0</v>
      </c>
      <c r="K1593" s="83">
        <v>0</v>
      </c>
      <c r="L1593" s="102" t="s">
        <v>214</v>
      </c>
      <c r="M1593" s="105">
        <f t="shared" si="28"/>
        <v>0</v>
      </c>
      <c r="N1593" s="83">
        <f t="shared" si="29"/>
        <v>0</v>
      </c>
    </row>
    <row r="1594" spans="1:14" x14ac:dyDescent="0.25">
      <c r="A1594" s="79" t="s">
        <v>378</v>
      </c>
      <c r="B1594" s="133" t="s">
        <v>381</v>
      </c>
      <c r="C1594" s="137" t="s">
        <v>183</v>
      </c>
      <c r="D1594" s="81" t="str">
        <f>IFERROR(IF(C1594="No CAS","",INDEX('DEQ Pollutant List'!$C$7:$C$611,MATCH('5. Pollutant Emissions - MB'!C1594,'DEQ Pollutant List'!$B$7:$B$611,0))),"")</f>
        <v>Lead and compounds</v>
      </c>
      <c r="E1594" s="115"/>
      <c r="F1594" s="138" t="s">
        <v>426</v>
      </c>
      <c r="G1594" s="139" t="s">
        <v>426</v>
      </c>
      <c r="H1594" s="104" t="s">
        <v>460</v>
      </c>
      <c r="I1594" s="102" t="s">
        <v>214</v>
      </c>
      <c r="J1594" s="105">
        <v>0</v>
      </c>
      <c r="K1594" s="83">
        <v>0</v>
      </c>
      <c r="L1594" s="102" t="s">
        <v>214</v>
      </c>
      <c r="M1594" s="105">
        <f t="shared" si="28"/>
        <v>0</v>
      </c>
      <c r="N1594" s="83">
        <f t="shared" si="29"/>
        <v>0</v>
      </c>
    </row>
    <row r="1595" spans="1:14" x14ac:dyDescent="0.25">
      <c r="A1595" s="79" t="s">
        <v>378</v>
      </c>
      <c r="B1595" s="133" t="s">
        <v>381</v>
      </c>
      <c r="C1595" s="137" t="s">
        <v>424</v>
      </c>
      <c r="D1595" s="81" t="str">
        <f>IFERROR(IF(C1595="No CAS","",INDEX('DEQ Pollutant List'!$C$7:$C$611,MATCH('5. Pollutant Emissions - MB'!C1595,'DEQ Pollutant List'!$B$7:$B$611,0))),"")</f>
        <v>Isopropyl alcohol</v>
      </c>
      <c r="E1595" s="115"/>
      <c r="F1595" s="138" t="s">
        <v>426</v>
      </c>
      <c r="G1595" s="139" t="s">
        <v>426</v>
      </c>
      <c r="H1595" s="104" t="s">
        <v>460</v>
      </c>
      <c r="I1595" s="102" t="s">
        <v>214</v>
      </c>
      <c r="J1595" s="105">
        <v>9509.4571537544689</v>
      </c>
      <c r="K1595" s="83">
        <v>9509.4571537544689</v>
      </c>
      <c r="L1595" s="102" t="s">
        <v>214</v>
      </c>
      <c r="M1595" s="105">
        <f t="shared" si="28"/>
        <v>26.05330727056019</v>
      </c>
      <c r="N1595" s="83">
        <f t="shared" si="29"/>
        <v>26.05330727056019</v>
      </c>
    </row>
    <row r="1596" spans="1:14" x14ac:dyDescent="0.25">
      <c r="A1596" s="79" t="s">
        <v>378</v>
      </c>
      <c r="B1596" s="133" t="s">
        <v>381</v>
      </c>
      <c r="C1596" s="137" t="s">
        <v>420</v>
      </c>
      <c r="D1596" s="81" t="str">
        <f>IFERROR(IF(C1596="No CAS","",INDEX('DEQ Pollutant List'!$C$7:$C$611,MATCH('5. Pollutant Emissions - MB'!C1596,'DEQ Pollutant List'!$B$7:$B$611,0))),"")</f>
        <v>Acetone</v>
      </c>
      <c r="E1596" s="115"/>
      <c r="F1596" s="138" t="s">
        <v>426</v>
      </c>
      <c r="G1596" s="139" t="s">
        <v>426</v>
      </c>
      <c r="H1596" s="104" t="s">
        <v>460</v>
      </c>
      <c r="I1596" s="102" t="s">
        <v>214</v>
      </c>
      <c r="J1596" s="105"/>
      <c r="K1596" s="83"/>
      <c r="L1596" s="102" t="s">
        <v>214</v>
      </c>
      <c r="M1596" s="105">
        <f t="shared" si="28"/>
        <v>0</v>
      </c>
      <c r="N1596" s="83">
        <f t="shared" si="29"/>
        <v>0</v>
      </c>
    </row>
    <row r="1597" spans="1:14" x14ac:dyDescent="0.25">
      <c r="A1597" s="79" t="s">
        <v>378</v>
      </c>
      <c r="B1597" s="133" t="s">
        <v>381</v>
      </c>
      <c r="C1597" s="137" t="s">
        <v>423</v>
      </c>
      <c r="D1597" s="81" t="str">
        <f>IFERROR(IF(C1597="No CAS","",INDEX('DEQ Pollutant List'!$C$7:$C$611,MATCH('5. Pollutant Emissions - MB'!C1597,'DEQ Pollutant List'!$B$7:$B$611,0))),"")</f>
        <v>Propylene glycol monomethyl ether</v>
      </c>
      <c r="E1597" s="115"/>
      <c r="F1597" s="138" t="s">
        <v>426</v>
      </c>
      <c r="G1597" s="139" t="s">
        <v>426</v>
      </c>
      <c r="H1597" s="104" t="s">
        <v>460</v>
      </c>
      <c r="I1597" s="102" t="s">
        <v>214</v>
      </c>
      <c r="J1597" s="105">
        <v>61079.261835518468</v>
      </c>
      <c r="K1597" s="83">
        <v>61079.261835518468</v>
      </c>
      <c r="L1597" s="102" t="s">
        <v>214</v>
      </c>
      <c r="M1597" s="105">
        <f t="shared" si="28"/>
        <v>167.34044338498211</v>
      </c>
      <c r="N1597" s="83">
        <f t="shared" si="29"/>
        <v>167.34044338498211</v>
      </c>
    </row>
    <row r="1598" spans="1:14" x14ac:dyDescent="0.25">
      <c r="A1598" s="79" t="s">
        <v>378</v>
      </c>
      <c r="B1598" s="133" t="s">
        <v>381</v>
      </c>
      <c r="C1598" s="137" t="s">
        <v>179</v>
      </c>
      <c r="D1598" s="81" t="str">
        <f>IFERROR(IF(C1598="No CAS","",INDEX('DEQ Pollutant List'!$C$7:$C$611,MATCH('5. Pollutant Emissions - MB'!C1598,'DEQ Pollutant List'!$B$7:$B$611,0))),"")</f>
        <v>Cobalt and compounds</v>
      </c>
      <c r="E1598" s="115"/>
      <c r="F1598" s="138" t="s">
        <v>426</v>
      </c>
      <c r="G1598" s="139" t="s">
        <v>426</v>
      </c>
      <c r="H1598" s="104" t="s">
        <v>460</v>
      </c>
      <c r="I1598" s="102" t="s">
        <v>214</v>
      </c>
      <c r="J1598" s="105">
        <v>0</v>
      </c>
      <c r="K1598" s="83">
        <v>0</v>
      </c>
      <c r="L1598" s="102" t="s">
        <v>214</v>
      </c>
      <c r="M1598" s="105">
        <f t="shared" si="28"/>
        <v>0</v>
      </c>
      <c r="N1598" s="83">
        <f t="shared" si="29"/>
        <v>0</v>
      </c>
    </row>
    <row r="1599" spans="1:14" x14ac:dyDescent="0.25">
      <c r="A1599" s="79" t="s">
        <v>378</v>
      </c>
      <c r="B1599" s="133" t="s">
        <v>381</v>
      </c>
      <c r="C1599" s="137" t="s">
        <v>434</v>
      </c>
      <c r="D1599" s="81" t="str">
        <f>IFERROR(IF(C1599="No CAS","",INDEX('DEQ Pollutant List'!$C$7:$C$611,MATCH('5. Pollutant Emissions - MB'!C1599,'DEQ Pollutant List'!$B$7:$B$611,0))),"")</f>
        <v>Sulfuric acid</v>
      </c>
      <c r="E1599" s="115"/>
      <c r="F1599" s="138" t="s">
        <v>426</v>
      </c>
      <c r="G1599" s="139" t="s">
        <v>426</v>
      </c>
      <c r="H1599" s="104" t="s">
        <v>460</v>
      </c>
      <c r="I1599" s="102" t="s">
        <v>214</v>
      </c>
      <c r="J1599" s="105">
        <v>3.0837497020262249E-2</v>
      </c>
      <c r="K1599" s="83">
        <v>3.0837497020262249E-2</v>
      </c>
      <c r="L1599" s="102" t="s">
        <v>214</v>
      </c>
      <c r="M1599" s="105">
        <f t="shared" si="28"/>
        <v>8.4486293206197945E-5</v>
      </c>
      <c r="N1599" s="83">
        <f t="shared" si="29"/>
        <v>8.4486293206197945E-5</v>
      </c>
    </row>
    <row r="1600" spans="1:14" x14ac:dyDescent="0.25">
      <c r="A1600" s="79" t="s">
        <v>378</v>
      </c>
      <c r="B1600" s="133" t="s">
        <v>381</v>
      </c>
      <c r="C1600" s="137" t="s">
        <v>435</v>
      </c>
      <c r="D1600" s="81" t="str">
        <f>IFERROR(IF(C1600="No CAS","",INDEX('DEQ Pollutant List'!$C$7:$C$611,MATCH('5. Pollutant Emissions - MB'!C1600,'DEQ Pollutant List'!$B$7:$B$611,0))),"")</f>
        <v>Hexachlorobenzene</v>
      </c>
      <c r="E1600" s="115"/>
      <c r="F1600" s="138" t="s">
        <v>426</v>
      </c>
      <c r="G1600" s="139" t="s">
        <v>426</v>
      </c>
      <c r="H1600" s="104" t="s">
        <v>460</v>
      </c>
      <c r="I1600" s="102" t="s">
        <v>214</v>
      </c>
      <c r="J1600" s="105">
        <v>0</v>
      </c>
      <c r="K1600" s="83">
        <v>0</v>
      </c>
      <c r="L1600" s="102" t="s">
        <v>214</v>
      </c>
      <c r="M1600" s="105">
        <f t="shared" si="28"/>
        <v>0</v>
      </c>
      <c r="N1600" s="83">
        <f t="shared" si="29"/>
        <v>0</v>
      </c>
    </row>
    <row r="1601" spans="1:14" x14ac:dyDescent="0.25">
      <c r="A1601" s="79" t="s">
        <v>378</v>
      </c>
      <c r="B1601" s="133" t="s">
        <v>381</v>
      </c>
      <c r="C1601" s="137" t="s">
        <v>180</v>
      </c>
      <c r="D1601" s="81" t="str">
        <f>IFERROR(IF(C1601="No CAS","",INDEX('DEQ Pollutant List'!$C$7:$C$611,MATCH('5. Pollutant Emissions - MB'!C1601,'DEQ Pollutant List'!$B$7:$B$611,0))),"")</f>
        <v>Copper and compounds</v>
      </c>
      <c r="E1601" s="115"/>
      <c r="F1601" s="138" t="s">
        <v>426</v>
      </c>
      <c r="G1601" s="139" t="s">
        <v>426</v>
      </c>
      <c r="H1601" s="104" t="s">
        <v>460</v>
      </c>
      <c r="I1601" s="102" t="s">
        <v>214</v>
      </c>
      <c r="J1601" s="105">
        <v>0</v>
      </c>
      <c r="K1601" s="83">
        <v>0</v>
      </c>
      <c r="L1601" s="102" t="s">
        <v>214</v>
      </c>
      <c r="M1601" s="105">
        <f t="shared" si="28"/>
        <v>0</v>
      </c>
      <c r="N1601" s="83">
        <f t="shared" si="29"/>
        <v>0</v>
      </c>
    </row>
    <row r="1602" spans="1:14" x14ac:dyDescent="0.25">
      <c r="A1602" s="79" t="s">
        <v>378</v>
      </c>
      <c r="B1602" s="133" t="s">
        <v>381</v>
      </c>
      <c r="C1602" s="137" t="s">
        <v>184</v>
      </c>
      <c r="D1602" s="81" t="str">
        <f>IFERROR(IF(C1602="No CAS","",INDEX('DEQ Pollutant List'!$C$7:$C$611,MATCH('5. Pollutant Emissions - MB'!C1602,'DEQ Pollutant List'!$B$7:$B$611,0))),"")</f>
        <v>Manganese and compounds</v>
      </c>
      <c r="E1602" s="115"/>
      <c r="F1602" s="138" t="s">
        <v>426</v>
      </c>
      <c r="G1602" s="139" t="s">
        <v>426</v>
      </c>
      <c r="H1602" s="104" t="s">
        <v>460</v>
      </c>
      <c r="I1602" s="102" t="s">
        <v>214</v>
      </c>
      <c r="J1602" s="105">
        <v>0</v>
      </c>
      <c r="K1602" s="83">
        <v>0</v>
      </c>
      <c r="L1602" s="102" t="s">
        <v>214</v>
      </c>
      <c r="M1602" s="105">
        <f t="shared" si="28"/>
        <v>0</v>
      </c>
      <c r="N1602" s="83">
        <f t="shared" si="29"/>
        <v>0</v>
      </c>
    </row>
    <row r="1603" spans="1:14" x14ac:dyDescent="0.25">
      <c r="A1603" s="79" t="s">
        <v>378</v>
      </c>
      <c r="B1603" s="133" t="s">
        <v>381</v>
      </c>
      <c r="C1603" s="137" t="s">
        <v>436</v>
      </c>
      <c r="D1603" s="81" t="str">
        <f>IFERROR(IF(C1603="No CAS","",INDEX('DEQ Pollutant List'!$C$7:$C$611,MATCH('5. Pollutant Emissions - MB'!C1603,'DEQ Pollutant List'!$B$7:$B$611,0))),"")</f>
        <v>1,2,3-Trimethylbenzene</v>
      </c>
      <c r="E1603" s="115"/>
      <c r="F1603" s="138" t="s">
        <v>426</v>
      </c>
      <c r="G1603" s="139" t="s">
        <v>426</v>
      </c>
      <c r="H1603" s="104" t="s">
        <v>460</v>
      </c>
      <c r="I1603" s="102" t="s">
        <v>214</v>
      </c>
      <c r="J1603" s="105">
        <v>0</v>
      </c>
      <c r="K1603" s="83">
        <v>0</v>
      </c>
      <c r="L1603" s="102" t="s">
        <v>214</v>
      </c>
      <c r="M1603" s="105">
        <f t="shared" si="28"/>
        <v>0</v>
      </c>
      <c r="N1603" s="83">
        <f t="shared" si="29"/>
        <v>0</v>
      </c>
    </row>
    <row r="1604" spans="1:14" x14ac:dyDescent="0.25">
      <c r="A1604" s="79" t="s">
        <v>382</v>
      </c>
      <c r="B1604" s="133" t="s">
        <v>362</v>
      </c>
      <c r="C1604" s="137" t="s">
        <v>431</v>
      </c>
      <c r="D1604" s="81" t="str">
        <f>IFERROR(IF(C1604="No CAS","",INDEX('DEQ Pollutant List'!$C$7:$C$611,MATCH('5. Pollutant Emissions - MB'!C1604,'DEQ Pollutant List'!$B$7:$B$611,0))),"")</f>
        <v>1,2,4-Trimethylbenzene</v>
      </c>
      <c r="E1604" s="115"/>
      <c r="F1604" s="138">
        <v>0</v>
      </c>
      <c r="G1604" s="139">
        <v>0.01</v>
      </c>
      <c r="H1604" s="104"/>
      <c r="I1604" s="102" cm="1">
        <f t="array" ref="I1604">((_xlfn.XLOOKUP(B1604,'4. Material Balance Activities'!$C$316:$C$322,'4. Material Balance Activities'!$G$316:$G$322,NA,0,1)-_xlfn.XLOOKUP(B1604,'4. Material Balance Activities'!$C$316:$C$322,'4. Material Balance Activities'!$M$316:$M$322,NA,0,1))*G1604)*(1-F1604)</f>
        <v>326.42068800000004</v>
      </c>
      <c r="J1604" s="105">
        <v>0</v>
      </c>
      <c r="K1604" s="83">
        <v>0</v>
      </c>
      <c r="L1604" s="102" cm="1">
        <f t="array" ref="L1604">((_xlfn.XLOOKUP(B1604,'4. Material Balance Activities'!$C$316:$C$322,'4. Material Balance Activities'!$J$316:$J$322,NA,0,1)-_xlfn.XLOOKUP(B1604,'4. Material Balance Activities'!$C$316:$C$322,'4. Material Balance Activities'!$P$316:$P$322,NA,0,1))*G1604)*(1-F1604)</f>
        <v>1.3162124516129032</v>
      </c>
      <c r="M1604" s="105" t="s">
        <v>214</v>
      </c>
      <c r="N1604" s="83" t="s">
        <v>214</v>
      </c>
    </row>
    <row r="1605" spans="1:14" x14ac:dyDescent="0.25">
      <c r="A1605" s="79" t="s">
        <v>382</v>
      </c>
      <c r="B1605" s="133" t="s">
        <v>362</v>
      </c>
      <c r="C1605" s="137" t="s">
        <v>437</v>
      </c>
      <c r="D1605" s="81" t="str">
        <f>IFERROR(IF(C1605="No CAS","",INDEX('DEQ Pollutant List'!$C$7:$C$611,MATCH('5. Pollutant Emissions - MB'!C1605,'DEQ Pollutant List'!$B$7:$B$611,0))),"")</f>
        <v>1,3,5-Trimethylbenzene</v>
      </c>
      <c r="E1605" s="115"/>
      <c r="F1605" s="138">
        <v>0</v>
      </c>
      <c r="G1605" s="139">
        <v>0.01</v>
      </c>
      <c r="H1605" s="104"/>
      <c r="I1605" s="102" cm="1">
        <f t="array" ref="I1605">((_xlfn.XLOOKUP(B1605,'4. Material Balance Activities'!$C$316:$C$322,'4. Material Balance Activities'!$G$316:$G$322,NA,0,1)-_xlfn.XLOOKUP(B1605,'4. Material Balance Activities'!$C$316:$C$322,'4. Material Balance Activities'!$M$316:$M$322,NA,0,1))*G1605)*(1-F1605)</f>
        <v>326.42068800000004</v>
      </c>
      <c r="J1605" s="105">
        <v>0</v>
      </c>
      <c r="K1605" s="83">
        <v>0</v>
      </c>
      <c r="L1605" s="102" cm="1">
        <f t="array" ref="L1605">((_xlfn.XLOOKUP(B1605,'4. Material Balance Activities'!$C$316:$C$322,'4. Material Balance Activities'!$J$316:$J$322,NA,0,1)-_xlfn.XLOOKUP(B1605,'4. Material Balance Activities'!$C$316:$C$322,'4. Material Balance Activities'!$P$316:$P$322,NA,0,1))*G1605)*(1-F1605)</f>
        <v>1.3162124516129032</v>
      </c>
      <c r="M1605" s="105" t="s">
        <v>214</v>
      </c>
      <c r="N1605" s="83" t="s">
        <v>214</v>
      </c>
    </row>
    <row r="1606" spans="1:14" x14ac:dyDescent="0.25">
      <c r="A1606" s="79" t="s">
        <v>382</v>
      </c>
      <c r="B1606" s="133" t="s">
        <v>362</v>
      </c>
      <c r="C1606" s="137" t="s">
        <v>191</v>
      </c>
      <c r="D1606" s="81" t="str">
        <f>IFERROR(IF(C1606="No CAS","",INDEX('DEQ Pollutant List'!$C$7:$C$611,MATCH('5. Pollutant Emissions - MB'!C1606,'DEQ Pollutant List'!$B$7:$B$611,0))),"")</f>
        <v>Xylene (mixture), including m-xylene, o-xylene, p-xylene</v>
      </c>
      <c r="E1606" s="115"/>
      <c r="F1606" s="138">
        <v>0</v>
      </c>
      <c r="G1606" s="139">
        <v>0.1</v>
      </c>
      <c r="H1606" s="104"/>
      <c r="I1606" s="102" cm="1">
        <f t="array" ref="I1606">((_xlfn.XLOOKUP(B1606,'4. Material Balance Activities'!$C$316:$C$322,'4. Material Balance Activities'!$G$316:$G$322,NA,0,1)-_xlfn.XLOOKUP(B1606,'4. Material Balance Activities'!$C$316:$C$322,'4. Material Balance Activities'!$M$316:$M$322,NA,0,1))*G1606)*(1-F1606)</f>
        <v>3264.2068800000002</v>
      </c>
      <c r="J1606" s="105">
        <v>0</v>
      </c>
      <c r="K1606" s="83">
        <v>0</v>
      </c>
      <c r="L1606" s="102" cm="1">
        <f t="array" ref="L1606">((_xlfn.XLOOKUP(B1606,'4. Material Balance Activities'!$C$316:$C$322,'4. Material Balance Activities'!$J$316:$J$322,NA,0,1)-_xlfn.XLOOKUP(B1606,'4. Material Balance Activities'!$C$316:$C$322,'4. Material Balance Activities'!$P$316:$P$322,NA,0,1))*G1606)*(1-F1606)</f>
        <v>13.162124516129033</v>
      </c>
      <c r="M1606" s="105" t="s">
        <v>214</v>
      </c>
      <c r="N1606" s="83" t="s">
        <v>214</v>
      </c>
    </row>
    <row r="1607" spans="1:14" x14ac:dyDescent="0.25">
      <c r="A1607" s="79" t="s">
        <v>382</v>
      </c>
      <c r="B1607" s="133" t="s">
        <v>362</v>
      </c>
      <c r="C1607" s="137" t="s">
        <v>181</v>
      </c>
      <c r="D1607" s="81" t="str">
        <f>IFERROR(IF(C1607="No CAS","",INDEX('DEQ Pollutant List'!$C$7:$C$611,MATCH('5. Pollutant Emissions - MB'!C1607,'DEQ Pollutant List'!$B$7:$B$611,0))),"")</f>
        <v>Ethyl benzene</v>
      </c>
      <c r="E1607" s="115"/>
      <c r="F1607" s="138">
        <v>0</v>
      </c>
      <c r="G1607" s="139">
        <v>0.02</v>
      </c>
      <c r="H1607" s="104"/>
      <c r="I1607" s="102" cm="1">
        <f t="array" ref="I1607">((_xlfn.XLOOKUP(B1607,'4. Material Balance Activities'!$C$316:$C$322,'4. Material Balance Activities'!$G$316:$G$322,NA,0,1)-_xlfn.XLOOKUP(B1607,'4. Material Balance Activities'!$C$316:$C$322,'4. Material Balance Activities'!$M$316:$M$322,NA,0,1))*G1607)*(1-F1607)</f>
        <v>652.84137600000008</v>
      </c>
      <c r="J1607" s="105">
        <v>0</v>
      </c>
      <c r="K1607" s="83">
        <v>0</v>
      </c>
      <c r="L1607" s="102" cm="1">
        <f t="array" ref="L1607">((_xlfn.XLOOKUP(B1607,'4. Material Balance Activities'!$C$316:$C$322,'4. Material Balance Activities'!$J$316:$J$322,NA,0,1)-_xlfn.XLOOKUP(B1607,'4. Material Balance Activities'!$C$316:$C$322,'4. Material Balance Activities'!$P$316:$P$322,NA,0,1))*G1607)*(1-F1607)</f>
        <v>2.6324249032258065</v>
      </c>
      <c r="M1607" s="105" t="s">
        <v>214</v>
      </c>
      <c r="N1607" s="83" t="s">
        <v>214</v>
      </c>
    </row>
    <row r="1608" spans="1:14" x14ac:dyDescent="0.25">
      <c r="A1608" s="79" t="s">
        <v>382</v>
      </c>
      <c r="B1608" s="133" t="s">
        <v>362</v>
      </c>
      <c r="C1608" s="137" t="s">
        <v>428</v>
      </c>
      <c r="D1608" s="81" t="str">
        <f>IFERROR(IF(C1608="No CAS","",INDEX('DEQ Pollutant List'!$C$7:$C$611,MATCH('5. Pollutant Emissions - MB'!C1608,'DEQ Pollutant List'!$B$7:$B$611,0))),"")</f>
        <v>Isopropylbenzene (cumene)</v>
      </c>
      <c r="E1608" s="115"/>
      <c r="F1608" s="138">
        <v>0</v>
      </c>
      <c r="G1608" s="139">
        <v>2E-3</v>
      </c>
      <c r="H1608" s="104"/>
      <c r="I1608" s="102" cm="1">
        <f t="array" ref="I1608">((_xlfn.XLOOKUP(B1608,'4. Material Balance Activities'!$C$316:$C$322,'4. Material Balance Activities'!$G$316:$G$322,NA,0,1)-_xlfn.XLOOKUP(B1608,'4. Material Balance Activities'!$C$316:$C$322,'4. Material Balance Activities'!$M$316:$M$322,NA,0,1))*G1608)*(1-F1608)</f>
        <v>65.284137600000008</v>
      </c>
      <c r="J1608" s="105">
        <v>0</v>
      </c>
      <c r="K1608" s="83">
        <v>0</v>
      </c>
      <c r="L1608" s="102" cm="1">
        <f t="array" ref="L1608">((_xlfn.XLOOKUP(B1608,'4. Material Balance Activities'!$C$316:$C$322,'4. Material Balance Activities'!$J$316:$J$322,NA,0,1)-_xlfn.XLOOKUP(B1608,'4. Material Balance Activities'!$C$316:$C$322,'4. Material Balance Activities'!$P$316:$P$322,NA,0,1))*G1608)*(1-F1608)</f>
        <v>0.26324249032258062</v>
      </c>
      <c r="M1608" s="105" t="s">
        <v>214</v>
      </c>
      <c r="N1608" s="83" t="s">
        <v>214</v>
      </c>
    </row>
    <row r="1609" spans="1:14" x14ac:dyDescent="0.25">
      <c r="A1609" s="79" t="s">
        <v>382</v>
      </c>
      <c r="B1609" s="133" t="s">
        <v>362</v>
      </c>
      <c r="C1609" s="137" t="s">
        <v>436</v>
      </c>
      <c r="D1609" s="81" t="str">
        <f>IFERROR(IF(C1609="No CAS","",INDEX('DEQ Pollutant List'!$C$7:$C$611,MATCH('5. Pollutant Emissions - MB'!C1609,'DEQ Pollutant List'!$B$7:$B$611,0))),"")</f>
        <v>1,2,3-Trimethylbenzene</v>
      </c>
      <c r="E1609" s="115"/>
      <c r="F1609" s="138">
        <v>0</v>
      </c>
      <c r="G1609" s="139">
        <v>0.01</v>
      </c>
      <c r="H1609" s="104"/>
      <c r="I1609" s="102" cm="1">
        <f t="array" ref="I1609">((_xlfn.XLOOKUP(B1609,'4. Material Balance Activities'!$C$316:$C$322,'4. Material Balance Activities'!$G$316:$G$322,NA,0,1)-_xlfn.XLOOKUP(B1609,'4. Material Balance Activities'!$C$316:$C$322,'4. Material Balance Activities'!$M$316:$M$322,NA,0,1))*G1609)*(1-F1609)</f>
        <v>326.42068800000004</v>
      </c>
      <c r="J1609" s="105">
        <v>0</v>
      </c>
      <c r="K1609" s="83">
        <v>0</v>
      </c>
      <c r="L1609" s="102" cm="1">
        <f t="array" ref="L1609">((_xlfn.XLOOKUP(B1609,'4. Material Balance Activities'!$C$316:$C$322,'4. Material Balance Activities'!$J$316:$J$322,NA,0,1)-_xlfn.XLOOKUP(B1609,'4. Material Balance Activities'!$C$316:$C$322,'4. Material Balance Activities'!$P$316:$P$322,NA,0,1))*G1609)*(1-F1609)</f>
        <v>1.3162124516129032</v>
      </c>
      <c r="M1609" s="105" t="s">
        <v>214</v>
      </c>
      <c r="N1609" s="83" t="s">
        <v>214</v>
      </c>
    </row>
    <row r="1610" spans="1:14" x14ac:dyDescent="0.25">
      <c r="A1610" s="79" t="s">
        <v>382</v>
      </c>
      <c r="B1610" s="133" t="s">
        <v>364</v>
      </c>
      <c r="C1610" s="137" t="s">
        <v>191</v>
      </c>
      <c r="D1610" s="81" t="str">
        <f>IFERROR(IF(C1610="No CAS","",INDEX('DEQ Pollutant List'!$C$7:$C$611,MATCH('5. Pollutant Emissions - MB'!C1610,'DEQ Pollutant List'!$B$7:$B$611,0))),"")</f>
        <v>Xylene (mixture), including m-xylene, o-xylene, p-xylene</v>
      </c>
      <c r="E1610" s="115"/>
      <c r="F1610" s="138">
        <v>0</v>
      </c>
      <c r="G1610" s="139">
        <v>0.1681</v>
      </c>
      <c r="H1610" s="104"/>
      <c r="I1610" s="102" cm="1">
        <f t="array" ref="I1610">((_xlfn.XLOOKUP(B1610,'4. Material Balance Activities'!$C$316:$C$322,'4. Material Balance Activities'!$G$316:$G$322,NA,0,1)-_xlfn.XLOOKUP(B1610,'4. Material Balance Activities'!$C$316:$C$322,'4. Material Balance Activities'!$M$316:$M$322,NA,0,1))*G1610)*(1-F1610)</f>
        <v>6.3280824750000004</v>
      </c>
      <c r="J1610" s="105">
        <v>0</v>
      </c>
      <c r="K1610" s="83">
        <v>0</v>
      </c>
      <c r="L1610" s="102" cm="1">
        <f t="array" ref="L1610">((_xlfn.XLOOKUP(B1610,'4. Material Balance Activities'!$C$316:$C$322,'4. Material Balance Activities'!$J$316:$J$322,NA,0,1)-_xlfn.XLOOKUP(B1610,'4. Material Balance Activities'!$C$316:$C$322,'4. Material Balance Activities'!$P$316:$P$322,NA,0,1))*G1610)*(1-F1610)</f>
        <v>2.551646159274194E-2</v>
      </c>
      <c r="M1610" s="105" t="s">
        <v>214</v>
      </c>
      <c r="N1610" s="83" t="s">
        <v>214</v>
      </c>
    </row>
    <row r="1611" spans="1:14" x14ac:dyDescent="0.25">
      <c r="A1611" s="79" t="s">
        <v>382</v>
      </c>
      <c r="B1611" s="133" t="s">
        <v>364</v>
      </c>
      <c r="C1611" s="137" t="s">
        <v>181</v>
      </c>
      <c r="D1611" s="81" t="str">
        <f>IFERROR(IF(C1611="No CAS","",INDEX('DEQ Pollutant List'!$C$7:$C$611,MATCH('5. Pollutant Emissions - MB'!C1611,'DEQ Pollutant List'!$B$7:$B$611,0))),"")</f>
        <v>Ethyl benzene</v>
      </c>
      <c r="E1611" s="115"/>
      <c r="F1611" s="138">
        <v>0</v>
      </c>
      <c r="G1611" s="139">
        <v>3.9399999999999998E-2</v>
      </c>
      <c r="H1611" s="104"/>
      <c r="I1611" s="102" cm="1">
        <f t="array" ref="I1611">((_xlfn.XLOOKUP(B1611,'4. Material Balance Activities'!$C$316:$C$322,'4. Material Balance Activities'!$G$316:$G$322,NA,0,1)-_xlfn.XLOOKUP(B1611,'4. Material Balance Activities'!$C$316:$C$322,'4. Material Balance Activities'!$M$316:$M$322,NA,0,1))*G1611)*(1-F1611)</f>
        <v>1.48320315</v>
      </c>
      <c r="J1611" s="105">
        <v>0</v>
      </c>
      <c r="K1611" s="83">
        <v>0</v>
      </c>
      <c r="L1611" s="102" cm="1">
        <f t="array" ref="L1611">((_xlfn.XLOOKUP(B1611,'4. Material Balance Activities'!$C$316:$C$322,'4. Material Balance Activities'!$J$316:$J$322,NA,0,1)-_xlfn.XLOOKUP(B1611,'4. Material Balance Activities'!$C$316:$C$322,'4. Material Balance Activities'!$P$316:$P$322,NA,0,1))*G1611)*(1-F1611)</f>
        <v>5.9806578629032258E-3</v>
      </c>
      <c r="M1611" s="105" t="s">
        <v>214</v>
      </c>
      <c r="N1611" s="83" t="s">
        <v>214</v>
      </c>
    </row>
    <row r="1612" spans="1:14" x14ac:dyDescent="0.25">
      <c r="A1612" s="79" t="s">
        <v>382</v>
      </c>
      <c r="B1612" s="133" t="s">
        <v>364</v>
      </c>
      <c r="C1612" s="137" t="s">
        <v>189</v>
      </c>
      <c r="D1612" s="81" t="str">
        <f>IFERROR(IF(C1612="No CAS","",INDEX('DEQ Pollutant List'!$C$7:$C$611,MATCH('5. Pollutant Emissions - MB'!C1612,'DEQ Pollutant List'!$B$7:$B$611,0))),"")</f>
        <v>Toluene</v>
      </c>
      <c r="E1612" s="115"/>
      <c r="F1612" s="138">
        <v>0</v>
      </c>
      <c r="G1612" s="139">
        <v>9.2100000000000001E-2</v>
      </c>
      <c r="H1612" s="104"/>
      <c r="I1612" s="102" cm="1">
        <f t="array" ref="I1612">((_xlfn.XLOOKUP(B1612,'4. Material Balance Activities'!$C$316:$C$322,'4. Material Balance Activities'!$G$316:$G$322,NA,0,1)-_xlfn.XLOOKUP(B1612,'4. Material Balance Activities'!$C$316:$C$322,'4. Material Balance Activities'!$M$316:$M$322,NA,0,1))*G1612)*(1-F1612)</f>
        <v>3.4670814750000001</v>
      </c>
      <c r="J1612" s="105">
        <v>0</v>
      </c>
      <c r="K1612" s="83">
        <v>0</v>
      </c>
      <c r="L1612" s="102" cm="1">
        <f t="array" ref="L1612">((_xlfn.XLOOKUP(B1612,'4. Material Balance Activities'!$C$316:$C$322,'4. Material Balance Activities'!$J$316:$J$322,NA,0,1)-_xlfn.XLOOKUP(B1612,'4. Material Balance Activities'!$C$316:$C$322,'4. Material Balance Activities'!$P$316:$P$322,NA,0,1))*G1612)*(1-F1612)</f>
        <v>1.3980167237903228E-2</v>
      </c>
      <c r="M1612" s="105" t="s">
        <v>214</v>
      </c>
      <c r="N1612" s="83" t="s">
        <v>214</v>
      </c>
    </row>
    <row r="1613" spans="1:14" x14ac:dyDescent="0.25">
      <c r="A1613" s="79" t="s">
        <v>382</v>
      </c>
      <c r="B1613" s="133" t="s">
        <v>364</v>
      </c>
      <c r="C1613" s="137" t="s">
        <v>156</v>
      </c>
      <c r="D1613" s="81" t="str">
        <f>IFERROR(IF(C1613="No CAS","",INDEX('DEQ Pollutant List'!$C$7:$C$611,MATCH('5. Pollutant Emissions - MB'!C1613,'DEQ Pollutant List'!$B$7:$B$611,0))),"")</f>
        <v>Formaldehyde</v>
      </c>
      <c r="E1613" s="115"/>
      <c r="F1613" s="138">
        <v>0</v>
      </c>
      <c r="G1613" s="139">
        <v>1.6000000000000001E-3</v>
      </c>
      <c r="H1613" s="104"/>
      <c r="I1613" s="102" cm="1">
        <f t="array" ref="I1613">((_xlfn.XLOOKUP(B1613,'4. Material Balance Activities'!$C$316:$C$322,'4. Material Balance Activities'!$G$316:$G$322,NA,0,1)-_xlfn.XLOOKUP(B1613,'4. Material Balance Activities'!$C$316:$C$322,'4. Material Balance Activities'!$M$316:$M$322,NA,0,1))*G1613)*(1-F1613)</f>
        <v>6.0231600000000003E-2</v>
      </c>
      <c r="J1613" s="105">
        <v>0</v>
      </c>
      <c r="K1613" s="83">
        <v>0</v>
      </c>
      <c r="L1613" s="102" cm="1">
        <f t="array" ref="L1613">((_xlfn.XLOOKUP(B1613,'4. Material Balance Activities'!$C$316:$C$322,'4. Material Balance Activities'!$J$316:$J$322,NA,0,1)-_xlfn.XLOOKUP(B1613,'4. Material Balance Activities'!$C$316:$C$322,'4. Material Balance Activities'!$P$316:$P$322,NA,0,1))*G1613)*(1-F1613)</f>
        <v>2.4286935483870971E-4</v>
      </c>
      <c r="M1613" s="105" t="s">
        <v>214</v>
      </c>
      <c r="N1613" s="83" t="s">
        <v>214</v>
      </c>
    </row>
    <row r="1614" spans="1:14" x14ac:dyDescent="0.25">
      <c r="A1614" s="79" t="s">
        <v>382</v>
      </c>
      <c r="B1614" s="133" t="s">
        <v>289</v>
      </c>
      <c r="C1614" s="137" t="s">
        <v>189</v>
      </c>
      <c r="D1614" s="81" t="str">
        <f>IFERROR(IF(C1614="No CAS","",INDEX('DEQ Pollutant List'!$C$7:$C$611,MATCH('5. Pollutant Emissions - MB'!C1614,'DEQ Pollutant List'!$B$7:$B$611,0))),"")</f>
        <v>Toluene</v>
      </c>
      <c r="E1614" s="115"/>
      <c r="F1614" s="138">
        <v>0</v>
      </c>
      <c r="G1614" s="139">
        <v>3.0000000000000001E-3</v>
      </c>
      <c r="H1614" s="104"/>
      <c r="I1614" s="102" cm="1">
        <f t="array" ref="I1614">((_xlfn.XLOOKUP(B1614,'4. Material Balance Activities'!$C$316:$C$322,'4. Material Balance Activities'!$G$316:$G$322,NA,0,1)-_xlfn.XLOOKUP(B1614,'4. Material Balance Activities'!$C$316:$C$322,'4. Material Balance Activities'!$M$316:$M$322,NA,0,1))*G1614)*(1-F1614)</f>
        <v>14.795055000000001</v>
      </c>
      <c r="J1614" s="105">
        <v>0</v>
      </c>
      <c r="K1614" s="83">
        <v>0</v>
      </c>
      <c r="L1614" s="102" cm="1">
        <f t="array" ref="L1614">((_xlfn.XLOOKUP(B1614,'4. Material Balance Activities'!$C$316:$C$322,'4. Material Balance Activities'!$J$316:$J$322,NA,0,1)-_xlfn.XLOOKUP(B1614,'4. Material Balance Activities'!$C$316:$C$322,'4. Material Balance Activities'!$P$316:$P$322,NA,0,1))*G1614)*(1-F1614)</f>
        <v>5.9657479838709684E-2</v>
      </c>
      <c r="M1614" s="105" t="s">
        <v>214</v>
      </c>
      <c r="N1614" s="83" t="s">
        <v>214</v>
      </c>
    </row>
    <row r="1615" spans="1:14" x14ac:dyDescent="0.25">
      <c r="A1615" s="79" t="s">
        <v>382</v>
      </c>
      <c r="B1615" s="133" t="s">
        <v>289</v>
      </c>
      <c r="C1615" s="137" t="s">
        <v>424</v>
      </c>
      <c r="D1615" s="81" t="str">
        <f>IFERROR(IF(C1615="No CAS","",INDEX('DEQ Pollutant List'!$C$7:$C$611,MATCH('5. Pollutant Emissions - MB'!C1615,'DEQ Pollutant List'!$B$7:$B$611,0))),"")</f>
        <v>Isopropyl alcohol</v>
      </c>
      <c r="E1615" s="115"/>
      <c r="F1615" s="138">
        <v>0</v>
      </c>
      <c r="G1615" s="139">
        <v>0.03</v>
      </c>
      <c r="H1615" s="104"/>
      <c r="I1615" s="102" cm="1">
        <f t="array" ref="I1615">((_xlfn.XLOOKUP(B1615,'4. Material Balance Activities'!$C$316:$C$322,'4. Material Balance Activities'!$G$316:$G$322,NA,0,1)-_xlfn.XLOOKUP(B1615,'4. Material Balance Activities'!$C$316:$C$322,'4. Material Balance Activities'!$M$316:$M$322,NA,0,1))*G1615)*(1-F1615)</f>
        <v>147.95054999999999</v>
      </c>
      <c r="J1615" s="105">
        <v>0</v>
      </c>
      <c r="K1615" s="83">
        <v>0</v>
      </c>
      <c r="L1615" s="102" cm="1">
        <f t="array" ref="L1615">((_xlfn.XLOOKUP(B1615,'4. Material Balance Activities'!$C$316:$C$322,'4. Material Balance Activities'!$J$316:$J$322,NA,0,1)-_xlfn.XLOOKUP(B1615,'4. Material Balance Activities'!$C$316:$C$322,'4. Material Balance Activities'!$P$316:$P$322,NA,0,1))*G1615)*(1-F1615)</f>
        <v>0.59657479838709682</v>
      </c>
      <c r="M1615" s="105" t="s">
        <v>214</v>
      </c>
      <c r="N1615" s="83" t="s">
        <v>214</v>
      </c>
    </row>
    <row r="1616" spans="1:14" x14ac:dyDescent="0.25">
      <c r="A1616" s="79" t="s">
        <v>382</v>
      </c>
      <c r="B1616" s="133" t="s">
        <v>289</v>
      </c>
      <c r="C1616" s="137" t="s">
        <v>434</v>
      </c>
      <c r="D1616" s="81" t="str">
        <f>IFERROR(IF(C1616="No CAS","",INDEX('DEQ Pollutant List'!$C$7:$C$611,MATCH('5. Pollutant Emissions - MB'!C1616,'DEQ Pollutant List'!$B$7:$B$611,0))),"")</f>
        <v>Sulfuric acid</v>
      </c>
      <c r="E1616" s="115"/>
      <c r="F1616" s="138">
        <v>0</v>
      </c>
      <c r="G1616" s="139">
        <v>1E-3</v>
      </c>
      <c r="H1616" s="104"/>
      <c r="I1616" s="102" cm="1">
        <f t="array" ref="I1616">((_xlfn.XLOOKUP(B1616,'4. Material Balance Activities'!$C$316:$C$322,'4. Material Balance Activities'!$G$316:$G$322,NA,0,1)-_xlfn.XLOOKUP(B1616,'4. Material Balance Activities'!$C$316:$C$322,'4. Material Balance Activities'!$M$316:$M$322,NA,0,1))*G1616)*(1-F1616)</f>
        <v>4.9316850000000008</v>
      </c>
      <c r="J1616" s="105">
        <v>0</v>
      </c>
      <c r="K1616" s="83">
        <v>0</v>
      </c>
      <c r="L1616" s="102" cm="1">
        <f t="array" ref="L1616">((_xlfn.XLOOKUP(B1616,'4. Material Balance Activities'!$C$316:$C$322,'4. Material Balance Activities'!$J$316:$J$322,NA,0,1)-_xlfn.XLOOKUP(B1616,'4. Material Balance Activities'!$C$316:$C$322,'4. Material Balance Activities'!$P$316:$P$322,NA,0,1))*G1616)*(1-F1616)</f>
        <v>1.9885826612903227E-2</v>
      </c>
      <c r="M1616" s="105" t="s">
        <v>214</v>
      </c>
      <c r="N1616" s="83" t="s">
        <v>214</v>
      </c>
    </row>
    <row r="1617" spans="1:14" x14ac:dyDescent="0.25">
      <c r="A1617" s="79" t="s">
        <v>382</v>
      </c>
      <c r="B1617" s="133" t="s">
        <v>229</v>
      </c>
      <c r="C1617" s="137" t="s">
        <v>425</v>
      </c>
      <c r="D1617" s="81" t="str">
        <f>IFERROR(IF(C1617="No CAS","",INDEX('DEQ Pollutant List'!$C$7:$C$611,MATCH('5. Pollutant Emissions - MB'!C1617,'DEQ Pollutant List'!$B$7:$B$611,0))),"")</f>
        <v>2-Butanone (methyl ethyl ketone)</v>
      </c>
      <c r="E1617" s="115"/>
      <c r="F1617" s="138">
        <v>0</v>
      </c>
      <c r="G1617" s="139">
        <v>0.09</v>
      </c>
      <c r="H1617" s="104"/>
      <c r="I1617" s="102" cm="1">
        <f t="array" ref="I1617">((_xlfn.XLOOKUP(B1617,'4. Material Balance Activities'!$C$316:$C$322,'4. Material Balance Activities'!$G$316:$G$322,NA,0,1)-_xlfn.XLOOKUP(B1617,'4. Material Balance Activities'!$C$316:$C$322,'4. Material Balance Activities'!$M$316:$M$322,NA,0,1))*G1617)*(1-F1617)</f>
        <v>1.7359649999999998</v>
      </c>
      <c r="J1617" s="105">
        <v>0</v>
      </c>
      <c r="K1617" s="83">
        <v>0</v>
      </c>
      <c r="L1617" s="102" cm="1">
        <f t="array" ref="L1617">((_xlfn.XLOOKUP(B1617,'4. Material Balance Activities'!$C$316:$C$322,'4. Material Balance Activities'!$J$316:$J$322,NA,0,1)-_xlfn.XLOOKUP(B1617,'4. Material Balance Activities'!$C$316:$C$322,'4. Material Balance Activities'!$P$316:$P$322,NA,0,1))*G1617)*(1-F1617)</f>
        <v>6.9998588709677418E-3</v>
      </c>
      <c r="M1617" s="105" t="s">
        <v>214</v>
      </c>
      <c r="N1617" s="83" t="s">
        <v>214</v>
      </c>
    </row>
    <row r="1618" spans="1:14" x14ac:dyDescent="0.25">
      <c r="A1618" s="79" t="s">
        <v>382</v>
      </c>
      <c r="B1618" s="133" t="s">
        <v>231</v>
      </c>
      <c r="C1618" s="137" t="s">
        <v>420</v>
      </c>
      <c r="D1618" s="81" t="str">
        <f>IFERROR(IF(C1618="No CAS","",INDEX('DEQ Pollutant List'!$C$7:$C$611,MATCH('5. Pollutant Emissions - MB'!C1618,'DEQ Pollutant List'!$B$7:$B$611,0))),"")</f>
        <v>Acetone</v>
      </c>
      <c r="E1618" s="115"/>
      <c r="F1618" s="138">
        <v>0</v>
      </c>
      <c r="G1618" s="139">
        <v>0.02</v>
      </c>
      <c r="H1618" s="104"/>
      <c r="I1618" s="102" cm="1">
        <f t="array" ref="I1618">((_xlfn.XLOOKUP(B1618,'4. Material Balance Activities'!$C$316:$C$322,'4. Material Balance Activities'!$G$316:$G$322,NA,0,1)-_xlfn.XLOOKUP(B1618,'4. Material Balance Activities'!$C$316:$C$322,'4. Material Balance Activities'!$M$316:$M$322,NA,0,1))*G1618)*(1-F1618)</f>
        <v>7.3396124999999994</v>
      </c>
      <c r="J1618" s="105">
        <v>0</v>
      </c>
      <c r="K1618" s="83">
        <v>0</v>
      </c>
      <c r="L1618" s="102" cm="1">
        <f t="array" ref="L1618">((_xlfn.XLOOKUP(B1618,'4. Material Balance Activities'!$C$316:$C$322,'4. Material Balance Activities'!$J$316:$J$322,NA,0,1)-_xlfn.XLOOKUP(B1618,'4. Material Balance Activities'!$C$316:$C$322,'4. Material Balance Activities'!$P$316:$P$322,NA,0,1))*G1618)*(1-F1618)</f>
        <v>2.9595211693548389E-2</v>
      </c>
      <c r="M1618" s="105" t="s">
        <v>214</v>
      </c>
      <c r="N1618" s="83" t="s">
        <v>214</v>
      </c>
    </row>
    <row r="1619" spans="1:14" x14ac:dyDescent="0.25">
      <c r="A1619" s="79" t="s">
        <v>382</v>
      </c>
      <c r="B1619" s="133" t="s">
        <v>232</v>
      </c>
      <c r="C1619" s="137" t="s">
        <v>420</v>
      </c>
      <c r="D1619" s="81" t="str">
        <f>IFERROR(IF(C1619="No CAS","",INDEX('DEQ Pollutant List'!$C$7:$C$611,MATCH('5. Pollutant Emissions - MB'!C1619,'DEQ Pollutant List'!$B$7:$B$611,0))),"")</f>
        <v>Acetone</v>
      </c>
      <c r="E1619" s="115"/>
      <c r="F1619" s="138">
        <v>0</v>
      </c>
      <c r="G1619" s="139">
        <v>0.28999999999999998</v>
      </c>
      <c r="H1619" s="104"/>
      <c r="I1619" s="102" cm="1">
        <f t="array" ref="I1619">((_xlfn.XLOOKUP(B1619,'4. Material Balance Activities'!$C$316:$C$322,'4. Material Balance Activities'!$G$316:$G$322,NA,0,1)-_xlfn.XLOOKUP(B1619,'4. Material Balance Activities'!$C$316:$C$322,'4. Material Balance Activities'!$M$316:$M$322,NA,0,1))*G1619)*(1-F1619)</f>
        <v>1999.832373</v>
      </c>
      <c r="J1619" s="105">
        <v>0</v>
      </c>
      <c r="K1619" s="83">
        <v>0</v>
      </c>
      <c r="L1619" s="102" cm="1">
        <f t="array" ref="L1619">((_xlfn.XLOOKUP(B1619,'4. Material Balance Activities'!$C$316:$C$322,'4. Material Balance Activities'!$J$316:$J$322,NA,0,1)-_xlfn.XLOOKUP(B1619,'4. Material Balance Activities'!$C$316:$C$322,'4. Material Balance Activities'!$P$316:$P$322,NA,0,1))*G1619)*(1-F1619)</f>
        <v>8.0638402137096783</v>
      </c>
      <c r="M1619" s="105" t="s">
        <v>214</v>
      </c>
      <c r="N1619" s="83" t="s">
        <v>214</v>
      </c>
    </row>
    <row r="1620" spans="1:14" x14ac:dyDescent="0.25">
      <c r="A1620" s="79" t="s">
        <v>382</v>
      </c>
      <c r="B1620" s="133" t="s">
        <v>233</v>
      </c>
      <c r="C1620" s="137" t="s">
        <v>424</v>
      </c>
      <c r="D1620" s="81" t="str">
        <f>IFERROR(IF(C1620="No CAS","",INDEX('DEQ Pollutant List'!$C$7:$C$611,MATCH('5. Pollutant Emissions - MB'!C1620,'DEQ Pollutant List'!$B$7:$B$611,0))),"")</f>
        <v>Isopropyl alcohol</v>
      </c>
      <c r="E1620" s="115"/>
      <c r="F1620" s="138">
        <v>0</v>
      </c>
      <c r="G1620" s="139">
        <v>0.02</v>
      </c>
      <c r="H1620" s="104"/>
      <c r="I1620" s="102" cm="1">
        <f t="array" ref="I1620">((_xlfn.XLOOKUP(B1620,'4. Material Balance Activities'!$C$316:$C$322,'4. Material Balance Activities'!$G$316:$G$322,NA,0,1)-_xlfn.XLOOKUP(B1620,'4. Material Balance Activities'!$C$316:$C$322,'4. Material Balance Activities'!$M$316:$M$322,NA,0,1))*G1620)*(1-F1620)</f>
        <v>0.16929</v>
      </c>
      <c r="J1620" s="105">
        <v>0</v>
      </c>
      <c r="K1620" s="83">
        <v>0</v>
      </c>
      <c r="L1620" s="102" cm="1">
        <f t="array" ref="L1620">((_xlfn.XLOOKUP(B1620,'4. Material Balance Activities'!$C$316:$C$322,'4. Material Balance Activities'!$J$316:$J$322,NA,0,1)-_xlfn.XLOOKUP(B1620,'4. Material Balance Activities'!$C$316:$C$322,'4. Material Balance Activities'!$P$316:$P$322,NA,0,1))*G1620)*(1-F1620)</f>
        <v>6.8262096774193541E-4</v>
      </c>
      <c r="M1620" s="105" t="s">
        <v>214</v>
      </c>
      <c r="N1620" s="83" t="s">
        <v>214</v>
      </c>
    </row>
    <row r="1621" spans="1:14" x14ac:dyDescent="0.25">
      <c r="A1621" s="79" t="s">
        <v>382</v>
      </c>
      <c r="B1621" s="133" t="s">
        <v>233</v>
      </c>
      <c r="C1621" s="137" t="s">
        <v>420</v>
      </c>
      <c r="D1621" s="81" t="str">
        <f>IFERROR(IF(C1621="No CAS","",INDEX('DEQ Pollutant List'!$C$7:$C$611,MATCH('5. Pollutant Emissions - MB'!C1621,'DEQ Pollutant List'!$B$7:$B$611,0))),"")</f>
        <v>Acetone</v>
      </c>
      <c r="E1621" s="115"/>
      <c r="F1621" s="138">
        <v>0</v>
      </c>
      <c r="G1621" s="139">
        <v>3.0000000000000001E-3</v>
      </c>
      <c r="H1621" s="104"/>
      <c r="I1621" s="102" cm="1">
        <f t="array" ref="I1621">((_xlfn.XLOOKUP(B1621,'4. Material Balance Activities'!$C$316:$C$322,'4. Material Balance Activities'!$G$316:$G$322,NA,0,1)-_xlfn.XLOOKUP(B1621,'4. Material Balance Activities'!$C$316:$C$322,'4. Material Balance Activities'!$M$316:$M$322,NA,0,1))*G1621)*(1-F1621)</f>
        <v>2.5393499999999999E-2</v>
      </c>
      <c r="J1621" s="105">
        <v>0</v>
      </c>
      <c r="K1621" s="83">
        <v>0</v>
      </c>
      <c r="L1621" s="102" cm="1">
        <f t="array" ref="L1621">((_xlfn.XLOOKUP(B1621,'4. Material Balance Activities'!$C$316:$C$322,'4. Material Balance Activities'!$J$316:$J$322,NA,0,1)-_xlfn.XLOOKUP(B1621,'4. Material Balance Activities'!$C$316:$C$322,'4. Material Balance Activities'!$P$316:$P$322,NA,0,1))*G1621)*(1-F1621)</f>
        <v>1.023931451612903E-4</v>
      </c>
      <c r="M1621" s="105" t="s">
        <v>214</v>
      </c>
      <c r="N1621" s="83" t="s">
        <v>214</v>
      </c>
    </row>
    <row r="1622" spans="1:14" x14ac:dyDescent="0.25">
      <c r="A1622" s="79" t="s">
        <v>382</v>
      </c>
      <c r="B1622" s="133" t="s">
        <v>385</v>
      </c>
      <c r="C1622" s="137" t="s">
        <v>191</v>
      </c>
      <c r="D1622" s="81" t="str">
        <f>IFERROR(IF(C1622="No CAS","",INDEX('DEQ Pollutant List'!$C$7:$C$611,MATCH('5. Pollutant Emissions - MB'!C1622,'DEQ Pollutant List'!$B$7:$B$611,0))),"")</f>
        <v>Xylene (mixture), including m-xylene, o-xylene, p-xylene</v>
      </c>
      <c r="E1622" s="115"/>
      <c r="F1622" s="138" t="s">
        <v>426</v>
      </c>
      <c r="G1622" s="139" t="s">
        <v>426</v>
      </c>
      <c r="H1622" s="104" t="s">
        <v>461</v>
      </c>
      <c r="I1622" s="102" t="s">
        <v>214</v>
      </c>
      <c r="J1622" s="105">
        <v>68338.274904439808</v>
      </c>
      <c r="K1622" s="83">
        <v>68338.274904439808</v>
      </c>
      <c r="L1622" s="102" t="s">
        <v>214</v>
      </c>
      <c r="M1622" s="105">
        <f>J1622/365</f>
        <v>187.22815042312277</v>
      </c>
      <c r="N1622" s="83">
        <f>K1622/365</f>
        <v>187.22815042312277</v>
      </c>
    </row>
    <row r="1623" spans="1:14" x14ac:dyDescent="0.25">
      <c r="A1623" s="79" t="s">
        <v>382</v>
      </c>
      <c r="B1623" s="133" t="s">
        <v>385</v>
      </c>
      <c r="C1623" s="137" t="s">
        <v>181</v>
      </c>
      <c r="D1623" s="81" t="str">
        <f>IFERROR(IF(C1623="No CAS","",INDEX('DEQ Pollutant List'!$C$7:$C$611,MATCH('5. Pollutant Emissions - MB'!C1623,'DEQ Pollutant List'!$B$7:$B$611,0))),"")</f>
        <v>Ethyl benzene</v>
      </c>
      <c r="E1623" s="115"/>
      <c r="F1623" s="138" t="s">
        <v>426</v>
      </c>
      <c r="G1623" s="139" t="s">
        <v>426</v>
      </c>
      <c r="H1623" s="104" t="s">
        <v>461</v>
      </c>
      <c r="I1623" s="102" t="s">
        <v>214</v>
      </c>
      <c r="J1623" s="105">
        <v>16030.317148069127</v>
      </c>
      <c r="K1623" s="83">
        <v>16030.317148069127</v>
      </c>
      <c r="L1623" s="102" t="s">
        <v>214</v>
      </c>
      <c r="M1623" s="105">
        <f t="shared" ref="M1623:M1646" si="30">J1623/365</f>
        <v>43.918677117997611</v>
      </c>
      <c r="N1623" s="83">
        <f t="shared" ref="N1623:N1646" si="31">K1623/365</f>
        <v>43.918677117997611</v>
      </c>
    </row>
    <row r="1624" spans="1:14" x14ac:dyDescent="0.25">
      <c r="A1624" s="79" t="s">
        <v>382</v>
      </c>
      <c r="B1624" s="133" t="s">
        <v>385</v>
      </c>
      <c r="C1624" s="137" t="s">
        <v>189</v>
      </c>
      <c r="D1624" s="81" t="str">
        <f>IFERROR(IF(C1624="No CAS","",INDEX('DEQ Pollutant List'!$C$7:$C$611,MATCH('5. Pollutant Emissions - MB'!C1624,'DEQ Pollutant List'!$B$7:$B$611,0))),"")</f>
        <v>Toluene</v>
      </c>
      <c r="E1624" s="115"/>
      <c r="F1624" s="138" t="s">
        <v>426</v>
      </c>
      <c r="G1624" s="139" t="s">
        <v>426</v>
      </c>
      <c r="H1624" s="104" t="s">
        <v>461</v>
      </c>
      <c r="I1624" s="102" t="s">
        <v>214</v>
      </c>
      <c r="J1624" s="105">
        <v>37461.004963980922</v>
      </c>
      <c r="K1624" s="83">
        <v>37461.004963980922</v>
      </c>
      <c r="L1624" s="102" t="s">
        <v>214</v>
      </c>
      <c r="M1624" s="105">
        <f t="shared" si="30"/>
        <v>102.6328903122765</v>
      </c>
      <c r="N1624" s="83">
        <f t="shared" si="31"/>
        <v>102.6328903122765</v>
      </c>
    </row>
    <row r="1625" spans="1:14" x14ac:dyDescent="0.25">
      <c r="A1625" s="79" t="s">
        <v>382</v>
      </c>
      <c r="B1625" s="133" t="s">
        <v>385</v>
      </c>
      <c r="C1625" s="137" t="s">
        <v>422</v>
      </c>
      <c r="D1625" s="81" t="str">
        <f>IFERROR(IF(C1625="No CAS","",INDEX('DEQ Pollutant List'!$C$7:$C$611,MATCH('5. Pollutant Emissions - MB'!C1625,'DEQ Pollutant List'!$B$7:$B$611,0))),"")</f>
        <v>Methyl isobutyl ketone (MIBK, hexone)</v>
      </c>
      <c r="E1625" s="115"/>
      <c r="F1625" s="138" t="s">
        <v>426</v>
      </c>
      <c r="G1625" s="139" t="s">
        <v>426</v>
      </c>
      <c r="H1625" s="104" t="s">
        <v>461</v>
      </c>
      <c r="I1625" s="102" t="s">
        <v>214</v>
      </c>
      <c r="J1625" s="105">
        <v>0</v>
      </c>
      <c r="K1625" s="83">
        <v>0</v>
      </c>
      <c r="L1625" s="102" t="s">
        <v>214</v>
      </c>
      <c r="M1625" s="105">
        <f t="shared" si="30"/>
        <v>0</v>
      </c>
      <c r="N1625" s="83">
        <f t="shared" si="31"/>
        <v>0</v>
      </c>
    </row>
    <row r="1626" spans="1:14" x14ac:dyDescent="0.25">
      <c r="A1626" s="79" t="s">
        <v>382</v>
      </c>
      <c r="B1626" s="133" t="s">
        <v>385</v>
      </c>
      <c r="C1626" s="137" t="s">
        <v>187</v>
      </c>
      <c r="D1626" s="81" t="str">
        <f>IFERROR(IF(C1626="No CAS","",INDEX('DEQ Pollutant List'!$C$7:$C$611,MATCH('5. Pollutant Emissions - MB'!C1626,'DEQ Pollutant List'!$B$7:$B$611,0))),"")</f>
        <v>Naphthalene</v>
      </c>
      <c r="E1626" s="115"/>
      <c r="F1626" s="138" t="s">
        <v>426</v>
      </c>
      <c r="G1626" s="139" t="s">
        <v>426</v>
      </c>
      <c r="H1626" s="104" t="s">
        <v>461</v>
      </c>
      <c r="I1626" s="102" t="s">
        <v>214</v>
      </c>
      <c r="J1626" s="105">
        <v>0</v>
      </c>
      <c r="K1626" s="83">
        <v>0</v>
      </c>
      <c r="L1626" s="102" t="s">
        <v>214</v>
      </c>
      <c r="M1626" s="105">
        <f t="shared" si="30"/>
        <v>0</v>
      </c>
      <c r="N1626" s="83">
        <f t="shared" si="31"/>
        <v>0</v>
      </c>
    </row>
    <row r="1627" spans="1:14" x14ac:dyDescent="0.25">
      <c r="A1627" s="79" t="s">
        <v>382</v>
      </c>
      <c r="B1627" s="133" t="s">
        <v>385</v>
      </c>
      <c r="C1627" s="137" t="s">
        <v>428</v>
      </c>
      <c r="D1627" s="81" t="str">
        <f>IFERROR(IF(C1627="No CAS","",INDEX('DEQ Pollutant List'!$C$7:$C$611,MATCH('5. Pollutant Emissions - MB'!C1627,'DEQ Pollutant List'!$B$7:$B$611,0))),"")</f>
        <v>Isopropylbenzene (cumene)</v>
      </c>
      <c r="E1627" s="115"/>
      <c r="F1627" s="138" t="s">
        <v>426</v>
      </c>
      <c r="G1627" s="139" t="s">
        <v>426</v>
      </c>
      <c r="H1627" s="104" t="s">
        <v>461</v>
      </c>
      <c r="I1627" s="102" t="s">
        <v>214</v>
      </c>
      <c r="J1627" s="105">
        <v>567.67292471843518</v>
      </c>
      <c r="K1627" s="83">
        <v>567.67292471843518</v>
      </c>
      <c r="L1627" s="102" t="s">
        <v>214</v>
      </c>
      <c r="M1627" s="105">
        <f t="shared" si="30"/>
        <v>1.5552682868998224</v>
      </c>
      <c r="N1627" s="83">
        <f t="shared" si="31"/>
        <v>1.5552682868998224</v>
      </c>
    </row>
    <row r="1628" spans="1:14" x14ac:dyDescent="0.25">
      <c r="A1628" s="79" t="s">
        <v>382</v>
      </c>
      <c r="B1628" s="133" t="s">
        <v>385</v>
      </c>
      <c r="C1628" s="137" t="s">
        <v>156</v>
      </c>
      <c r="D1628" s="81" t="str">
        <f>IFERROR(IF(C1628="No CAS","",INDEX('DEQ Pollutant List'!$C$7:$C$611,MATCH('5. Pollutant Emissions - MB'!C1628,'DEQ Pollutant List'!$B$7:$B$611,0))),"")</f>
        <v>Formaldehyde</v>
      </c>
      <c r="E1628" s="115"/>
      <c r="F1628" s="138" t="s">
        <v>426</v>
      </c>
      <c r="G1628" s="139" t="s">
        <v>426</v>
      </c>
      <c r="H1628" s="104" t="s">
        <v>461</v>
      </c>
      <c r="I1628" s="102" t="s">
        <v>214</v>
      </c>
      <c r="J1628" s="105">
        <v>638.44743588200231</v>
      </c>
      <c r="K1628" s="83">
        <v>638.44743588200231</v>
      </c>
      <c r="L1628" s="102" t="s">
        <v>214</v>
      </c>
      <c r="M1628" s="105">
        <f t="shared" si="30"/>
        <v>1.7491710572109653</v>
      </c>
      <c r="N1628" s="83">
        <f t="shared" si="31"/>
        <v>1.7491710572109653</v>
      </c>
    </row>
    <row r="1629" spans="1:14" x14ac:dyDescent="0.25">
      <c r="A1629" s="79" t="s">
        <v>382</v>
      </c>
      <c r="B1629" s="133" t="s">
        <v>385</v>
      </c>
      <c r="C1629" s="137" t="s">
        <v>429</v>
      </c>
      <c r="D1629" s="81" t="str">
        <f>IFERROR(IF(C1629="No CAS","",INDEX('DEQ Pollutant List'!$C$7:$C$611,MATCH('5. Pollutant Emissions - MB'!C1629,'DEQ Pollutant List'!$B$7:$B$611,0))),"")</f>
        <v>Ethylene glycol monobutyl ether</v>
      </c>
      <c r="E1629" s="115"/>
      <c r="F1629" s="138" t="s">
        <v>426</v>
      </c>
      <c r="G1629" s="139" t="s">
        <v>426</v>
      </c>
      <c r="H1629" s="104" t="s">
        <v>461</v>
      </c>
      <c r="I1629" s="102" t="s">
        <v>214</v>
      </c>
      <c r="J1629" s="105">
        <v>0</v>
      </c>
      <c r="K1629" s="83">
        <v>0</v>
      </c>
      <c r="L1629" s="102" t="s">
        <v>214</v>
      </c>
      <c r="M1629" s="105">
        <f t="shared" si="30"/>
        <v>0</v>
      </c>
      <c r="N1629" s="83">
        <f t="shared" si="31"/>
        <v>0</v>
      </c>
    </row>
    <row r="1630" spans="1:14" x14ac:dyDescent="0.25">
      <c r="A1630" s="79" t="s">
        <v>382</v>
      </c>
      <c r="B1630" s="133" t="s">
        <v>385</v>
      </c>
      <c r="C1630" s="137" t="s">
        <v>430</v>
      </c>
      <c r="D1630" s="81" t="str">
        <f>IFERROR(IF(C1630="No CAS","",INDEX('DEQ Pollutant List'!$C$7:$C$611,MATCH('5. Pollutant Emissions - MB'!C1630,'DEQ Pollutant List'!$B$7:$B$611,0))),"")</f>
        <v>n-Butyl alcohol</v>
      </c>
      <c r="E1630" s="115"/>
      <c r="F1630" s="138" t="s">
        <v>426</v>
      </c>
      <c r="G1630" s="139" t="s">
        <v>426</v>
      </c>
      <c r="H1630" s="104" t="s">
        <v>461</v>
      </c>
      <c r="I1630" s="102" t="s">
        <v>214</v>
      </c>
      <c r="J1630" s="105">
        <v>0</v>
      </c>
      <c r="K1630" s="83">
        <v>0</v>
      </c>
      <c r="L1630" s="102" t="s">
        <v>214</v>
      </c>
      <c r="M1630" s="105">
        <f t="shared" si="30"/>
        <v>0</v>
      </c>
      <c r="N1630" s="83">
        <f t="shared" si="31"/>
        <v>0</v>
      </c>
    </row>
    <row r="1631" spans="1:14" x14ac:dyDescent="0.25">
      <c r="A1631" s="79" t="s">
        <v>382</v>
      </c>
      <c r="B1631" s="133" t="s">
        <v>385</v>
      </c>
      <c r="C1631" s="137" t="s">
        <v>431</v>
      </c>
      <c r="D1631" s="81" t="str">
        <f>IFERROR(IF(C1631="No CAS","",INDEX('DEQ Pollutant List'!$C$7:$C$611,MATCH('5. Pollutant Emissions - MB'!C1631,'DEQ Pollutant List'!$B$7:$B$611,0))),"")</f>
        <v>1,2,4-Trimethylbenzene</v>
      </c>
      <c r="E1631" s="115"/>
      <c r="F1631" s="138" t="s">
        <v>426</v>
      </c>
      <c r="G1631" s="139" t="s">
        <v>426</v>
      </c>
      <c r="H1631" s="104" t="s">
        <v>461</v>
      </c>
      <c r="I1631" s="102" t="s">
        <v>214</v>
      </c>
      <c r="J1631" s="105">
        <v>2838.364623592176</v>
      </c>
      <c r="K1631" s="83">
        <v>2838.364623592176</v>
      </c>
      <c r="L1631" s="102" t="s">
        <v>214</v>
      </c>
      <c r="M1631" s="105">
        <f t="shared" si="30"/>
        <v>7.7763414344991126</v>
      </c>
      <c r="N1631" s="83">
        <f t="shared" si="31"/>
        <v>7.7763414344991126</v>
      </c>
    </row>
    <row r="1632" spans="1:14" x14ac:dyDescent="0.25">
      <c r="A1632" s="79" t="s">
        <v>382</v>
      </c>
      <c r="B1632" s="133" t="s">
        <v>385</v>
      </c>
      <c r="C1632" s="137" t="s">
        <v>432</v>
      </c>
      <c r="D1632" s="81" t="str">
        <f>IFERROR(IF(C1632="No CAS","",INDEX('DEQ Pollutant List'!$C$7:$C$611,MATCH('5. Pollutant Emissions - MB'!C1632,'DEQ Pollutant List'!$B$7:$B$611,0))),"")</f>
        <v>Propylene glycol monomethyl ether acetate</v>
      </c>
      <c r="E1632" s="115"/>
      <c r="F1632" s="138" t="s">
        <v>426</v>
      </c>
      <c r="G1632" s="139" t="s">
        <v>426</v>
      </c>
      <c r="H1632" s="104" t="s">
        <v>461</v>
      </c>
      <c r="I1632" s="102" t="s">
        <v>214</v>
      </c>
      <c r="J1632" s="105">
        <v>0</v>
      </c>
      <c r="K1632" s="83">
        <v>0</v>
      </c>
      <c r="L1632" s="102" t="s">
        <v>214</v>
      </c>
      <c r="M1632" s="105">
        <f t="shared" si="30"/>
        <v>0</v>
      </c>
      <c r="N1632" s="83">
        <f t="shared" si="31"/>
        <v>0</v>
      </c>
    </row>
    <row r="1633" spans="1:14" x14ac:dyDescent="0.25">
      <c r="A1633" s="79" t="s">
        <v>382</v>
      </c>
      <c r="B1633" s="133" t="s">
        <v>385</v>
      </c>
      <c r="C1633" s="137" t="s">
        <v>178</v>
      </c>
      <c r="D1633" s="81" t="str">
        <f>IFERROR(IF(C1633="No CAS","",INDEX('DEQ Pollutant List'!$C$7:$C$611,MATCH('5. Pollutant Emissions - MB'!C1633,'DEQ Pollutant List'!$B$7:$B$611,0))),"")</f>
        <v>Chromium VI, chromate and dichromate particulate</v>
      </c>
      <c r="E1633" s="115"/>
      <c r="F1633" s="138" t="s">
        <v>426</v>
      </c>
      <c r="G1633" s="139" t="s">
        <v>426</v>
      </c>
      <c r="H1633" s="104" t="s">
        <v>461</v>
      </c>
      <c r="I1633" s="102" t="s">
        <v>214</v>
      </c>
      <c r="J1633" s="105">
        <v>0</v>
      </c>
      <c r="K1633" s="83">
        <v>0</v>
      </c>
      <c r="L1633" s="102" t="s">
        <v>214</v>
      </c>
      <c r="M1633" s="105">
        <f t="shared" si="30"/>
        <v>0</v>
      </c>
      <c r="N1633" s="83">
        <f t="shared" si="31"/>
        <v>0</v>
      </c>
    </row>
    <row r="1634" spans="1:14" x14ac:dyDescent="0.25">
      <c r="A1634" s="79" t="s">
        <v>382</v>
      </c>
      <c r="B1634" s="133" t="s">
        <v>385</v>
      </c>
      <c r="C1634" s="137" t="s">
        <v>425</v>
      </c>
      <c r="D1634" s="81" t="str">
        <f>IFERROR(IF(C1634="No CAS","",INDEX('DEQ Pollutant List'!$C$7:$C$611,MATCH('5. Pollutant Emissions - MB'!C1634,'DEQ Pollutant List'!$B$7:$B$611,0))),"")</f>
        <v>2-Butanone (methyl ethyl ketone)</v>
      </c>
      <c r="E1634" s="115"/>
      <c r="F1634" s="138" t="s">
        <v>426</v>
      </c>
      <c r="G1634" s="139" t="s">
        <v>426</v>
      </c>
      <c r="H1634" s="104" t="s">
        <v>461</v>
      </c>
      <c r="I1634" s="102" t="s">
        <v>214</v>
      </c>
      <c r="J1634" s="105">
        <v>61913.424743742544</v>
      </c>
      <c r="K1634" s="83">
        <v>61913.424743742544</v>
      </c>
      <c r="L1634" s="102" t="s">
        <v>214</v>
      </c>
      <c r="M1634" s="105">
        <f t="shared" si="30"/>
        <v>169.625821215733</v>
      </c>
      <c r="N1634" s="83">
        <f t="shared" si="31"/>
        <v>169.625821215733</v>
      </c>
    </row>
    <row r="1635" spans="1:14" x14ac:dyDescent="0.25">
      <c r="A1635" s="79" t="s">
        <v>382</v>
      </c>
      <c r="B1635" s="133" t="s">
        <v>385</v>
      </c>
      <c r="C1635" s="137" t="s">
        <v>433</v>
      </c>
      <c r="D1635" s="81" t="str">
        <f>IFERROR(IF(C1635="No CAS","",INDEX('DEQ Pollutant List'!$C$7:$C$611,MATCH('5. Pollutant Emissions - MB'!C1635,'DEQ Pollutant List'!$B$7:$B$611,0))),"")</f>
        <v>t-Butyl acetate</v>
      </c>
      <c r="E1635" s="115"/>
      <c r="F1635" s="138" t="s">
        <v>426</v>
      </c>
      <c r="G1635" s="139" t="s">
        <v>426</v>
      </c>
      <c r="H1635" s="104" t="s">
        <v>461</v>
      </c>
      <c r="I1635" s="102" t="s">
        <v>214</v>
      </c>
      <c r="J1635" s="105">
        <v>0</v>
      </c>
      <c r="K1635" s="83">
        <v>0</v>
      </c>
      <c r="L1635" s="102" t="s">
        <v>214</v>
      </c>
      <c r="M1635" s="105">
        <f t="shared" si="30"/>
        <v>0</v>
      </c>
      <c r="N1635" s="83">
        <f t="shared" si="31"/>
        <v>0</v>
      </c>
    </row>
    <row r="1636" spans="1:14" x14ac:dyDescent="0.25">
      <c r="A1636" s="79" t="s">
        <v>382</v>
      </c>
      <c r="B1636" s="133" t="s">
        <v>385</v>
      </c>
      <c r="C1636" s="137" t="s">
        <v>185</v>
      </c>
      <c r="D1636" s="81" t="str">
        <f>IFERROR(IF(C1636="No CAS","",INDEX('DEQ Pollutant List'!$C$7:$C$611,MATCH('5. Pollutant Emissions - MB'!C1636,'DEQ Pollutant List'!$B$7:$B$611,0))),"")</f>
        <v>Mercury and compounds</v>
      </c>
      <c r="E1636" s="115"/>
      <c r="F1636" s="138" t="s">
        <v>426</v>
      </c>
      <c r="G1636" s="139" t="s">
        <v>426</v>
      </c>
      <c r="H1636" s="104" t="s">
        <v>461</v>
      </c>
      <c r="I1636" s="102" t="s">
        <v>214</v>
      </c>
      <c r="J1636" s="105">
        <v>0</v>
      </c>
      <c r="K1636" s="83">
        <v>0</v>
      </c>
      <c r="L1636" s="102" t="s">
        <v>214</v>
      </c>
      <c r="M1636" s="105">
        <f t="shared" si="30"/>
        <v>0</v>
      </c>
      <c r="N1636" s="83">
        <f t="shared" si="31"/>
        <v>0</v>
      </c>
    </row>
    <row r="1637" spans="1:14" x14ac:dyDescent="0.25">
      <c r="A1637" s="79" t="s">
        <v>382</v>
      </c>
      <c r="B1637" s="133" t="s">
        <v>385</v>
      </c>
      <c r="C1637" s="137" t="s">
        <v>183</v>
      </c>
      <c r="D1637" s="81" t="str">
        <f>IFERROR(IF(C1637="No CAS","",INDEX('DEQ Pollutant List'!$C$7:$C$611,MATCH('5. Pollutant Emissions - MB'!C1637,'DEQ Pollutant List'!$B$7:$B$611,0))),"")</f>
        <v>Lead and compounds</v>
      </c>
      <c r="E1637" s="115"/>
      <c r="F1637" s="138" t="s">
        <v>426</v>
      </c>
      <c r="G1637" s="139" t="s">
        <v>426</v>
      </c>
      <c r="H1637" s="104" t="s">
        <v>461</v>
      </c>
      <c r="I1637" s="102" t="s">
        <v>214</v>
      </c>
      <c r="J1637" s="105">
        <v>0</v>
      </c>
      <c r="K1637" s="83">
        <v>0</v>
      </c>
      <c r="L1637" s="102" t="s">
        <v>214</v>
      </c>
      <c r="M1637" s="105">
        <f t="shared" si="30"/>
        <v>0</v>
      </c>
      <c r="N1637" s="83">
        <f t="shared" si="31"/>
        <v>0</v>
      </c>
    </row>
    <row r="1638" spans="1:14" x14ac:dyDescent="0.25">
      <c r="A1638" s="79" t="s">
        <v>382</v>
      </c>
      <c r="B1638" s="133" t="s">
        <v>385</v>
      </c>
      <c r="C1638" s="137" t="s">
        <v>424</v>
      </c>
      <c r="D1638" s="81" t="str">
        <f>IFERROR(IF(C1638="No CAS","",INDEX('DEQ Pollutant List'!$C$7:$C$611,MATCH('5. Pollutant Emissions - MB'!C1638,'DEQ Pollutant List'!$B$7:$B$611,0))),"")</f>
        <v>Isopropyl alcohol</v>
      </c>
      <c r="E1638" s="115"/>
      <c r="F1638" s="138" t="s">
        <v>426</v>
      </c>
      <c r="G1638" s="139" t="s">
        <v>426</v>
      </c>
      <c r="H1638" s="104" t="s">
        <v>461</v>
      </c>
      <c r="I1638" s="102" t="s">
        <v>214</v>
      </c>
      <c r="J1638" s="105">
        <v>9509.4571537544689</v>
      </c>
      <c r="K1638" s="83">
        <v>9509.4571537544689</v>
      </c>
      <c r="L1638" s="102" t="s">
        <v>214</v>
      </c>
      <c r="M1638" s="105">
        <f t="shared" si="30"/>
        <v>26.05330727056019</v>
      </c>
      <c r="N1638" s="83">
        <f t="shared" si="31"/>
        <v>26.05330727056019</v>
      </c>
    </row>
    <row r="1639" spans="1:14" x14ac:dyDescent="0.25">
      <c r="A1639" s="79" t="s">
        <v>382</v>
      </c>
      <c r="B1639" s="133" t="s">
        <v>385</v>
      </c>
      <c r="C1639" s="137" t="s">
        <v>420</v>
      </c>
      <c r="D1639" s="81" t="str">
        <f>IFERROR(IF(C1639="No CAS","",INDEX('DEQ Pollutant List'!$C$7:$C$611,MATCH('5. Pollutant Emissions - MB'!C1639,'DEQ Pollutant List'!$B$7:$B$611,0))),"")</f>
        <v>Acetone</v>
      </c>
      <c r="E1639" s="115"/>
      <c r="F1639" s="138" t="s">
        <v>426</v>
      </c>
      <c r="G1639" s="139" t="s">
        <v>426</v>
      </c>
      <c r="H1639" s="104" t="s">
        <v>461</v>
      </c>
      <c r="I1639" s="102" t="s">
        <v>214</v>
      </c>
      <c r="J1639" s="105">
        <v>61079.261835518468</v>
      </c>
      <c r="K1639" s="83">
        <v>61079.261835518468</v>
      </c>
      <c r="L1639" s="102" t="s">
        <v>214</v>
      </c>
      <c r="M1639" s="105">
        <f t="shared" si="30"/>
        <v>167.34044338498211</v>
      </c>
      <c r="N1639" s="83">
        <f t="shared" si="31"/>
        <v>167.34044338498211</v>
      </c>
    </row>
    <row r="1640" spans="1:14" x14ac:dyDescent="0.25">
      <c r="A1640" s="79" t="s">
        <v>382</v>
      </c>
      <c r="B1640" s="133" t="s">
        <v>385</v>
      </c>
      <c r="C1640" s="137" t="s">
        <v>423</v>
      </c>
      <c r="D1640" s="81" t="str">
        <f>IFERROR(IF(C1640="No CAS","",INDEX('DEQ Pollutant List'!$C$7:$C$611,MATCH('5. Pollutant Emissions - MB'!C1640,'DEQ Pollutant List'!$B$7:$B$611,0))),"")</f>
        <v>Propylene glycol monomethyl ether</v>
      </c>
      <c r="E1640" s="115"/>
      <c r="F1640" s="138" t="s">
        <v>426</v>
      </c>
      <c r="G1640" s="139" t="s">
        <v>426</v>
      </c>
      <c r="H1640" s="104" t="s">
        <v>461</v>
      </c>
      <c r="I1640" s="102" t="s">
        <v>214</v>
      </c>
      <c r="J1640" s="105">
        <v>0</v>
      </c>
      <c r="K1640" s="83">
        <v>0</v>
      </c>
      <c r="L1640" s="102" t="s">
        <v>214</v>
      </c>
      <c r="M1640" s="105">
        <f t="shared" si="30"/>
        <v>0</v>
      </c>
      <c r="N1640" s="83">
        <f t="shared" si="31"/>
        <v>0</v>
      </c>
    </row>
    <row r="1641" spans="1:14" x14ac:dyDescent="0.25">
      <c r="A1641" s="79" t="s">
        <v>382</v>
      </c>
      <c r="B1641" s="133" t="s">
        <v>385</v>
      </c>
      <c r="C1641" s="137" t="s">
        <v>179</v>
      </c>
      <c r="D1641" s="81" t="str">
        <f>IFERROR(IF(C1641="No CAS","",INDEX('DEQ Pollutant List'!$C$7:$C$611,MATCH('5. Pollutant Emissions - MB'!C1641,'DEQ Pollutant List'!$B$7:$B$611,0))),"")</f>
        <v>Cobalt and compounds</v>
      </c>
      <c r="E1641" s="115"/>
      <c r="F1641" s="138" t="s">
        <v>426</v>
      </c>
      <c r="G1641" s="139" t="s">
        <v>426</v>
      </c>
      <c r="H1641" s="104" t="s">
        <v>461</v>
      </c>
      <c r="I1641" s="102" t="s">
        <v>214</v>
      </c>
      <c r="J1641" s="105">
        <v>0</v>
      </c>
      <c r="K1641" s="83">
        <v>0</v>
      </c>
      <c r="L1641" s="102" t="s">
        <v>214</v>
      </c>
      <c r="M1641" s="105">
        <f t="shared" si="30"/>
        <v>0</v>
      </c>
      <c r="N1641" s="83">
        <f t="shared" si="31"/>
        <v>0</v>
      </c>
    </row>
    <row r="1642" spans="1:14" x14ac:dyDescent="0.25">
      <c r="A1642" s="79" t="s">
        <v>382</v>
      </c>
      <c r="B1642" s="133" t="s">
        <v>385</v>
      </c>
      <c r="C1642" s="137" t="s">
        <v>434</v>
      </c>
      <c r="D1642" s="81" t="str">
        <f>IFERROR(IF(C1642="No CAS","",INDEX('DEQ Pollutant List'!$C$7:$C$611,MATCH('5. Pollutant Emissions - MB'!C1642,'DEQ Pollutant List'!$B$7:$B$611,0))),"")</f>
        <v>Sulfuric acid</v>
      </c>
      <c r="E1642" s="115"/>
      <c r="F1642" s="138" t="s">
        <v>426</v>
      </c>
      <c r="G1642" s="139" t="s">
        <v>426</v>
      </c>
      <c r="H1642" s="104" t="s">
        <v>461</v>
      </c>
      <c r="I1642" s="102" t="s">
        <v>214</v>
      </c>
      <c r="J1642" s="105">
        <v>1123.9430400000001</v>
      </c>
      <c r="K1642" s="83">
        <v>1123.9430400000001</v>
      </c>
      <c r="L1642" s="102" t="s">
        <v>214</v>
      </c>
      <c r="M1642" s="105">
        <f t="shared" si="30"/>
        <v>3.0792960000000003</v>
      </c>
      <c r="N1642" s="83">
        <f t="shared" si="31"/>
        <v>3.0792960000000003</v>
      </c>
    </row>
    <row r="1643" spans="1:14" x14ac:dyDescent="0.25">
      <c r="A1643" s="79" t="s">
        <v>382</v>
      </c>
      <c r="B1643" s="133" t="s">
        <v>385</v>
      </c>
      <c r="C1643" s="137" t="s">
        <v>435</v>
      </c>
      <c r="D1643" s="81" t="str">
        <f>IFERROR(IF(C1643="No CAS","",INDEX('DEQ Pollutant List'!$C$7:$C$611,MATCH('5. Pollutant Emissions - MB'!C1643,'DEQ Pollutant List'!$B$7:$B$611,0))),"")</f>
        <v>Hexachlorobenzene</v>
      </c>
      <c r="E1643" s="115"/>
      <c r="F1643" s="138" t="s">
        <v>426</v>
      </c>
      <c r="G1643" s="139" t="s">
        <v>426</v>
      </c>
      <c r="H1643" s="104" t="s">
        <v>461</v>
      </c>
      <c r="I1643" s="102" t="s">
        <v>214</v>
      </c>
      <c r="J1643" s="105">
        <v>0</v>
      </c>
      <c r="K1643" s="83">
        <v>0</v>
      </c>
      <c r="L1643" s="102" t="s">
        <v>214</v>
      </c>
      <c r="M1643" s="105">
        <f t="shared" si="30"/>
        <v>0</v>
      </c>
      <c r="N1643" s="83">
        <f t="shared" si="31"/>
        <v>0</v>
      </c>
    </row>
    <row r="1644" spans="1:14" x14ac:dyDescent="0.25">
      <c r="A1644" s="79" t="s">
        <v>382</v>
      </c>
      <c r="B1644" s="133" t="s">
        <v>385</v>
      </c>
      <c r="C1644" s="137" t="s">
        <v>180</v>
      </c>
      <c r="D1644" s="81" t="str">
        <f>IFERROR(IF(C1644="No CAS","",INDEX('DEQ Pollutant List'!$C$7:$C$611,MATCH('5. Pollutant Emissions - MB'!C1644,'DEQ Pollutant List'!$B$7:$B$611,0))),"")</f>
        <v>Copper and compounds</v>
      </c>
      <c r="E1644" s="115"/>
      <c r="F1644" s="138" t="s">
        <v>426</v>
      </c>
      <c r="G1644" s="139" t="s">
        <v>426</v>
      </c>
      <c r="H1644" s="104" t="s">
        <v>461</v>
      </c>
      <c r="I1644" s="102" t="s">
        <v>214</v>
      </c>
      <c r="J1644" s="105">
        <v>0</v>
      </c>
      <c r="K1644" s="83">
        <v>0</v>
      </c>
      <c r="L1644" s="102" t="s">
        <v>214</v>
      </c>
      <c r="M1644" s="105">
        <f t="shared" si="30"/>
        <v>0</v>
      </c>
      <c r="N1644" s="83">
        <f t="shared" si="31"/>
        <v>0</v>
      </c>
    </row>
    <row r="1645" spans="1:14" x14ac:dyDescent="0.25">
      <c r="A1645" s="79" t="s">
        <v>382</v>
      </c>
      <c r="B1645" s="133" t="s">
        <v>385</v>
      </c>
      <c r="C1645" s="137" t="s">
        <v>184</v>
      </c>
      <c r="D1645" s="81" t="str">
        <f>IFERROR(IF(C1645="No CAS","",INDEX('DEQ Pollutant List'!$C$7:$C$611,MATCH('5. Pollutant Emissions - MB'!C1645,'DEQ Pollutant List'!$B$7:$B$611,0))),"")</f>
        <v>Manganese and compounds</v>
      </c>
      <c r="E1645" s="115"/>
      <c r="F1645" s="138" t="s">
        <v>426</v>
      </c>
      <c r="G1645" s="139" t="s">
        <v>426</v>
      </c>
      <c r="H1645" s="104" t="s">
        <v>461</v>
      </c>
      <c r="I1645" s="102" t="s">
        <v>214</v>
      </c>
      <c r="J1645" s="105">
        <v>0</v>
      </c>
      <c r="K1645" s="83">
        <v>0</v>
      </c>
      <c r="L1645" s="102" t="s">
        <v>214</v>
      </c>
      <c r="M1645" s="105">
        <f t="shared" si="30"/>
        <v>0</v>
      </c>
      <c r="N1645" s="83">
        <f t="shared" si="31"/>
        <v>0</v>
      </c>
    </row>
    <row r="1646" spans="1:14" x14ac:dyDescent="0.25">
      <c r="A1646" s="79" t="s">
        <v>382</v>
      </c>
      <c r="B1646" s="133" t="s">
        <v>385</v>
      </c>
      <c r="C1646" s="137" t="s">
        <v>436</v>
      </c>
      <c r="D1646" s="81" t="str">
        <f>IFERROR(IF(C1646="No CAS","",INDEX('DEQ Pollutant List'!$C$7:$C$611,MATCH('5. Pollutant Emissions - MB'!C1646,'DEQ Pollutant List'!$B$7:$B$611,0))),"")</f>
        <v>1,2,3-Trimethylbenzene</v>
      </c>
      <c r="E1646" s="115"/>
      <c r="F1646" s="138" t="s">
        <v>426</v>
      </c>
      <c r="G1646" s="139" t="s">
        <v>426</v>
      </c>
      <c r="H1646" s="104" t="s">
        <v>461</v>
      </c>
      <c r="I1646" s="102" t="s">
        <v>214</v>
      </c>
      <c r="J1646" s="105">
        <v>2838.364623592176</v>
      </c>
      <c r="K1646" s="83">
        <v>2838.364623592176</v>
      </c>
      <c r="L1646" s="102" t="s">
        <v>214</v>
      </c>
      <c r="M1646" s="105">
        <f t="shared" si="30"/>
        <v>7.7763414344991126</v>
      </c>
      <c r="N1646" s="83">
        <f t="shared" si="31"/>
        <v>7.7763414344991126</v>
      </c>
    </row>
    <row r="1647" spans="1:14" x14ac:dyDescent="0.25">
      <c r="A1647" s="79" t="s">
        <v>382</v>
      </c>
      <c r="B1647" s="133" t="s">
        <v>385</v>
      </c>
      <c r="C1647" s="137" t="s">
        <v>437</v>
      </c>
      <c r="D1647" s="81" t="str">
        <f>IFERROR(IF(C1647="No CAS","",INDEX('DEQ Pollutant List'!$C$7:$C$611,MATCH('5. Pollutant Emissions - MB'!C1647,'DEQ Pollutant List'!$B$7:$B$611,0))),"")</f>
        <v>1,3,5-Trimethylbenzene</v>
      </c>
      <c r="E1647" s="115"/>
      <c r="F1647" s="138" t="s">
        <v>426</v>
      </c>
      <c r="G1647" s="139" t="s">
        <v>426</v>
      </c>
      <c r="H1647" s="104" t="s">
        <v>461</v>
      </c>
      <c r="I1647" s="102" t="s">
        <v>214</v>
      </c>
      <c r="J1647" s="105">
        <v>2838.364623592176</v>
      </c>
      <c r="K1647" s="83">
        <v>2838.364623592176</v>
      </c>
      <c r="L1647" s="102" t="s">
        <v>214</v>
      </c>
      <c r="M1647" s="105">
        <f t="shared" ref="M1647" si="32">J1647/365</f>
        <v>7.7763414344991126</v>
      </c>
      <c r="N1647" s="83">
        <f t="shared" ref="N1647" si="33">K1647/365</f>
        <v>7.7763414344991126</v>
      </c>
    </row>
    <row r="1648" spans="1:14" x14ac:dyDescent="0.25">
      <c r="A1648" s="79" t="s">
        <v>386</v>
      </c>
      <c r="B1648" s="133" t="s">
        <v>212</v>
      </c>
      <c r="C1648" s="137" t="s">
        <v>420</v>
      </c>
      <c r="D1648" s="81" t="str">
        <f>IFERROR(IF(C1648="No CAS","",INDEX('DEQ Pollutant List'!$C$7:$C$611,MATCH('5. Pollutant Emissions - MB'!C1648,'DEQ Pollutant List'!$B$7:$B$611,0))),"")</f>
        <v>Acetone</v>
      </c>
      <c r="E1648" s="115"/>
      <c r="F1648" s="138">
        <v>0</v>
      </c>
      <c r="G1648" s="139">
        <v>0.91120000000000001</v>
      </c>
      <c r="H1648" s="104"/>
      <c r="I1648" s="102" cm="1">
        <f t="array" ref="I1648">((_xlfn.XLOOKUP(B1648,'4. Material Balance Activities'!$C$324:$C$345,'4. Material Balance Activities'!$G$324:$G$345,NA,0,1)-_xlfn.XLOOKUP(B1648,'4. Material Balance Activities'!$C$324:$C$345,'4. Material Balance Activities'!$M$324:$M$345,NA,0,1))*G1648)*(1-F1648)</f>
        <v>116.57141971200001</v>
      </c>
      <c r="J1648" s="105" t="s">
        <v>214</v>
      </c>
      <c r="K1648" s="83" t="s">
        <v>214</v>
      </c>
      <c r="L1648" s="102" cm="1">
        <f t="array" ref="L1648">((_xlfn.XLOOKUP(B1648,'4. Material Balance Activities'!$C$324:$C$345,'4. Material Balance Activities'!$J$324:$J$345,NA,0,1)-_xlfn.XLOOKUP(B1648,'4. Material Balance Activities'!$C$324:$C$345,'4. Material Balance Activities'!$P$324:$P$345,NA,0,1))*G1648)*(1-F1648)</f>
        <v>0.47004604722580645</v>
      </c>
      <c r="M1648" s="105" t="s">
        <v>214</v>
      </c>
      <c r="N1648" s="83" t="s">
        <v>214</v>
      </c>
    </row>
    <row r="1649" spans="1:14" x14ac:dyDescent="0.25">
      <c r="A1649" s="79" t="s">
        <v>386</v>
      </c>
      <c r="B1649" s="133" t="s">
        <v>215</v>
      </c>
      <c r="C1649" s="137" t="s">
        <v>178</v>
      </c>
      <c r="D1649" s="81" t="str">
        <f>IFERROR(IF(C1649="No CAS","",INDEX('DEQ Pollutant List'!$C$7:$C$611,MATCH('5. Pollutant Emissions - MB'!C1649,'DEQ Pollutant List'!$B$7:$B$611,0))),"")</f>
        <v>Chromium VI, chromate and dichromate particulate</v>
      </c>
      <c r="E1649" s="115"/>
      <c r="F1649" s="138">
        <f>1-(1-0.75)*(1-0.992)</f>
        <v>0.998</v>
      </c>
      <c r="G1649" s="139">
        <v>1E-3</v>
      </c>
      <c r="H1649" s="104" t="s">
        <v>421</v>
      </c>
      <c r="I1649" s="102" cm="1">
        <f t="array" ref="I1649">((_xlfn.XLOOKUP(B1649,'4. Material Balance Activities'!$C$324:$C$345,'4. Material Balance Activities'!$G$324:$G$345,NA,0,1)-_xlfn.XLOOKUP(B1649,'4. Material Balance Activities'!$C$324:$C$345,'4. Material Balance Activities'!$M$324:$M$345,NA,0,1))*G1649)*(1-F1649)</f>
        <v>2.4936912000000027E-4</v>
      </c>
      <c r="J1649" s="105" t="s">
        <v>214</v>
      </c>
      <c r="K1649" s="83" t="s">
        <v>214</v>
      </c>
      <c r="L1649" s="102" cm="1">
        <f t="array" ref="L1649">((_xlfn.XLOOKUP(B1649,'4. Material Balance Activities'!$C$324:$C$345,'4. Material Balance Activities'!$J$324:$J$345,NA,0,1)-_xlfn.XLOOKUP(B1649,'4. Material Balance Activities'!$C$324:$C$345,'4. Material Balance Activities'!$P$324:$P$345,NA,0,1))*G1649)*(1-F1649)</f>
        <v>1.0055206451612914E-6</v>
      </c>
      <c r="M1649" s="105" t="s">
        <v>214</v>
      </c>
      <c r="N1649" s="83" t="s">
        <v>214</v>
      </c>
    </row>
    <row r="1650" spans="1:14" x14ac:dyDescent="0.25">
      <c r="A1650" s="79" t="s">
        <v>386</v>
      </c>
      <c r="B1650" s="133" t="s">
        <v>215</v>
      </c>
      <c r="C1650" s="137" t="s">
        <v>420</v>
      </c>
      <c r="D1650" s="81" t="str">
        <f>IFERROR(IF(C1650="No CAS","",INDEX('DEQ Pollutant List'!$C$7:$C$611,MATCH('5. Pollutant Emissions - MB'!C1650,'DEQ Pollutant List'!$B$7:$B$611,0))),"")</f>
        <v>Acetone</v>
      </c>
      <c r="E1650" s="115"/>
      <c r="F1650" s="138">
        <v>0</v>
      </c>
      <c r="G1650" s="139">
        <v>0.85089999999999999</v>
      </c>
      <c r="H1650" s="104"/>
      <c r="I1650" s="102" cm="1">
        <f t="array" ref="I1650">((_xlfn.XLOOKUP(B1650,'4. Material Balance Activities'!$C$324:$C$345,'4. Material Balance Activities'!$G$324:$G$345,NA,0,1)-_xlfn.XLOOKUP(B1650,'4. Material Balance Activities'!$C$324:$C$345,'4. Material Balance Activities'!$M$324:$M$345,NA,0,1))*G1650)*(1-F1650)</f>
        <v>106.094092104</v>
      </c>
      <c r="J1650" s="105" t="s">
        <v>214</v>
      </c>
      <c r="K1650" s="83" t="s">
        <v>214</v>
      </c>
      <c r="L1650" s="102" cm="1">
        <f t="array" ref="L1650">((_xlfn.XLOOKUP(B1650,'4. Material Balance Activities'!$C$324:$C$345,'4. Material Balance Activities'!$J$324:$J$345,NA,0,1)-_xlfn.XLOOKUP(B1650,'4. Material Balance Activities'!$C$324:$C$345,'4. Material Balance Activities'!$P$324:$P$345,NA,0,1))*G1650)*(1-F1650)</f>
        <v>0.427798758483871</v>
      </c>
      <c r="M1650" s="105" t="s">
        <v>214</v>
      </c>
      <c r="N1650" s="83" t="s">
        <v>214</v>
      </c>
    </row>
    <row r="1651" spans="1:14" x14ac:dyDescent="0.25">
      <c r="A1651" s="79" t="s">
        <v>386</v>
      </c>
      <c r="B1651" s="133" t="s">
        <v>216</v>
      </c>
      <c r="C1651" s="137" t="s">
        <v>420</v>
      </c>
      <c r="D1651" s="81" t="str">
        <f>IFERROR(IF(C1651="No CAS","",INDEX('DEQ Pollutant List'!$C$7:$C$611,MATCH('5. Pollutant Emissions - MB'!C1651,'DEQ Pollutant List'!$B$7:$B$611,0))),"")</f>
        <v>Acetone</v>
      </c>
      <c r="E1651" s="115"/>
      <c r="F1651" s="138">
        <v>0</v>
      </c>
      <c r="G1651" s="139">
        <v>0.94310000000000005</v>
      </c>
      <c r="H1651" s="104"/>
      <c r="I1651" s="102" cm="1">
        <f t="array" ref="I1651">((_xlfn.XLOOKUP(B1651,'4. Material Balance Activities'!$C$324:$C$345,'4. Material Balance Activities'!$G$324:$G$345,NA,0,1)-_xlfn.XLOOKUP(B1651,'4. Material Balance Activities'!$C$324:$C$345,'4. Material Balance Activities'!$M$324:$M$345,NA,0,1))*G1651)*(1-F1651)</f>
        <v>103.49720865</v>
      </c>
      <c r="J1651" s="105" t="s">
        <v>214</v>
      </c>
      <c r="K1651" s="83" t="s">
        <v>214</v>
      </c>
      <c r="L1651" s="102" cm="1">
        <f t="array" ref="L1651">((_xlfn.XLOOKUP(B1651,'4. Material Balance Activities'!$C$324:$C$345,'4. Material Balance Activities'!$J$324:$J$345,NA,0,1)-_xlfn.XLOOKUP(B1651,'4. Material Balance Activities'!$C$324:$C$345,'4. Material Balance Activities'!$P$324:$P$345,NA,0,1))*G1651)*(1-F1651)</f>
        <v>0.41732745423387102</v>
      </c>
      <c r="M1651" s="105" t="s">
        <v>214</v>
      </c>
      <c r="N1651" s="83" t="s">
        <v>214</v>
      </c>
    </row>
    <row r="1652" spans="1:14" x14ac:dyDescent="0.25">
      <c r="A1652" s="79" t="s">
        <v>386</v>
      </c>
      <c r="B1652" s="133" t="s">
        <v>217</v>
      </c>
      <c r="C1652" s="137" t="s">
        <v>422</v>
      </c>
      <c r="D1652" s="81" t="str">
        <f>IFERROR(IF(C1652="No CAS","",INDEX('DEQ Pollutant List'!$C$7:$C$611,MATCH('5. Pollutant Emissions - MB'!C1652,'DEQ Pollutant List'!$B$7:$B$611,0))),"")</f>
        <v>Methyl isobutyl ketone (MIBK, hexone)</v>
      </c>
      <c r="E1652" s="115"/>
      <c r="F1652" s="138">
        <v>0</v>
      </c>
      <c r="G1652" s="139">
        <v>0.01</v>
      </c>
      <c r="H1652" s="104"/>
      <c r="I1652" s="102" cm="1">
        <f t="array" ref="I1652">((_xlfn.XLOOKUP(B1652,'4. Material Balance Activities'!$C$324:$C$345,'4. Material Balance Activities'!$G$324:$G$345,NA,0,1)-_xlfn.XLOOKUP(B1652,'4. Material Balance Activities'!$C$324:$C$345,'4. Material Balance Activities'!$M$324:$M$345,NA,0,1))*G1652)*(1-F1652)</f>
        <v>2.248488</v>
      </c>
      <c r="J1652" s="105" t="s">
        <v>214</v>
      </c>
      <c r="K1652" s="83" t="s">
        <v>214</v>
      </c>
      <c r="L1652" s="102" cm="1">
        <f t="array" ref="L1652">((_xlfn.XLOOKUP(B1652,'4. Material Balance Activities'!$C$324:$C$345,'4. Material Balance Activities'!$J$324:$J$345,NA,0,1)-_xlfn.XLOOKUP(B1652,'4. Material Balance Activities'!$C$324:$C$345,'4. Material Balance Activities'!$P$324:$P$345,NA,0,1))*G1652)*(1-F1652)</f>
        <v>9.0664838709677426E-3</v>
      </c>
      <c r="M1652" s="105" t="s">
        <v>214</v>
      </c>
      <c r="N1652" s="83" t="s">
        <v>214</v>
      </c>
    </row>
    <row r="1653" spans="1:14" x14ac:dyDescent="0.25">
      <c r="A1653" s="79" t="s">
        <v>386</v>
      </c>
      <c r="B1653" s="133" t="s">
        <v>217</v>
      </c>
      <c r="C1653" s="137" t="s">
        <v>420</v>
      </c>
      <c r="D1653" s="81" t="str">
        <f>IFERROR(IF(C1653="No CAS","",INDEX('DEQ Pollutant List'!$C$7:$C$611,MATCH('5. Pollutant Emissions - MB'!C1653,'DEQ Pollutant List'!$B$7:$B$611,0))),"")</f>
        <v>Acetone</v>
      </c>
      <c r="E1653" s="115"/>
      <c r="F1653" s="138">
        <v>0</v>
      </c>
      <c r="G1653" s="139">
        <v>0.75429999999999997</v>
      </c>
      <c r="H1653" s="104"/>
      <c r="I1653" s="102" cm="1">
        <f t="array" ref="I1653">((_xlfn.XLOOKUP(B1653,'4. Material Balance Activities'!$C$324:$C$345,'4. Material Balance Activities'!$G$324:$G$345,NA,0,1)-_xlfn.XLOOKUP(B1653,'4. Material Balance Activities'!$C$324:$C$345,'4. Material Balance Activities'!$M$324:$M$345,NA,0,1))*G1653)*(1-F1653)</f>
        <v>169.60344984</v>
      </c>
      <c r="J1653" s="105" t="s">
        <v>214</v>
      </c>
      <c r="K1653" s="83" t="s">
        <v>214</v>
      </c>
      <c r="L1653" s="102" cm="1">
        <f t="array" ref="L1653">((_xlfn.XLOOKUP(B1653,'4. Material Balance Activities'!$C$324:$C$345,'4. Material Balance Activities'!$J$324:$J$345,NA,0,1)-_xlfn.XLOOKUP(B1653,'4. Material Balance Activities'!$C$324:$C$345,'4. Material Balance Activities'!$P$324:$P$345,NA,0,1))*G1653)*(1-F1653)</f>
        <v>0.68388487838709677</v>
      </c>
      <c r="M1653" s="105" t="s">
        <v>214</v>
      </c>
      <c r="N1653" s="83" t="s">
        <v>214</v>
      </c>
    </row>
    <row r="1654" spans="1:14" x14ac:dyDescent="0.25">
      <c r="A1654" s="79" t="s">
        <v>386</v>
      </c>
      <c r="B1654" s="133" t="s">
        <v>218</v>
      </c>
      <c r="C1654" s="137" t="s">
        <v>178</v>
      </c>
      <c r="D1654" s="81" t="str">
        <f>IFERROR(IF(C1654="No CAS","",INDEX('DEQ Pollutant List'!$C$7:$C$611,MATCH('5. Pollutant Emissions - MB'!C1654,'DEQ Pollutant List'!$B$7:$B$611,0))),"")</f>
        <v>Chromium VI, chromate and dichromate particulate</v>
      </c>
      <c r="E1654" s="115"/>
      <c r="F1654" s="138">
        <v>0</v>
      </c>
      <c r="G1654" s="139">
        <v>0.12</v>
      </c>
      <c r="H1654" s="104" t="s">
        <v>421</v>
      </c>
      <c r="I1654" s="102" cm="1">
        <f t="array" ref="I1654">((_xlfn.XLOOKUP(B1654,'4. Material Balance Activities'!$C$324:$C$345,'4. Material Balance Activities'!$G$324:$G$345,NA,0,1)-_xlfn.XLOOKUP(B1654,'4. Material Balance Activities'!$C$324:$C$345,'4. Material Balance Activities'!$M$324:$M$345,NA,0,1))*G1654)*(1-F1654)</f>
        <v>46.766016</v>
      </c>
      <c r="J1654" s="105" t="s">
        <v>214</v>
      </c>
      <c r="K1654" s="83" t="s">
        <v>214</v>
      </c>
      <c r="L1654" s="102" cm="1">
        <f t="array" ref="L1654">((_xlfn.XLOOKUP(B1654,'4. Material Balance Activities'!$C$324:$C$345,'4. Material Balance Activities'!$J$324:$J$345,NA,0,1)-_xlfn.XLOOKUP(B1654,'4. Material Balance Activities'!$C$324:$C$345,'4. Material Balance Activities'!$P$324:$P$345,NA,0,1))*G1654)*(1-F1654)</f>
        <v>0.18857264516129033</v>
      </c>
      <c r="M1654" s="105" t="s">
        <v>214</v>
      </c>
      <c r="N1654" s="83" t="s">
        <v>214</v>
      </c>
    </row>
    <row r="1655" spans="1:14" x14ac:dyDescent="0.25">
      <c r="A1655" s="79" t="s">
        <v>386</v>
      </c>
      <c r="B1655" s="133" t="s">
        <v>218</v>
      </c>
      <c r="C1655" s="137" t="s">
        <v>420</v>
      </c>
      <c r="D1655" s="81" t="str">
        <f>IFERROR(IF(C1655="No CAS","",INDEX('DEQ Pollutant List'!$C$7:$C$611,MATCH('5. Pollutant Emissions - MB'!C1655,'DEQ Pollutant List'!$B$7:$B$611,0))),"")</f>
        <v>Acetone</v>
      </c>
      <c r="E1655" s="115"/>
      <c r="F1655" s="138">
        <v>0</v>
      </c>
      <c r="G1655" s="139">
        <v>0.77</v>
      </c>
      <c r="H1655" s="104"/>
      <c r="I1655" s="102" cm="1">
        <f t="array" ref="I1655">((_xlfn.XLOOKUP(B1655,'4. Material Balance Activities'!$C$324:$C$345,'4. Material Balance Activities'!$G$324:$G$345,NA,0,1)-_xlfn.XLOOKUP(B1655,'4. Material Balance Activities'!$C$324:$C$345,'4. Material Balance Activities'!$M$324:$M$345,NA,0,1))*G1655)*(1-F1655)</f>
        <v>300.08193600000004</v>
      </c>
      <c r="J1655" s="105" t="s">
        <v>214</v>
      </c>
      <c r="K1655" s="83" t="s">
        <v>214</v>
      </c>
      <c r="L1655" s="102" cm="1">
        <f t="array" ref="L1655">((_xlfn.XLOOKUP(B1655,'4. Material Balance Activities'!$C$324:$C$345,'4. Material Balance Activities'!$J$324:$J$345,NA,0,1)-_xlfn.XLOOKUP(B1655,'4. Material Balance Activities'!$C$324:$C$345,'4. Material Balance Activities'!$P$324:$P$345,NA,0,1))*G1655)*(1-F1655)</f>
        <v>1.2100078064516129</v>
      </c>
      <c r="M1655" s="105" t="s">
        <v>214</v>
      </c>
      <c r="N1655" s="83" t="s">
        <v>214</v>
      </c>
    </row>
    <row r="1656" spans="1:14" x14ac:dyDescent="0.25">
      <c r="A1656" s="79" t="s">
        <v>386</v>
      </c>
      <c r="B1656" s="133" t="s">
        <v>218</v>
      </c>
      <c r="C1656" s="137" t="s">
        <v>423</v>
      </c>
      <c r="D1656" s="81" t="str">
        <f>IFERROR(IF(C1656="No CAS","",INDEX('DEQ Pollutant List'!$C$7:$C$611,MATCH('5. Pollutant Emissions - MB'!C1656,'DEQ Pollutant List'!$B$7:$B$611,0))),"")</f>
        <v>Propylene glycol monomethyl ether</v>
      </c>
      <c r="E1656" s="115"/>
      <c r="F1656" s="138">
        <f>1-(1-0.75)*(1-0.992)</f>
        <v>0.998</v>
      </c>
      <c r="G1656" s="139">
        <v>3.9999999999999998E-6</v>
      </c>
      <c r="H1656" s="104"/>
      <c r="I1656" s="102" cm="1">
        <f t="array" ref="I1656">((_xlfn.XLOOKUP(B1656,'4. Material Balance Activities'!$C$324:$C$345,'4. Material Balance Activities'!$G$324:$G$345,NA,0,1)-_xlfn.XLOOKUP(B1656,'4. Material Balance Activities'!$C$324:$C$345,'4. Material Balance Activities'!$M$324:$M$345,NA,0,1))*G1656)*(1-F1656)</f>
        <v>3.117734400000003E-6</v>
      </c>
      <c r="J1656" s="105" t="s">
        <v>214</v>
      </c>
      <c r="K1656" s="83" t="s">
        <v>214</v>
      </c>
      <c r="L1656" s="102" cm="1">
        <f t="array" ref="L1656">((_xlfn.XLOOKUP(B1656,'4. Material Balance Activities'!$C$324:$C$345,'4. Material Balance Activities'!$J$324:$J$345,NA,0,1)-_xlfn.XLOOKUP(B1656,'4. Material Balance Activities'!$C$324:$C$345,'4. Material Balance Activities'!$P$324:$P$345,NA,0,1))*G1656)*(1-F1656)</f>
        <v>1.2571509677419365E-8</v>
      </c>
      <c r="M1656" s="105" t="s">
        <v>214</v>
      </c>
      <c r="N1656" s="83" t="s">
        <v>214</v>
      </c>
    </row>
    <row r="1657" spans="1:14" x14ac:dyDescent="0.25">
      <c r="A1657" s="79" t="s">
        <v>386</v>
      </c>
      <c r="B1657" s="133" t="s">
        <v>218</v>
      </c>
      <c r="C1657" s="137" t="s">
        <v>179</v>
      </c>
      <c r="D1657" s="81" t="str">
        <f>IFERROR(IF(C1657="No CAS","",INDEX('DEQ Pollutant List'!$C$7:$C$611,MATCH('5. Pollutant Emissions - MB'!C1657,'DEQ Pollutant List'!$B$7:$B$611,0))),"")</f>
        <v>Cobalt and compounds</v>
      </c>
      <c r="E1657" s="115"/>
      <c r="F1657" s="138">
        <f>1-(1-0.75)*(1-0.992)</f>
        <v>0.998</v>
      </c>
      <c r="G1657" s="139">
        <v>3.0000000000000001E-3</v>
      </c>
      <c r="H1657" s="104" t="s">
        <v>421</v>
      </c>
      <c r="I1657" s="102" cm="1">
        <f t="array" ref="I1657">((_xlfn.XLOOKUP(B1657,'4. Material Balance Activities'!$C$324:$C$345,'4. Material Balance Activities'!$G$324:$G$345,NA,0,1)-_xlfn.XLOOKUP(B1657,'4. Material Balance Activities'!$C$324:$C$345,'4. Material Balance Activities'!$M$324:$M$345,NA,0,1))*G1657)*(1-F1657)</f>
        <v>2.3383008000000022E-3</v>
      </c>
      <c r="J1657" s="105" t="s">
        <v>214</v>
      </c>
      <c r="K1657" s="83" t="s">
        <v>214</v>
      </c>
      <c r="L1657" s="102" cm="1">
        <f t="array" ref="L1657">((_xlfn.XLOOKUP(B1657,'4. Material Balance Activities'!$C$324:$C$345,'4. Material Balance Activities'!$J$324:$J$345,NA,0,1)-_xlfn.XLOOKUP(B1657,'4. Material Balance Activities'!$C$324:$C$345,'4. Material Balance Activities'!$P$324:$P$345,NA,0,1))*G1657)*(1-F1657)</f>
        <v>9.4286322580645259E-6</v>
      </c>
      <c r="M1657" s="105" t="s">
        <v>214</v>
      </c>
      <c r="N1657" s="83" t="s">
        <v>214</v>
      </c>
    </row>
    <row r="1658" spans="1:14" x14ac:dyDescent="0.25">
      <c r="A1658" s="79" t="s">
        <v>386</v>
      </c>
      <c r="B1658" s="133" t="s">
        <v>220</v>
      </c>
      <c r="C1658" s="137" t="s">
        <v>178</v>
      </c>
      <c r="D1658" s="81" t="str">
        <f>IFERROR(IF(C1658="No CAS","",INDEX('DEQ Pollutant List'!$C$7:$C$611,MATCH('5. Pollutant Emissions - MB'!C1658,'DEQ Pollutant List'!$B$7:$B$611,0))),"")</f>
        <v>Chromium VI, chromate and dichromate particulate</v>
      </c>
      <c r="E1658" s="115"/>
      <c r="F1658" s="138">
        <f>1-(1-0.75)*(1-0.992)</f>
        <v>0.998</v>
      </c>
      <c r="G1658" s="139">
        <v>2E-3</v>
      </c>
      <c r="H1658" s="104" t="s">
        <v>421</v>
      </c>
      <c r="I1658" s="102" cm="1">
        <f t="array" ref="I1658">((_xlfn.XLOOKUP(B1658,'4. Material Balance Activities'!$C$324:$C$345,'4. Material Balance Activities'!$G$324:$G$345,NA,0,1)-_xlfn.XLOOKUP(B1658,'4. Material Balance Activities'!$C$324:$C$345,'4. Material Balance Activities'!$M$324:$M$345,NA,0,1))*G1658)*(1-F1658)</f>
        <v>5.6159400000000059E-3</v>
      </c>
      <c r="J1658" s="105" t="s">
        <v>214</v>
      </c>
      <c r="K1658" s="83" t="s">
        <v>214</v>
      </c>
      <c r="L1658" s="102" cm="1">
        <f t="array" ref="L1658">((_xlfn.XLOOKUP(B1658,'4. Material Balance Activities'!$C$324:$C$345,'4. Material Balance Activities'!$J$324:$J$345,NA,0,1)-_xlfn.XLOOKUP(B1658,'4. Material Balance Activities'!$C$324:$C$345,'4. Material Balance Activities'!$P$324:$P$345,NA,0,1))*G1658)*(1-F1658)</f>
        <v>2.2644919354838733E-5</v>
      </c>
      <c r="M1658" s="105" t="s">
        <v>214</v>
      </c>
      <c r="N1658" s="83" t="s">
        <v>214</v>
      </c>
    </row>
    <row r="1659" spans="1:14" x14ac:dyDescent="0.25">
      <c r="A1659" s="79" t="s">
        <v>386</v>
      </c>
      <c r="B1659" s="133" t="s">
        <v>220</v>
      </c>
      <c r="C1659" s="137" t="s">
        <v>420</v>
      </c>
      <c r="D1659" s="81" t="str">
        <f>IFERROR(IF(C1659="No CAS","",INDEX('DEQ Pollutant List'!$C$7:$C$611,MATCH('5. Pollutant Emissions - MB'!C1659,'DEQ Pollutant List'!$B$7:$B$611,0))),"")</f>
        <v>Acetone</v>
      </c>
      <c r="E1659" s="115"/>
      <c r="F1659" s="138">
        <v>0</v>
      </c>
      <c r="G1659" s="139">
        <v>0.78</v>
      </c>
      <c r="H1659" s="104"/>
      <c r="I1659" s="102" cm="1">
        <f t="array" ref="I1659">((_xlfn.XLOOKUP(B1659,'4. Material Balance Activities'!$C$324:$C$345,'4. Material Balance Activities'!$G$324:$G$345,NA,0,1)-_xlfn.XLOOKUP(B1659,'4. Material Balance Activities'!$C$324:$C$345,'4. Material Balance Activities'!$M$324:$M$345,NA,0,1))*G1659)*(1-F1659)</f>
        <v>1095.1083000000001</v>
      </c>
      <c r="J1659" s="105" t="s">
        <v>214</v>
      </c>
      <c r="K1659" s="83" t="s">
        <v>214</v>
      </c>
      <c r="L1659" s="102" cm="1">
        <f t="array" ref="L1659">((_xlfn.XLOOKUP(B1659,'4. Material Balance Activities'!$C$324:$C$345,'4. Material Balance Activities'!$J$324:$J$345,NA,0,1)-_xlfn.XLOOKUP(B1659,'4. Material Balance Activities'!$C$324:$C$345,'4. Material Balance Activities'!$P$324:$P$345,NA,0,1))*G1659)*(1-F1659)</f>
        <v>4.4157592741935492</v>
      </c>
      <c r="M1659" s="105" t="s">
        <v>214</v>
      </c>
      <c r="N1659" s="83" t="s">
        <v>214</v>
      </c>
    </row>
    <row r="1660" spans="1:14" x14ac:dyDescent="0.25">
      <c r="A1660" s="79" t="s">
        <v>386</v>
      </c>
      <c r="B1660" s="133" t="s">
        <v>220</v>
      </c>
      <c r="C1660" s="137" t="s">
        <v>423</v>
      </c>
      <c r="D1660" s="81" t="str">
        <f>IFERROR(IF(C1660="No CAS","",INDEX('DEQ Pollutant List'!$C$7:$C$611,MATCH('5. Pollutant Emissions - MB'!C1660,'DEQ Pollutant List'!$B$7:$B$611,0))),"")</f>
        <v>Propylene glycol monomethyl ether</v>
      </c>
      <c r="E1660" s="115"/>
      <c r="F1660" s="138">
        <v>0</v>
      </c>
      <c r="G1660" s="139">
        <v>0.06</v>
      </c>
      <c r="H1660" s="104"/>
      <c r="I1660" s="102" cm="1">
        <f t="array" ref="I1660">((_xlfn.XLOOKUP(B1660,'4. Material Balance Activities'!$C$324:$C$345,'4. Material Balance Activities'!$G$324:$G$345,NA,0,1)-_xlfn.XLOOKUP(B1660,'4. Material Balance Activities'!$C$324:$C$345,'4. Material Balance Activities'!$M$324:$M$345,NA,0,1))*G1660)*(1-F1660)</f>
        <v>84.239100000000008</v>
      </c>
      <c r="J1660" s="105" t="s">
        <v>214</v>
      </c>
      <c r="K1660" s="83" t="s">
        <v>214</v>
      </c>
      <c r="L1660" s="102" cm="1">
        <f t="array" ref="L1660">((_xlfn.XLOOKUP(B1660,'4. Material Balance Activities'!$C$324:$C$345,'4. Material Balance Activities'!$J$324:$J$345,NA,0,1)-_xlfn.XLOOKUP(B1660,'4. Material Balance Activities'!$C$324:$C$345,'4. Material Balance Activities'!$P$324:$P$345,NA,0,1))*G1660)*(1-F1660)</f>
        <v>0.33967379032258066</v>
      </c>
      <c r="M1660" s="105" t="s">
        <v>214</v>
      </c>
      <c r="N1660" s="83" t="s">
        <v>214</v>
      </c>
    </row>
    <row r="1661" spans="1:14" x14ac:dyDescent="0.25">
      <c r="A1661" s="79" t="s">
        <v>386</v>
      </c>
      <c r="B1661" s="133" t="s">
        <v>220</v>
      </c>
      <c r="C1661" s="137" t="s">
        <v>179</v>
      </c>
      <c r="D1661" s="81" t="str">
        <f>IFERROR(IF(C1661="No CAS","",INDEX('DEQ Pollutant List'!$C$7:$C$611,MATCH('5. Pollutant Emissions - MB'!C1661,'DEQ Pollutant List'!$B$7:$B$611,0))),"")</f>
        <v>Cobalt and compounds</v>
      </c>
      <c r="E1661" s="115"/>
      <c r="F1661" s="138">
        <f>1-(1-0.75)*(1-0.992)</f>
        <v>0.998</v>
      </c>
      <c r="G1661" s="139">
        <v>2E-3</v>
      </c>
      <c r="H1661" s="104" t="s">
        <v>421</v>
      </c>
      <c r="I1661" s="102" cm="1">
        <f t="array" ref="I1661">((_xlfn.XLOOKUP(B1661,'4. Material Balance Activities'!$C$324:$C$345,'4. Material Balance Activities'!$G$324:$G$345,NA,0,1)-_xlfn.XLOOKUP(B1661,'4. Material Balance Activities'!$C$324:$C$345,'4. Material Balance Activities'!$M$324:$M$345,NA,0,1))*G1661)*(1-F1661)</f>
        <v>5.6159400000000059E-3</v>
      </c>
      <c r="J1661" s="105" t="s">
        <v>214</v>
      </c>
      <c r="K1661" s="83" t="s">
        <v>214</v>
      </c>
      <c r="L1661" s="102" cm="1">
        <f t="array" ref="L1661">((_xlfn.XLOOKUP(B1661,'4. Material Balance Activities'!$C$324:$C$345,'4. Material Balance Activities'!$J$324:$J$345,NA,0,1)-_xlfn.XLOOKUP(B1661,'4. Material Balance Activities'!$C$324:$C$345,'4. Material Balance Activities'!$P$324:$P$345,NA,0,1))*G1661)*(1-F1661)</f>
        <v>2.2644919354838733E-5</v>
      </c>
      <c r="M1661" s="105" t="s">
        <v>214</v>
      </c>
      <c r="N1661" s="83" t="s">
        <v>214</v>
      </c>
    </row>
    <row r="1662" spans="1:14" x14ac:dyDescent="0.25">
      <c r="A1662" s="79" t="s">
        <v>386</v>
      </c>
      <c r="B1662" s="133" t="s">
        <v>221</v>
      </c>
      <c r="C1662" s="137" t="s">
        <v>178</v>
      </c>
      <c r="D1662" s="81" t="str">
        <f>IFERROR(IF(C1662="No CAS","",INDEX('DEQ Pollutant List'!$C$7:$C$611,MATCH('5. Pollutant Emissions - MB'!C1662,'DEQ Pollutant List'!$B$7:$B$611,0))),"")</f>
        <v>Chromium VI, chromate and dichromate particulate</v>
      </c>
      <c r="E1662" s="115"/>
      <c r="F1662" s="138">
        <f>1-(1-0.75)*(1-0.992)</f>
        <v>0.998</v>
      </c>
      <c r="G1662" s="139">
        <v>6.0000000000000001E-3</v>
      </c>
      <c r="H1662" s="104" t="s">
        <v>421</v>
      </c>
      <c r="I1662" s="102" cm="1">
        <f t="array" ref="I1662">((_xlfn.XLOOKUP(B1662,'4. Material Balance Activities'!$C$324:$C$345,'4. Material Balance Activities'!$G$324:$G$345,NA,0,1)-_xlfn.XLOOKUP(B1662,'4. Material Balance Activities'!$C$324:$C$345,'4. Material Balance Activities'!$M$324:$M$345,NA,0,1))*G1662)*(1-F1662)</f>
        <v>2.2164516000000019E-3</v>
      </c>
      <c r="J1662" s="105" t="s">
        <v>214</v>
      </c>
      <c r="K1662" s="83" t="s">
        <v>214</v>
      </c>
      <c r="L1662" s="102" cm="1">
        <f t="array" ref="L1662">((_xlfn.XLOOKUP(B1662,'4. Material Balance Activities'!$C$324:$C$345,'4. Material Balance Activities'!$J$324:$J$345,NA,0,1)-_xlfn.XLOOKUP(B1662,'4. Material Balance Activities'!$C$324:$C$345,'4. Material Balance Activities'!$P$324:$P$345,NA,0,1))*G1662)*(1-F1662)</f>
        <v>8.9373048387096856E-6</v>
      </c>
      <c r="M1662" s="105" t="s">
        <v>214</v>
      </c>
      <c r="N1662" s="83" t="s">
        <v>214</v>
      </c>
    </row>
    <row r="1663" spans="1:14" x14ac:dyDescent="0.25">
      <c r="A1663" s="79" t="s">
        <v>386</v>
      </c>
      <c r="B1663" s="133" t="s">
        <v>221</v>
      </c>
      <c r="C1663" s="137" t="s">
        <v>420</v>
      </c>
      <c r="D1663" s="81" t="str">
        <f>IFERROR(IF(C1663="No CAS","",INDEX('DEQ Pollutant List'!$C$7:$C$611,MATCH('5. Pollutant Emissions - MB'!C1663,'DEQ Pollutant List'!$B$7:$B$611,0))),"")</f>
        <v>Acetone</v>
      </c>
      <c r="E1663" s="115"/>
      <c r="F1663" s="138">
        <v>0</v>
      </c>
      <c r="G1663" s="139">
        <v>0.56999999999999995</v>
      </c>
      <c r="H1663" s="104"/>
      <c r="I1663" s="102" cm="1">
        <f t="array" ref="I1663">((_xlfn.XLOOKUP(B1663,'4. Material Balance Activities'!$C$324:$C$345,'4. Material Balance Activities'!$G$324:$G$345,NA,0,1)-_xlfn.XLOOKUP(B1663,'4. Material Balance Activities'!$C$324:$C$345,'4. Material Balance Activities'!$M$324:$M$345,NA,0,1))*G1663)*(1-F1663)</f>
        <v>105.281451</v>
      </c>
      <c r="J1663" s="105" t="s">
        <v>214</v>
      </c>
      <c r="K1663" s="83" t="s">
        <v>214</v>
      </c>
      <c r="L1663" s="102" cm="1">
        <f t="array" ref="L1663">((_xlfn.XLOOKUP(B1663,'4. Material Balance Activities'!$C$324:$C$345,'4. Material Balance Activities'!$J$324:$J$345,NA,0,1)-_xlfn.XLOOKUP(B1663,'4. Material Balance Activities'!$C$324:$C$345,'4. Material Balance Activities'!$P$324:$P$345,NA,0,1))*G1663)*(1-F1663)</f>
        <v>0.42452197983870965</v>
      </c>
      <c r="M1663" s="105" t="s">
        <v>214</v>
      </c>
      <c r="N1663" s="83" t="s">
        <v>214</v>
      </c>
    </row>
    <row r="1664" spans="1:14" x14ac:dyDescent="0.25">
      <c r="A1664" s="79" t="s">
        <v>386</v>
      </c>
      <c r="B1664" s="133" t="s">
        <v>221</v>
      </c>
      <c r="C1664" s="137" t="s">
        <v>423</v>
      </c>
      <c r="D1664" s="81" t="str">
        <f>IFERROR(IF(C1664="No CAS","",INDEX('DEQ Pollutant List'!$C$7:$C$611,MATCH('5. Pollutant Emissions - MB'!C1664,'DEQ Pollutant List'!$B$7:$B$611,0))),"")</f>
        <v>Propylene glycol monomethyl ether</v>
      </c>
      <c r="E1664" s="115"/>
      <c r="F1664" s="138">
        <v>0</v>
      </c>
      <c r="G1664" s="139">
        <v>0.23</v>
      </c>
      <c r="H1664" s="104"/>
      <c r="I1664" s="102" cm="1">
        <f t="array" ref="I1664">((_xlfn.XLOOKUP(B1664,'4. Material Balance Activities'!$C$324:$C$345,'4. Material Balance Activities'!$G$324:$G$345,NA,0,1)-_xlfn.XLOOKUP(B1664,'4. Material Balance Activities'!$C$324:$C$345,'4. Material Balance Activities'!$M$324:$M$345,NA,0,1))*G1664)*(1-F1664)</f>
        <v>42.481989000000006</v>
      </c>
      <c r="J1664" s="105" t="s">
        <v>214</v>
      </c>
      <c r="K1664" s="83" t="s">
        <v>214</v>
      </c>
      <c r="L1664" s="102" cm="1">
        <f t="array" ref="L1664">((_xlfn.XLOOKUP(B1664,'4. Material Balance Activities'!$C$324:$C$345,'4. Material Balance Activities'!$J$324:$J$345,NA,0,1)-_xlfn.XLOOKUP(B1664,'4. Material Balance Activities'!$C$324:$C$345,'4. Material Balance Activities'!$P$324:$P$345,NA,0,1))*G1664)*(1-F1664)</f>
        <v>0.17129834274193551</v>
      </c>
      <c r="M1664" s="105" t="s">
        <v>214</v>
      </c>
      <c r="N1664" s="83" t="s">
        <v>214</v>
      </c>
    </row>
    <row r="1665" spans="1:14" x14ac:dyDescent="0.25">
      <c r="A1665" s="79" t="s">
        <v>386</v>
      </c>
      <c r="B1665" s="133" t="s">
        <v>221</v>
      </c>
      <c r="C1665" s="137" t="s">
        <v>179</v>
      </c>
      <c r="D1665" s="81" t="str">
        <f>IFERROR(IF(C1665="No CAS","",INDEX('DEQ Pollutant List'!$C$7:$C$611,MATCH('5. Pollutant Emissions - MB'!C1665,'DEQ Pollutant List'!$B$7:$B$611,0))),"")</f>
        <v>Cobalt and compounds</v>
      </c>
      <c r="E1665" s="115"/>
      <c r="F1665" s="138">
        <f>1-(1-0.75)*(1-0.992)</f>
        <v>0.998</v>
      </c>
      <c r="G1665" s="139">
        <v>4.0000000000000001E-3</v>
      </c>
      <c r="H1665" s="104" t="s">
        <v>421</v>
      </c>
      <c r="I1665" s="102" cm="1">
        <f t="array" ref="I1665">((_xlfn.XLOOKUP(B1665,'4. Material Balance Activities'!$C$324:$C$345,'4. Material Balance Activities'!$G$324:$G$345,NA,0,1)-_xlfn.XLOOKUP(B1665,'4. Material Balance Activities'!$C$324:$C$345,'4. Material Balance Activities'!$M$324:$M$345,NA,0,1))*G1665)*(1-F1665)</f>
        <v>1.4776344000000015E-3</v>
      </c>
      <c r="J1665" s="105" t="s">
        <v>214</v>
      </c>
      <c r="K1665" s="83" t="s">
        <v>214</v>
      </c>
      <c r="L1665" s="102" cm="1">
        <f t="array" ref="L1665">((_xlfn.XLOOKUP(B1665,'4. Material Balance Activities'!$C$324:$C$345,'4. Material Balance Activities'!$J$324:$J$345,NA,0,1)-_xlfn.XLOOKUP(B1665,'4. Material Balance Activities'!$C$324:$C$345,'4. Material Balance Activities'!$P$324:$P$345,NA,0,1))*G1665)*(1-F1665)</f>
        <v>5.9582032258064577E-6</v>
      </c>
      <c r="M1665" s="105" t="s">
        <v>214</v>
      </c>
      <c r="N1665" s="83" t="s">
        <v>214</v>
      </c>
    </row>
    <row r="1666" spans="1:14" x14ac:dyDescent="0.25">
      <c r="A1666" s="79" t="s">
        <v>386</v>
      </c>
      <c r="B1666" s="133" t="s">
        <v>222</v>
      </c>
      <c r="C1666" s="137" t="s">
        <v>178</v>
      </c>
      <c r="D1666" s="81" t="str">
        <f>IFERROR(IF(C1666="No CAS","",INDEX('DEQ Pollutant List'!$C$7:$C$611,MATCH('5. Pollutant Emissions - MB'!C1666,'DEQ Pollutant List'!$B$7:$B$611,0))),"")</f>
        <v>Chromium VI, chromate and dichromate particulate</v>
      </c>
      <c r="E1666" s="115"/>
      <c r="F1666" s="138">
        <f>1-(1-0.75)*(1-0.992)</f>
        <v>0.998</v>
      </c>
      <c r="G1666" s="139">
        <v>2E-3</v>
      </c>
      <c r="H1666" s="104" t="s">
        <v>421</v>
      </c>
      <c r="I1666" s="102" cm="1">
        <f t="array" ref="I1666">((_xlfn.XLOOKUP(B1666,'4. Material Balance Activities'!$C$324:$C$345,'4. Material Balance Activities'!$G$324:$G$345,NA,0,1)-_xlfn.XLOOKUP(B1666,'4. Material Balance Activities'!$C$324:$C$345,'4. Material Balance Activities'!$M$324:$M$345,NA,0,1))*G1666)*(1-F1666)</f>
        <v>2.9359440000000033E-3</v>
      </c>
      <c r="J1666" s="105" t="s">
        <v>214</v>
      </c>
      <c r="K1666" s="83" t="s">
        <v>214</v>
      </c>
      <c r="L1666" s="102" cm="1">
        <f t="array" ref="L1666">((_xlfn.XLOOKUP(B1666,'4. Material Balance Activities'!$C$324:$C$345,'4. Material Balance Activities'!$J$324:$J$345,NA,0,1)-_xlfn.XLOOKUP(B1666,'4. Material Balance Activities'!$C$324:$C$345,'4. Material Balance Activities'!$P$324:$P$345,NA,0,1))*G1666)*(1-F1666)</f>
        <v>1.1838483870967754E-5</v>
      </c>
      <c r="M1666" s="105" t="s">
        <v>214</v>
      </c>
      <c r="N1666" s="83" t="s">
        <v>214</v>
      </c>
    </row>
    <row r="1667" spans="1:14" x14ac:dyDescent="0.25">
      <c r="A1667" s="79" t="s">
        <v>386</v>
      </c>
      <c r="B1667" s="133" t="s">
        <v>222</v>
      </c>
      <c r="C1667" s="137" t="s">
        <v>420</v>
      </c>
      <c r="D1667" s="81" t="str">
        <f>IFERROR(IF(C1667="No CAS","",INDEX('DEQ Pollutant List'!$C$7:$C$611,MATCH('5. Pollutant Emissions - MB'!C1667,'DEQ Pollutant List'!$B$7:$B$611,0))),"")</f>
        <v>Acetone</v>
      </c>
      <c r="E1667" s="115"/>
      <c r="F1667" s="138">
        <v>0</v>
      </c>
      <c r="G1667" s="139">
        <v>0.7</v>
      </c>
      <c r="H1667" s="104"/>
      <c r="I1667" s="102" cm="1">
        <f t="array" ref="I1667">((_xlfn.XLOOKUP(B1667,'4. Material Balance Activities'!$C$324:$C$345,'4. Material Balance Activities'!$G$324:$G$345,NA,0,1)-_xlfn.XLOOKUP(B1667,'4. Material Balance Activities'!$C$324:$C$345,'4. Material Balance Activities'!$M$324:$M$345,NA,0,1))*G1667)*(1-F1667)</f>
        <v>513.79020000000003</v>
      </c>
      <c r="J1667" s="105" t="s">
        <v>214</v>
      </c>
      <c r="K1667" s="83" t="s">
        <v>214</v>
      </c>
      <c r="L1667" s="102" cm="1">
        <f t="array" ref="L1667">((_xlfn.XLOOKUP(B1667,'4. Material Balance Activities'!$C$324:$C$345,'4. Material Balance Activities'!$J$324:$J$345,NA,0,1)-_xlfn.XLOOKUP(B1667,'4. Material Balance Activities'!$C$324:$C$345,'4. Material Balance Activities'!$P$324:$P$345,NA,0,1))*G1667)*(1-F1667)</f>
        <v>2.071734677419355</v>
      </c>
      <c r="M1667" s="105" t="s">
        <v>214</v>
      </c>
      <c r="N1667" s="83" t="s">
        <v>214</v>
      </c>
    </row>
    <row r="1668" spans="1:14" x14ac:dyDescent="0.25">
      <c r="A1668" s="79" t="s">
        <v>386</v>
      </c>
      <c r="B1668" s="133" t="s">
        <v>222</v>
      </c>
      <c r="C1668" s="137" t="s">
        <v>423</v>
      </c>
      <c r="D1668" s="81" t="str">
        <f>IFERROR(IF(C1668="No CAS","",INDEX('DEQ Pollutant List'!$C$7:$C$611,MATCH('5. Pollutant Emissions - MB'!C1668,'DEQ Pollutant List'!$B$7:$B$611,0))),"")</f>
        <v>Propylene glycol monomethyl ether</v>
      </c>
      <c r="E1668" s="115"/>
      <c r="F1668" s="138">
        <v>0</v>
      </c>
      <c r="G1668" s="139">
        <v>0.1</v>
      </c>
      <c r="H1668" s="104"/>
      <c r="I1668" s="102" cm="1">
        <f t="array" ref="I1668">((_xlfn.XLOOKUP(B1668,'4. Material Balance Activities'!$C$324:$C$345,'4. Material Balance Activities'!$G$324:$G$345,NA,0,1)-_xlfn.XLOOKUP(B1668,'4. Material Balance Activities'!$C$324:$C$345,'4. Material Balance Activities'!$M$324:$M$345,NA,0,1))*G1668)*(1-F1668)</f>
        <v>73.398600000000016</v>
      </c>
      <c r="J1668" s="105" t="s">
        <v>214</v>
      </c>
      <c r="K1668" s="83" t="s">
        <v>214</v>
      </c>
      <c r="L1668" s="102" cm="1">
        <f t="array" ref="L1668">((_xlfn.XLOOKUP(B1668,'4. Material Balance Activities'!$C$324:$C$345,'4. Material Balance Activities'!$J$324:$J$345,NA,0,1)-_xlfn.XLOOKUP(B1668,'4. Material Balance Activities'!$C$324:$C$345,'4. Material Balance Activities'!$P$324:$P$345,NA,0,1))*G1668)*(1-F1668)</f>
        <v>0.29596209677419361</v>
      </c>
      <c r="M1668" s="105" t="s">
        <v>214</v>
      </c>
      <c r="N1668" s="83" t="s">
        <v>214</v>
      </c>
    </row>
    <row r="1669" spans="1:14" x14ac:dyDescent="0.25">
      <c r="A1669" s="79" t="s">
        <v>386</v>
      </c>
      <c r="B1669" s="133" t="s">
        <v>223</v>
      </c>
      <c r="C1669" s="137" t="s">
        <v>178</v>
      </c>
      <c r="D1669" s="81" t="str">
        <f>IFERROR(IF(C1669="No CAS","",INDEX('DEQ Pollutant List'!$C$7:$C$611,MATCH('5. Pollutant Emissions - MB'!C1669,'DEQ Pollutant List'!$B$7:$B$611,0))),"")</f>
        <v>Chromium VI, chromate and dichromate particulate</v>
      </c>
      <c r="E1669" s="115"/>
      <c r="F1669" s="138">
        <f>1-(1-0.75)*(1-0.992)</f>
        <v>0.998</v>
      </c>
      <c r="G1669" s="139">
        <v>6.0000000000000001E-3</v>
      </c>
      <c r="H1669" s="104" t="s">
        <v>421</v>
      </c>
      <c r="I1669" s="102" cm="1">
        <f t="array" ref="I1669">((_xlfn.XLOOKUP(B1669,'4. Material Balance Activities'!$C$324:$C$345,'4. Material Balance Activities'!$G$324:$G$345,NA,0,1)-_xlfn.XLOOKUP(B1669,'4. Material Balance Activities'!$C$324:$C$345,'4. Material Balance Activities'!$M$324:$M$345,NA,0,1))*G1669)*(1-F1669)</f>
        <v>3.0607632000000033E-3</v>
      </c>
      <c r="J1669" s="105" t="s">
        <v>214</v>
      </c>
      <c r="K1669" s="83" t="s">
        <v>214</v>
      </c>
      <c r="L1669" s="102" cm="1">
        <f t="array" ref="L1669">((_xlfn.XLOOKUP(B1669,'4. Material Balance Activities'!$C$324:$C$345,'4. Material Balance Activities'!$J$324:$J$345,NA,0,1)-_xlfn.XLOOKUP(B1669,'4. Material Balance Activities'!$C$324:$C$345,'4. Material Balance Activities'!$P$324:$P$345,NA,0,1))*G1669)*(1-F1669)</f>
        <v>1.2341787096774208E-5</v>
      </c>
      <c r="M1669" s="105" t="s">
        <v>214</v>
      </c>
      <c r="N1669" s="83" t="s">
        <v>214</v>
      </c>
    </row>
    <row r="1670" spans="1:14" x14ac:dyDescent="0.25">
      <c r="A1670" s="79" t="s">
        <v>386</v>
      </c>
      <c r="B1670" s="133" t="s">
        <v>223</v>
      </c>
      <c r="C1670" s="137" t="s">
        <v>420</v>
      </c>
      <c r="D1670" s="81" t="str">
        <f>IFERROR(IF(C1670="No CAS","",INDEX('DEQ Pollutant List'!$C$7:$C$611,MATCH('5. Pollutant Emissions - MB'!C1670,'DEQ Pollutant List'!$B$7:$B$611,0))),"")</f>
        <v>Acetone</v>
      </c>
      <c r="E1670" s="115"/>
      <c r="F1670" s="138">
        <v>0</v>
      </c>
      <c r="G1670" s="139">
        <v>0.21</v>
      </c>
      <c r="H1670" s="104"/>
      <c r="I1670" s="102" cm="1">
        <f t="array" ref="I1670">((_xlfn.XLOOKUP(B1670,'4. Material Balance Activities'!$C$324:$C$345,'4. Material Balance Activities'!$G$324:$G$345,NA,0,1)-_xlfn.XLOOKUP(B1670,'4. Material Balance Activities'!$C$324:$C$345,'4. Material Balance Activities'!$M$324:$M$345,NA,0,1))*G1670)*(1-F1670)</f>
        <v>53.563356000000006</v>
      </c>
      <c r="J1670" s="105" t="s">
        <v>214</v>
      </c>
      <c r="K1670" s="83" t="s">
        <v>214</v>
      </c>
      <c r="L1670" s="102" cm="1">
        <f t="array" ref="L1670">((_xlfn.XLOOKUP(B1670,'4. Material Balance Activities'!$C$324:$C$345,'4. Material Balance Activities'!$J$324:$J$345,NA,0,1)-_xlfn.XLOOKUP(B1670,'4. Material Balance Activities'!$C$324:$C$345,'4. Material Balance Activities'!$P$324:$P$345,NA,0,1))*G1670)*(1-F1670)</f>
        <v>0.21598127419354843</v>
      </c>
      <c r="M1670" s="105" t="s">
        <v>214</v>
      </c>
      <c r="N1670" s="83" t="s">
        <v>214</v>
      </c>
    </row>
    <row r="1671" spans="1:14" x14ac:dyDescent="0.25">
      <c r="A1671" s="79" t="s">
        <v>386</v>
      </c>
      <c r="B1671" s="133" t="s">
        <v>223</v>
      </c>
      <c r="C1671" s="137" t="s">
        <v>423</v>
      </c>
      <c r="D1671" s="81" t="str">
        <f>IFERROR(IF(C1671="No CAS","",INDEX('DEQ Pollutant List'!$C$7:$C$611,MATCH('5. Pollutant Emissions - MB'!C1671,'DEQ Pollutant List'!$B$7:$B$611,0))),"")</f>
        <v>Propylene glycol monomethyl ether</v>
      </c>
      <c r="E1671" s="115"/>
      <c r="F1671" s="138">
        <f>1-(1-0.75)*(1-0.992)</f>
        <v>0.998</v>
      </c>
      <c r="G1671" s="139">
        <v>0.01</v>
      </c>
      <c r="H1671" s="104"/>
      <c r="I1671" s="102" cm="1">
        <f t="array" ref="I1671">((_xlfn.XLOOKUP(B1671,'4. Material Balance Activities'!$C$324:$C$345,'4. Material Balance Activities'!$G$324:$G$345,NA,0,1)-_xlfn.XLOOKUP(B1671,'4. Material Balance Activities'!$C$324:$C$345,'4. Material Balance Activities'!$M$324:$M$345,NA,0,1))*G1671)*(1-F1671)</f>
        <v>5.1012720000000056E-3</v>
      </c>
      <c r="J1671" s="105" t="s">
        <v>214</v>
      </c>
      <c r="K1671" s="83" t="s">
        <v>214</v>
      </c>
      <c r="L1671" s="102" cm="1">
        <f t="array" ref="L1671">((_xlfn.XLOOKUP(B1671,'4. Material Balance Activities'!$C$324:$C$345,'4. Material Balance Activities'!$J$324:$J$345,NA,0,1)-_xlfn.XLOOKUP(B1671,'4. Material Balance Activities'!$C$324:$C$345,'4. Material Balance Activities'!$P$324:$P$345,NA,0,1))*G1671)*(1-F1671)</f>
        <v>2.0569645161290344E-5</v>
      </c>
      <c r="M1671" s="105" t="s">
        <v>214</v>
      </c>
      <c r="N1671" s="83" t="s">
        <v>214</v>
      </c>
    </row>
    <row r="1672" spans="1:14" x14ac:dyDescent="0.25">
      <c r="A1672" s="79" t="s">
        <v>386</v>
      </c>
      <c r="B1672" s="133" t="s">
        <v>223</v>
      </c>
      <c r="C1672" s="137" t="s">
        <v>179</v>
      </c>
      <c r="D1672" s="81" t="str">
        <f>IFERROR(IF(C1672="No CAS","",INDEX('DEQ Pollutant List'!$C$7:$C$611,MATCH('5. Pollutant Emissions - MB'!C1672,'DEQ Pollutant List'!$B$7:$B$611,0))),"")</f>
        <v>Cobalt and compounds</v>
      </c>
      <c r="E1672" s="115"/>
      <c r="F1672" s="138">
        <f>1-(1-0.75)*(1-0.992)</f>
        <v>0.998</v>
      </c>
      <c r="G1672" s="139">
        <v>8.9999999999999993E-3</v>
      </c>
      <c r="H1672" s="104" t="s">
        <v>421</v>
      </c>
      <c r="I1672" s="102" cm="1">
        <f t="array" ref="I1672">((_xlfn.XLOOKUP(B1672,'4. Material Balance Activities'!$C$324:$C$345,'4. Material Balance Activities'!$G$324:$G$345,NA,0,1)-_xlfn.XLOOKUP(B1672,'4. Material Balance Activities'!$C$324:$C$345,'4. Material Balance Activities'!$M$324:$M$345,NA,0,1))*G1672)*(1-F1672)</f>
        <v>4.5911448000000047E-3</v>
      </c>
      <c r="J1672" s="105" t="s">
        <v>214</v>
      </c>
      <c r="K1672" s="83" t="s">
        <v>214</v>
      </c>
      <c r="L1672" s="102" cm="1">
        <f t="array" ref="L1672">((_xlfn.XLOOKUP(B1672,'4. Material Balance Activities'!$C$324:$C$345,'4. Material Balance Activities'!$J$324:$J$345,NA,0,1)-_xlfn.XLOOKUP(B1672,'4. Material Balance Activities'!$C$324:$C$345,'4. Material Balance Activities'!$P$324:$P$345,NA,0,1))*G1672)*(1-F1672)</f>
        <v>1.8512680645161308E-5</v>
      </c>
      <c r="M1672" s="105" t="s">
        <v>214</v>
      </c>
      <c r="N1672" s="83" t="s">
        <v>214</v>
      </c>
    </row>
    <row r="1673" spans="1:14" x14ac:dyDescent="0.25">
      <c r="A1673" s="79" t="s">
        <v>386</v>
      </c>
      <c r="B1673" s="133" t="s">
        <v>224</v>
      </c>
      <c r="C1673" s="137" t="s">
        <v>178</v>
      </c>
      <c r="D1673" s="81" t="str">
        <f>IFERROR(IF(C1673="No CAS","",INDEX('DEQ Pollutant List'!$C$7:$C$611,MATCH('5. Pollutant Emissions - MB'!C1673,'DEQ Pollutant List'!$B$7:$B$611,0))),"")</f>
        <v>Chromium VI, chromate and dichromate particulate</v>
      </c>
      <c r="E1673" s="115"/>
      <c r="F1673" s="138">
        <f>1-(1-0.75)*(1-0.992)</f>
        <v>0.998</v>
      </c>
      <c r="G1673" s="139">
        <v>2E-3</v>
      </c>
      <c r="H1673" s="104" t="s">
        <v>421</v>
      </c>
      <c r="I1673" s="102" cm="1">
        <f t="array" ref="I1673">((_xlfn.XLOOKUP(B1673,'4. Material Balance Activities'!$C$324:$C$345,'4. Material Balance Activities'!$G$324:$G$345,NA,0,1)-_xlfn.XLOOKUP(B1673,'4. Material Balance Activities'!$C$324:$C$345,'4. Material Balance Activities'!$M$324:$M$345,NA,0,1))*G1673)*(1-F1673)</f>
        <v>4.021380000000004E-4</v>
      </c>
      <c r="J1673" s="105" t="s">
        <v>214</v>
      </c>
      <c r="K1673" s="83" t="s">
        <v>214</v>
      </c>
      <c r="L1673" s="102" cm="1">
        <f t="array" ref="L1673">((_xlfn.XLOOKUP(B1673,'4. Material Balance Activities'!$C$324:$C$345,'4. Material Balance Activities'!$J$324:$J$345,NA,0,1)-_xlfn.XLOOKUP(B1673,'4. Material Balance Activities'!$C$324:$C$345,'4. Material Balance Activities'!$P$324:$P$345,NA,0,1))*G1673)*(1-F1673)</f>
        <v>1.6215241935483887E-6</v>
      </c>
      <c r="M1673" s="105" t="s">
        <v>214</v>
      </c>
      <c r="N1673" s="83" t="s">
        <v>214</v>
      </c>
    </row>
    <row r="1674" spans="1:14" x14ac:dyDescent="0.25">
      <c r="A1674" s="79" t="s">
        <v>386</v>
      </c>
      <c r="B1674" s="133" t="s">
        <v>224</v>
      </c>
      <c r="C1674" s="137" t="s">
        <v>420</v>
      </c>
      <c r="D1674" s="81" t="str">
        <f>IFERROR(IF(C1674="No CAS","",INDEX('DEQ Pollutant List'!$C$7:$C$611,MATCH('5. Pollutant Emissions - MB'!C1674,'DEQ Pollutant List'!$B$7:$B$611,0))),"")</f>
        <v>Acetone</v>
      </c>
      <c r="E1674" s="115"/>
      <c r="F1674" s="138">
        <v>0</v>
      </c>
      <c r="G1674" s="139">
        <v>0.74</v>
      </c>
      <c r="H1674" s="104"/>
      <c r="I1674" s="102" cm="1">
        <f t="array" ref="I1674">((_xlfn.XLOOKUP(B1674,'4. Material Balance Activities'!$C$324:$C$345,'4. Material Balance Activities'!$G$324:$G$345,NA,0,1)-_xlfn.XLOOKUP(B1674,'4. Material Balance Activities'!$C$324:$C$345,'4. Material Balance Activities'!$M$324:$M$345,NA,0,1))*G1674)*(1-F1674)</f>
        <v>74.395530000000008</v>
      </c>
      <c r="J1674" s="105" t="s">
        <v>214</v>
      </c>
      <c r="K1674" s="83" t="s">
        <v>214</v>
      </c>
      <c r="L1674" s="102" cm="1">
        <f t="array" ref="L1674">((_xlfn.XLOOKUP(B1674,'4. Material Balance Activities'!$C$324:$C$345,'4. Material Balance Activities'!$J$324:$J$345,NA,0,1)-_xlfn.XLOOKUP(B1674,'4. Material Balance Activities'!$C$324:$C$345,'4. Material Balance Activities'!$P$324:$P$345,NA,0,1))*G1674)*(1-F1674)</f>
        <v>0.29998197580645164</v>
      </c>
      <c r="M1674" s="105" t="s">
        <v>214</v>
      </c>
      <c r="N1674" s="83" t="s">
        <v>214</v>
      </c>
    </row>
    <row r="1675" spans="1:14" x14ac:dyDescent="0.25">
      <c r="A1675" s="79" t="s">
        <v>386</v>
      </c>
      <c r="B1675" s="133" t="s">
        <v>224</v>
      </c>
      <c r="C1675" s="137" t="s">
        <v>423</v>
      </c>
      <c r="D1675" s="81" t="str">
        <f>IFERROR(IF(C1675="No CAS","",INDEX('DEQ Pollutant List'!$C$7:$C$611,MATCH('5. Pollutant Emissions - MB'!C1675,'DEQ Pollutant List'!$B$7:$B$611,0))),"")</f>
        <v>Propylene glycol monomethyl ether</v>
      </c>
      <c r="E1675" s="115"/>
      <c r="F1675" s="138">
        <v>0</v>
      </c>
      <c r="G1675" s="139">
        <v>0.12</v>
      </c>
      <c r="H1675" s="104"/>
      <c r="I1675" s="102" cm="1">
        <f t="array" ref="I1675">((_xlfn.XLOOKUP(B1675,'4. Material Balance Activities'!$C$324:$C$345,'4. Material Balance Activities'!$G$324:$G$345,NA,0,1)-_xlfn.XLOOKUP(B1675,'4. Material Balance Activities'!$C$324:$C$345,'4. Material Balance Activities'!$M$324:$M$345,NA,0,1))*G1675)*(1-F1675)</f>
        <v>12.06414</v>
      </c>
      <c r="J1675" s="105" t="s">
        <v>214</v>
      </c>
      <c r="K1675" s="83" t="s">
        <v>214</v>
      </c>
      <c r="L1675" s="102" cm="1">
        <f t="array" ref="L1675">((_xlfn.XLOOKUP(B1675,'4. Material Balance Activities'!$C$324:$C$345,'4. Material Balance Activities'!$J$324:$J$345,NA,0,1)-_xlfn.XLOOKUP(B1675,'4. Material Balance Activities'!$C$324:$C$345,'4. Material Balance Activities'!$P$324:$P$345,NA,0,1))*G1675)*(1-F1675)</f>
        <v>4.8645725806451615E-2</v>
      </c>
      <c r="M1675" s="105" t="s">
        <v>214</v>
      </c>
      <c r="N1675" s="83" t="s">
        <v>214</v>
      </c>
    </row>
    <row r="1676" spans="1:14" x14ac:dyDescent="0.25">
      <c r="A1676" s="79" t="s">
        <v>386</v>
      </c>
      <c r="B1676" s="133" t="s">
        <v>224</v>
      </c>
      <c r="C1676" s="137" t="s">
        <v>179</v>
      </c>
      <c r="D1676" s="81" t="str">
        <f>IFERROR(IF(C1676="No CAS","",INDEX('DEQ Pollutant List'!$C$7:$C$611,MATCH('5. Pollutant Emissions - MB'!C1676,'DEQ Pollutant List'!$B$7:$B$611,0))),"")</f>
        <v>Cobalt and compounds</v>
      </c>
      <c r="E1676" s="115"/>
      <c r="F1676" s="138">
        <f>1-(1-0.75)*(1-0.992)</f>
        <v>0.998</v>
      </c>
      <c r="G1676" s="139">
        <v>6.0000000000000001E-3</v>
      </c>
      <c r="H1676" s="104" t="s">
        <v>421</v>
      </c>
      <c r="I1676" s="102" cm="1">
        <f t="array" ref="I1676">((_xlfn.XLOOKUP(B1676,'4. Material Balance Activities'!$C$324:$C$345,'4. Material Balance Activities'!$G$324:$G$345,NA,0,1)-_xlfn.XLOOKUP(B1676,'4. Material Balance Activities'!$C$324:$C$345,'4. Material Balance Activities'!$M$324:$M$345,NA,0,1))*G1676)*(1-F1676)</f>
        <v>1.2064140000000011E-3</v>
      </c>
      <c r="J1676" s="105" t="s">
        <v>214</v>
      </c>
      <c r="K1676" s="83" t="s">
        <v>214</v>
      </c>
      <c r="L1676" s="102" cm="1">
        <f t="array" ref="L1676">((_xlfn.XLOOKUP(B1676,'4. Material Balance Activities'!$C$324:$C$345,'4. Material Balance Activities'!$J$324:$J$345,NA,0,1)-_xlfn.XLOOKUP(B1676,'4. Material Balance Activities'!$C$324:$C$345,'4. Material Balance Activities'!$P$324:$P$345,NA,0,1))*G1676)*(1-F1676)</f>
        <v>4.8645725806451664E-6</v>
      </c>
      <c r="M1676" s="105" t="s">
        <v>214</v>
      </c>
      <c r="N1676" s="83" t="s">
        <v>214</v>
      </c>
    </row>
    <row r="1677" spans="1:14" x14ac:dyDescent="0.25">
      <c r="A1677" s="79" t="s">
        <v>386</v>
      </c>
      <c r="B1677" s="133" t="s">
        <v>225</v>
      </c>
      <c r="C1677" s="137" t="s">
        <v>178</v>
      </c>
      <c r="D1677" s="81" t="str">
        <f>IFERROR(IF(C1677="No CAS","",INDEX('DEQ Pollutant List'!$C$7:$C$611,MATCH('5. Pollutant Emissions - MB'!C1677,'DEQ Pollutant List'!$B$7:$B$611,0))),"")</f>
        <v>Chromium VI, chromate and dichromate particulate</v>
      </c>
      <c r="E1677" s="115"/>
      <c r="F1677" s="138">
        <f>1-(1-0.75)*(1-0.992)</f>
        <v>0.998</v>
      </c>
      <c r="G1677" s="139">
        <v>7.0000000000000001E-3</v>
      </c>
      <c r="H1677" s="104" t="s">
        <v>421</v>
      </c>
      <c r="I1677" s="102" cm="1">
        <f t="array" ref="I1677">((_xlfn.XLOOKUP(B1677,'4. Material Balance Activities'!$C$324:$C$345,'4. Material Balance Activities'!$G$324:$G$345,NA,0,1)-_xlfn.XLOOKUP(B1677,'4. Material Balance Activities'!$C$324:$C$345,'4. Material Balance Activities'!$M$324:$M$345,NA,0,1))*G1677)*(1-F1677)</f>
        <v>3.9270000000000034E-3</v>
      </c>
      <c r="J1677" s="105" t="s">
        <v>214</v>
      </c>
      <c r="K1677" s="83" t="s">
        <v>214</v>
      </c>
      <c r="L1677" s="102" cm="1">
        <f t="array" ref="L1677">((_xlfn.XLOOKUP(B1677,'4. Material Balance Activities'!$C$324:$C$345,'4. Material Balance Activities'!$J$324:$J$345,NA,0,1)-_xlfn.XLOOKUP(B1677,'4. Material Balance Activities'!$C$324:$C$345,'4. Material Balance Activities'!$P$324:$P$345,NA,0,1))*G1677)*(1-F1677)</f>
        <v>1.5834677419354855E-5</v>
      </c>
      <c r="M1677" s="105" t="s">
        <v>214</v>
      </c>
      <c r="N1677" s="83" t="s">
        <v>214</v>
      </c>
    </row>
    <row r="1678" spans="1:14" x14ac:dyDescent="0.25">
      <c r="A1678" s="79" t="s">
        <v>386</v>
      </c>
      <c r="B1678" s="133" t="s">
        <v>225</v>
      </c>
      <c r="C1678" s="137" t="s">
        <v>420</v>
      </c>
      <c r="D1678" s="81" t="str">
        <f>IFERROR(IF(C1678="No CAS","",INDEX('DEQ Pollutant List'!$C$7:$C$611,MATCH('5. Pollutant Emissions - MB'!C1678,'DEQ Pollutant List'!$B$7:$B$611,0))),"")</f>
        <v>Acetone</v>
      </c>
      <c r="E1678" s="115"/>
      <c r="F1678" s="138">
        <v>0</v>
      </c>
      <c r="G1678" s="139">
        <v>0.74</v>
      </c>
      <c r="H1678" s="104"/>
      <c r="I1678" s="102" cm="1">
        <f t="array" ref="I1678">((_xlfn.XLOOKUP(B1678,'4. Material Balance Activities'!$C$324:$C$345,'4. Material Balance Activities'!$G$324:$G$345,NA,0,1)-_xlfn.XLOOKUP(B1678,'4. Material Balance Activities'!$C$324:$C$345,'4. Material Balance Activities'!$M$324:$M$345,NA,0,1))*G1678)*(1-F1678)</f>
        <v>207.57</v>
      </c>
      <c r="J1678" s="105" t="s">
        <v>214</v>
      </c>
      <c r="K1678" s="83" t="s">
        <v>214</v>
      </c>
      <c r="L1678" s="102" cm="1">
        <f t="array" ref="L1678">((_xlfn.XLOOKUP(B1678,'4. Material Balance Activities'!$C$324:$C$345,'4. Material Balance Activities'!$J$324:$J$345,NA,0,1)-_xlfn.XLOOKUP(B1678,'4. Material Balance Activities'!$C$324:$C$345,'4. Material Balance Activities'!$P$324:$P$345,NA,0,1))*G1678)*(1-F1678)</f>
        <v>0.83697580645161296</v>
      </c>
      <c r="M1678" s="105" t="s">
        <v>214</v>
      </c>
      <c r="N1678" s="83" t="s">
        <v>214</v>
      </c>
    </row>
    <row r="1679" spans="1:14" x14ac:dyDescent="0.25">
      <c r="A1679" s="79" t="s">
        <v>386</v>
      </c>
      <c r="B1679" s="133" t="s">
        <v>225</v>
      </c>
      <c r="C1679" s="137" t="s">
        <v>423</v>
      </c>
      <c r="D1679" s="81" t="str">
        <f>IFERROR(IF(C1679="No CAS","",INDEX('DEQ Pollutant List'!$C$7:$C$611,MATCH('5. Pollutant Emissions - MB'!C1679,'DEQ Pollutant List'!$B$7:$B$611,0))),"")</f>
        <v>Propylene glycol monomethyl ether</v>
      </c>
      <c r="E1679" s="115"/>
      <c r="F1679" s="138">
        <v>0</v>
      </c>
      <c r="G1679" s="139">
        <v>0.13</v>
      </c>
      <c r="H1679" s="104"/>
      <c r="I1679" s="102" cm="1">
        <f t="array" ref="I1679">((_xlfn.XLOOKUP(B1679,'4. Material Balance Activities'!$C$324:$C$345,'4. Material Balance Activities'!$G$324:$G$345,NA,0,1)-_xlfn.XLOOKUP(B1679,'4. Material Balance Activities'!$C$324:$C$345,'4. Material Balance Activities'!$M$324:$M$345,NA,0,1))*G1679)*(1-F1679)</f>
        <v>36.465000000000003</v>
      </c>
      <c r="J1679" s="105" t="s">
        <v>214</v>
      </c>
      <c r="K1679" s="83" t="s">
        <v>214</v>
      </c>
      <c r="L1679" s="102" cm="1">
        <f t="array" ref="L1679">((_xlfn.XLOOKUP(B1679,'4. Material Balance Activities'!$C$324:$C$345,'4. Material Balance Activities'!$J$324:$J$345,NA,0,1)-_xlfn.XLOOKUP(B1679,'4. Material Balance Activities'!$C$324:$C$345,'4. Material Balance Activities'!$P$324:$P$345,NA,0,1))*G1679)*(1-F1679)</f>
        <v>0.14703629032258067</v>
      </c>
      <c r="M1679" s="105" t="s">
        <v>214</v>
      </c>
      <c r="N1679" s="83" t="s">
        <v>214</v>
      </c>
    </row>
    <row r="1680" spans="1:14" x14ac:dyDescent="0.25">
      <c r="A1680" s="79" t="s">
        <v>386</v>
      </c>
      <c r="B1680" s="133" t="s">
        <v>226</v>
      </c>
      <c r="C1680" s="137" t="s">
        <v>178</v>
      </c>
      <c r="D1680" s="81" t="str">
        <f>IFERROR(IF(C1680="No CAS","",INDEX('DEQ Pollutant List'!$C$7:$C$611,MATCH('5. Pollutant Emissions - MB'!C1680,'DEQ Pollutant List'!$B$7:$B$611,0))),"")</f>
        <v>Chromium VI, chromate and dichromate particulate</v>
      </c>
      <c r="E1680" s="115"/>
      <c r="F1680" s="138">
        <f>1-(1-0.75)*(1-0.992)</f>
        <v>0.998</v>
      </c>
      <c r="G1680" s="139">
        <v>2E-3</v>
      </c>
      <c r="H1680" s="104" t="s">
        <v>421</v>
      </c>
      <c r="I1680" s="102" cm="1">
        <f t="array" ref="I1680">((_xlfn.XLOOKUP(B1680,'4. Material Balance Activities'!$C$324:$C$345,'4. Material Balance Activities'!$G$324:$G$345,NA,0,1)-_xlfn.XLOOKUP(B1680,'4. Material Balance Activities'!$C$324:$C$345,'4. Material Balance Activities'!$M$324:$M$345,NA,0,1))*G1680)*(1-F1680)</f>
        <v>1.4679720000000016E-3</v>
      </c>
      <c r="J1680" s="105" t="s">
        <v>214</v>
      </c>
      <c r="K1680" s="83" t="s">
        <v>214</v>
      </c>
      <c r="L1680" s="102" cm="1">
        <f t="array" ref="L1680">((_xlfn.XLOOKUP(B1680,'4. Material Balance Activities'!$C$324:$C$345,'4. Material Balance Activities'!$J$324:$J$345,NA,0,1)-_xlfn.XLOOKUP(B1680,'4. Material Balance Activities'!$C$324:$C$345,'4. Material Balance Activities'!$P$324:$P$345,NA,0,1))*G1680)*(1-F1680)</f>
        <v>5.9192419354838771E-6</v>
      </c>
      <c r="M1680" s="105" t="s">
        <v>214</v>
      </c>
      <c r="N1680" s="83" t="s">
        <v>214</v>
      </c>
    </row>
    <row r="1681" spans="1:14" x14ac:dyDescent="0.25">
      <c r="A1681" s="79" t="s">
        <v>386</v>
      </c>
      <c r="B1681" s="133" t="s">
        <v>226</v>
      </c>
      <c r="C1681" s="137" t="s">
        <v>424</v>
      </c>
      <c r="D1681" s="81" t="str">
        <f>IFERROR(IF(C1681="No CAS","",INDEX('DEQ Pollutant List'!$C$7:$C$611,MATCH('5. Pollutant Emissions - MB'!C1681,'DEQ Pollutant List'!$B$7:$B$611,0))),"")</f>
        <v>Isopropyl alcohol</v>
      </c>
      <c r="E1681" s="115"/>
      <c r="F1681" s="138">
        <v>0</v>
      </c>
      <c r="G1681" s="139">
        <v>7.0000000000000007E-2</v>
      </c>
      <c r="H1681" s="104"/>
      <c r="I1681" s="102" cm="1">
        <f t="array" ref="I1681">((_xlfn.XLOOKUP(B1681,'4. Material Balance Activities'!$C$324:$C$345,'4. Material Balance Activities'!$G$324:$G$345,NA,0,1)-_xlfn.XLOOKUP(B1681,'4. Material Balance Activities'!$C$324:$C$345,'4. Material Balance Activities'!$M$324:$M$345,NA,0,1))*G1681)*(1-F1681)</f>
        <v>25.689510000000006</v>
      </c>
      <c r="J1681" s="105" t="s">
        <v>214</v>
      </c>
      <c r="K1681" s="83" t="s">
        <v>214</v>
      </c>
      <c r="L1681" s="102" cm="1">
        <f t="array" ref="L1681">((_xlfn.XLOOKUP(B1681,'4. Material Balance Activities'!$C$324:$C$345,'4. Material Balance Activities'!$J$324:$J$345,NA,0,1)-_xlfn.XLOOKUP(B1681,'4. Material Balance Activities'!$C$324:$C$345,'4. Material Balance Activities'!$P$324:$P$345,NA,0,1))*G1681)*(1-F1681)</f>
        <v>0.10358673387096777</v>
      </c>
      <c r="M1681" s="105" t="s">
        <v>214</v>
      </c>
      <c r="N1681" s="83" t="s">
        <v>214</v>
      </c>
    </row>
    <row r="1682" spans="1:14" x14ac:dyDescent="0.25">
      <c r="A1682" s="79" t="s">
        <v>386</v>
      </c>
      <c r="B1682" s="133" t="s">
        <v>226</v>
      </c>
      <c r="C1682" s="137" t="s">
        <v>420</v>
      </c>
      <c r="D1682" s="81" t="str">
        <f>IFERROR(IF(C1682="No CAS","",INDEX('DEQ Pollutant List'!$C$7:$C$611,MATCH('5. Pollutant Emissions - MB'!C1682,'DEQ Pollutant List'!$B$7:$B$611,0))),"")</f>
        <v>Acetone</v>
      </c>
      <c r="E1682" s="115"/>
      <c r="F1682" s="138">
        <v>0</v>
      </c>
      <c r="G1682" s="139">
        <v>0.55000000000000004</v>
      </c>
      <c r="H1682" s="104"/>
      <c r="I1682" s="102" cm="1">
        <f t="array" ref="I1682">((_xlfn.XLOOKUP(B1682,'4. Material Balance Activities'!$C$324:$C$345,'4. Material Balance Activities'!$G$324:$G$345,NA,0,1)-_xlfn.XLOOKUP(B1682,'4. Material Balance Activities'!$C$324:$C$345,'4. Material Balance Activities'!$M$324:$M$345,NA,0,1))*G1682)*(1-F1682)</f>
        <v>201.84615000000005</v>
      </c>
      <c r="J1682" s="105" t="s">
        <v>214</v>
      </c>
      <c r="K1682" s="83" t="s">
        <v>214</v>
      </c>
      <c r="L1682" s="102" cm="1">
        <f t="array" ref="L1682">((_xlfn.XLOOKUP(B1682,'4. Material Balance Activities'!$C$324:$C$345,'4. Material Balance Activities'!$J$324:$J$345,NA,0,1)-_xlfn.XLOOKUP(B1682,'4. Material Balance Activities'!$C$324:$C$345,'4. Material Balance Activities'!$P$324:$P$345,NA,0,1))*G1682)*(1-F1682)</f>
        <v>0.81389576612903247</v>
      </c>
      <c r="M1682" s="105" t="s">
        <v>214</v>
      </c>
      <c r="N1682" s="83" t="s">
        <v>214</v>
      </c>
    </row>
    <row r="1683" spans="1:14" x14ac:dyDescent="0.25">
      <c r="A1683" s="79" t="s">
        <v>386</v>
      </c>
      <c r="B1683" s="133" t="s">
        <v>226</v>
      </c>
      <c r="C1683" s="137" t="s">
        <v>179</v>
      </c>
      <c r="D1683" s="81" t="str">
        <f>IFERROR(IF(C1683="No CAS","",INDEX('DEQ Pollutant List'!$C$7:$C$611,MATCH('5. Pollutant Emissions - MB'!C1683,'DEQ Pollutant List'!$B$7:$B$611,0))),"")</f>
        <v>Cobalt and compounds</v>
      </c>
      <c r="E1683" s="115"/>
      <c r="F1683" s="138">
        <f>1-(1-0.75)*(1-0.992)</f>
        <v>0.998</v>
      </c>
      <c r="G1683" s="139">
        <v>3.0000000000000001E-3</v>
      </c>
      <c r="H1683" s="104" t="s">
        <v>421</v>
      </c>
      <c r="I1683" s="102" cm="1">
        <f t="array" ref="I1683">((_xlfn.XLOOKUP(B1683,'4. Material Balance Activities'!$C$324:$C$345,'4. Material Balance Activities'!$G$324:$G$345,NA,0,1)-_xlfn.XLOOKUP(B1683,'4. Material Balance Activities'!$C$324:$C$345,'4. Material Balance Activities'!$M$324:$M$345,NA,0,1))*G1683)*(1-F1683)</f>
        <v>2.2019580000000021E-3</v>
      </c>
      <c r="J1683" s="105" t="s">
        <v>214</v>
      </c>
      <c r="K1683" s="83" t="s">
        <v>214</v>
      </c>
      <c r="L1683" s="102" cm="1">
        <f t="array" ref="L1683">((_xlfn.XLOOKUP(B1683,'4. Material Balance Activities'!$C$324:$C$345,'4. Material Balance Activities'!$J$324:$J$345,NA,0,1)-_xlfn.XLOOKUP(B1683,'4. Material Balance Activities'!$C$324:$C$345,'4. Material Balance Activities'!$P$324:$P$345,NA,0,1))*G1683)*(1-F1683)</f>
        <v>8.878862903225816E-6</v>
      </c>
      <c r="M1683" s="105" t="s">
        <v>214</v>
      </c>
      <c r="N1683" s="83" t="s">
        <v>214</v>
      </c>
    </row>
    <row r="1684" spans="1:14" x14ac:dyDescent="0.25">
      <c r="A1684" s="79" t="s">
        <v>386</v>
      </c>
      <c r="B1684" s="133" t="s">
        <v>227</v>
      </c>
      <c r="C1684" s="137" t="s">
        <v>181</v>
      </c>
      <c r="D1684" s="81" t="str">
        <f>IFERROR(IF(C1684="No CAS","",INDEX('DEQ Pollutant List'!$C$7:$C$611,MATCH('5. Pollutant Emissions - MB'!C1684,'DEQ Pollutant List'!$B$7:$B$611,0))),"")</f>
        <v>Ethyl benzene</v>
      </c>
      <c r="E1684" s="115"/>
      <c r="F1684" s="138">
        <v>0</v>
      </c>
      <c r="G1684" s="139">
        <v>1E-3</v>
      </c>
      <c r="H1684" s="104"/>
      <c r="I1684" s="102" cm="1">
        <f t="array" ref="I1684">((_xlfn.XLOOKUP(B1684,'4. Material Balance Activities'!$C$324:$C$345,'4. Material Balance Activities'!$G$324:$G$345,NA,0,1)-_xlfn.XLOOKUP(B1684,'4. Material Balance Activities'!$C$324:$C$345,'4. Material Balance Activities'!$M$324:$M$345,NA,0,1))*G1684)*(1-F1684)</f>
        <v>3.3610500000000001E-2</v>
      </c>
      <c r="J1684" s="105" t="s">
        <v>214</v>
      </c>
      <c r="K1684" s="83" t="s">
        <v>214</v>
      </c>
      <c r="L1684" s="102" cm="1">
        <f t="array" ref="L1684">((_xlfn.XLOOKUP(B1684,'4. Material Balance Activities'!$C$324:$C$345,'4. Material Balance Activities'!$J$324:$J$345,NA,0,1)-_xlfn.XLOOKUP(B1684,'4. Material Balance Activities'!$C$324:$C$345,'4. Material Balance Activities'!$P$324:$P$345,NA,0,1))*G1684)*(1-F1684)</f>
        <v>1.3552620967741935E-4</v>
      </c>
      <c r="M1684" s="105" t="s">
        <v>214</v>
      </c>
      <c r="N1684" s="83" t="s">
        <v>214</v>
      </c>
    </row>
    <row r="1685" spans="1:14" x14ac:dyDescent="0.25">
      <c r="A1685" s="79" t="s">
        <v>386</v>
      </c>
      <c r="B1685" s="133" t="s">
        <v>227</v>
      </c>
      <c r="C1685" s="137" t="s">
        <v>178</v>
      </c>
      <c r="D1685" s="81" t="str">
        <f>IFERROR(IF(C1685="No CAS","",INDEX('DEQ Pollutant List'!$C$7:$C$611,MATCH('5. Pollutant Emissions - MB'!C1685,'DEQ Pollutant List'!$B$7:$B$611,0))),"")</f>
        <v>Chromium VI, chromate and dichromate particulate</v>
      </c>
      <c r="E1685" s="115"/>
      <c r="F1685" s="138">
        <f>1-(1-0.75)*(1-0.992)</f>
        <v>0.998</v>
      </c>
      <c r="G1685" s="139">
        <v>7.0000000000000001E-3</v>
      </c>
      <c r="H1685" s="104" t="s">
        <v>421</v>
      </c>
      <c r="I1685" s="102" cm="1">
        <f t="array" ref="I1685">((_xlfn.XLOOKUP(B1685,'4. Material Balance Activities'!$C$324:$C$345,'4. Material Balance Activities'!$G$324:$G$345,NA,0,1)-_xlfn.XLOOKUP(B1685,'4. Material Balance Activities'!$C$324:$C$345,'4. Material Balance Activities'!$M$324:$M$345,NA,0,1))*G1685)*(1-F1685)</f>
        <v>4.7054700000000047E-4</v>
      </c>
      <c r="J1685" s="105" t="s">
        <v>214</v>
      </c>
      <c r="K1685" s="83" t="s">
        <v>214</v>
      </c>
      <c r="L1685" s="102" cm="1">
        <f t="array" ref="L1685">((_xlfn.XLOOKUP(B1685,'4. Material Balance Activities'!$C$324:$C$345,'4. Material Balance Activities'!$J$324:$J$345,NA,0,1)-_xlfn.XLOOKUP(B1685,'4. Material Balance Activities'!$C$324:$C$345,'4. Material Balance Activities'!$P$324:$P$345,NA,0,1))*G1685)*(1-F1685)</f>
        <v>1.8973669354838725E-6</v>
      </c>
      <c r="M1685" s="105" t="s">
        <v>214</v>
      </c>
      <c r="N1685" s="83" t="s">
        <v>214</v>
      </c>
    </row>
    <row r="1686" spans="1:14" x14ac:dyDescent="0.25">
      <c r="A1686" s="79" t="s">
        <v>386</v>
      </c>
      <c r="B1686" s="133" t="s">
        <v>227</v>
      </c>
      <c r="C1686" s="137" t="s">
        <v>420</v>
      </c>
      <c r="D1686" s="81" t="str">
        <f>IFERROR(IF(C1686="No CAS","",INDEX('DEQ Pollutant List'!$C$7:$C$611,MATCH('5. Pollutant Emissions - MB'!C1686,'DEQ Pollutant List'!$B$7:$B$611,0))),"")</f>
        <v>Acetone</v>
      </c>
      <c r="E1686" s="115"/>
      <c r="F1686" s="138">
        <v>0</v>
      </c>
      <c r="G1686" s="139">
        <v>0.73</v>
      </c>
      <c r="H1686" s="104"/>
      <c r="I1686" s="102" cm="1">
        <f t="array" ref="I1686">((_xlfn.XLOOKUP(B1686,'4. Material Balance Activities'!$C$324:$C$345,'4. Material Balance Activities'!$G$324:$G$345,NA,0,1)-_xlfn.XLOOKUP(B1686,'4. Material Balance Activities'!$C$324:$C$345,'4. Material Balance Activities'!$M$324:$M$345,NA,0,1))*G1686)*(1-F1686)</f>
        <v>24.535665000000002</v>
      </c>
      <c r="J1686" s="105" t="s">
        <v>214</v>
      </c>
      <c r="K1686" s="83" t="s">
        <v>214</v>
      </c>
      <c r="L1686" s="102" cm="1">
        <f t="array" ref="L1686">((_xlfn.XLOOKUP(B1686,'4. Material Balance Activities'!$C$324:$C$345,'4. Material Balance Activities'!$J$324:$J$345,NA,0,1)-_xlfn.XLOOKUP(B1686,'4. Material Balance Activities'!$C$324:$C$345,'4. Material Balance Activities'!$P$324:$P$345,NA,0,1))*G1686)*(1-F1686)</f>
        <v>9.8934133064516122E-2</v>
      </c>
      <c r="M1686" s="105" t="s">
        <v>214</v>
      </c>
      <c r="N1686" s="83" t="s">
        <v>214</v>
      </c>
    </row>
    <row r="1687" spans="1:14" x14ac:dyDescent="0.25">
      <c r="A1687" s="79" t="s">
        <v>386</v>
      </c>
      <c r="B1687" s="133" t="s">
        <v>227</v>
      </c>
      <c r="C1687" s="137" t="s">
        <v>423</v>
      </c>
      <c r="D1687" s="81" t="str">
        <f>IFERROR(IF(C1687="No CAS","",INDEX('DEQ Pollutant List'!$C$7:$C$611,MATCH('5. Pollutant Emissions - MB'!C1687,'DEQ Pollutant List'!$B$7:$B$611,0))),"")</f>
        <v>Propylene glycol monomethyl ether</v>
      </c>
      <c r="E1687" s="115"/>
      <c r="F1687" s="138">
        <v>0</v>
      </c>
      <c r="G1687" s="139">
        <v>7.0000000000000007E-2</v>
      </c>
      <c r="H1687" s="104"/>
      <c r="I1687" s="102" cm="1">
        <f t="array" ref="I1687">((_xlfn.XLOOKUP(B1687,'4. Material Balance Activities'!$C$324:$C$345,'4. Material Balance Activities'!$G$324:$G$345,NA,0,1)-_xlfn.XLOOKUP(B1687,'4. Material Balance Activities'!$C$324:$C$345,'4. Material Balance Activities'!$M$324:$M$345,NA,0,1))*G1687)*(1-F1687)</f>
        <v>2.3527350000000005</v>
      </c>
      <c r="J1687" s="105" t="s">
        <v>214</v>
      </c>
      <c r="K1687" s="83" t="s">
        <v>214</v>
      </c>
      <c r="L1687" s="102" cm="1">
        <f t="array" ref="L1687">((_xlfn.XLOOKUP(B1687,'4. Material Balance Activities'!$C$324:$C$345,'4. Material Balance Activities'!$J$324:$J$345,NA,0,1)-_xlfn.XLOOKUP(B1687,'4. Material Balance Activities'!$C$324:$C$345,'4. Material Balance Activities'!$P$324:$P$345,NA,0,1))*G1687)*(1-F1687)</f>
        <v>9.4868346774193563E-3</v>
      </c>
      <c r="M1687" s="105" t="s">
        <v>214</v>
      </c>
      <c r="N1687" s="83" t="s">
        <v>214</v>
      </c>
    </row>
    <row r="1688" spans="1:14" x14ac:dyDescent="0.25">
      <c r="A1688" s="79" t="s">
        <v>386</v>
      </c>
      <c r="B1688" s="133" t="s">
        <v>227</v>
      </c>
      <c r="C1688" s="137" t="s">
        <v>179</v>
      </c>
      <c r="D1688" s="81" t="str">
        <f>IFERROR(IF(C1688="No CAS","",INDEX('DEQ Pollutant List'!$C$7:$C$611,MATCH('5. Pollutant Emissions - MB'!C1688,'DEQ Pollutant List'!$B$7:$B$611,0))),"")</f>
        <v>Cobalt and compounds</v>
      </c>
      <c r="E1688" s="115"/>
      <c r="F1688" s="138">
        <f>1-(1-0.75)*(1-0.992)</f>
        <v>0.998</v>
      </c>
      <c r="G1688" s="139">
        <v>7.0000000000000001E-3</v>
      </c>
      <c r="H1688" s="104" t="s">
        <v>421</v>
      </c>
      <c r="I1688" s="102" cm="1">
        <f t="array" ref="I1688">((_xlfn.XLOOKUP(B1688,'4. Material Balance Activities'!$C$324:$C$345,'4. Material Balance Activities'!$G$324:$G$345,NA,0,1)-_xlfn.XLOOKUP(B1688,'4. Material Balance Activities'!$C$324:$C$345,'4. Material Balance Activities'!$M$324:$M$345,NA,0,1))*G1688)*(1-F1688)</f>
        <v>4.7054700000000047E-4</v>
      </c>
      <c r="J1688" s="105" t="s">
        <v>214</v>
      </c>
      <c r="K1688" s="83" t="s">
        <v>214</v>
      </c>
      <c r="L1688" s="102" cm="1">
        <f t="array" ref="L1688">((_xlfn.XLOOKUP(B1688,'4. Material Balance Activities'!$C$324:$C$345,'4. Material Balance Activities'!$J$324:$J$345,NA,0,1)-_xlfn.XLOOKUP(B1688,'4. Material Balance Activities'!$C$324:$C$345,'4. Material Balance Activities'!$P$324:$P$345,NA,0,1))*G1688)*(1-F1688)</f>
        <v>1.8973669354838725E-6</v>
      </c>
      <c r="M1688" s="105" t="s">
        <v>214</v>
      </c>
      <c r="N1688" s="83" t="s">
        <v>214</v>
      </c>
    </row>
    <row r="1689" spans="1:14" x14ac:dyDescent="0.25">
      <c r="A1689" s="79" t="s">
        <v>386</v>
      </c>
      <c r="B1689" s="133" t="s">
        <v>228</v>
      </c>
      <c r="C1689" s="137" t="s">
        <v>420</v>
      </c>
      <c r="D1689" s="81" t="str">
        <f>IFERROR(IF(C1689="No CAS","",INDEX('DEQ Pollutant List'!$C$7:$C$611,MATCH('5. Pollutant Emissions - MB'!C1689,'DEQ Pollutant List'!$B$7:$B$611,0))),"")</f>
        <v>Acetone</v>
      </c>
      <c r="E1689" s="115"/>
      <c r="F1689" s="138">
        <v>0</v>
      </c>
      <c r="G1689" s="139">
        <v>0.67</v>
      </c>
      <c r="H1689" s="104"/>
      <c r="I1689" s="102" cm="1">
        <f t="array" ref="I1689">((_xlfn.XLOOKUP(B1689,'4. Material Balance Activities'!$C$324:$C$345,'4. Material Balance Activities'!$G$324:$G$345,NA,0,1)-_xlfn.XLOOKUP(B1689,'4. Material Balance Activities'!$C$324:$C$345,'4. Material Balance Activities'!$M$324:$M$345,NA,0,1))*G1689)*(1-F1689)</f>
        <v>120.45528</v>
      </c>
      <c r="J1689" s="105" t="s">
        <v>214</v>
      </c>
      <c r="K1689" s="83" t="s">
        <v>214</v>
      </c>
      <c r="L1689" s="102" cm="1">
        <f t="array" ref="L1689">((_xlfn.XLOOKUP(B1689,'4. Material Balance Activities'!$C$324:$C$345,'4. Material Balance Activities'!$J$324:$J$345,NA,0,1)-_xlfn.XLOOKUP(B1689,'4. Material Balance Activities'!$C$324:$C$345,'4. Material Balance Activities'!$P$324:$P$345,NA,0,1))*G1689)*(1-F1689)</f>
        <v>0.48570677419354841</v>
      </c>
      <c r="M1689" s="105" t="s">
        <v>214</v>
      </c>
      <c r="N1689" s="83" t="s">
        <v>214</v>
      </c>
    </row>
    <row r="1690" spans="1:14" x14ac:dyDescent="0.25">
      <c r="A1690" s="79" t="s">
        <v>386</v>
      </c>
      <c r="B1690" s="133" t="s">
        <v>228</v>
      </c>
      <c r="C1690" s="137" t="s">
        <v>423</v>
      </c>
      <c r="D1690" s="81" t="str">
        <f>IFERROR(IF(C1690="No CAS","",INDEX('DEQ Pollutant List'!$C$7:$C$611,MATCH('5. Pollutant Emissions - MB'!C1690,'DEQ Pollutant List'!$B$7:$B$611,0))),"")</f>
        <v>Propylene glycol monomethyl ether</v>
      </c>
      <c r="E1690" s="115"/>
      <c r="F1690" s="138">
        <v>0</v>
      </c>
      <c r="G1690" s="139">
        <v>0.19</v>
      </c>
      <c r="H1690" s="104"/>
      <c r="I1690" s="102" cm="1">
        <f t="array" ref="I1690">((_xlfn.XLOOKUP(B1690,'4. Material Balance Activities'!$C$324:$C$345,'4. Material Balance Activities'!$G$324:$G$345,NA,0,1)-_xlfn.XLOOKUP(B1690,'4. Material Balance Activities'!$C$324:$C$345,'4. Material Balance Activities'!$M$324:$M$345,NA,0,1))*G1690)*(1-F1690)</f>
        <v>34.15896</v>
      </c>
      <c r="J1690" s="105" t="s">
        <v>214</v>
      </c>
      <c r="K1690" s="83" t="s">
        <v>214</v>
      </c>
      <c r="L1690" s="102" cm="1">
        <f t="array" ref="L1690">((_xlfn.XLOOKUP(B1690,'4. Material Balance Activities'!$C$324:$C$345,'4. Material Balance Activities'!$J$324:$J$345,NA,0,1)-_xlfn.XLOOKUP(B1690,'4. Material Balance Activities'!$C$324:$C$345,'4. Material Balance Activities'!$P$324:$P$345,NA,0,1))*G1690)*(1-F1690)</f>
        <v>0.13773774193548388</v>
      </c>
      <c r="M1690" s="105" t="s">
        <v>214</v>
      </c>
      <c r="N1690" s="83" t="s">
        <v>214</v>
      </c>
    </row>
    <row r="1691" spans="1:14" x14ac:dyDescent="0.25">
      <c r="A1691" s="79" t="s">
        <v>386</v>
      </c>
      <c r="B1691" s="133" t="s">
        <v>228</v>
      </c>
      <c r="C1691" s="137" t="s">
        <v>179</v>
      </c>
      <c r="D1691" s="81" t="str">
        <f>IFERROR(IF(C1691="No CAS","",INDEX('DEQ Pollutant List'!$C$7:$C$611,MATCH('5. Pollutant Emissions - MB'!C1691,'DEQ Pollutant List'!$B$7:$B$611,0))),"")</f>
        <v>Cobalt and compounds</v>
      </c>
      <c r="E1691" s="115"/>
      <c r="F1691" s="138">
        <f>1-(1-0.75)*(1-0.992)</f>
        <v>0.998</v>
      </c>
      <c r="G1691" s="139">
        <v>2E-3</v>
      </c>
      <c r="H1691" s="104" t="s">
        <v>421</v>
      </c>
      <c r="I1691" s="102" cm="1">
        <f t="array" ref="I1691">((_xlfn.XLOOKUP(B1691,'4. Material Balance Activities'!$C$324:$C$345,'4. Material Balance Activities'!$G$324:$G$345,NA,0,1)-_xlfn.XLOOKUP(B1691,'4. Material Balance Activities'!$C$324:$C$345,'4. Material Balance Activities'!$M$324:$M$345,NA,0,1))*G1691)*(1-F1691)</f>
        <v>7.1913600000000064E-4</v>
      </c>
      <c r="J1691" s="105" t="s">
        <v>214</v>
      </c>
      <c r="K1691" s="83" t="s">
        <v>214</v>
      </c>
      <c r="L1691" s="102" cm="1">
        <f t="array" ref="L1691">((_xlfn.XLOOKUP(B1691,'4. Material Balance Activities'!$C$324:$C$345,'4. Material Balance Activities'!$J$324:$J$345,NA,0,1)-_xlfn.XLOOKUP(B1691,'4. Material Balance Activities'!$C$324:$C$345,'4. Material Balance Activities'!$P$324:$P$345,NA,0,1))*G1691)*(1-F1691)</f>
        <v>2.8997419354838736E-6</v>
      </c>
      <c r="M1691" s="105" t="s">
        <v>214</v>
      </c>
      <c r="N1691" s="83" t="s">
        <v>214</v>
      </c>
    </row>
    <row r="1692" spans="1:14" x14ac:dyDescent="0.25">
      <c r="A1692" s="79" t="s">
        <v>386</v>
      </c>
      <c r="B1692" s="133" t="s">
        <v>286</v>
      </c>
      <c r="C1692" s="137" t="s">
        <v>425</v>
      </c>
      <c r="D1692" s="81" t="str">
        <f>IFERROR(IF(C1692="No CAS","",INDEX('DEQ Pollutant List'!$C$7:$C$611,MATCH('5. Pollutant Emissions - MB'!C1692,'DEQ Pollutant List'!$B$7:$B$611,0))),"")</f>
        <v>2-Butanone (methyl ethyl ketone)</v>
      </c>
      <c r="E1692" s="115"/>
      <c r="F1692" s="138">
        <v>0</v>
      </c>
      <c r="G1692" s="139">
        <v>0.38</v>
      </c>
      <c r="H1692" s="104"/>
      <c r="I1692" s="102" cm="1">
        <f t="array" ref="I1692">((_xlfn.XLOOKUP(B1692,'4. Material Balance Activities'!$C$324:$C$345,'4. Material Balance Activities'!$G$324:$G$345,NA,0,1)-_xlfn.XLOOKUP(B1692,'4. Material Balance Activities'!$C$324:$C$345,'4. Material Balance Activities'!$M$324:$M$345,NA,0,1))*G1692)*(1-F1692)</f>
        <v>9186.2911139999997</v>
      </c>
      <c r="J1692" s="105" t="s">
        <v>214</v>
      </c>
      <c r="K1692" s="83" t="s">
        <v>214</v>
      </c>
      <c r="L1692" s="102" cm="1">
        <f t="array" ref="L1692">((_xlfn.XLOOKUP(B1692,'4. Material Balance Activities'!$C$324:$C$345,'4. Material Balance Activities'!$J$324:$J$345,NA,0,1)-_xlfn.XLOOKUP(B1692,'4. Material Balance Activities'!$C$324:$C$345,'4. Material Balance Activities'!$P$324:$P$345,NA,0,1))*G1692)*(1-F1692)</f>
        <v>37.041496427419354</v>
      </c>
      <c r="M1692" s="105" t="s">
        <v>214</v>
      </c>
      <c r="N1692" s="83" t="s">
        <v>214</v>
      </c>
    </row>
    <row r="1693" spans="1:14" x14ac:dyDescent="0.25">
      <c r="A1693" s="79" t="s">
        <v>386</v>
      </c>
      <c r="B1693" s="133" t="s">
        <v>286</v>
      </c>
      <c r="C1693" s="137" t="s">
        <v>185</v>
      </c>
      <c r="D1693" s="81" t="str">
        <f>IFERROR(IF(C1693="No CAS","",INDEX('DEQ Pollutant List'!$C$7:$C$611,MATCH('5. Pollutant Emissions - MB'!C1693,'DEQ Pollutant List'!$B$7:$B$611,0))),"")</f>
        <v>Mercury and compounds</v>
      </c>
      <c r="E1693" s="115"/>
      <c r="F1693" s="138">
        <v>0</v>
      </c>
      <c r="G1693" s="139">
        <v>0.02</v>
      </c>
      <c r="H1693" s="104"/>
      <c r="I1693" s="102" cm="1">
        <f t="array" ref="I1693">((_xlfn.XLOOKUP(B1693,'4. Material Balance Activities'!$C$324:$C$345,'4. Material Balance Activities'!$G$324:$G$345,NA,0,1)-_xlfn.XLOOKUP(B1693,'4. Material Balance Activities'!$C$324:$C$345,'4. Material Balance Activities'!$M$324:$M$345,NA,0,1))*G1693)*(1-F1693)</f>
        <v>483.48900599999996</v>
      </c>
      <c r="J1693" s="105" t="s">
        <v>214</v>
      </c>
      <c r="K1693" s="83" t="s">
        <v>214</v>
      </c>
      <c r="L1693" s="102" cm="1">
        <f t="array" ref="L1693">((_xlfn.XLOOKUP(B1693,'4. Material Balance Activities'!$C$324:$C$345,'4. Material Balance Activities'!$J$324:$J$345,NA,0,1)-_xlfn.XLOOKUP(B1693,'4. Material Balance Activities'!$C$324:$C$345,'4. Material Balance Activities'!$P$324:$P$345,NA,0,1))*G1693)*(1-F1693)</f>
        <v>1.9495524435483871</v>
      </c>
      <c r="M1693" s="105" t="s">
        <v>214</v>
      </c>
      <c r="N1693" s="83" t="s">
        <v>214</v>
      </c>
    </row>
    <row r="1694" spans="1:14" x14ac:dyDescent="0.25">
      <c r="A1694" s="79" t="s">
        <v>386</v>
      </c>
      <c r="B1694" s="133" t="s">
        <v>286</v>
      </c>
      <c r="C1694" s="137" t="s">
        <v>438</v>
      </c>
      <c r="D1694" s="81" t="str">
        <f>IFERROR(IF(C1694="No CAS","",INDEX('DEQ Pollutant List'!$C$7:$C$611,MATCH('5. Pollutant Emissions - MB'!C1694,'DEQ Pollutant List'!$B$7:$B$611,0))),"")</f>
        <v>m-Xylene</v>
      </c>
      <c r="E1694" s="115"/>
      <c r="F1694" s="138">
        <v>0</v>
      </c>
      <c r="G1694" s="139">
        <v>0.02</v>
      </c>
      <c r="H1694" s="104"/>
      <c r="I1694" s="102" cm="1">
        <f t="array" ref="I1694">((_xlfn.XLOOKUP(B1694,'4. Material Balance Activities'!$C$324:$C$345,'4. Material Balance Activities'!$G$324:$G$345,NA,0,1)-_xlfn.XLOOKUP(B1694,'4. Material Balance Activities'!$C$324:$C$345,'4. Material Balance Activities'!$M$324:$M$345,NA,0,1))*G1694)*(1-F1694)</f>
        <v>483.48900599999996</v>
      </c>
      <c r="J1694" s="105" t="s">
        <v>214</v>
      </c>
      <c r="K1694" s="83" t="s">
        <v>214</v>
      </c>
      <c r="L1694" s="102" cm="1">
        <f t="array" ref="L1694">((_xlfn.XLOOKUP(B1694,'4. Material Balance Activities'!$C$324:$C$345,'4. Material Balance Activities'!$J$324:$J$345,NA,0,1)-_xlfn.XLOOKUP(B1694,'4. Material Balance Activities'!$C$324:$C$345,'4. Material Balance Activities'!$P$324:$P$345,NA,0,1))*G1694)*(1-F1694)</f>
        <v>1.9495524435483871</v>
      </c>
      <c r="M1694" s="105" t="s">
        <v>214</v>
      </c>
      <c r="N1694" s="83" t="s">
        <v>214</v>
      </c>
    </row>
    <row r="1695" spans="1:14" x14ac:dyDescent="0.25">
      <c r="A1695" s="79" t="s">
        <v>386</v>
      </c>
      <c r="B1695" s="133" t="s">
        <v>286</v>
      </c>
      <c r="C1695" s="137" t="s">
        <v>156</v>
      </c>
      <c r="D1695" s="81" t="str">
        <f>IFERROR(IF(C1695="No CAS","",INDEX('DEQ Pollutant List'!$C$7:$C$611,MATCH('5. Pollutant Emissions - MB'!C1695,'DEQ Pollutant List'!$B$7:$B$611,0))),"")</f>
        <v>Formaldehyde</v>
      </c>
      <c r="E1695" s="115"/>
      <c r="F1695" s="138">
        <v>0</v>
      </c>
      <c r="G1695" s="139">
        <v>1</v>
      </c>
      <c r="H1695" s="104"/>
      <c r="I1695" s="102" cm="1">
        <f t="array" ref="I1695">((_xlfn.XLOOKUP(B1695,'4. Material Balance Activities'!$C$324:$C$345,'4. Material Balance Activities'!$G$324:$G$345,NA,0,1)-_xlfn.XLOOKUP(B1695,'4. Material Balance Activities'!$C$324:$C$345,'4. Material Balance Activities'!$M$324:$M$345,NA,0,1))*G1695)*(1-F1695)</f>
        <v>24174.450299999997</v>
      </c>
      <c r="J1695" s="105" t="s">
        <v>214</v>
      </c>
      <c r="K1695" s="83" t="s">
        <v>214</v>
      </c>
      <c r="L1695" s="102" cm="1">
        <f t="array" ref="L1695">((_xlfn.XLOOKUP(B1695,'4. Material Balance Activities'!$C$324:$C$345,'4. Material Balance Activities'!$J$324:$J$345,NA,0,1)-_xlfn.XLOOKUP(B1695,'4. Material Balance Activities'!$C$324:$C$345,'4. Material Balance Activities'!$P$324:$P$345,NA,0,1))*G1695)*(1-F1695)</f>
        <v>97.477622177419349</v>
      </c>
      <c r="M1695" s="105" t="s">
        <v>214</v>
      </c>
      <c r="N1695" s="83" t="s">
        <v>214</v>
      </c>
    </row>
    <row r="1696" spans="1:14" x14ac:dyDescent="0.25">
      <c r="A1696" s="79" t="s">
        <v>386</v>
      </c>
      <c r="B1696" s="133" t="s">
        <v>286</v>
      </c>
      <c r="C1696" s="137" t="s">
        <v>431</v>
      </c>
      <c r="D1696" s="81" t="str">
        <f>IFERROR(IF(C1696="No CAS","",INDEX('DEQ Pollutant List'!$C$7:$C$611,MATCH('5. Pollutant Emissions - MB'!C1696,'DEQ Pollutant List'!$B$7:$B$611,0))),"")</f>
        <v>1,2,4-Trimethylbenzene</v>
      </c>
      <c r="E1696" s="115"/>
      <c r="F1696" s="138">
        <v>0</v>
      </c>
      <c r="G1696" s="139">
        <v>1</v>
      </c>
      <c r="H1696" s="104" t="s">
        <v>421</v>
      </c>
      <c r="I1696" s="102" cm="1">
        <f t="array" ref="I1696">((_xlfn.XLOOKUP(B1696,'4. Material Balance Activities'!$C$324:$C$345,'4. Material Balance Activities'!$G$324:$G$345,NA,0,1)-_xlfn.XLOOKUP(B1696,'4. Material Balance Activities'!$C$324:$C$345,'4. Material Balance Activities'!$M$324:$M$345,NA,0,1))*G1696)*(1-F1696)</f>
        <v>24174.450299999997</v>
      </c>
      <c r="J1696" s="105" t="s">
        <v>214</v>
      </c>
      <c r="K1696" s="83" t="s">
        <v>214</v>
      </c>
      <c r="L1696" s="102" cm="1">
        <f t="array" ref="L1696">((_xlfn.XLOOKUP(B1696,'4. Material Balance Activities'!$C$324:$C$345,'4. Material Balance Activities'!$J$324:$J$345,NA,0,1)-_xlfn.XLOOKUP(B1696,'4. Material Balance Activities'!$C$324:$C$345,'4. Material Balance Activities'!$P$324:$P$345,NA,0,1))*G1696)*(1-F1696)</f>
        <v>97.477622177419349</v>
      </c>
      <c r="M1696" s="105" t="s">
        <v>214</v>
      </c>
      <c r="N1696" s="83" t="s">
        <v>214</v>
      </c>
    </row>
    <row r="1697" spans="1:14" x14ac:dyDescent="0.25">
      <c r="A1697" s="79" t="s">
        <v>386</v>
      </c>
      <c r="B1697" s="133" t="s">
        <v>286</v>
      </c>
      <c r="C1697" s="137" t="s">
        <v>183</v>
      </c>
      <c r="D1697" s="81" t="str">
        <f>IFERROR(IF(C1697="No CAS","",INDEX('DEQ Pollutant List'!$C$7:$C$611,MATCH('5. Pollutant Emissions - MB'!C1697,'DEQ Pollutant List'!$B$7:$B$611,0))),"")</f>
        <v>Lead and compounds</v>
      </c>
      <c r="E1697" s="115"/>
      <c r="F1697" s="138">
        <v>0</v>
      </c>
      <c r="G1697" s="139">
        <v>1</v>
      </c>
      <c r="H1697" s="104" t="s">
        <v>421</v>
      </c>
      <c r="I1697" s="102" cm="1">
        <f t="array" ref="I1697">((_xlfn.XLOOKUP(B1697,'4. Material Balance Activities'!$C$324:$C$345,'4. Material Balance Activities'!$G$324:$G$345,NA,0,1)-_xlfn.XLOOKUP(B1697,'4. Material Balance Activities'!$C$324:$C$345,'4. Material Balance Activities'!$M$324:$M$345,NA,0,1))*G1697)*(1-F1697)</f>
        <v>24174.450299999997</v>
      </c>
      <c r="J1697" s="105" t="s">
        <v>214</v>
      </c>
      <c r="K1697" s="83" t="s">
        <v>214</v>
      </c>
      <c r="L1697" s="102" cm="1">
        <f t="array" ref="L1697">((_xlfn.XLOOKUP(B1697,'4. Material Balance Activities'!$C$324:$C$345,'4. Material Balance Activities'!$J$324:$J$345,NA,0,1)-_xlfn.XLOOKUP(B1697,'4. Material Balance Activities'!$C$324:$C$345,'4. Material Balance Activities'!$P$324:$P$345,NA,0,1))*G1697)*(1-F1697)</f>
        <v>97.477622177419349</v>
      </c>
      <c r="M1697" s="105" t="s">
        <v>214</v>
      </c>
      <c r="N1697" s="83" t="s">
        <v>214</v>
      </c>
    </row>
    <row r="1698" spans="1:14" x14ac:dyDescent="0.25">
      <c r="A1698" s="79" t="s">
        <v>386</v>
      </c>
      <c r="B1698" s="133" t="s">
        <v>287</v>
      </c>
      <c r="C1698" s="137" t="s">
        <v>438</v>
      </c>
      <c r="D1698" s="81" t="str">
        <f>IFERROR(IF(C1698="No CAS","",INDEX('DEQ Pollutant List'!$C$7:$C$611,MATCH('5. Pollutant Emissions - MB'!C1698,'DEQ Pollutant List'!$B$7:$B$611,0))),"")</f>
        <v>m-Xylene</v>
      </c>
      <c r="E1698" s="115"/>
      <c r="F1698" s="138">
        <v>0</v>
      </c>
      <c r="G1698" s="139">
        <v>0.01</v>
      </c>
      <c r="H1698" s="104"/>
      <c r="I1698" s="102" cm="1">
        <f t="array" ref="I1698">((_xlfn.XLOOKUP(B1698,'4. Material Balance Activities'!$C$324:$C$345,'4. Material Balance Activities'!$G$324:$G$345,NA,0,1)-_xlfn.XLOOKUP(B1698,'4. Material Balance Activities'!$C$324:$C$345,'4. Material Balance Activities'!$M$324:$M$345,NA,0,1))*G1698)*(1-F1698)</f>
        <v>92.474249999999998</v>
      </c>
      <c r="J1698" s="105" t="s">
        <v>214</v>
      </c>
      <c r="K1698" s="83" t="s">
        <v>214</v>
      </c>
      <c r="L1698" s="102" cm="1">
        <f t="array" ref="L1698">((_xlfn.XLOOKUP(B1698,'4. Material Balance Activities'!$C$324:$C$345,'4. Material Balance Activities'!$J$324:$J$345,NA,0,1)-_xlfn.XLOOKUP(B1698,'4. Material Balance Activities'!$C$324:$C$345,'4. Material Balance Activities'!$P$324:$P$345,NA,0,1))*G1698)*(1-F1698)</f>
        <v>0.3728800403225806</v>
      </c>
      <c r="M1698" s="105" t="s">
        <v>214</v>
      </c>
      <c r="N1698" s="83" t="s">
        <v>214</v>
      </c>
    </row>
    <row r="1699" spans="1:14" x14ac:dyDescent="0.25">
      <c r="A1699" s="79" t="s">
        <v>386</v>
      </c>
      <c r="B1699" s="133" t="s">
        <v>287</v>
      </c>
      <c r="C1699" s="137" t="s">
        <v>156</v>
      </c>
      <c r="D1699" s="81" t="str">
        <f>IFERROR(IF(C1699="No CAS","",INDEX('DEQ Pollutant List'!$C$7:$C$611,MATCH('5. Pollutant Emissions - MB'!C1699,'DEQ Pollutant List'!$B$7:$B$611,0))),"")</f>
        <v>Formaldehyde</v>
      </c>
      <c r="E1699" s="115"/>
      <c r="F1699" s="138">
        <v>0</v>
      </c>
      <c r="G1699" s="139">
        <v>1E-3</v>
      </c>
      <c r="H1699" s="104"/>
      <c r="I1699" s="102" cm="1">
        <f t="array" ref="I1699">((_xlfn.XLOOKUP(B1699,'4. Material Balance Activities'!$C$324:$C$345,'4. Material Balance Activities'!$G$324:$G$345,NA,0,1)-_xlfn.XLOOKUP(B1699,'4. Material Balance Activities'!$C$324:$C$345,'4. Material Balance Activities'!$M$324:$M$345,NA,0,1))*G1699)*(1-F1699)</f>
        <v>9.2474249999999998</v>
      </c>
      <c r="J1699" s="105" t="s">
        <v>214</v>
      </c>
      <c r="K1699" s="83" t="s">
        <v>214</v>
      </c>
      <c r="L1699" s="102" cm="1">
        <f t="array" ref="L1699">((_xlfn.XLOOKUP(B1699,'4. Material Balance Activities'!$C$324:$C$345,'4. Material Balance Activities'!$J$324:$J$345,NA,0,1)-_xlfn.XLOOKUP(B1699,'4. Material Balance Activities'!$C$324:$C$345,'4. Material Balance Activities'!$P$324:$P$345,NA,0,1))*G1699)*(1-F1699)</f>
        <v>3.7288004032258057E-2</v>
      </c>
      <c r="M1699" s="105" t="s">
        <v>214</v>
      </c>
      <c r="N1699" s="83" t="s">
        <v>214</v>
      </c>
    </row>
    <row r="1700" spans="1:14" x14ac:dyDescent="0.25">
      <c r="A1700" s="79" t="s">
        <v>386</v>
      </c>
      <c r="B1700" s="133" t="s">
        <v>287</v>
      </c>
      <c r="C1700" s="137" t="s">
        <v>431</v>
      </c>
      <c r="D1700" s="81" t="str">
        <f>IFERROR(IF(C1700="No CAS","",INDEX('DEQ Pollutant List'!$C$7:$C$611,MATCH('5. Pollutant Emissions - MB'!C1700,'DEQ Pollutant List'!$B$7:$B$611,0))),"")</f>
        <v>1,2,4-Trimethylbenzene</v>
      </c>
      <c r="E1700" s="115"/>
      <c r="F1700" s="138">
        <v>0</v>
      </c>
      <c r="G1700" s="139">
        <v>3.0000000000000001E-3</v>
      </c>
      <c r="H1700" s="104"/>
      <c r="I1700" s="102" cm="1">
        <f t="array" ref="I1700">((_xlfn.XLOOKUP(B1700,'4. Material Balance Activities'!$C$324:$C$345,'4. Material Balance Activities'!$G$324:$G$345,NA,0,1)-_xlfn.XLOOKUP(B1700,'4. Material Balance Activities'!$C$324:$C$345,'4. Material Balance Activities'!$M$324:$M$345,NA,0,1))*G1700)*(1-F1700)</f>
        <v>27.742274999999999</v>
      </c>
      <c r="J1700" s="105" t="s">
        <v>214</v>
      </c>
      <c r="K1700" s="83" t="s">
        <v>214</v>
      </c>
      <c r="L1700" s="102" cm="1">
        <f t="array" ref="L1700">((_xlfn.XLOOKUP(B1700,'4. Material Balance Activities'!$C$324:$C$345,'4. Material Balance Activities'!$J$324:$J$345,NA,0,1)-_xlfn.XLOOKUP(B1700,'4. Material Balance Activities'!$C$324:$C$345,'4. Material Balance Activities'!$P$324:$P$345,NA,0,1))*G1700)*(1-F1700)</f>
        <v>0.11186401209677417</v>
      </c>
      <c r="M1700" s="105" t="s">
        <v>214</v>
      </c>
      <c r="N1700" s="83" t="s">
        <v>214</v>
      </c>
    </row>
    <row r="1701" spans="1:14" x14ac:dyDescent="0.25">
      <c r="A1701" s="79" t="s">
        <v>386</v>
      </c>
      <c r="B1701" s="133" t="s">
        <v>287</v>
      </c>
      <c r="C1701" s="137" t="s">
        <v>429</v>
      </c>
      <c r="D1701" s="81" t="str">
        <f>IFERROR(IF(C1701="No CAS","",INDEX('DEQ Pollutant List'!$C$7:$C$611,MATCH('5. Pollutant Emissions - MB'!C1701,'DEQ Pollutant List'!$B$7:$B$611,0))),"")</f>
        <v>Ethylene glycol monobutyl ether</v>
      </c>
      <c r="E1701" s="115"/>
      <c r="F1701" s="138">
        <v>0</v>
      </c>
      <c r="G1701" s="139">
        <v>0.02</v>
      </c>
      <c r="H1701" s="104"/>
      <c r="I1701" s="102" cm="1">
        <f t="array" ref="I1701">((_xlfn.XLOOKUP(B1701,'4. Material Balance Activities'!$C$324:$C$345,'4. Material Balance Activities'!$G$324:$G$345,NA,0,1)-_xlfn.XLOOKUP(B1701,'4. Material Balance Activities'!$C$324:$C$345,'4. Material Balance Activities'!$M$324:$M$345,NA,0,1))*G1701)*(1-F1701)</f>
        <v>184.9485</v>
      </c>
      <c r="J1701" s="105" t="s">
        <v>214</v>
      </c>
      <c r="K1701" s="83" t="s">
        <v>214</v>
      </c>
      <c r="L1701" s="102" cm="1">
        <f t="array" ref="L1701">((_xlfn.XLOOKUP(B1701,'4. Material Balance Activities'!$C$324:$C$345,'4. Material Balance Activities'!$J$324:$J$345,NA,0,1)-_xlfn.XLOOKUP(B1701,'4. Material Balance Activities'!$C$324:$C$345,'4. Material Balance Activities'!$P$324:$P$345,NA,0,1))*G1701)*(1-F1701)</f>
        <v>0.74576008064516119</v>
      </c>
      <c r="M1701" s="105" t="s">
        <v>214</v>
      </c>
      <c r="N1701" s="83" t="s">
        <v>214</v>
      </c>
    </row>
    <row r="1702" spans="1:14" x14ac:dyDescent="0.25">
      <c r="A1702" s="79" t="s">
        <v>386</v>
      </c>
      <c r="B1702" s="133" t="s">
        <v>287</v>
      </c>
      <c r="C1702" s="137" t="s">
        <v>425</v>
      </c>
      <c r="D1702" s="81" t="str">
        <f>IFERROR(IF(C1702="No CAS","",INDEX('DEQ Pollutant List'!$C$7:$C$611,MATCH('5. Pollutant Emissions - MB'!C1702,'DEQ Pollutant List'!$B$7:$B$611,0))),"")</f>
        <v>2-Butanone (methyl ethyl ketone)</v>
      </c>
      <c r="E1702" s="115"/>
      <c r="F1702" s="138">
        <v>0</v>
      </c>
      <c r="G1702" s="139">
        <v>0.12</v>
      </c>
      <c r="H1702" s="104"/>
      <c r="I1702" s="102" cm="1">
        <f t="array" ref="I1702">((_xlfn.XLOOKUP(B1702,'4. Material Balance Activities'!$C$324:$C$345,'4. Material Balance Activities'!$G$324:$G$345,NA,0,1)-_xlfn.XLOOKUP(B1702,'4. Material Balance Activities'!$C$324:$C$345,'4. Material Balance Activities'!$M$324:$M$345,NA,0,1))*G1702)*(1-F1702)</f>
        <v>1109.6909999999998</v>
      </c>
      <c r="J1702" s="105" t="s">
        <v>214</v>
      </c>
      <c r="K1702" s="83" t="s">
        <v>214</v>
      </c>
      <c r="L1702" s="102" cm="1">
        <f t="array" ref="L1702">((_xlfn.XLOOKUP(B1702,'4. Material Balance Activities'!$C$324:$C$345,'4. Material Balance Activities'!$J$324:$J$345,NA,0,1)-_xlfn.XLOOKUP(B1702,'4. Material Balance Activities'!$C$324:$C$345,'4. Material Balance Activities'!$P$324:$P$345,NA,0,1))*G1702)*(1-F1702)</f>
        <v>4.4745604838709667</v>
      </c>
      <c r="M1702" s="105" t="s">
        <v>214</v>
      </c>
      <c r="N1702" s="83" t="s">
        <v>214</v>
      </c>
    </row>
    <row r="1703" spans="1:14" x14ac:dyDescent="0.25">
      <c r="A1703" s="79" t="s">
        <v>386</v>
      </c>
      <c r="B1703" s="133" t="s">
        <v>288</v>
      </c>
      <c r="C1703" s="137" t="s">
        <v>438</v>
      </c>
      <c r="D1703" s="81" t="str">
        <f>IFERROR(IF(C1703="No CAS","",INDEX('DEQ Pollutant List'!$C$7:$C$611,MATCH('5. Pollutant Emissions - MB'!C1703,'DEQ Pollutant List'!$B$7:$B$611,0))),"")</f>
        <v>m-Xylene</v>
      </c>
      <c r="E1703" s="115"/>
      <c r="F1703" s="138">
        <v>0</v>
      </c>
      <c r="G1703" s="139">
        <v>0.01</v>
      </c>
      <c r="H1703" s="104"/>
      <c r="I1703" s="102" cm="1">
        <f t="array" ref="I1703">((_xlfn.XLOOKUP(B1703,'4. Material Balance Activities'!$C$324:$C$345,'4. Material Balance Activities'!$G$324:$G$345,NA,0,1)-_xlfn.XLOOKUP(B1703,'4. Material Balance Activities'!$C$324:$C$345,'4. Material Balance Activities'!$M$324:$M$345,NA,0,1))*G1703)*(1-F1703)</f>
        <v>7.356096</v>
      </c>
      <c r="J1703" s="105" t="s">
        <v>214</v>
      </c>
      <c r="K1703" s="83" t="s">
        <v>214</v>
      </c>
      <c r="L1703" s="102" cm="1">
        <f t="array" ref="L1703">((_xlfn.XLOOKUP(B1703,'4. Material Balance Activities'!$C$324:$C$345,'4. Material Balance Activities'!$J$324:$J$345,NA,0,1)-_xlfn.XLOOKUP(B1703,'4. Material Balance Activities'!$C$324:$C$345,'4. Material Balance Activities'!$P$324:$P$345,NA,0,1))*G1703)*(1-F1703)</f>
        <v>2.9661677419354836E-2</v>
      </c>
      <c r="M1703" s="105" t="s">
        <v>214</v>
      </c>
      <c r="N1703" s="83" t="s">
        <v>214</v>
      </c>
    </row>
    <row r="1704" spans="1:14" x14ac:dyDescent="0.25">
      <c r="A1704" s="79" t="s">
        <v>386</v>
      </c>
      <c r="B1704" s="133" t="s">
        <v>288</v>
      </c>
      <c r="C1704" s="137" t="s">
        <v>156</v>
      </c>
      <c r="D1704" s="81" t="str">
        <f>IFERROR(IF(C1704="No CAS","",INDEX('DEQ Pollutant List'!$C$7:$C$611,MATCH('5. Pollutant Emissions - MB'!C1704,'DEQ Pollutant List'!$B$7:$B$611,0))),"")</f>
        <v>Formaldehyde</v>
      </c>
      <c r="E1704" s="115"/>
      <c r="F1704" s="138">
        <v>0</v>
      </c>
      <c r="G1704" s="139">
        <v>1E-3</v>
      </c>
      <c r="H1704" s="104"/>
      <c r="I1704" s="102" cm="1">
        <f t="array" ref="I1704">((_xlfn.XLOOKUP(B1704,'4. Material Balance Activities'!$C$324:$C$345,'4. Material Balance Activities'!$G$324:$G$345,NA,0,1)-_xlfn.XLOOKUP(B1704,'4. Material Balance Activities'!$C$324:$C$345,'4. Material Balance Activities'!$M$324:$M$345,NA,0,1))*G1704)*(1-F1704)</f>
        <v>0.73560959999999997</v>
      </c>
      <c r="J1704" s="105" t="s">
        <v>214</v>
      </c>
      <c r="K1704" s="83" t="s">
        <v>214</v>
      </c>
      <c r="L1704" s="102" cm="1">
        <f t="array" ref="L1704">((_xlfn.XLOOKUP(B1704,'4. Material Balance Activities'!$C$324:$C$345,'4. Material Balance Activities'!$J$324:$J$345,NA,0,1)-_xlfn.XLOOKUP(B1704,'4. Material Balance Activities'!$C$324:$C$345,'4. Material Balance Activities'!$P$324:$P$345,NA,0,1))*G1704)*(1-F1704)</f>
        <v>2.966167741935484E-3</v>
      </c>
      <c r="M1704" s="105" t="s">
        <v>214</v>
      </c>
      <c r="N1704" s="83" t="s">
        <v>214</v>
      </c>
    </row>
    <row r="1705" spans="1:14" x14ac:dyDescent="0.25">
      <c r="A1705" s="79" t="s">
        <v>386</v>
      </c>
      <c r="B1705" s="133" t="s">
        <v>288</v>
      </c>
      <c r="C1705" s="137" t="s">
        <v>431</v>
      </c>
      <c r="D1705" s="81" t="str">
        <f>IFERROR(IF(C1705="No CAS","",INDEX('DEQ Pollutant List'!$C$7:$C$611,MATCH('5. Pollutant Emissions - MB'!C1705,'DEQ Pollutant List'!$B$7:$B$611,0))),"")</f>
        <v>1,2,4-Trimethylbenzene</v>
      </c>
      <c r="E1705" s="115"/>
      <c r="F1705" s="138">
        <v>0</v>
      </c>
      <c r="G1705" s="139">
        <v>3.0000000000000001E-3</v>
      </c>
      <c r="H1705" s="104"/>
      <c r="I1705" s="102" cm="1">
        <f t="array" ref="I1705">((_xlfn.XLOOKUP(B1705,'4. Material Balance Activities'!$C$324:$C$345,'4. Material Balance Activities'!$G$324:$G$345,NA,0,1)-_xlfn.XLOOKUP(B1705,'4. Material Balance Activities'!$C$324:$C$345,'4. Material Balance Activities'!$M$324:$M$345,NA,0,1))*G1705)*(1-F1705)</f>
        <v>2.2068288000000003</v>
      </c>
      <c r="J1705" s="105" t="s">
        <v>214</v>
      </c>
      <c r="K1705" s="83" t="s">
        <v>214</v>
      </c>
      <c r="L1705" s="102" cm="1">
        <f t="array" ref="L1705">((_xlfn.XLOOKUP(B1705,'4. Material Balance Activities'!$C$324:$C$345,'4. Material Balance Activities'!$J$324:$J$345,NA,0,1)-_xlfn.XLOOKUP(B1705,'4. Material Balance Activities'!$C$324:$C$345,'4. Material Balance Activities'!$P$324:$P$345,NA,0,1))*G1705)*(1-F1705)</f>
        <v>8.898503225806452E-3</v>
      </c>
      <c r="M1705" s="105" t="s">
        <v>214</v>
      </c>
      <c r="N1705" s="83" t="s">
        <v>214</v>
      </c>
    </row>
    <row r="1706" spans="1:14" x14ac:dyDescent="0.25">
      <c r="A1706" s="79" t="s">
        <v>386</v>
      </c>
      <c r="B1706" s="133" t="s">
        <v>288</v>
      </c>
      <c r="C1706" s="137" t="s">
        <v>432</v>
      </c>
      <c r="D1706" s="81" t="str">
        <f>IFERROR(IF(C1706="No CAS","",INDEX('DEQ Pollutant List'!$C$7:$C$611,MATCH('5. Pollutant Emissions - MB'!C1706,'DEQ Pollutant List'!$B$7:$B$611,0))),"")</f>
        <v>Propylene glycol monomethyl ether acetate</v>
      </c>
      <c r="E1706" s="115"/>
      <c r="F1706" s="138">
        <v>0</v>
      </c>
      <c r="G1706" s="139">
        <v>0.03</v>
      </c>
      <c r="H1706" s="104"/>
      <c r="I1706" s="102" cm="1">
        <f t="array" ref="I1706">((_xlfn.XLOOKUP(B1706,'4. Material Balance Activities'!$C$324:$C$345,'4. Material Balance Activities'!$G$324:$G$345,NA,0,1)-_xlfn.XLOOKUP(B1706,'4. Material Balance Activities'!$C$324:$C$345,'4. Material Balance Activities'!$M$324:$M$345,NA,0,1))*G1706)*(1-F1706)</f>
        <v>22.068287999999999</v>
      </c>
      <c r="J1706" s="105" t="s">
        <v>214</v>
      </c>
      <c r="K1706" s="83" t="s">
        <v>214</v>
      </c>
      <c r="L1706" s="102" cm="1">
        <f t="array" ref="L1706">((_xlfn.XLOOKUP(B1706,'4. Material Balance Activities'!$C$324:$C$345,'4. Material Balance Activities'!$J$324:$J$345,NA,0,1)-_xlfn.XLOOKUP(B1706,'4. Material Balance Activities'!$C$324:$C$345,'4. Material Balance Activities'!$P$324:$P$345,NA,0,1))*G1706)*(1-F1706)</f>
        <v>8.8985032258064506E-2</v>
      </c>
      <c r="M1706" s="105" t="s">
        <v>214</v>
      </c>
      <c r="N1706" s="83" t="s">
        <v>214</v>
      </c>
    </row>
    <row r="1707" spans="1:14" x14ac:dyDescent="0.25">
      <c r="A1707" s="79" t="s">
        <v>386</v>
      </c>
      <c r="B1707" s="133" t="s">
        <v>288</v>
      </c>
      <c r="C1707" s="137" t="s">
        <v>433</v>
      </c>
      <c r="D1707" s="81" t="str">
        <f>IFERROR(IF(C1707="No CAS","",INDEX('DEQ Pollutant List'!$C$7:$C$611,MATCH('5. Pollutant Emissions - MB'!C1707,'DEQ Pollutant List'!$B$7:$B$611,0))),"")</f>
        <v>t-Butyl acetate</v>
      </c>
      <c r="E1707" s="115"/>
      <c r="F1707" s="138">
        <v>0</v>
      </c>
      <c r="G1707" s="139">
        <v>0.15</v>
      </c>
      <c r="H1707" s="104"/>
      <c r="I1707" s="102" cm="1">
        <f t="array" ref="I1707">((_xlfn.XLOOKUP(B1707,'4. Material Balance Activities'!$C$324:$C$345,'4. Material Balance Activities'!$G$324:$G$345,NA,0,1)-_xlfn.XLOOKUP(B1707,'4. Material Balance Activities'!$C$324:$C$345,'4. Material Balance Activities'!$M$324:$M$345,NA,0,1))*G1707)*(1-F1707)</f>
        <v>110.34143999999999</v>
      </c>
      <c r="J1707" s="105" t="s">
        <v>214</v>
      </c>
      <c r="K1707" s="83" t="s">
        <v>214</v>
      </c>
      <c r="L1707" s="102" cm="1">
        <f t="array" ref="L1707">((_xlfn.XLOOKUP(B1707,'4. Material Balance Activities'!$C$324:$C$345,'4. Material Balance Activities'!$J$324:$J$345,NA,0,1)-_xlfn.XLOOKUP(B1707,'4. Material Balance Activities'!$C$324:$C$345,'4. Material Balance Activities'!$P$324:$P$345,NA,0,1))*G1707)*(1-F1707)</f>
        <v>0.44492516129032256</v>
      </c>
      <c r="M1707" s="105" t="s">
        <v>214</v>
      </c>
      <c r="N1707" s="83" t="s">
        <v>214</v>
      </c>
    </row>
    <row r="1708" spans="1:14" x14ac:dyDescent="0.25">
      <c r="A1708" s="79" t="s">
        <v>386</v>
      </c>
      <c r="B1708" s="133" t="s">
        <v>288</v>
      </c>
      <c r="C1708" s="137" t="s">
        <v>181</v>
      </c>
      <c r="D1708" s="81" t="str">
        <f>IFERROR(IF(C1708="No CAS","",INDEX('DEQ Pollutant List'!$C$7:$C$611,MATCH('5. Pollutant Emissions - MB'!C1708,'DEQ Pollutant List'!$B$7:$B$611,0))),"")</f>
        <v>Ethyl benzene</v>
      </c>
      <c r="E1708" s="115"/>
      <c r="F1708" s="138">
        <v>0</v>
      </c>
      <c r="G1708" s="139">
        <v>3.0000000000000001E-3</v>
      </c>
      <c r="H1708" s="104"/>
      <c r="I1708" s="102" cm="1">
        <f t="array" ref="I1708">((_xlfn.XLOOKUP(B1708,'4. Material Balance Activities'!$C$324:$C$345,'4. Material Balance Activities'!$G$324:$G$345,NA,0,1)-_xlfn.XLOOKUP(B1708,'4. Material Balance Activities'!$C$324:$C$345,'4. Material Balance Activities'!$M$324:$M$345,NA,0,1))*G1708)*(1-F1708)</f>
        <v>2.2068288000000003</v>
      </c>
      <c r="J1708" s="105" t="s">
        <v>214</v>
      </c>
      <c r="K1708" s="83" t="s">
        <v>214</v>
      </c>
      <c r="L1708" s="102" cm="1">
        <f t="array" ref="L1708">((_xlfn.XLOOKUP(B1708,'4. Material Balance Activities'!$C$324:$C$345,'4. Material Balance Activities'!$J$324:$J$345,NA,0,1)-_xlfn.XLOOKUP(B1708,'4. Material Balance Activities'!$C$324:$C$345,'4. Material Balance Activities'!$P$324:$P$345,NA,0,1))*G1708)*(1-F1708)</f>
        <v>8.898503225806452E-3</v>
      </c>
      <c r="M1708" s="105" t="s">
        <v>214</v>
      </c>
      <c r="N1708" s="83" t="s">
        <v>214</v>
      </c>
    </row>
    <row r="1709" spans="1:14" x14ac:dyDescent="0.25">
      <c r="A1709" s="79" t="s">
        <v>386</v>
      </c>
      <c r="B1709" s="133" t="s">
        <v>288</v>
      </c>
      <c r="C1709" s="137" t="s">
        <v>185</v>
      </c>
      <c r="D1709" s="81" t="str">
        <f>IFERROR(IF(C1709="No CAS","",INDEX('DEQ Pollutant List'!$C$7:$C$611,MATCH('5. Pollutant Emissions - MB'!C1709,'DEQ Pollutant List'!$B$7:$B$611,0))),"")</f>
        <v>Mercury and compounds</v>
      </c>
      <c r="E1709" s="115"/>
      <c r="F1709" s="138">
        <f>1-(1-0.75)*(1-0.992)</f>
        <v>0.998</v>
      </c>
      <c r="G1709" s="139">
        <v>2.0000000000000001E-9</v>
      </c>
      <c r="H1709" s="104" t="s">
        <v>421</v>
      </c>
      <c r="I1709" s="102" cm="1">
        <f t="array" ref="I1709">((_xlfn.XLOOKUP(B1709,'4. Material Balance Activities'!$C$324:$C$345,'4. Material Balance Activities'!$G$324:$G$345,NA,0,1)-_xlfn.XLOOKUP(B1709,'4. Material Balance Activities'!$C$324:$C$345,'4. Material Balance Activities'!$M$324:$M$345,NA,0,1))*G1709)*(1-F1709)</f>
        <v>2.9424384000000028E-9</v>
      </c>
      <c r="J1709" s="105" t="s">
        <v>214</v>
      </c>
      <c r="K1709" s="83" t="s">
        <v>214</v>
      </c>
      <c r="L1709" s="102" cm="1">
        <f t="array" ref="L1709">((_xlfn.XLOOKUP(B1709,'4. Material Balance Activities'!$C$324:$C$345,'4. Material Balance Activities'!$J$324:$J$345,NA,0,1)-_xlfn.XLOOKUP(B1709,'4. Material Balance Activities'!$C$324:$C$345,'4. Material Balance Activities'!$P$324:$P$345,NA,0,1))*G1709)*(1-F1709)</f>
        <v>1.1864670967741945E-11</v>
      </c>
      <c r="M1709" s="105" t="s">
        <v>214</v>
      </c>
      <c r="N1709" s="83" t="s">
        <v>214</v>
      </c>
    </row>
    <row r="1710" spans="1:14" x14ac:dyDescent="0.25">
      <c r="A1710" s="79" t="s">
        <v>386</v>
      </c>
      <c r="B1710" s="133" t="s">
        <v>288</v>
      </c>
      <c r="C1710" s="137" t="s">
        <v>183</v>
      </c>
      <c r="D1710" s="81" t="str">
        <f>IFERROR(IF(C1710="No CAS","",INDEX('DEQ Pollutant List'!$C$7:$C$611,MATCH('5. Pollutant Emissions - MB'!C1710,'DEQ Pollutant List'!$B$7:$B$611,0))),"")</f>
        <v>Lead and compounds</v>
      </c>
      <c r="E1710" s="115"/>
      <c r="F1710" s="138">
        <f>1-(1-0.75)*(1-0.992)</f>
        <v>0.998</v>
      </c>
      <c r="G1710" s="139">
        <v>6E-9</v>
      </c>
      <c r="H1710" s="104" t="s">
        <v>421</v>
      </c>
      <c r="I1710" s="102" cm="1">
        <f t="array" ref="I1710">((_xlfn.XLOOKUP(B1710,'4. Material Balance Activities'!$C$324:$C$345,'4. Material Balance Activities'!$G$324:$G$345,NA,0,1)-_xlfn.XLOOKUP(B1710,'4. Material Balance Activities'!$C$324:$C$345,'4. Material Balance Activities'!$M$324:$M$345,NA,0,1))*G1710)*(1-F1710)</f>
        <v>8.8273152000000081E-9</v>
      </c>
      <c r="J1710" s="105" t="s">
        <v>214</v>
      </c>
      <c r="K1710" s="83" t="s">
        <v>214</v>
      </c>
      <c r="L1710" s="102" cm="1">
        <f t="array" ref="L1710">((_xlfn.XLOOKUP(B1710,'4. Material Balance Activities'!$C$324:$C$345,'4. Material Balance Activities'!$J$324:$J$345,NA,0,1)-_xlfn.XLOOKUP(B1710,'4. Material Balance Activities'!$C$324:$C$345,'4. Material Balance Activities'!$P$324:$P$345,NA,0,1))*G1710)*(1-F1710)</f>
        <v>3.5594012903225839E-11</v>
      </c>
      <c r="M1710" s="105" t="s">
        <v>214</v>
      </c>
      <c r="N1710" s="83" t="s">
        <v>214</v>
      </c>
    </row>
    <row r="1711" spans="1:14" x14ac:dyDescent="0.25">
      <c r="A1711" s="79" t="s">
        <v>386</v>
      </c>
      <c r="B1711" s="133" t="s">
        <v>289</v>
      </c>
      <c r="C1711" s="137" t="s">
        <v>189</v>
      </c>
      <c r="D1711" s="81" t="str">
        <f>IFERROR(IF(C1711="No CAS","",INDEX('DEQ Pollutant List'!$C$7:$C$611,MATCH('5. Pollutant Emissions - MB'!C1711,'DEQ Pollutant List'!$B$7:$B$611,0))),"")</f>
        <v>Toluene</v>
      </c>
      <c r="E1711" s="115"/>
      <c r="F1711" s="138">
        <v>0</v>
      </c>
      <c r="G1711" s="139">
        <v>3.0000000000000001E-3</v>
      </c>
      <c r="H1711" s="104"/>
      <c r="I1711" s="102" cm="1">
        <f t="array" ref="I1711">((_xlfn.XLOOKUP(B1711,'4. Material Balance Activities'!$C$324:$C$345,'4. Material Balance Activities'!$G$324:$G$345,NA,0,1)-_xlfn.XLOOKUP(B1711,'4. Material Balance Activities'!$C$324:$C$345,'4. Material Balance Activities'!$M$324:$M$345,NA,0,1))*G1711)*(1-F1711)</f>
        <v>14.795055000000001</v>
      </c>
      <c r="J1711" s="105" t="s">
        <v>214</v>
      </c>
      <c r="K1711" s="83" t="s">
        <v>214</v>
      </c>
      <c r="L1711" s="102" cm="1">
        <f t="array" ref="L1711">((_xlfn.XLOOKUP(B1711,'4. Material Balance Activities'!$C$324:$C$345,'4. Material Balance Activities'!$J$324:$J$345,NA,0,1)-_xlfn.XLOOKUP(B1711,'4. Material Balance Activities'!$C$324:$C$345,'4. Material Balance Activities'!$P$324:$P$345,NA,0,1))*G1711)*(1-F1711)</f>
        <v>5.9657479838709684E-2</v>
      </c>
      <c r="M1711" s="105" t="s">
        <v>214</v>
      </c>
      <c r="N1711" s="83" t="s">
        <v>214</v>
      </c>
    </row>
    <row r="1712" spans="1:14" x14ac:dyDescent="0.25">
      <c r="A1712" s="79" t="s">
        <v>386</v>
      </c>
      <c r="B1712" s="133" t="s">
        <v>289</v>
      </c>
      <c r="C1712" s="137" t="s">
        <v>424</v>
      </c>
      <c r="D1712" s="81" t="str">
        <f>IFERROR(IF(C1712="No CAS","",INDEX('DEQ Pollutant List'!$C$7:$C$611,MATCH('5. Pollutant Emissions - MB'!C1712,'DEQ Pollutant List'!$B$7:$B$611,0))),"")</f>
        <v>Isopropyl alcohol</v>
      </c>
      <c r="E1712" s="115"/>
      <c r="F1712" s="138">
        <v>0</v>
      </c>
      <c r="G1712" s="139">
        <v>0.03</v>
      </c>
      <c r="H1712" s="104"/>
      <c r="I1712" s="102" cm="1">
        <f t="array" ref="I1712">((_xlfn.XLOOKUP(B1712,'4. Material Balance Activities'!$C$324:$C$345,'4. Material Balance Activities'!$G$324:$G$345,NA,0,1)-_xlfn.XLOOKUP(B1712,'4. Material Balance Activities'!$C$324:$C$345,'4. Material Balance Activities'!$M$324:$M$345,NA,0,1))*G1712)*(1-F1712)</f>
        <v>147.95054999999999</v>
      </c>
      <c r="J1712" s="105" t="s">
        <v>214</v>
      </c>
      <c r="K1712" s="83" t="s">
        <v>214</v>
      </c>
      <c r="L1712" s="102" cm="1">
        <f t="array" ref="L1712">((_xlfn.XLOOKUP(B1712,'4. Material Balance Activities'!$C$324:$C$345,'4. Material Balance Activities'!$J$324:$J$345,NA,0,1)-_xlfn.XLOOKUP(B1712,'4. Material Balance Activities'!$C$324:$C$345,'4. Material Balance Activities'!$P$324:$P$345,NA,0,1))*G1712)*(1-F1712)</f>
        <v>0.59657479838709682</v>
      </c>
      <c r="M1712" s="105" t="s">
        <v>214</v>
      </c>
      <c r="N1712" s="83" t="s">
        <v>214</v>
      </c>
    </row>
    <row r="1713" spans="1:14" x14ac:dyDescent="0.25">
      <c r="A1713" s="79" t="s">
        <v>386</v>
      </c>
      <c r="B1713" s="133" t="s">
        <v>289</v>
      </c>
      <c r="C1713" s="137" t="s">
        <v>434</v>
      </c>
      <c r="D1713" s="81" t="str">
        <f>IFERROR(IF(C1713="No CAS","",INDEX('DEQ Pollutant List'!$C$7:$C$611,MATCH('5. Pollutant Emissions - MB'!C1713,'DEQ Pollutant List'!$B$7:$B$611,0))),"")</f>
        <v>Sulfuric acid</v>
      </c>
      <c r="E1713" s="115"/>
      <c r="F1713" s="138">
        <v>0</v>
      </c>
      <c r="G1713" s="139">
        <v>1E-3</v>
      </c>
      <c r="H1713" s="104"/>
      <c r="I1713" s="102" cm="1">
        <f t="array" ref="I1713">((_xlfn.XLOOKUP(B1713,'4. Material Balance Activities'!$C$324:$C$345,'4. Material Balance Activities'!$G$324:$G$345,NA,0,1)-_xlfn.XLOOKUP(B1713,'4. Material Balance Activities'!$C$324:$C$345,'4. Material Balance Activities'!$M$324:$M$345,NA,0,1))*G1713)*(1-F1713)</f>
        <v>4.9316850000000008</v>
      </c>
      <c r="J1713" s="105" t="s">
        <v>214</v>
      </c>
      <c r="K1713" s="83" t="s">
        <v>214</v>
      </c>
      <c r="L1713" s="102" cm="1">
        <f t="array" ref="L1713">((_xlfn.XLOOKUP(B1713,'4. Material Balance Activities'!$C$324:$C$345,'4. Material Balance Activities'!$J$324:$J$345,NA,0,1)-_xlfn.XLOOKUP(B1713,'4. Material Balance Activities'!$C$324:$C$345,'4. Material Balance Activities'!$P$324:$P$345,NA,0,1))*G1713)*(1-F1713)</f>
        <v>1.9885826612903227E-2</v>
      </c>
      <c r="M1713" s="105" t="s">
        <v>214</v>
      </c>
      <c r="N1713" s="83" t="s">
        <v>214</v>
      </c>
    </row>
    <row r="1714" spans="1:14" x14ac:dyDescent="0.25">
      <c r="A1714" s="79" t="s">
        <v>386</v>
      </c>
      <c r="B1714" s="133" t="s">
        <v>229</v>
      </c>
      <c r="C1714" s="137" t="s">
        <v>425</v>
      </c>
      <c r="D1714" s="81" t="str">
        <f>IFERROR(IF(C1714="No CAS","",INDEX('DEQ Pollutant List'!$C$7:$C$611,MATCH('5. Pollutant Emissions - MB'!C1714,'DEQ Pollutant List'!$B$7:$B$611,0))),"")</f>
        <v>2-Butanone (methyl ethyl ketone)</v>
      </c>
      <c r="E1714" s="115"/>
      <c r="F1714" s="138">
        <v>0</v>
      </c>
      <c r="G1714" s="139">
        <v>0.09</v>
      </c>
      <c r="H1714" s="104"/>
      <c r="I1714" s="102" cm="1">
        <f t="array" ref="I1714">((_xlfn.XLOOKUP(B1714,'4. Material Balance Activities'!$C$324:$C$345,'4. Material Balance Activities'!$G$324:$G$345,NA,0,1)-_xlfn.XLOOKUP(B1714,'4. Material Balance Activities'!$C$324:$C$345,'4. Material Balance Activities'!$M$324:$M$345,NA,0,1))*G1714)*(1-F1714)</f>
        <v>1.3887719999999999</v>
      </c>
      <c r="J1714" s="105" t="s">
        <v>214</v>
      </c>
      <c r="K1714" s="83" t="s">
        <v>214</v>
      </c>
      <c r="L1714" s="102" cm="1">
        <f t="array" ref="L1714">((_xlfn.XLOOKUP(B1714,'4. Material Balance Activities'!$C$324:$C$345,'4. Material Balance Activities'!$J$324:$J$345,NA,0,1)-_xlfn.XLOOKUP(B1714,'4. Material Balance Activities'!$C$324:$C$345,'4. Material Balance Activities'!$P$324:$P$345,NA,0,1))*G1714)*(1-F1714)</f>
        <v>5.5998870967741933E-3</v>
      </c>
      <c r="M1714" s="105" t="s">
        <v>214</v>
      </c>
      <c r="N1714" s="83" t="s">
        <v>214</v>
      </c>
    </row>
    <row r="1715" spans="1:14" x14ac:dyDescent="0.25">
      <c r="A1715" s="79" t="s">
        <v>386</v>
      </c>
      <c r="B1715" s="133" t="s">
        <v>231</v>
      </c>
      <c r="C1715" s="137" t="s">
        <v>420</v>
      </c>
      <c r="D1715" s="81" t="str">
        <f>IFERROR(IF(C1715="No CAS","",INDEX('DEQ Pollutant List'!$C$7:$C$611,MATCH('5. Pollutant Emissions - MB'!C1715,'DEQ Pollutant List'!$B$7:$B$611,0))),"")</f>
        <v>Acetone</v>
      </c>
      <c r="E1715" s="115"/>
      <c r="F1715" s="138">
        <v>0</v>
      </c>
      <c r="G1715" s="139">
        <v>0.02</v>
      </c>
      <c r="H1715" s="104"/>
      <c r="I1715" s="102" cm="1">
        <f t="array" ref="I1715">((_xlfn.XLOOKUP(B1715,'4. Material Balance Activities'!$C$324:$C$345,'4. Material Balance Activities'!$G$324:$G$345,NA,0,1)-_xlfn.XLOOKUP(B1715,'4. Material Balance Activities'!$C$324:$C$345,'4. Material Balance Activities'!$M$324:$M$345,NA,0,1))*G1715)*(1-F1715)</f>
        <v>5.871690000000001</v>
      </c>
      <c r="J1715" s="105" t="s">
        <v>214</v>
      </c>
      <c r="K1715" s="83" t="s">
        <v>214</v>
      </c>
      <c r="L1715" s="102" cm="1">
        <f t="array" ref="L1715">((_xlfn.XLOOKUP(B1715,'4. Material Balance Activities'!$C$324:$C$345,'4. Material Balance Activities'!$J$324:$J$345,NA,0,1)-_xlfn.XLOOKUP(B1715,'4. Material Balance Activities'!$C$324:$C$345,'4. Material Balance Activities'!$P$324:$P$345,NA,0,1))*G1715)*(1-F1715)</f>
        <v>2.3676169354838711E-2</v>
      </c>
      <c r="M1715" s="105" t="s">
        <v>214</v>
      </c>
      <c r="N1715" s="83" t="s">
        <v>214</v>
      </c>
    </row>
    <row r="1716" spans="1:14" x14ac:dyDescent="0.25">
      <c r="A1716" s="79" t="s">
        <v>386</v>
      </c>
      <c r="B1716" s="133" t="s">
        <v>232</v>
      </c>
      <c r="C1716" s="137" t="s">
        <v>420</v>
      </c>
      <c r="D1716" s="81" t="str">
        <f>IFERROR(IF(C1716="No CAS","",INDEX('DEQ Pollutant List'!$C$7:$C$611,MATCH('5. Pollutant Emissions - MB'!C1716,'DEQ Pollutant List'!$B$7:$B$611,0))),"")</f>
        <v>Acetone</v>
      </c>
      <c r="E1716" s="115"/>
      <c r="F1716" s="138">
        <v>0</v>
      </c>
      <c r="G1716" s="139">
        <v>0.28999999999999998</v>
      </c>
      <c r="H1716" s="104"/>
      <c r="I1716" s="102" cm="1">
        <f t="array" ref="I1716">((_xlfn.XLOOKUP(B1716,'4. Material Balance Activities'!$C$324:$C$345,'4. Material Balance Activities'!$G$324:$G$345,NA,0,1)-_xlfn.XLOOKUP(B1716,'4. Material Balance Activities'!$C$324:$C$345,'4. Material Balance Activities'!$M$324:$M$345,NA,0,1))*G1716)*(1-F1716)</f>
        <v>1599.8658983999999</v>
      </c>
      <c r="J1716" s="105" t="s">
        <v>214</v>
      </c>
      <c r="K1716" s="83" t="s">
        <v>214</v>
      </c>
      <c r="L1716" s="102" cm="1">
        <f t="array" ref="L1716">((_xlfn.XLOOKUP(B1716,'4. Material Balance Activities'!$C$324:$C$345,'4. Material Balance Activities'!$J$324:$J$345,NA,0,1)-_xlfn.XLOOKUP(B1716,'4. Material Balance Activities'!$C$324:$C$345,'4. Material Balance Activities'!$P$324:$P$345,NA,0,1))*G1716)*(1-F1716)</f>
        <v>6.4510721709677412</v>
      </c>
      <c r="M1716" s="105" t="s">
        <v>214</v>
      </c>
      <c r="N1716" s="83" t="s">
        <v>214</v>
      </c>
    </row>
    <row r="1717" spans="1:14" x14ac:dyDescent="0.25">
      <c r="A1717" s="79" t="s">
        <v>386</v>
      </c>
      <c r="B1717" s="133" t="s">
        <v>233</v>
      </c>
      <c r="C1717" s="137" t="s">
        <v>424</v>
      </c>
      <c r="D1717" s="81" t="str">
        <f>IFERROR(IF(C1717="No CAS","",INDEX('DEQ Pollutant List'!$C$7:$C$611,MATCH('5. Pollutant Emissions - MB'!C1717,'DEQ Pollutant List'!$B$7:$B$611,0))),"")</f>
        <v>Isopropyl alcohol</v>
      </c>
      <c r="E1717" s="115"/>
      <c r="F1717" s="138">
        <v>0</v>
      </c>
      <c r="G1717" s="139">
        <v>0.02</v>
      </c>
      <c r="H1717" s="104"/>
      <c r="I1717" s="102" cm="1">
        <f t="array" ref="I1717">((_xlfn.XLOOKUP(B1717,'4. Material Balance Activities'!$C$324:$C$345,'4. Material Balance Activities'!$G$324:$G$345,NA,0,1)-_xlfn.XLOOKUP(B1717,'4. Material Balance Activities'!$C$324:$C$345,'4. Material Balance Activities'!$M$324:$M$345,NA,0,1))*G1717)*(1-F1717)</f>
        <v>0.135432</v>
      </c>
      <c r="J1717" s="105" t="s">
        <v>214</v>
      </c>
      <c r="K1717" s="83" t="s">
        <v>214</v>
      </c>
      <c r="L1717" s="102" cm="1">
        <f t="array" ref="L1717">((_xlfn.XLOOKUP(B1717,'4. Material Balance Activities'!$C$324:$C$345,'4. Material Balance Activities'!$J$324:$J$345,NA,0,1)-_xlfn.XLOOKUP(B1717,'4. Material Balance Activities'!$C$324:$C$345,'4. Material Balance Activities'!$P$324:$P$345,NA,0,1))*G1717)*(1-F1717)</f>
        <v>5.4609677419354828E-4</v>
      </c>
      <c r="M1717" s="105" t="s">
        <v>214</v>
      </c>
      <c r="N1717" s="83" t="s">
        <v>214</v>
      </c>
    </row>
    <row r="1718" spans="1:14" x14ac:dyDescent="0.25">
      <c r="A1718" s="79" t="s">
        <v>386</v>
      </c>
      <c r="B1718" s="133" t="s">
        <v>233</v>
      </c>
      <c r="C1718" s="137" t="s">
        <v>420</v>
      </c>
      <c r="D1718" s="81" t="str">
        <f>IFERROR(IF(C1718="No CAS","",INDEX('DEQ Pollutant List'!$C$7:$C$611,MATCH('5. Pollutant Emissions - MB'!C1718,'DEQ Pollutant List'!$B$7:$B$611,0))),"")</f>
        <v>Acetone</v>
      </c>
      <c r="E1718" s="115"/>
      <c r="F1718" s="138">
        <v>0</v>
      </c>
      <c r="G1718" s="139">
        <v>3.0000000000000001E-3</v>
      </c>
      <c r="H1718" s="104"/>
      <c r="I1718" s="102" cm="1">
        <f t="array" ref="I1718">((_xlfn.XLOOKUP(B1718,'4. Material Balance Activities'!$C$324:$C$345,'4. Material Balance Activities'!$G$324:$G$345,NA,0,1)-_xlfn.XLOOKUP(B1718,'4. Material Balance Activities'!$C$324:$C$345,'4. Material Balance Activities'!$M$324:$M$345,NA,0,1))*G1718)*(1-F1718)</f>
        <v>2.0314799999999997E-2</v>
      </c>
      <c r="J1718" s="105" t="s">
        <v>214</v>
      </c>
      <c r="K1718" s="83" t="s">
        <v>214</v>
      </c>
      <c r="L1718" s="102" cm="1">
        <f t="array" ref="L1718">((_xlfn.XLOOKUP(B1718,'4. Material Balance Activities'!$C$324:$C$345,'4. Material Balance Activities'!$J$324:$J$345,NA,0,1)-_xlfn.XLOOKUP(B1718,'4. Material Balance Activities'!$C$324:$C$345,'4. Material Balance Activities'!$P$324:$P$345,NA,0,1))*G1718)*(1-F1718)</f>
        <v>8.1914516129032243E-5</v>
      </c>
      <c r="M1718" s="105" t="s">
        <v>214</v>
      </c>
      <c r="N1718" s="83" t="s">
        <v>214</v>
      </c>
    </row>
    <row r="1719" spans="1:14" x14ac:dyDescent="0.25">
      <c r="A1719" s="79" t="s">
        <v>386</v>
      </c>
      <c r="B1719" s="133" t="s">
        <v>389</v>
      </c>
      <c r="C1719" s="137" t="s">
        <v>191</v>
      </c>
      <c r="D1719" s="81" t="str">
        <f>IFERROR(IF(C1719="No CAS","",INDEX('DEQ Pollutant List'!$C$7:$C$611,MATCH('5. Pollutant Emissions - MB'!C1719,'DEQ Pollutant List'!$B$7:$B$611,0))),"")</f>
        <v>Xylene (mixture), including m-xylene, o-xylene, p-xylene</v>
      </c>
      <c r="E1719" s="115"/>
      <c r="F1719" s="138" t="s">
        <v>426</v>
      </c>
      <c r="G1719" s="139" t="s">
        <v>426</v>
      </c>
      <c r="H1719" s="104" t="s">
        <v>462</v>
      </c>
      <c r="I1719" s="102" t="s">
        <v>214</v>
      </c>
      <c r="J1719" s="105">
        <v>6861.6</v>
      </c>
      <c r="K1719" s="105">
        <v>6861.6</v>
      </c>
      <c r="L1719" s="102" t="s">
        <v>214</v>
      </c>
      <c r="M1719" s="105">
        <f>J1719/365</f>
        <v>18.798904109589042</v>
      </c>
      <c r="N1719" s="83">
        <f>K1719/365</f>
        <v>18.798904109589042</v>
      </c>
    </row>
    <row r="1720" spans="1:14" x14ac:dyDescent="0.25">
      <c r="A1720" s="79" t="s">
        <v>386</v>
      </c>
      <c r="B1720" s="133" t="s">
        <v>389</v>
      </c>
      <c r="C1720" s="137" t="s">
        <v>181</v>
      </c>
      <c r="D1720" s="81" t="str">
        <f>IFERROR(IF(C1720="No CAS","",INDEX('DEQ Pollutant List'!$C$7:$C$611,MATCH('5. Pollutant Emissions - MB'!C1720,'DEQ Pollutant List'!$B$7:$B$611,0))),"")</f>
        <v>Ethyl benzene</v>
      </c>
      <c r="E1720" s="115"/>
      <c r="F1720" s="138" t="s">
        <v>426</v>
      </c>
      <c r="G1720" s="139" t="s">
        <v>426</v>
      </c>
      <c r="H1720" s="104" t="s">
        <v>462</v>
      </c>
      <c r="I1720" s="102" t="s">
        <v>214</v>
      </c>
      <c r="J1720" s="105">
        <v>2058.4808640000001</v>
      </c>
      <c r="K1720" s="83">
        <v>2058.4808640000001</v>
      </c>
      <c r="L1720" s="102" t="s">
        <v>214</v>
      </c>
      <c r="M1720" s="105">
        <f t="shared" ref="M1720:M1743" si="34">J1720/365</f>
        <v>5.6396736000000001</v>
      </c>
      <c r="N1720" s="83">
        <f t="shared" ref="N1720:N1743" si="35">K1720/365</f>
        <v>5.6396736000000001</v>
      </c>
    </row>
    <row r="1721" spans="1:14" x14ac:dyDescent="0.25">
      <c r="A1721" s="79" t="s">
        <v>386</v>
      </c>
      <c r="B1721" s="133" t="s">
        <v>389</v>
      </c>
      <c r="C1721" s="137" t="s">
        <v>189</v>
      </c>
      <c r="D1721" s="81" t="str">
        <f>IFERROR(IF(C1721="No CAS","",INDEX('DEQ Pollutant List'!$C$7:$C$611,MATCH('5. Pollutant Emissions - MB'!C1721,'DEQ Pollutant List'!$B$7:$B$611,0))),"")</f>
        <v>Toluene</v>
      </c>
      <c r="E1721" s="115"/>
      <c r="F1721" s="138" t="s">
        <v>426</v>
      </c>
      <c r="G1721" s="139" t="s">
        <v>426</v>
      </c>
      <c r="H1721" s="104" t="s">
        <v>462</v>
      </c>
      <c r="I1721" s="102" t="s">
        <v>214</v>
      </c>
      <c r="J1721" s="105">
        <v>21354.91776</v>
      </c>
      <c r="K1721" s="83">
        <v>21354.91776</v>
      </c>
      <c r="L1721" s="102" t="s">
        <v>214</v>
      </c>
      <c r="M1721" s="105">
        <f t="shared" si="34"/>
        <v>58.506624000000002</v>
      </c>
      <c r="N1721" s="83">
        <f t="shared" si="35"/>
        <v>58.506624000000002</v>
      </c>
    </row>
    <row r="1722" spans="1:14" x14ac:dyDescent="0.25">
      <c r="A1722" s="79" t="s">
        <v>386</v>
      </c>
      <c r="B1722" s="133" t="s">
        <v>389</v>
      </c>
      <c r="C1722" s="137" t="s">
        <v>422</v>
      </c>
      <c r="D1722" s="81" t="str">
        <f>IFERROR(IF(C1722="No CAS","",INDEX('DEQ Pollutant List'!$C$7:$C$611,MATCH('5. Pollutant Emissions - MB'!C1722,'DEQ Pollutant List'!$B$7:$B$611,0))),"")</f>
        <v>Methyl isobutyl ketone (MIBK, hexone)</v>
      </c>
      <c r="E1722" s="115"/>
      <c r="F1722" s="138" t="s">
        <v>426</v>
      </c>
      <c r="G1722" s="139" t="s">
        <v>426</v>
      </c>
      <c r="H1722" s="104" t="s">
        <v>462</v>
      </c>
      <c r="I1722" s="102" t="s">
        <v>214</v>
      </c>
      <c r="J1722" s="105">
        <v>4330.1031837292776</v>
      </c>
      <c r="K1722" s="83">
        <v>4330.1031837292776</v>
      </c>
      <c r="L1722" s="102" t="s">
        <v>214</v>
      </c>
      <c r="M1722" s="105">
        <f t="shared" si="34"/>
        <v>11.863296393778842</v>
      </c>
      <c r="N1722" s="83">
        <f t="shared" si="35"/>
        <v>11.863296393778842</v>
      </c>
    </row>
    <row r="1723" spans="1:14" x14ac:dyDescent="0.25">
      <c r="A1723" s="79" t="s">
        <v>386</v>
      </c>
      <c r="B1723" s="133" t="s">
        <v>389</v>
      </c>
      <c r="C1723" s="137" t="s">
        <v>187</v>
      </c>
      <c r="D1723" s="81" t="str">
        <f>IFERROR(IF(C1723="No CAS","",INDEX('DEQ Pollutant List'!$C$7:$C$611,MATCH('5. Pollutant Emissions - MB'!C1723,'DEQ Pollutant List'!$B$7:$B$611,0))),"")</f>
        <v>Naphthalene</v>
      </c>
      <c r="E1723" s="115"/>
      <c r="F1723" s="138" t="s">
        <v>426</v>
      </c>
      <c r="G1723" s="139" t="s">
        <v>426</v>
      </c>
      <c r="H1723" s="104" t="s">
        <v>462</v>
      </c>
      <c r="I1723" s="102" t="s">
        <v>214</v>
      </c>
      <c r="J1723" s="105">
        <v>0</v>
      </c>
      <c r="K1723" s="83">
        <v>0</v>
      </c>
      <c r="L1723" s="102" t="s">
        <v>214</v>
      </c>
      <c r="M1723" s="105">
        <f t="shared" si="34"/>
        <v>0</v>
      </c>
      <c r="N1723" s="83">
        <f t="shared" si="35"/>
        <v>0</v>
      </c>
    </row>
    <row r="1724" spans="1:14" x14ac:dyDescent="0.25">
      <c r="A1724" s="79" t="s">
        <v>386</v>
      </c>
      <c r="B1724" s="133" t="s">
        <v>389</v>
      </c>
      <c r="C1724" s="137" t="s">
        <v>428</v>
      </c>
      <c r="D1724" s="81" t="str">
        <f>IFERROR(IF(C1724="No CAS","",INDEX('DEQ Pollutant List'!$C$7:$C$611,MATCH('5. Pollutant Emissions - MB'!C1724,'DEQ Pollutant List'!$B$7:$B$611,0))),"")</f>
        <v>Isopropylbenzene (cumene)</v>
      </c>
      <c r="E1724" s="115"/>
      <c r="F1724" s="138" t="s">
        <v>426</v>
      </c>
      <c r="G1724" s="139" t="s">
        <v>426</v>
      </c>
      <c r="H1724" s="104" t="s">
        <v>462</v>
      </c>
      <c r="I1724" s="102" t="s">
        <v>214</v>
      </c>
      <c r="J1724" s="105">
        <v>0</v>
      </c>
      <c r="K1724" s="83">
        <v>0</v>
      </c>
      <c r="L1724" s="102" t="s">
        <v>214</v>
      </c>
      <c r="M1724" s="105">
        <f t="shared" si="34"/>
        <v>0</v>
      </c>
      <c r="N1724" s="83">
        <f t="shared" si="35"/>
        <v>0</v>
      </c>
    </row>
    <row r="1725" spans="1:14" x14ac:dyDescent="0.25">
      <c r="A1725" s="79" t="s">
        <v>386</v>
      </c>
      <c r="B1725" s="133" t="s">
        <v>389</v>
      </c>
      <c r="C1725" s="137" t="s">
        <v>156</v>
      </c>
      <c r="D1725" s="81" t="str">
        <f>IFERROR(IF(C1725="No CAS","",INDEX('DEQ Pollutant List'!$C$7:$C$611,MATCH('5. Pollutant Emissions - MB'!C1725,'DEQ Pollutant List'!$B$7:$B$611,0))),"")</f>
        <v>Formaldehyde</v>
      </c>
      <c r="E1725" s="115"/>
      <c r="F1725" s="138" t="s">
        <v>426</v>
      </c>
      <c r="G1725" s="139" t="s">
        <v>426</v>
      </c>
      <c r="H1725" s="104" t="s">
        <v>462</v>
      </c>
      <c r="I1725" s="102" t="s">
        <v>214</v>
      </c>
      <c r="J1725" s="105">
        <v>686.16</v>
      </c>
      <c r="K1725" s="105">
        <v>686.16</v>
      </c>
      <c r="L1725" s="102" t="s">
        <v>214</v>
      </c>
      <c r="M1725" s="105">
        <f t="shared" si="34"/>
        <v>1.8798904109589041</v>
      </c>
      <c r="N1725" s="83">
        <f t="shared" si="35"/>
        <v>1.8798904109589041</v>
      </c>
    </row>
    <row r="1726" spans="1:14" x14ac:dyDescent="0.25">
      <c r="A1726" s="79" t="s">
        <v>386</v>
      </c>
      <c r="B1726" s="133" t="s">
        <v>389</v>
      </c>
      <c r="C1726" s="137" t="s">
        <v>429</v>
      </c>
      <c r="D1726" s="81" t="str">
        <f>IFERROR(IF(C1726="No CAS","",INDEX('DEQ Pollutant List'!$C$7:$C$611,MATCH('5. Pollutant Emissions - MB'!C1726,'DEQ Pollutant List'!$B$7:$B$611,0))),"")</f>
        <v>Ethylene glycol monobutyl ether</v>
      </c>
      <c r="E1726" s="115"/>
      <c r="F1726" s="138" t="s">
        <v>426</v>
      </c>
      <c r="G1726" s="139" t="s">
        <v>426</v>
      </c>
      <c r="H1726" s="104" t="s">
        <v>462</v>
      </c>
      <c r="I1726" s="102" t="s">
        <v>214</v>
      </c>
      <c r="J1726" s="105">
        <v>13550.335920000001</v>
      </c>
      <c r="K1726" s="83">
        <v>13550.335920000001</v>
      </c>
      <c r="L1726" s="102" t="s">
        <v>214</v>
      </c>
      <c r="M1726" s="105">
        <f t="shared" si="34"/>
        <v>37.124208000000003</v>
      </c>
      <c r="N1726" s="83">
        <f t="shared" si="35"/>
        <v>37.124208000000003</v>
      </c>
    </row>
    <row r="1727" spans="1:14" x14ac:dyDescent="0.25">
      <c r="A1727" s="79" t="s">
        <v>386</v>
      </c>
      <c r="B1727" s="133" t="s">
        <v>389</v>
      </c>
      <c r="C1727" s="137" t="s">
        <v>430</v>
      </c>
      <c r="D1727" s="81" t="str">
        <f>IFERROR(IF(C1727="No CAS","",INDEX('DEQ Pollutant List'!$C$7:$C$611,MATCH('5. Pollutant Emissions - MB'!C1727,'DEQ Pollutant List'!$B$7:$B$611,0))),"")</f>
        <v>n-Butyl alcohol</v>
      </c>
      <c r="E1727" s="115"/>
      <c r="F1727" s="138" t="s">
        <v>426</v>
      </c>
      <c r="G1727" s="139" t="s">
        <v>426</v>
      </c>
      <c r="H1727" s="104" t="s">
        <v>462</v>
      </c>
      <c r="I1727" s="102" t="s">
        <v>214</v>
      </c>
      <c r="J1727" s="1">
        <v>0</v>
      </c>
      <c r="K1727" s="1">
        <v>0</v>
      </c>
      <c r="L1727" s="102" t="s">
        <v>214</v>
      </c>
      <c r="M1727" s="105">
        <f>J1728/365</f>
        <v>5.6396736000000001</v>
      </c>
      <c r="N1727" s="83">
        <f>K1728/365</f>
        <v>5.6396736000000001</v>
      </c>
    </row>
    <row r="1728" spans="1:14" x14ac:dyDescent="0.25">
      <c r="A1728" s="79" t="s">
        <v>386</v>
      </c>
      <c r="B1728" s="133" t="s">
        <v>389</v>
      </c>
      <c r="C1728" s="137" t="s">
        <v>431</v>
      </c>
      <c r="D1728" s="81" t="str">
        <f>IFERROR(IF(C1728="No CAS","",INDEX('DEQ Pollutant List'!$C$7:$C$611,MATCH('5. Pollutant Emissions - MB'!C1728,'DEQ Pollutant List'!$B$7:$B$611,0))),"")</f>
        <v>1,2,4-Trimethylbenzene</v>
      </c>
      <c r="E1728" s="115"/>
      <c r="F1728" s="138" t="s">
        <v>426</v>
      </c>
      <c r="G1728" s="139" t="s">
        <v>426</v>
      </c>
      <c r="H1728" s="104" t="s">
        <v>462</v>
      </c>
      <c r="I1728" s="102" t="s">
        <v>214</v>
      </c>
      <c r="J1728" s="105">
        <v>2058.4808640000001</v>
      </c>
      <c r="K1728" s="83">
        <v>2058.4808640000001</v>
      </c>
      <c r="L1728" s="102" t="s">
        <v>214</v>
      </c>
      <c r="M1728" s="105">
        <f>J1728/365</f>
        <v>5.6396736000000001</v>
      </c>
      <c r="N1728" s="83">
        <f>K1728/365</f>
        <v>5.6396736000000001</v>
      </c>
    </row>
    <row r="1729" spans="1:14" x14ac:dyDescent="0.25">
      <c r="A1729" s="79" t="s">
        <v>386</v>
      </c>
      <c r="B1729" s="133" t="s">
        <v>389</v>
      </c>
      <c r="C1729" s="137" t="s">
        <v>432</v>
      </c>
      <c r="D1729" s="81" t="str">
        <f>IFERROR(IF(C1729="No CAS","",INDEX('DEQ Pollutant List'!$C$7:$C$611,MATCH('5. Pollutant Emissions - MB'!C1729,'DEQ Pollutant List'!$B$7:$B$611,0))),"")</f>
        <v>Propylene glycol monomethyl ether acetate</v>
      </c>
      <c r="E1729" s="115"/>
      <c r="F1729" s="138" t="s">
        <v>426</v>
      </c>
      <c r="G1729" s="139" t="s">
        <v>426</v>
      </c>
      <c r="H1729" s="104" t="s">
        <v>462</v>
      </c>
      <c r="I1729" s="102" t="s">
        <v>214</v>
      </c>
      <c r="J1729" s="105">
        <v>20584.808639999999</v>
      </c>
      <c r="K1729" s="83">
        <v>20584.808639999999</v>
      </c>
      <c r="L1729" s="102" t="s">
        <v>214</v>
      </c>
      <c r="M1729" s="105">
        <f t="shared" si="34"/>
        <v>56.396735999999997</v>
      </c>
      <c r="N1729" s="83">
        <f t="shared" si="35"/>
        <v>56.396735999999997</v>
      </c>
    </row>
    <row r="1730" spans="1:14" x14ac:dyDescent="0.25">
      <c r="A1730" s="79" t="s">
        <v>386</v>
      </c>
      <c r="B1730" s="133" t="s">
        <v>389</v>
      </c>
      <c r="C1730" s="137" t="s">
        <v>178</v>
      </c>
      <c r="D1730" s="81" t="str">
        <f>IFERROR(IF(C1730="No CAS","",INDEX('DEQ Pollutant List'!$C$7:$C$611,MATCH('5. Pollutant Emissions - MB'!C1730,'DEQ Pollutant List'!$B$7:$B$611,0))),"")</f>
        <v>Chromium VI, chromate and dichromate particulate</v>
      </c>
      <c r="E1730" s="115"/>
      <c r="F1730" s="138" t="s">
        <v>426</v>
      </c>
      <c r="G1730" s="139" t="s">
        <v>426</v>
      </c>
      <c r="H1730" s="104" t="s">
        <v>462</v>
      </c>
      <c r="I1730" s="102" t="s">
        <v>214</v>
      </c>
      <c r="J1730" s="105">
        <v>6.1710452558537066</v>
      </c>
      <c r="K1730" s="83">
        <v>6.1710452558537066</v>
      </c>
      <c r="L1730" s="102" t="s">
        <v>214</v>
      </c>
      <c r="M1730" s="105">
        <f t="shared" si="34"/>
        <v>1.6906973303708786E-2</v>
      </c>
      <c r="N1730" s="83">
        <f t="shared" si="35"/>
        <v>1.6906973303708786E-2</v>
      </c>
    </row>
    <row r="1731" spans="1:14" x14ac:dyDescent="0.25">
      <c r="A1731" s="79" t="s">
        <v>386</v>
      </c>
      <c r="B1731" s="133" t="s">
        <v>389</v>
      </c>
      <c r="C1731" s="137" t="s">
        <v>425</v>
      </c>
      <c r="D1731" s="81" t="str">
        <f>IFERROR(IF(C1731="No CAS","",INDEX('DEQ Pollutant List'!$C$7:$C$611,MATCH('5. Pollutant Emissions - MB'!C1731,'DEQ Pollutant List'!$B$7:$B$611,0))),"")</f>
        <v>2-Butanone (methyl ethyl ketone)</v>
      </c>
      <c r="E1731" s="115"/>
      <c r="F1731" s="138" t="s">
        <v>426</v>
      </c>
      <c r="G1731" s="139" t="s">
        <v>426</v>
      </c>
      <c r="H1731" s="104" t="s">
        <v>462</v>
      </c>
      <c r="I1731" s="102" t="s">
        <v>214</v>
      </c>
      <c r="J1731" s="105">
        <v>81302.015520000001</v>
      </c>
      <c r="K1731" s="83">
        <v>81302.015520000001</v>
      </c>
      <c r="L1731" s="102" t="s">
        <v>214</v>
      </c>
      <c r="M1731" s="105">
        <f t="shared" si="34"/>
        <v>222.745248</v>
      </c>
      <c r="N1731" s="83">
        <f t="shared" si="35"/>
        <v>222.745248</v>
      </c>
    </row>
    <row r="1732" spans="1:14" x14ac:dyDescent="0.25">
      <c r="A1732" s="79" t="s">
        <v>386</v>
      </c>
      <c r="B1732" s="133" t="s">
        <v>389</v>
      </c>
      <c r="C1732" s="137" t="s">
        <v>433</v>
      </c>
      <c r="D1732" s="81" t="str">
        <f>IFERROR(IF(C1732="No CAS","",INDEX('DEQ Pollutant List'!$C$7:$C$611,MATCH('5. Pollutant Emissions - MB'!C1732,'DEQ Pollutant List'!$B$7:$B$611,0))),"")</f>
        <v>t-Butyl acetate</v>
      </c>
      <c r="E1732" s="115"/>
      <c r="F1732" s="138" t="s">
        <v>426</v>
      </c>
      <c r="G1732" s="139" t="s">
        <v>426</v>
      </c>
      <c r="H1732" s="104" t="s">
        <v>462</v>
      </c>
      <c r="I1732" s="102" t="s">
        <v>214</v>
      </c>
      <c r="J1732" s="105">
        <v>102924.0432</v>
      </c>
      <c r="K1732" s="83">
        <v>102924.0432</v>
      </c>
      <c r="L1732" s="102" t="s">
        <v>214</v>
      </c>
      <c r="M1732" s="105">
        <f t="shared" si="34"/>
        <v>281.98367999999999</v>
      </c>
      <c r="N1732" s="83">
        <f t="shared" si="35"/>
        <v>281.98367999999999</v>
      </c>
    </row>
    <row r="1733" spans="1:14" x14ac:dyDescent="0.25">
      <c r="A1733" s="79" t="s">
        <v>386</v>
      </c>
      <c r="B1733" s="133" t="s">
        <v>389</v>
      </c>
      <c r="C1733" s="137" t="s">
        <v>185</v>
      </c>
      <c r="D1733" s="81" t="str">
        <f>IFERROR(IF(C1733="No CAS","",INDEX('DEQ Pollutant List'!$C$7:$C$611,MATCH('5. Pollutant Emissions - MB'!C1733,'DEQ Pollutant List'!$B$7:$B$611,0))),"")</f>
        <v>Mercury and compounds</v>
      </c>
      <c r="E1733" s="115"/>
      <c r="F1733" s="138" t="s">
        <v>426</v>
      </c>
      <c r="G1733" s="139" t="s">
        <v>426</v>
      </c>
      <c r="H1733" s="104" t="s">
        <v>462</v>
      </c>
      <c r="I1733" s="102" t="s">
        <v>214</v>
      </c>
      <c r="J1733" s="105">
        <v>2.7446411520000031E-6</v>
      </c>
      <c r="K1733" s="83">
        <v>2.7446411520000031E-6</v>
      </c>
      <c r="L1733" s="102" t="s">
        <v>214</v>
      </c>
      <c r="M1733" s="105">
        <f t="shared" si="34"/>
        <v>7.519564800000009E-9</v>
      </c>
      <c r="N1733" s="83">
        <f t="shared" si="35"/>
        <v>7.519564800000009E-9</v>
      </c>
    </row>
    <row r="1734" spans="1:14" x14ac:dyDescent="0.25">
      <c r="A1734" s="79" t="s">
        <v>386</v>
      </c>
      <c r="B1734" s="133" t="s">
        <v>389</v>
      </c>
      <c r="C1734" s="137" t="s">
        <v>183</v>
      </c>
      <c r="D1734" s="81" t="str">
        <f>IFERROR(IF(C1734="No CAS","",INDEX('DEQ Pollutant List'!$C$7:$C$611,MATCH('5. Pollutant Emissions - MB'!C1734,'DEQ Pollutant List'!$B$7:$B$611,0))),"")</f>
        <v>Lead and compounds</v>
      </c>
      <c r="E1734" s="115"/>
      <c r="F1734" s="138" t="s">
        <v>426</v>
      </c>
      <c r="G1734" s="139" t="s">
        <v>426</v>
      </c>
      <c r="H1734" s="104" t="s">
        <v>462</v>
      </c>
      <c r="I1734" s="102" t="s">
        <v>214</v>
      </c>
      <c r="J1734" s="105">
        <v>8.2339234560000081E-6</v>
      </c>
      <c r="K1734" s="83">
        <v>8.2339234560000081E-6</v>
      </c>
      <c r="L1734" s="102" t="s">
        <v>214</v>
      </c>
      <c r="M1734" s="105">
        <f t="shared" si="34"/>
        <v>2.2558694400000022E-8</v>
      </c>
      <c r="N1734" s="83">
        <f t="shared" si="35"/>
        <v>2.2558694400000022E-8</v>
      </c>
    </row>
    <row r="1735" spans="1:14" x14ac:dyDescent="0.25">
      <c r="A1735" s="79" t="s">
        <v>386</v>
      </c>
      <c r="B1735" s="133" t="s">
        <v>389</v>
      </c>
      <c r="C1735" s="137" t="s">
        <v>424</v>
      </c>
      <c r="D1735" s="81" t="str">
        <f>IFERROR(IF(C1735="No CAS","",INDEX('DEQ Pollutant List'!$C$7:$C$611,MATCH('5. Pollutant Emissions - MB'!C1735,'DEQ Pollutant List'!$B$7:$B$611,0))),"")</f>
        <v>Isopropyl alcohol</v>
      </c>
      <c r="E1735" s="115"/>
      <c r="F1735" s="138" t="s">
        <v>426</v>
      </c>
      <c r="G1735" s="139" t="s">
        <v>426</v>
      </c>
      <c r="H1735" s="104" t="s">
        <v>462</v>
      </c>
      <c r="I1735" s="102" t="s">
        <v>214</v>
      </c>
      <c r="J1735" s="105">
        <v>30582.974282686726</v>
      </c>
      <c r="K1735" s="83">
        <v>30582.974282686726</v>
      </c>
      <c r="L1735" s="102" t="s">
        <v>214</v>
      </c>
      <c r="M1735" s="105">
        <f t="shared" si="34"/>
        <v>83.788970637497883</v>
      </c>
      <c r="N1735" s="83">
        <f t="shared" si="35"/>
        <v>83.788970637497883</v>
      </c>
    </row>
    <row r="1736" spans="1:14" x14ac:dyDescent="0.25">
      <c r="A1736" s="79" t="s">
        <v>386</v>
      </c>
      <c r="B1736" s="133" t="s">
        <v>389</v>
      </c>
      <c r="C1736" s="137" t="s">
        <v>420</v>
      </c>
      <c r="D1736" s="81" t="str">
        <f>IFERROR(IF(C1736="No CAS","",INDEX('DEQ Pollutant List'!$C$7:$C$611,MATCH('5. Pollutant Emissions - MB'!C1736,'DEQ Pollutant List'!$B$7:$B$611,0))),"")</f>
        <v>Acetone</v>
      </c>
      <c r="E1736" s="115"/>
      <c r="F1736" s="138" t="s">
        <v>426</v>
      </c>
      <c r="G1736" s="139" t="s">
        <v>426</v>
      </c>
      <c r="H1736" s="104" t="s">
        <v>462</v>
      </c>
      <c r="I1736" s="102" t="s">
        <v>214</v>
      </c>
      <c r="J1736" s="105">
        <v>406594.84736188792</v>
      </c>
      <c r="K1736" s="83">
        <v>406594.84736188792</v>
      </c>
      <c r="L1736" s="102" t="s">
        <v>214</v>
      </c>
      <c r="M1736" s="105">
        <f t="shared" si="34"/>
        <v>1113.9584859229806</v>
      </c>
      <c r="N1736" s="83">
        <f t="shared" si="35"/>
        <v>1113.9584859229806</v>
      </c>
    </row>
    <row r="1737" spans="1:14" x14ac:dyDescent="0.25">
      <c r="A1737" s="79" t="s">
        <v>386</v>
      </c>
      <c r="B1737" s="133" t="s">
        <v>389</v>
      </c>
      <c r="C1737" s="137" t="s">
        <v>423</v>
      </c>
      <c r="D1737" s="81" t="str">
        <f>IFERROR(IF(C1737="No CAS","",INDEX('DEQ Pollutant List'!$C$7:$C$611,MATCH('5. Pollutant Emissions - MB'!C1737,'DEQ Pollutant List'!$B$7:$B$611,0))),"")</f>
        <v>Propylene glycol monomethyl ether</v>
      </c>
      <c r="E1737" s="115"/>
      <c r="F1737" s="138" t="s">
        <v>426</v>
      </c>
      <c r="G1737" s="139" t="s">
        <v>426</v>
      </c>
      <c r="H1737" s="104" t="s">
        <v>462</v>
      </c>
      <c r="I1737" s="102" t="s">
        <v>214</v>
      </c>
      <c r="J1737" s="105">
        <v>103021.45194462487</v>
      </c>
      <c r="K1737" s="83">
        <v>103021.45194462487</v>
      </c>
      <c r="L1737" s="102" t="s">
        <v>214</v>
      </c>
      <c r="M1737" s="105">
        <f t="shared" si="34"/>
        <v>282.25055327294484</v>
      </c>
      <c r="N1737" s="83">
        <f t="shared" si="35"/>
        <v>282.25055327294484</v>
      </c>
    </row>
    <row r="1738" spans="1:14" x14ac:dyDescent="0.25">
      <c r="A1738" s="79" t="s">
        <v>386</v>
      </c>
      <c r="B1738" s="133" t="s">
        <v>389</v>
      </c>
      <c r="C1738" s="137" t="s">
        <v>179</v>
      </c>
      <c r="D1738" s="81" t="str">
        <f>IFERROR(IF(C1738="No CAS","",INDEX('DEQ Pollutant List'!$C$7:$C$611,MATCH('5. Pollutant Emissions - MB'!C1738,'DEQ Pollutant List'!$B$7:$B$611,0))),"")</f>
        <v>Cobalt and compounds</v>
      </c>
      <c r="E1738" s="115"/>
      <c r="F1738" s="138" t="s">
        <v>426</v>
      </c>
      <c r="G1738" s="139" t="s">
        <v>426</v>
      </c>
      <c r="H1738" s="104" t="s">
        <v>462</v>
      </c>
      <c r="I1738" s="102" t="s">
        <v>214</v>
      </c>
      <c r="J1738" s="105">
        <v>6.1619701893009795</v>
      </c>
      <c r="K1738" s="83">
        <v>6.1619701893009795</v>
      </c>
      <c r="L1738" s="102" t="s">
        <v>214</v>
      </c>
      <c r="M1738" s="105">
        <f t="shared" si="34"/>
        <v>1.6882110107673917E-2</v>
      </c>
      <c r="N1738" s="83">
        <f t="shared" si="35"/>
        <v>1.6882110107673917E-2</v>
      </c>
    </row>
    <row r="1739" spans="1:14" x14ac:dyDescent="0.25">
      <c r="A1739" s="79" t="s">
        <v>386</v>
      </c>
      <c r="B1739" s="133" t="s">
        <v>389</v>
      </c>
      <c r="C1739" s="137" t="s">
        <v>434</v>
      </c>
      <c r="D1739" s="81" t="str">
        <f>IFERROR(IF(C1739="No CAS","",INDEX('DEQ Pollutant List'!$C$7:$C$611,MATCH('5. Pollutant Emissions - MB'!C1739,'DEQ Pollutant List'!$B$7:$B$611,0))),"")</f>
        <v>Sulfuric acid</v>
      </c>
      <c r="E1739" s="115"/>
      <c r="F1739" s="138" t="s">
        <v>426</v>
      </c>
      <c r="G1739" s="139" t="s">
        <v>426</v>
      </c>
      <c r="H1739" s="104" t="s">
        <v>462</v>
      </c>
      <c r="I1739" s="102" t="s">
        <v>214</v>
      </c>
      <c r="J1739" s="105">
        <v>1123.9430400000001</v>
      </c>
      <c r="K1739" s="83">
        <v>1123.9430400000001</v>
      </c>
      <c r="L1739" s="102" t="s">
        <v>214</v>
      </c>
      <c r="M1739" s="105">
        <f t="shared" si="34"/>
        <v>3.0792960000000003</v>
      </c>
      <c r="N1739" s="83">
        <f t="shared" si="35"/>
        <v>3.0792960000000003</v>
      </c>
    </row>
    <row r="1740" spans="1:14" x14ac:dyDescent="0.25">
      <c r="A1740" s="79" t="s">
        <v>386</v>
      </c>
      <c r="B1740" s="133" t="s">
        <v>389</v>
      </c>
      <c r="C1740" s="137" t="s">
        <v>435</v>
      </c>
      <c r="D1740" s="81" t="str">
        <f>IFERROR(IF(C1740="No CAS","",INDEX('DEQ Pollutant List'!$C$7:$C$611,MATCH('5. Pollutant Emissions - MB'!C1740,'DEQ Pollutant List'!$B$7:$B$611,0))),"")</f>
        <v>Hexachlorobenzene</v>
      </c>
      <c r="E1740" s="115"/>
      <c r="F1740" s="138" t="s">
        <v>426</v>
      </c>
      <c r="G1740" s="139" t="s">
        <v>426</v>
      </c>
      <c r="H1740" s="104" t="s">
        <v>462</v>
      </c>
      <c r="I1740" s="102" t="s">
        <v>214</v>
      </c>
      <c r="J1740" s="105">
        <v>0</v>
      </c>
      <c r="K1740" s="83">
        <v>0</v>
      </c>
      <c r="L1740" s="102" t="s">
        <v>214</v>
      </c>
      <c r="M1740" s="105">
        <f t="shared" si="34"/>
        <v>0</v>
      </c>
      <c r="N1740" s="83">
        <f t="shared" si="35"/>
        <v>0</v>
      </c>
    </row>
    <row r="1741" spans="1:14" x14ac:dyDescent="0.25">
      <c r="A1741" s="79" t="s">
        <v>386</v>
      </c>
      <c r="B1741" s="133" t="s">
        <v>389</v>
      </c>
      <c r="C1741" s="137" t="s">
        <v>180</v>
      </c>
      <c r="D1741" s="81" t="str">
        <f>IFERROR(IF(C1741="No CAS","",INDEX('DEQ Pollutant List'!$C$7:$C$611,MATCH('5. Pollutant Emissions - MB'!C1741,'DEQ Pollutant List'!$B$7:$B$611,0))),"")</f>
        <v>Copper and compounds</v>
      </c>
      <c r="E1741" s="115"/>
      <c r="F1741" s="138" t="s">
        <v>426</v>
      </c>
      <c r="G1741" s="139" t="s">
        <v>426</v>
      </c>
      <c r="H1741" s="104" t="s">
        <v>462</v>
      </c>
      <c r="I1741" s="102" t="s">
        <v>214</v>
      </c>
      <c r="J1741" s="105">
        <v>0</v>
      </c>
      <c r="K1741" s="83">
        <v>0</v>
      </c>
      <c r="L1741" s="102" t="s">
        <v>214</v>
      </c>
      <c r="M1741" s="105">
        <f t="shared" si="34"/>
        <v>0</v>
      </c>
      <c r="N1741" s="83">
        <f t="shared" si="35"/>
        <v>0</v>
      </c>
    </row>
    <row r="1742" spans="1:14" x14ac:dyDescent="0.25">
      <c r="A1742" s="79" t="s">
        <v>386</v>
      </c>
      <c r="B1742" s="133" t="s">
        <v>389</v>
      </c>
      <c r="C1742" s="137" t="s">
        <v>184</v>
      </c>
      <c r="D1742" s="81" t="str">
        <f>IFERROR(IF(C1742="No CAS","",INDEX('DEQ Pollutant List'!$C$7:$C$611,MATCH('5. Pollutant Emissions - MB'!C1742,'DEQ Pollutant List'!$B$7:$B$611,0))),"")</f>
        <v>Manganese and compounds</v>
      </c>
      <c r="E1742" s="115"/>
      <c r="F1742" s="138" t="s">
        <v>426</v>
      </c>
      <c r="G1742" s="139" t="s">
        <v>426</v>
      </c>
      <c r="H1742" s="104" t="s">
        <v>462</v>
      </c>
      <c r="I1742" s="102" t="s">
        <v>214</v>
      </c>
      <c r="J1742" s="105">
        <v>0</v>
      </c>
      <c r="K1742" s="83">
        <v>0</v>
      </c>
      <c r="L1742" s="102" t="s">
        <v>214</v>
      </c>
      <c r="M1742" s="105">
        <f t="shared" si="34"/>
        <v>0</v>
      </c>
      <c r="N1742" s="83">
        <f t="shared" si="35"/>
        <v>0</v>
      </c>
    </row>
    <row r="1743" spans="1:14" x14ac:dyDescent="0.25">
      <c r="A1743" s="79" t="s">
        <v>386</v>
      </c>
      <c r="B1743" s="133" t="s">
        <v>389</v>
      </c>
      <c r="C1743" s="137" t="s">
        <v>436</v>
      </c>
      <c r="D1743" s="81" t="str">
        <f>IFERROR(IF(C1743="No CAS","",INDEX('DEQ Pollutant List'!$C$7:$C$611,MATCH('5. Pollutant Emissions - MB'!C1743,'DEQ Pollutant List'!$B$7:$B$611,0))),"")</f>
        <v>1,2,3-Trimethylbenzene</v>
      </c>
      <c r="E1743" s="115"/>
      <c r="F1743" s="138" t="s">
        <v>426</v>
      </c>
      <c r="G1743" s="139" t="s">
        <v>426</v>
      </c>
      <c r="H1743" s="104" t="s">
        <v>462</v>
      </c>
      <c r="I1743" s="102" t="s">
        <v>214</v>
      </c>
      <c r="J1743" s="105">
        <v>0</v>
      </c>
      <c r="K1743" s="83">
        <v>0</v>
      </c>
      <c r="L1743" s="102" t="s">
        <v>214</v>
      </c>
      <c r="M1743" s="105">
        <f t="shared" si="34"/>
        <v>0</v>
      </c>
      <c r="N1743" s="83">
        <f t="shared" si="35"/>
        <v>0</v>
      </c>
    </row>
    <row r="1744" spans="1:14" x14ac:dyDescent="0.25">
      <c r="A1744" s="79" t="s">
        <v>390</v>
      </c>
      <c r="B1744" s="133" t="s">
        <v>238</v>
      </c>
      <c r="C1744" s="137" t="s">
        <v>428</v>
      </c>
      <c r="D1744" s="81" t="str">
        <f>IFERROR(IF(C1744="No CAS","",INDEX('DEQ Pollutant List'!$C$7:$C$611,MATCH('5. Pollutant Emissions - MB'!C1744,'DEQ Pollutant List'!$B$7:$B$611,0))),"")</f>
        <v>Isopropylbenzene (cumene)</v>
      </c>
      <c r="E1744" s="115"/>
      <c r="F1744" s="138">
        <v>0</v>
      </c>
      <c r="G1744" s="139">
        <v>3.0000000000000001E-3</v>
      </c>
      <c r="H1744" s="104"/>
      <c r="I1744" s="102" cm="1">
        <f t="array" ref="I1744">((_xlfn.XLOOKUP(B1744,'4. Material Balance Activities'!$C$347:$C$396,'4. Material Balance Activities'!$G$347:$G$396,NA,0,1)-_xlfn.XLOOKUP(B1744,'4. Material Balance Activities'!$C$347:$C$396,'4. Material Balance Activities'!$M$347:$M$396,NA,0,1))*G1744)*(1-F1744)</f>
        <v>0.27529920000000002</v>
      </c>
      <c r="J1744" s="105" t="s">
        <v>214</v>
      </c>
      <c r="K1744" s="83" t="s">
        <v>214</v>
      </c>
      <c r="L1744" s="102" cm="1">
        <f t="array" ref="L1744">((_xlfn.XLOOKUP(B1744,'4. Material Balance Activities'!$C$347:$C$396,'4. Material Balance Activities'!$J$347:$J$396,NA,0,1)-_xlfn.XLOOKUP(B1744,'4. Material Balance Activities'!$C$347:$C$396,'4. Material Balance Activities'!$P$347:$P$396,NA,0,1))*G1744)*(1-F1744)</f>
        <v>1.1100774193548387E-3</v>
      </c>
      <c r="M1744" s="105" t="s">
        <v>214</v>
      </c>
      <c r="N1744" s="83" t="s">
        <v>214</v>
      </c>
    </row>
    <row r="1745" spans="1:14" x14ac:dyDescent="0.25">
      <c r="A1745" s="79" t="s">
        <v>390</v>
      </c>
      <c r="B1745" s="133" t="s">
        <v>238</v>
      </c>
      <c r="C1745" s="137" t="s">
        <v>431</v>
      </c>
      <c r="D1745" s="81" t="str">
        <f>IFERROR(IF(C1745="No CAS","",INDEX('DEQ Pollutant List'!$C$7:$C$611,MATCH('5. Pollutant Emissions - MB'!C1745,'DEQ Pollutant List'!$B$7:$B$611,0))),"")</f>
        <v>1,2,4-Trimethylbenzene</v>
      </c>
      <c r="E1745" s="115"/>
      <c r="F1745" s="138">
        <v>0</v>
      </c>
      <c r="G1745" s="139">
        <v>2E-3</v>
      </c>
      <c r="H1745" s="104"/>
      <c r="I1745" s="102" cm="1">
        <f t="array" ref="I1745">((_xlfn.XLOOKUP(B1745,'4. Material Balance Activities'!$C$347:$C$396,'4. Material Balance Activities'!$G$347:$G$396,NA,0,1)-_xlfn.XLOOKUP(B1745,'4. Material Balance Activities'!$C$347:$C$396,'4. Material Balance Activities'!$M$347:$M$396,NA,0,1))*G1745)*(1-F1745)</f>
        <v>0.18353280000000002</v>
      </c>
      <c r="J1745" s="105" t="s">
        <v>214</v>
      </c>
      <c r="K1745" s="83" t="s">
        <v>214</v>
      </c>
      <c r="L1745" s="102" cm="1">
        <f t="array" ref="L1745">((_xlfn.XLOOKUP(B1745,'4. Material Balance Activities'!$C$347:$C$396,'4. Material Balance Activities'!$J$347:$J$396,NA,0,1)-_xlfn.XLOOKUP(B1745,'4. Material Balance Activities'!$C$347:$C$396,'4. Material Balance Activities'!$P$347:$P$396,NA,0,1))*G1745)*(1-F1745)</f>
        <v>7.4005161290322582E-4</v>
      </c>
      <c r="M1745" s="105" t="s">
        <v>214</v>
      </c>
      <c r="N1745" s="83" t="s">
        <v>214</v>
      </c>
    </row>
    <row r="1746" spans="1:14" x14ac:dyDescent="0.25">
      <c r="A1746" s="79" t="s">
        <v>390</v>
      </c>
      <c r="B1746" s="133" t="s">
        <v>240</v>
      </c>
      <c r="C1746" s="137" t="s">
        <v>181</v>
      </c>
      <c r="D1746" s="81" t="str">
        <f>IFERROR(IF(C1746="No CAS","",INDEX('DEQ Pollutant List'!$C$7:$C$611,MATCH('5. Pollutant Emissions - MB'!C1746,'DEQ Pollutant List'!$B$7:$B$611,0))),"")</f>
        <v>Ethyl benzene</v>
      </c>
      <c r="E1746" s="115"/>
      <c r="F1746" s="138">
        <v>0</v>
      </c>
      <c r="G1746" s="139">
        <v>2.3999999999999998E-3</v>
      </c>
      <c r="H1746" s="104"/>
      <c r="I1746" s="102" cm="1">
        <f t="array" ref="I1746">((_xlfn.XLOOKUP(B1746,'4. Material Balance Activities'!$C$347:$C$396,'4. Material Balance Activities'!$G$347:$G$396,NA,0,1)-_xlfn.XLOOKUP(B1746,'4. Material Balance Activities'!$C$347:$C$396,'4. Material Balance Activities'!$M$347:$M$396,NA,0,1))*G1746)*(1-F1746)</f>
        <v>0.61578791999999993</v>
      </c>
      <c r="J1746" s="105" t="s">
        <v>214</v>
      </c>
      <c r="K1746" s="83" t="s">
        <v>214</v>
      </c>
      <c r="L1746" s="102" cm="1">
        <f t="array" ref="L1746">((_xlfn.XLOOKUP(B1746,'4. Material Balance Activities'!$C$347:$C$396,'4. Material Balance Activities'!$J$347:$J$396,NA,0,1)-_xlfn.XLOOKUP(B1746,'4. Material Balance Activities'!$C$347:$C$396,'4. Material Balance Activities'!$P$347:$P$396,NA,0,1))*G1746)*(1-F1746)</f>
        <v>2.4830158064516128E-3</v>
      </c>
      <c r="M1746" s="105" t="s">
        <v>214</v>
      </c>
      <c r="N1746" s="83" t="s">
        <v>214</v>
      </c>
    </row>
    <row r="1747" spans="1:14" x14ac:dyDescent="0.25">
      <c r="A1747" s="79" t="s">
        <v>390</v>
      </c>
      <c r="B1747" s="133" t="s">
        <v>240</v>
      </c>
      <c r="C1747" s="137" t="s">
        <v>438</v>
      </c>
      <c r="D1747" s="81" t="s">
        <v>439</v>
      </c>
      <c r="E1747" s="115"/>
      <c r="F1747" s="138">
        <v>0</v>
      </c>
      <c r="G1747" s="139">
        <v>0.03</v>
      </c>
      <c r="H1747" s="104"/>
      <c r="I1747" s="102" cm="1">
        <f t="array" ref="I1747">((_xlfn.XLOOKUP(B1747,'4. Material Balance Activities'!$C$347:$C$396,'4. Material Balance Activities'!$G$347:$G$396,NA,0,1)-_xlfn.XLOOKUP(B1747,'4. Material Balance Activities'!$C$347:$C$396,'4. Material Balance Activities'!$M$347:$M$396,NA,0,1))*G1747)*(1-F1747)</f>
        <v>7.697349</v>
      </c>
      <c r="J1747" s="105" t="s">
        <v>214</v>
      </c>
      <c r="K1747" s="83" t="s">
        <v>214</v>
      </c>
      <c r="L1747" s="102" cm="1">
        <f t="array" ref="L1747">((_xlfn.XLOOKUP(B1747,'4. Material Balance Activities'!$C$347:$C$396,'4. Material Balance Activities'!$J$347:$J$396,NA,0,1)-_xlfn.XLOOKUP(B1747,'4. Material Balance Activities'!$C$347:$C$396,'4. Material Balance Activities'!$P$347:$P$396,NA,0,1))*G1747)*(1-F1747)</f>
        <v>3.103769758064516E-2</v>
      </c>
      <c r="M1747" s="105" t="s">
        <v>214</v>
      </c>
      <c r="N1747" s="83" t="s">
        <v>214</v>
      </c>
    </row>
    <row r="1748" spans="1:14" x14ac:dyDescent="0.25">
      <c r="A1748" s="79" t="s">
        <v>390</v>
      </c>
      <c r="B1748" s="133" t="s">
        <v>240</v>
      </c>
      <c r="C1748" s="137" t="s">
        <v>189</v>
      </c>
      <c r="D1748" s="81" t="s">
        <v>440</v>
      </c>
      <c r="E1748" s="115"/>
      <c r="F1748" s="138">
        <v>0</v>
      </c>
      <c r="G1748" s="139">
        <v>0.03</v>
      </c>
      <c r="H1748" s="104"/>
      <c r="I1748" s="102" cm="1">
        <f t="array" ref="I1748">((_xlfn.XLOOKUP(B1748,'4. Material Balance Activities'!$C$347:$C$396,'4. Material Balance Activities'!$G$347:$G$396,NA,0,1)-_xlfn.XLOOKUP(B1748,'4. Material Balance Activities'!$C$347:$C$396,'4. Material Balance Activities'!$M$347:$M$396,NA,0,1))*G1748)*(1-F1748)</f>
        <v>7.697349</v>
      </c>
      <c r="J1748" s="105" t="s">
        <v>214</v>
      </c>
      <c r="K1748" s="83" t="s">
        <v>214</v>
      </c>
      <c r="L1748" s="102" cm="1">
        <f t="array" ref="L1748">((_xlfn.XLOOKUP(B1748,'4. Material Balance Activities'!$C$347:$C$396,'4. Material Balance Activities'!$J$347:$J$396,NA,0,1)-_xlfn.XLOOKUP(B1748,'4. Material Balance Activities'!$C$347:$C$396,'4. Material Balance Activities'!$P$347:$P$396,NA,0,1))*G1748)*(1-F1748)</f>
        <v>3.103769758064516E-2</v>
      </c>
      <c r="M1748" s="105" t="s">
        <v>214</v>
      </c>
      <c r="N1748" s="83" t="s">
        <v>214</v>
      </c>
    </row>
    <row r="1749" spans="1:14" x14ac:dyDescent="0.25">
      <c r="A1749" s="79" t="s">
        <v>390</v>
      </c>
      <c r="B1749" s="133" t="s">
        <v>240</v>
      </c>
      <c r="C1749" s="137" t="s">
        <v>424</v>
      </c>
      <c r="D1749" s="81" t="s">
        <v>441</v>
      </c>
      <c r="E1749" s="115"/>
      <c r="F1749" s="138">
        <v>0</v>
      </c>
      <c r="G1749" s="139">
        <v>0.03</v>
      </c>
      <c r="H1749" s="104"/>
      <c r="I1749" s="102" cm="1">
        <f t="array" ref="I1749">((_xlfn.XLOOKUP(B1749,'4. Material Balance Activities'!$C$347:$C$396,'4. Material Balance Activities'!$G$347:$G$396,NA,0,1)-_xlfn.XLOOKUP(B1749,'4. Material Balance Activities'!$C$347:$C$396,'4. Material Balance Activities'!$M$347:$M$396,NA,0,1))*G1749)*(1-F1749)</f>
        <v>7.697349</v>
      </c>
      <c r="J1749" s="105" t="s">
        <v>214</v>
      </c>
      <c r="K1749" s="83" t="s">
        <v>214</v>
      </c>
      <c r="L1749" s="102" cm="1">
        <f t="array" ref="L1749">((_xlfn.XLOOKUP(B1749,'4. Material Balance Activities'!$C$347:$C$396,'4. Material Balance Activities'!$J$347:$J$396,NA,0,1)-_xlfn.XLOOKUP(B1749,'4. Material Balance Activities'!$C$347:$C$396,'4. Material Balance Activities'!$P$347:$P$396,NA,0,1))*G1749)*(1-F1749)</f>
        <v>3.103769758064516E-2</v>
      </c>
      <c r="M1749" s="105" t="s">
        <v>214</v>
      </c>
      <c r="N1749" s="83" t="s">
        <v>214</v>
      </c>
    </row>
    <row r="1750" spans="1:14" x14ac:dyDescent="0.25">
      <c r="A1750" s="79" t="s">
        <v>390</v>
      </c>
      <c r="B1750" s="133" t="s">
        <v>240</v>
      </c>
      <c r="C1750" s="137" t="s">
        <v>420</v>
      </c>
      <c r="D1750" s="81" t="s">
        <v>442</v>
      </c>
      <c r="E1750" s="115"/>
      <c r="F1750" s="138">
        <v>0</v>
      </c>
      <c r="G1750" s="139">
        <v>0.5</v>
      </c>
      <c r="H1750" s="104"/>
      <c r="I1750" s="102" cm="1">
        <f t="array" ref="I1750">((_xlfn.XLOOKUP(B1750,'4. Material Balance Activities'!$C$347:$C$396,'4. Material Balance Activities'!$G$347:$G$396,NA,0,1)-_xlfn.XLOOKUP(B1750,'4. Material Balance Activities'!$C$347:$C$396,'4. Material Balance Activities'!$M$347:$M$396,NA,0,1))*G1750)*(1-F1750)</f>
        <v>128.28915000000001</v>
      </c>
      <c r="J1750" s="105" t="s">
        <v>214</v>
      </c>
      <c r="K1750" s="83" t="s">
        <v>214</v>
      </c>
      <c r="L1750" s="102" cm="1">
        <f t="array" ref="L1750">((_xlfn.XLOOKUP(B1750,'4. Material Balance Activities'!$C$347:$C$396,'4. Material Balance Activities'!$J$347:$J$396,NA,0,1)-_xlfn.XLOOKUP(B1750,'4. Material Balance Activities'!$C$347:$C$396,'4. Material Balance Activities'!$P$347:$P$396,NA,0,1))*G1750)*(1-F1750)</f>
        <v>0.51729495967741934</v>
      </c>
      <c r="M1750" s="105" t="s">
        <v>214</v>
      </c>
      <c r="N1750" s="83" t="s">
        <v>214</v>
      </c>
    </row>
    <row r="1751" spans="1:14" x14ac:dyDescent="0.25">
      <c r="A1751" s="79" t="s">
        <v>390</v>
      </c>
      <c r="B1751" s="133" t="s">
        <v>240</v>
      </c>
      <c r="C1751" s="137" t="s">
        <v>425</v>
      </c>
      <c r="D1751" s="81" t="str">
        <f>IFERROR(IF(C1751="No CAS","",INDEX('DEQ Pollutant List'!$C$7:$C$611,MATCH('5. Pollutant Emissions - MB'!C1751,'DEQ Pollutant List'!$B$7:$B$611,0))),"")</f>
        <v>2-Butanone (methyl ethyl ketone)</v>
      </c>
      <c r="E1751" s="115"/>
      <c r="F1751" s="138">
        <v>0</v>
      </c>
      <c r="G1751" s="139">
        <v>6.6199999999999995E-2</v>
      </c>
      <c r="H1751" s="104"/>
      <c r="I1751" s="102" cm="1">
        <f t="array" ref="I1751">((_xlfn.XLOOKUP(B1751,'4. Material Balance Activities'!$C$347:$C$396,'4. Material Balance Activities'!$G$347:$G$396,NA,0,1)-_xlfn.XLOOKUP(B1751,'4. Material Balance Activities'!$C$347:$C$396,'4. Material Balance Activities'!$M$347:$M$396,NA,0,1))*G1751)*(1-F1751)</f>
        <v>16.985483460000001</v>
      </c>
      <c r="J1751" s="105" t="s">
        <v>214</v>
      </c>
      <c r="K1751" s="83" t="s">
        <v>214</v>
      </c>
      <c r="L1751" s="102" cm="1">
        <f t="array" ref="L1751">((_xlfn.XLOOKUP(B1751,'4. Material Balance Activities'!$C$347:$C$396,'4. Material Balance Activities'!$J$347:$J$396,NA,0,1)-_xlfn.XLOOKUP(B1751,'4. Material Balance Activities'!$C$347:$C$396,'4. Material Balance Activities'!$P$347:$P$396,NA,0,1))*G1751)*(1-F1751)</f>
        <v>6.8489852661290318E-2</v>
      </c>
      <c r="M1751" s="105" t="s">
        <v>214</v>
      </c>
      <c r="N1751" s="83" t="s">
        <v>214</v>
      </c>
    </row>
    <row r="1752" spans="1:14" x14ac:dyDescent="0.25">
      <c r="A1752" s="79" t="s">
        <v>390</v>
      </c>
      <c r="B1752" s="133" t="s">
        <v>241</v>
      </c>
      <c r="C1752" s="137" t="s">
        <v>431</v>
      </c>
      <c r="D1752" s="81" t="str">
        <f>IFERROR(IF(C1752="No CAS","",INDEX('DEQ Pollutant List'!$C$7:$C$611,MATCH('5. Pollutant Emissions - MB'!C1752,'DEQ Pollutant List'!$B$7:$B$611,0))),"")</f>
        <v>1,2,4-Trimethylbenzene</v>
      </c>
      <c r="E1752" s="115"/>
      <c r="F1752" s="138">
        <v>0</v>
      </c>
      <c r="G1752" s="139">
        <v>6.0299999999999999E-2</v>
      </c>
      <c r="H1752" s="104"/>
      <c r="I1752" s="102" cm="1">
        <f t="array" ref="I1752">((_xlfn.XLOOKUP(B1752,'4. Material Balance Activities'!$C$347:$C$396,'4. Material Balance Activities'!$G$347:$G$396,NA,0,1)-_xlfn.XLOOKUP(B1752,'4. Material Balance Activities'!$C$347:$C$396,'4. Material Balance Activities'!$M$347:$M$396,NA,0,1))*G1752)*(1-F1752)</f>
        <v>9.3774037499999991</v>
      </c>
      <c r="J1752" s="105" t="s">
        <v>214</v>
      </c>
      <c r="K1752" s="83" t="s">
        <v>214</v>
      </c>
      <c r="L1752" s="102" cm="1">
        <f t="array" ref="L1752">((_xlfn.XLOOKUP(B1752,'4. Material Balance Activities'!$C$347:$C$396,'4. Material Balance Activities'!$J$347:$J$396,NA,0,1)-_xlfn.XLOOKUP(B1752,'4. Material Balance Activities'!$C$347:$C$396,'4. Material Balance Activities'!$P$347:$P$396,NA,0,1))*G1752)*(1-F1752)</f>
        <v>3.7812111895161288E-2</v>
      </c>
      <c r="M1752" s="105" t="s">
        <v>214</v>
      </c>
      <c r="N1752" s="83" t="s">
        <v>214</v>
      </c>
    </row>
    <row r="1753" spans="1:14" x14ac:dyDescent="0.25">
      <c r="A1753" s="79" t="s">
        <v>390</v>
      </c>
      <c r="B1753" s="133" t="s">
        <v>241</v>
      </c>
      <c r="C1753" s="137" t="s">
        <v>428</v>
      </c>
      <c r="D1753" s="81" t="s">
        <v>443</v>
      </c>
      <c r="E1753" s="115"/>
      <c r="F1753" s="138">
        <v>0</v>
      </c>
      <c r="G1753" s="139">
        <v>0.01</v>
      </c>
      <c r="H1753" s="104"/>
      <c r="I1753" s="102" cm="1">
        <f t="array" ref="I1753">((_xlfn.XLOOKUP(B1753,'4. Material Balance Activities'!$C$347:$C$396,'4. Material Balance Activities'!$G$347:$G$396,NA,0,1)-_xlfn.XLOOKUP(B1753,'4. Material Balance Activities'!$C$347:$C$396,'4. Material Balance Activities'!$M$347:$M$396,NA,0,1))*G1753)*(1-F1753)</f>
        <v>1.5551249999999999</v>
      </c>
      <c r="J1753" s="105" t="s">
        <v>214</v>
      </c>
      <c r="K1753" s="83" t="s">
        <v>214</v>
      </c>
      <c r="L1753" s="102" cm="1">
        <f t="array" ref="L1753">((_xlfn.XLOOKUP(B1753,'4. Material Balance Activities'!$C$347:$C$396,'4. Material Balance Activities'!$J$347:$J$396,NA,0,1)-_xlfn.XLOOKUP(B1753,'4. Material Balance Activities'!$C$347:$C$396,'4. Material Balance Activities'!$P$347:$P$396,NA,0,1))*G1753)*(1-F1753)</f>
        <v>6.2706653225806453E-3</v>
      </c>
      <c r="M1753" s="105" t="s">
        <v>214</v>
      </c>
      <c r="N1753" s="83" t="s">
        <v>214</v>
      </c>
    </row>
    <row r="1754" spans="1:14" x14ac:dyDescent="0.25">
      <c r="A1754" s="79" t="s">
        <v>390</v>
      </c>
      <c r="B1754" s="133" t="s">
        <v>241</v>
      </c>
      <c r="C1754" s="137" t="s">
        <v>437</v>
      </c>
      <c r="D1754" s="81" t="s">
        <v>444</v>
      </c>
      <c r="E1754" s="115"/>
      <c r="F1754" s="138">
        <v>0</v>
      </c>
      <c r="G1754" s="139">
        <v>0.04</v>
      </c>
      <c r="H1754" s="104"/>
      <c r="I1754" s="102" cm="1">
        <f t="array" ref="I1754">((_xlfn.XLOOKUP(B1754,'4. Material Balance Activities'!$C$347:$C$396,'4. Material Balance Activities'!$G$347:$G$396,NA,0,1)-_xlfn.XLOOKUP(B1754,'4. Material Balance Activities'!$C$347:$C$396,'4. Material Balance Activities'!$M$347:$M$396,NA,0,1))*G1754)*(1-F1754)</f>
        <v>6.2204999999999995</v>
      </c>
      <c r="J1754" s="105" t="s">
        <v>214</v>
      </c>
      <c r="K1754" s="83" t="s">
        <v>214</v>
      </c>
      <c r="L1754" s="102" cm="1">
        <f t="array" ref="L1754">((_xlfn.XLOOKUP(B1754,'4. Material Balance Activities'!$C$347:$C$396,'4. Material Balance Activities'!$J$347:$J$396,NA,0,1)-_xlfn.XLOOKUP(B1754,'4. Material Balance Activities'!$C$347:$C$396,'4. Material Balance Activities'!$P$347:$P$396,NA,0,1))*G1754)*(1-F1754)</f>
        <v>2.5082661290322581E-2</v>
      </c>
      <c r="M1754" s="105" t="s">
        <v>214</v>
      </c>
      <c r="N1754" s="83" t="s">
        <v>214</v>
      </c>
    </row>
    <row r="1755" spans="1:14" x14ac:dyDescent="0.25">
      <c r="A1755" s="79" t="s">
        <v>390</v>
      </c>
      <c r="B1755" s="133" t="s">
        <v>242</v>
      </c>
      <c r="C1755" s="137" t="s">
        <v>420</v>
      </c>
      <c r="D1755" s="81" t="str">
        <f>IFERROR(IF(C1755="No CAS","",INDEX('DEQ Pollutant List'!$C$7:$C$611,MATCH('5. Pollutant Emissions - MB'!C1755,'DEQ Pollutant List'!$B$7:$B$611,0))),"")</f>
        <v>Acetone</v>
      </c>
      <c r="E1755" s="115"/>
      <c r="F1755" s="138">
        <v>0</v>
      </c>
      <c r="G1755" s="139">
        <v>0.253</v>
      </c>
      <c r="H1755" s="104"/>
      <c r="I1755" s="102" cm="1">
        <f t="array" ref="I1755">((_xlfn.XLOOKUP(B1755,'4. Material Balance Activities'!$C$347:$C$396,'4. Material Balance Activities'!$G$347:$G$396,NA,0,1)-_xlfn.XLOOKUP(B1755,'4. Material Balance Activities'!$C$347:$C$396,'4. Material Balance Activities'!$M$347:$M$396,NA,0,1))*G1755)*(1-F1755)</f>
        <v>25.934665680000005</v>
      </c>
      <c r="J1755" s="105" t="s">
        <v>214</v>
      </c>
      <c r="K1755" s="83" t="s">
        <v>214</v>
      </c>
      <c r="L1755" s="102" cm="1">
        <f t="array" ref="L1755">((_xlfn.XLOOKUP(B1755,'4. Material Balance Activities'!$C$347:$C$396,'4. Material Balance Activities'!$J$347:$J$396,NA,0,1)-_xlfn.XLOOKUP(B1755,'4. Material Balance Activities'!$C$347:$C$396,'4. Material Balance Activities'!$P$347:$P$396,NA,0,1))*G1755)*(1-F1755)</f>
        <v>0.1045752648387097</v>
      </c>
      <c r="M1755" s="105" t="s">
        <v>214</v>
      </c>
      <c r="N1755" s="83" t="s">
        <v>214</v>
      </c>
    </row>
    <row r="1756" spans="1:14" x14ac:dyDescent="0.25">
      <c r="A1756" s="79" t="s">
        <v>390</v>
      </c>
      <c r="B1756" s="133" t="s">
        <v>242</v>
      </c>
      <c r="C1756" s="137" t="s">
        <v>423</v>
      </c>
      <c r="D1756" s="81" t="str">
        <f>IFERROR(IF(C1756="No CAS","",INDEX('DEQ Pollutant List'!$C$7:$C$611,MATCH('5. Pollutant Emissions - MB'!C1756,'DEQ Pollutant List'!$B$7:$B$611,0))),"")</f>
        <v>Propylene glycol monomethyl ether</v>
      </c>
      <c r="E1756" s="115"/>
      <c r="F1756" s="138">
        <v>0</v>
      </c>
      <c r="G1756" s="139">
        <v>0.42930000000000001</v>
      </c>
      <c r="H1756" s="104"/>
      <c r="I1756" s="102" cm="1">
        <f t="array" ref="I1756">((_xlfn.XLOOKUP(B1756,'4. Material Balance Activities'!$C$347:$C$396,'4. Material Balance Activities'!$G$347:$G$396,NA,0,1)-_xlfn.XLOOKUP(B1756,'4. Material Balance Activities'!$C$347:$C$396,'4. Material Balance Activities'!$M$347:$M$396,NA,0,1))*G1756)*(1-F1756)</f>
        <v>44.006924808000008</v>
      </c>
      <c r="J1756" s="105" t="s">
        <v>214</v>
      </c>
      <c r="K1756" s="83" t="s">
        <v>214</v>
      </c>
      <c r="L1756" s="102" cm="1">
        <f t="array" ref="L1756">((_xlfn.XLOOKUP(B1756,'4. Material Balance Activities'!$C$347:$C$396,'4. Material Balance Activities'!$J$347:$J$396,NA,0,1)-_xlfn.XLOOKUP(B1756,'4. Material Balance Activities'!$C$347:$C$396,'4. Material Balance Activities'!$P$347:$P$396,NA,0,1))*G1756)*(1-F1756)</f>
        <v>0.17744727745161296</v>
      </c>
      <c r="M1756" s="105" t="s">
        <v>214</v>
      </c>
      <c r="N1756" s="83" t="s">
        <v>214</v>
      </c>
    </row>
    <row r="1757" spans="1:14" x14ac:dyDescent="0.25">
      <c r="A1757" s="79" t="s">
        <v>390</v>
      </c>
      <c r="B1757" s="133" t="s">
        <v>243</v>
      </c>
      <c r="C1757" s="137" t="s">
        <v>428</v>
      </c>
      <c r="D1757" s="81" t="s">
        <v>443</v>
      </c>
      <c r="E1757" s="115"/>
      <c r="F1757" s="138">
        <v>0</v>
      </c>
      <c r="G1757" s="139">
        <v>0.01</v>
      </c>
      <c r="H1757" s="104"/>
      <c r="I1757" s="102" cm="1">
        <f t="array" ref="I1757">((_xlfn.XLOOKUP(B1757,'4. Material Balance Activities'!$C$347:$C$396,'4. Material Balance Activities'!$G$347:$G$396,NA,0,1)-_xlfn.XLOOKUP(B1757,'4. Material Balance Activities'!$C$347:$C$396,'4. Material Balance Activities'!$M$347:$M$396,NA,0,1))*G1757)*(1-F1757)</f>
        <v>1.0408365000000002</v>
      </c>
      <c r="J1757" s="105" t="s">
        <v>214</v>
      </c>
      <c r="K1757" s="83" t="s">
        <v>214</v>
      </c>
      <c r="L1757" s="102" cm="1">
        <f t="array" ref="L1757">((_xlfn.XLOOKUP(B1757,'4. Material Balance Activities'!$C$347:$C$396,'4. Material Balance Activities'!$J$347:$J$396,NA,0,1)-_xlfn.XLOOKUP(B1757,'4. Material Balance Activities'!$C$347:$C$396,'4. Material Balance Activities'!$P$347:$P$396,NA,0,1))*G1757)*(1-F1757)</f>
        <v>4.1969213709677428E-3</v>
      </c>
      <c r="M1757" s="105" t="s">
        <v>214</v>
      </c>
      <c r="N1757" s="83" t="s">
        <v>214</v>
      </c>
    </row>
    <row r="1758" spans="1:14" x14ac:dyDescent="0.25">
      <c r="A1758" s="79" t="s">
        <v>390</v>
      </c>
      <c r="B1758" s="133" t="s">
        <v>243</v>
      </c>
      <c r="C1758" s="137" t="s">
        <v>431</v>
      </c>
      <c r="D1758" s="81" t="str">
        <f>IFERROR(IF(C1758="No CAS","",INDEX('DEQ Pollutant List'!$C$7:$C$611,MATCH('5. Pollutant Emissions - MB'!C1758,'DEQ Pollutant List'!$B$7:$B$611,0))),"")</f>
        <v>1,2,4-Trimethylbenzene</v>
      </c>
      <c r="E1758" s="115"/>
      <c r="F1758" s="138">
        <v>0</v>
      </c>
      <c r="G1758" s="139">
        <v>6.3E-2</v>
      </c>
      <c r="H1758" s="104"/>
      <c r="I1758" s="102" cm="1">
        <f t="array" ref="I1758">((_xlfn.XLOOKUP(B1758,'4. Material Balance Activities'!$C$347:$C$396,'4. Material Balance Activities'!$G$347:$G$396,NA,0,1)-_xlfn.XLOOKUP(B1758,'4. Material Balance Activities'!$C$347:$C$396,'4. Material Balance Activities'!$M$347:$M$396,NA,0,1))*G1758)*(1-F1758)</f>
        <v>6.5572699500000011</v>
      </c>
      <c r="J1758" s="105" t="s">
        <v>214</v>
      </c>
      <c r="K1758" s="83" t="s">
        <v>214</v>
      </c>
      <c r="L1758" s="102" cm="1">
        <f t="array" ref="L1758">((_xlfn.XLOOKUP(B1758,'4. Material Balance Activities'!$C$347:$C$396,'4. Material Balance Activities'!$J$347:$J$396,NA,0,1)-_xlfn.XLOOKUP(B1758,'4. Material Balance Activities'!$C$347:$C$396,'4. Material Balance Activities'!$P$347:$P$396,NA,0,1))*G1758)*(1-F1758)</f>
        <v>2.6440604637096781E-2</v>
      </c>
      <c r="M1758" s="105" t="s">
        <v>214</v>
      </c>
      <c r="N1758" s="83" t="s">
        <v>214</v>
      </c>
    </row>
    <row r="1759" spans="1:14" x14ac:dyDescent="0.25">
      <c r="A1759" s="79" t="s">
        <v>390</v>
      </c>
      <c r="B1759" s="133" t="s">
        <v>244</v>
      </c>
      <c r="C1759" s="137" t="s">
        <v>432</v>
      </c>
      <c r="D1759" s="81" t="str">
        <f>IFERROR(IF(C1759="No CAS","",INDEX('DEQ Pollutant List'!$C$7:$C$611,MATCH('5. Pollutant Emissions - MB'!C1759,'DEQ Pollutant List'!$B$7:$B$611,0))),"")</f>
        <v>Propylene glycol monomethyl ether acetate</v>
      </c>
      <c r="E1759" s="115"/>
      <c r="F1759" s="138">
        <v>0</v>
      </c>
      <c r="G1759" s="139">
        <v>0.20569999999999999</v>
      </c>
      <c r="H1759" s="104"/>
      <c r="I1759" s="102" cm="1">
        <f t="array" ref="I1759">((_xlfn.XLOOKUP(B1759,'4. Material Balance Activities'!$C$347:$C$396,'4. Material Balance Activities'!$G$347:$G$396,NA,0,1)-_xlfn.XLOOKUP(B1759,'4. Material Balance Activities'!$C$347:$C$396,'4. Material Balance Activities'!$M$347:$M$396,NA,0,1))*G1759)*(1-F1759)</f>
        <v>49.550414759999995</v>
      </c>
      <c r="J1759" s="105" t="s">
        <v>214</v>
      </c>
      <c r="K1759" s="83" t="s">
        <v>214</v>
      </c>
      <c r="L1759" s="102" cm="1">
        <f t="array" ref="L1759">((_xlfn.XLOOKUP(B1759,'4. Material Balance Activities'!$C$347:$C$396,'4. Material Balance Activities'!$J$347:$J$396,NA,0,1)-_xlfn.XLOOKUP(B1759,'4. Material Balance Activities'!$C$347:$C$396,'4. Material Balance Activities'!$P$347:$P$396,NA,0,1))*G1759)*(1-F1759)</f>
        <v>0.199800059516129</v>
      </c>
      <c r="M1759" s="105" t="s">
        <v>214</v>
      </c>
      <c r="N1759" s="83" t="s">
        <v>214</v>
      </c>
    </row>
    <row r="1760" spans="1:14" x14ac:dyDescent="0.25">
      <c r="A1760" s="79" t="s">
        <v>390</v>
      </c>
      <c r="B1760" s="133" t="s">
        <v>244</v>
      </c>
      <c r="C1760" s="137" t="s">
        <v>425</v>
      </c>
      <c r="D1760" s="81" t="str">
        <f>IFERROR(IF(C1760="No CAS","",INDEX('DEQ Pollutant List'!$C$7:$C$611,MATCH('5. Pollutant Emissions - MB'!C1760,'DEQ Pollutant List'!$B$7:$B$611,0))),"")</f>
        <v>2-Butanone (methyl ethyl ketone)</v>
      </c>
      <c r="E1760" s="115"/>
      <c r="F1760" s="138">
        <v>0</v>
      </c>
      <c r="G1760" s="139">
        <v>0.77510000000000001</v>
      </c>
      <c r="H1760" s="104"/>
      <c r="I1760" s="102" cm="1">
        <f t="array" ref="I1760">((_xlfn.XLOOKUP(B1760,'4. Material Balance Activities'!$C$347:$C$396,'4. Material Balance Activities'!$G$347:$G$396,NA,0,1)-_xlfn.XLOOKUP(B1760,'4. Material Balance Activities'!$C$347:$C$396,'4. Material Balance Activities'!$M$347:$M$396,NA,0,1))*G1760)*(1-F1760)</f>
        <v>186.71135867999999</v>
      </c>
      <c r="J1760" s="105" t="s">
        <v>214</v>
      </c>
      <c r="K1760" s="83" t="s">
        <v>214</v>
      </c>
      <c r="L1760" s="102" cm="1">
        <f t="array" ref="L1760">((_xlfn.XLOOKUP(B1760,'4. Material Balance Activities'!$C$347:$C$396,'4. Material Balance Activities'!$J$347:$J$396,NA,0,1)-_xlfn.XLOOKUP(B1760,'4. Material Balance Activities'!$C$347:$C$396,'4. Material Balance Activities'!$P$347:$P$396,NA,0,1))*G1760)*(1-F1760)</f>
        <v>0.75286838177419346</v>
      </c>
      <c r="M1760" s="105" t="s">
        <v>214</v>
      </c>
      <c r="N1760" s="83" t="s">
        <v>214</v>
      </c>
    </row>
    <row r="1761" spans="1:14" x14ac:dyDescent="0.25">
      <c r="A1761" s="79" t="s">
        <v>390</v>
      </c>
      <c r="B1761" s="133" t="s">
        <v>245</v>
      </c>
      <c r="C1761" s="137" t="s">
        <v>438</v>
      </c>
      <c r="D1761" s="81" t="s">
        <v>439</v>
      </c>
      <c r="E1761" s="115"/>
      <c r="F1761" s="138">
        <v>0</v>
      </c>
      <c r="G1761" s="139">
        <v>0.01</v>
      </c>
      <c r="H1761" s="104"/>
      <c r="I1761" s="102" cm="1">
        <f t="array" ref="I1761">((_xlfn.XLOOKUP(B1761,'4. Material Balance Activities'!$C$347:$C$396,'4. Material Balance Activities'!$G$347:$G$396,NA,0,1)-_xlfn.XLOOKUP(B1761,'4. Material Balance Activities'!$C$347:$C$396,'4. Material Balance Activities'!$M$347:$M$396,NA,0,1))*G1761)*(1-F1761)</f>
        <v>3.1331519999999999</v>
      </c>
      <c r="J1761" s="105" t="s">
        <v>214</v>
      </c>
      <c r="K1761" s="83" t="s">
        <v>214</v>
      </c>
      <c r="L1761" s="102" cm="1">
        <f t="array" ref="L1761">((_xlfn.XLOOKUP(B1761,'4. Material Balance Activities'!$C$347:$C$396,'4. Material Balance Activities'!$J$347:$J$396,NA,0,1)-_xlfn.XLOOKUP(B1761,'4. Material Balance Activities'!$C$347:$C$396,'4. Material Balance Activities'!$P$347:$P$396,NA,0,1))*G1761)*(1-F1761)</f>
        <v>1.2633677419354838E-2</v>
      </c>
      <c r="M1761" s="105" t="s">
        <v>214</v>
      </c>
      <c r="N1761" s="83" t="s">
        <v>214</v>
      </c>
    </row>
    <row r="1762" spans="1:14" x14ac:dyDescent="0.25">
      <c r="A1762" s="79" t="s">
        <v>390</v>
      </c>
      <c r="B1762" s="133" t="s">
        <v>245</v>
      </c>
      <c r="C1762" s="137" t="s">
        <v>179</v>
      </c>
      <c r="D1762" s="81" t="str">
        <f>IFERROR(IF(C1762="No CAS","",INDEX('DEQ Pollutant List'!$C$7:$C$611,MATCH('5. Pollutant Emissions - MB'!C1762,'DEQ Pollutant List'!$B$7:$B$611,0))),"")</f>
        <v>Cobalt and compounds</v>
      </c>
      <c r="E1762" s="115"/>
      <c r="F1762" s="138">
        <v>0</v>
      </c>
      <c r="G1762" s="139">
        <v>0.01</v>
      </c>
      <c r="H1762" s="104" t="s">
        <v>421</v>
      </c>
      <c r="I1762" s="102" cm="1">
        <f t="array" ref="I1762">((_xlfn.XLOOKUP(B1762,'4. Material Balance Activities'!$C$347:$C$396,'4. Material Balance Activities'!$G$347:$G$396,NA,0,1)-_xlfn.XLOOKUP(B1762,'4. Material Balance Activities'!$C$347:$C$396,'4. Material Balance Activities'!$M$347:$M$396,NA,0,1))*G1762)*(1-F1762)</f>
        <v>3.1331519999999999</v>
      </c>
      <c r="J1762" s="105" t="s">
        <v>214</v>
      </c>
      <c r="K1762" s="83" t="s">
        <v>214</v>
      </c>
      <c r="L1762" s="102" cm="1">
        <f t="array" ref="L1762">((_xlfn.XLOOKUP(B1762,'4. Material Balance Activities'!$C$347:$C$396,'4. Material Balance Activities'!$J$347:$J$396,NA,0,1)-_xlfn.XLOOKUP(B1762,'4. Material Balance Activities'!$C$347:$C$396,'4. Material Balance Activities'!$P$347:$P$396,NA,0,1))*G1762)*(1-F1762)</f>
        <v>1.2633677419354838E-2</v>
      </c>
      <c r="M1762" s="105" t="s">
        <v>214</v>
      </c>
      <c r="N1762" s="83" t="s">
        <v>214</v>
      </c>
    </row>
    <row r="1763" spans="1:14" x14ac:dyDescent="0.25">
      <c r="A1763" s="79" t="s">
        <v>390</v>
      </c>
      <c r="B1763" s="133" t="s">
        <v>246</v>
      </c>
      <c r="C1763" s="137" t="s">
        <v>438</v>
      </c>
      <c r="D1763" s="81" t="s">
        <v>439</v>
      </c>
      <c r="E1763" s="115"/>
      <c r="F1763" s="138">
        <v>0</v>
      </c>
      <c r="G1763" s="139">
        <v>0.01</v>
      </c>
      <c r="H1763" s="104"/>
      <c r="I1763" s="102" cm="1">
        <f t="array" ref="I1763">((_xlfn.XLOOKUP(B1763,'4. Material Balance Activities'!$C$347:$C$396,'4. Material Balance Activities'!$G$347:$G$396,NA,0,1)-_xlfn.XLOOKUP(B1763,'4. Material Balance Activities'!$C$347:$C$396,'4. Material Balance Activities'!$M$347:$M$396,NA,0,1))*G1763)*(1-F1763)</f>
        <v>16.988235000000003</v>
      </c>
      <c r="J1763" s="105" t="s">
        <v>214</v>
      </c>
      <c r="K1763" s="83" t="s">
        <v>214</v>
      </c>
      <c r="L1763" s="102" cm="1">
        <f t="array" ref="L1763">((_xlfn.XLOOKUP(B1763,'4. Material Balance Activities'!$C$347:$C$396,'4. Material Balance Activities'!$J$347:$J$396,NA,0,1)-_xlfn.XLOOKUP(B1763,'4. Material Balance Activities'!$C$347:$C$396,'4. Material Balance Activities'!$P$347:$P$396,NA,0,1))*G1763)*(1-F1763)</f>
        <v>6.8500947580645177E-2</v>
      </c>
      <c r="M1763" s="105" t="s">
        <v>214</v>
      </c>
      <c r="N1763" s="83" t="s">
        <v>214</v>
      </c>
    </row>
    <row r="1764" spans="1:14" x14ac:dyDescent="0.25">
      <c r="A1764" s="79" t="s">
        <v>390</v>
      </c>
      <c r="B1764" s="133" t="s">
        <v>246</v>
      </c>
      <c r="C1764" s="137" t="s">
        <v>432</v>
      </c>
      <c r="D1764" s="81" t="str">
        <f>IFERROR(IF(C1764="No CAS","",INDEX('DEQ Pollutant List'!$C$7:$C$611,MATCH('5. Pollutant Emissions - MB'!C1764,'DEQ Pollutant List'!$B$7:$B$611,0))),"")</f>
        <v>Propylene glycol monomethyl ether acetate</v>
      </c>
      <c r="E1764" s="115"/>
      <c r="F1764" s="138">
        <v>0</v>
      </c>
      <c r="G1764" s="139">
        <v>1E-3</v>
      </c>
      <c r="H1764" s="104"/>
      <c r="I1764" s="102" cm="1">
        <f t="array" ref="I1764">((_xlfn.XLOOKUP(B1764,'4. Material Balance Activities'!$C$347:$C$396,'4. Material Balance Activities'!$G$347:$G$396,NA,0,1)-_xlfn.XLOOKUP(B1764,'4. Material Balance Activities'!$C$347:$C$396,'4. Material Balance Activities'!$M$347:$M$396,NA,0,1))*G1764)*(1-F1764)</f>
        <v>1.6988235000000003</v>
      </c>
      <c r="J1764" s="105" t="s">
        <v>214</v>
      </c>
      <c r="K1764" s="83" t="s">
        <v>214</v>
      </c>
      <c r="L1764" s="102" cm="1">
        <f t="array" ref="L1764">((_xlfn.XLOOKUP(B1764,'4. Material Balance Activities'!$C$347:$C$396,'4. Material Balance Activities'!$J$347:$J$396,NA,0,1)-_xlfn.XLOOKUP(B1764,'4. Material Balance Activities'!$C$347:$C$396,'4. Material Balance Activities'!$P$347:$P$396,NA,0,1))*G1764)*(1-F1764)</f>
        <v>6.8500947580645176E-3</v>
      </c>
      <c r="M1764" s="105" t="s">
        <v>214</v>
      </c>
      <c r="N1764" s="83" t="s">
        <v>214</v>
      </c>
    </row>
    <row r="1765" spans="1:14" x14ac:dyDescent="0.25">
      <c r="A1765" s="79" t="s">
        <v>390</v>
      </c>
      <c r="B1765" s="133" t="s">
        <v>247</v>
      </c>
      <c r="C1765" s="137" t="s">
        <v>432</v>
      </c>
      <c r="D1765" s="81" t="str">
        <f>IFERROR(IF(C1765="No CAS","",INDEX('DEQ Pollutant List'!$C$7:$C$611,MATCH('5. Pollutant Emissions - MB'!C1765,'DEQ Pollutant List'!$B$7:$B$611,0))),"")</f>
        <v>Propylene glycol monomethyl ether acetate</v>
      </c>
      <c r="E1765" s="115"/>
      <c r="F1765" s="138">
        <v>0</v>
      </c>
      <c r="G1765" s="139">
        <v>0.01</v>
      </c>
      <c r="H1765" s="104"/>
      <c r="I1765" s="102" cm="1">
        <f t="array" ref="I1765">((_xlfn.XLOOKUP(B1765,'4. Material Balance Activities'!$C$347:$C$396,'4. Material Balance Activities'!$G$347:$G$396,NA,0,1)-_xlfn.XLOOKUP(B1765,'4. Material Balance Activities'!$C$347:$C$396,'4. Material Balance Activities'!$M$347:$M$396,NA,0,1))*G1765)*(1-F1765)</f>
        <v>6.9347850000000006</v>
      </c>
      <c r="J1765" s="105" t="s">
        <v>214</v>
      </c>
      <c r="K1765" s="83" t="s">
        <v>214</v>
      </c>
      <c r="L1765" s="102" cm="1">
        <f t="array" ref="L1765">((_xlfn.XLOOKUP(B1765,'4. Material Balance Activities'!$C$347:$C$396,'4. Material Balance Activities'!$J$347:$J$396,NA,0,1)-_xlfn.XLOOKUP(B1765,'4. Material Balance Activities'!$C$347:$C$396,'4. Material Balance Activities'!$P$347:$P$396,NA,0,1))*G1765)*(1-F1765)</f>
        <v>2.7962842741935487E-2</v>
      </c>
      <c r="M1765" s="105" t="s">
        <v>214</v>
      </c>
      <c r="N1765" s="83" t="s">
        <v>214</v>
      </c>
    </row>
    <row r="1766" spans="1:14" x14ac:dyDescent="0.25">
      <c r="A1766" s="79" t="s">
        <v>390</v>
      </c>
      <c r="B1766" s="133" t="s">
        <v>247</v>
      </c>
      <c r="C1766" s="137" t="s">
        <v>438</v>
      </c>
      <c r="D1766" s="81" t="s">
        <v>439</v>
      </c>
      <c r="E1766" s="115"/>
      <c r="F1766" s="138">
        <v>0</v>
      </c>
      <c r="G1766" s="139">
        <v>0.01</v>
      </c>
      <c r="H1766" s="104"/>
      <c r="I1766" s="102" cm="1">
        <f t="array" ref="I1766">((_xlfn.XLOOKUP(B1766,'4. Material Balance Activities'!$C$347:$C$396,'4. Material Balance Activities'!$G$347:$G$396,NA,0,1)-_xlfn.XLOOKUP(B1766,'4. Material Balance Activities'!$C$347:$C$396,'4. Material Balance Activities'!$M$347:$M$396,NA,0,1))*G1766)*(1-F1766)</f>
        <v>6.9347850000000006</v>
      </c>
      <c r="J1766" s="105" t="s">
        <v>214</v>
      </c>
      <c r="K1766" s="83" t="s">
        <v>214</v>
      </c>
      <c r="L1766" s="102" cm="1">
        <f t="array" ref="L1766">((_xlfn.XLOOKUP(B1766,'4. Material Balance Activities'!$C$347:$C$396,'4. Material Balance Activities'!$J$347:$J$396,NA,0,1)-_xlfn.XLOOKUP(B1766,'4. Material Balance Activities'!$C$347:$C$396,'4. Material Balance Activities'!$P$347:$P$396,NA,0,1))*G1766)*(1-F1766)</f>
        <v>2.7962842741935487E-2</v>
      </c>
      <c r="M1766" s="105" t="s">
        <v>214</v>
      </c>
      <c r="N1766" s="83" t="s">
        <v>214</v>
      </c>
    </row>
    <row r="1767" spans="1:14" x14ac:dyDescent="0.25">
      <c r="A1767" s="79" t="s">
        <v>390</v>
      </c>
      <c r="B1767" s="133" t="s">
        <v>247</v>
      </c>
      <c r="C1767" s="137" t="s">
        <v>179</v>
      </c>
      <c r="D1767" s="81" t="str">
        <f>IFERROR(IF(C1767="No CAS","",INDEX('DEQ Pollutant List'!$C$7:$C$611,MATCH('5. Pollutant Emissions - MB'!C1767,'DEQ Pollutant List'!$B$7:$B$611,0))),"")</f>
        <v>Cobalt and compounds</v>
      </c>
      <c r="E1767" s="115"/>
      <c r="F1767" s="138">
        <f>1-(1-0.75)*(1-0.992)</f>
        <v>0.998</v>
      </c>
      <c r="G1767" s="139">
        <v>1E-3</v>
      </c>
      <c r="H1767" s="104" t="s">
        <v>421</v>
      </c>
      <c r="I1767" s="102" cm="1">
        <f t="array" ref="I1767">((_xlfn.XLOOKUP(B1767,'4. Material Balance Activities'!$C$347:$C$396,'4. Material Balance Activities'!$G$347:$G$396,NA,0,1)-_xlfn.XLOOKUP(B1767,'4. Material Balance Activities'!$C$347:$C$396,'4. Material Balance Activities'!$M$347:$M$396,NA,0,1))*G1767)*(1-F1767)</f>
        <v>1.3869570000000014E-3</v>
      </c>
      <c r="J1767" s="105" t="s">
        <v>214</v>
      </c>
      <c r="K1767" s="83" t="s">
        <v>214</v>
      </c>
      <c r="L1767" s="102" cm="1">
        <f t="array" ref="L1767">((_xlfn.XLOOKUP(B1767,'4. Material Balance Activities'!$C$347:$C$396,'4. Material Balance Activities'!$J$347:$J$396,NA,0,1)-_xlfn.XLOOKUP(B1767,'4. Material Balance Activities'!$C$347:$C$396,'4. Material Balance Activities'!$P$347:$P$396,NA,0,1))*G1767)*(1-F1767)</f>
        <v>5.5925685483871028E-6</v>
      </c>
      <c r="M1767" s="105" t="s">
        <v>214</v>
      </c>
      <c r="N1767" s="83" t="s">
        <v>214</v>
      </c>
    </row>
    <row r="1768" spans="1:14" x14ac:dyDescent="0.25">
      <c r="A1768" s="79" t="s">
        <v>390</v>
      </c>
      <c r="B1768" s="133" t="s">
        <v>248</v>
      </c>
      <c r="C1768" s="137" t="s">
        <v>438</v>
      </c>
      <c r="D1768" s="81" t="s">
        <v>439</v>
      </c>
      <c r="E1768" s="115"/>
      <c r="F1768" s="138">
        <v>0</v>
      </c>
      <c r="G1768" s="139">
        <v>0.01</v>
      </c>
      <c r="H1768" s="104"/>
      <c r="I1768" s="102" cm="1">
        <f t="array" ref="I1768">((_xlfn.XLOOKUP(B1768,'4. Material Balance Activities'!$C$347:$C$396,'4. Material Balance Activities'!$G$347:$G$396,NA,0,1)-_xlfn.XLOOKUP(B1768,'4. Material Balance Activities'!$C$347:$C$396,'4. Material Balance Activities'!$M$347:$M$396,NA,0,1))*G1768)*(1-F1768)</f>
        <v>2.6261400000000004</v>
      </c>
      <c r="J1768" s="105" t="s">
        <v>214</v>
      </c>
      <c r="K1768" s="83" t="s">
        <v>214</v>
      </c>
      <c r="L1768" s="102" cm="1">
        <f t="array" ref="L1768">((_xlfn.XLOOKUP(B1768,'4. Material Balance Activities'!$C$347:$C$396,'4. Material Balance Activities'!$J$347:$J$396,NA,0,1)-_xlfn.XLOOKUP(B1768,'4. Material Balance Activities'!$C$347:$C$396,'4. Material Balance Activities'!$P$347:$P$396,NA,0,1))*G1768)*(1-F1768)</f>
        <v>1.0589274193548388E-2</v>
      </c>
      <c r="M1768" s="105" t="s">
        <v>214</v>
      </c>
      <c r="N1768" s="83" t="s">
        <v>214</v>
      </c>
    </row>
    <row r="1769" spans="1:14" x14ac:dyDescent="0.25">
      <c r="A1769" s="79" t="s">
        <v>390</v>
      </c>
      <c r="B1769" s="133" t="s">
        <v>248</v>
      </c>
      <c r="C1769" s="137" t="s">
        <v>432</v>
      </c>
      <c r="D1769" s="81" t="str">
        <f>IFERROR(IF(C1769="No CAS","",INDEX('DEQ Pollutant List'!$C$7:$C$611,MATCH('5. Pollutant Emissions - MB'!C1769,'DEQ Pollutant List'!$B$7:$B$611,0))),"")</f>
        <v>Propylene glycol monomethyl ether acetate</v>
      </c>
      <c r="E1769" s="115"/>
      <c r="F1769" s="138">
        <v>0</v>
      </c>
      <c r="G1769" s="139">
        <v>0.08</v>
      </c>
      <c r="H1769" s="104"/>
      <c r="I1769" s="102" cm="1">
        <f t="array" ref="I1769">((_xlfn.XLOOKUP(B1769,'4. Material Balance Activities'!$C$347:$C$396,'4. Material Balance Activities'!$G$347:$G$396,NA,0,1)-_xlfn.XLOOKUP(B1769,'4. Material Balance Activities'!$C$347:$C$396,'4. Material Balance Activities'!$M$347:$M$396,NA,0,1))*G1769)*(1-F1769)</f>
        <v>21.009120000000003</v>
      </c>
      <c r="J1769" s="105" t="s">
        <v>214</v>
      </c>
      <c r="K1769" s="83" t="s">
        <v>214</v>
      </c>
      <c r="L1769" s="102" cm="1">
        <f t="array" ref="L1769">((_xlfn.XLOOKUP(B1769,'4. Material Balance Activities'!$C$347:$C$396,'4. Material Balance Activities'!$J$347:$J$396,NA,0,1)-_xlfn.XLOOKUP(B1769,'4. Material Balance Activities'!$C$347:$C$396,'4. Material Balance Activities'!$P$347:$P$396,NA,0,1))*G1769)*(1-F1769)</f>
        <v>8.4714193548387107E-2</v>
      </c>
      <c r="M1769" s="105" t="s">
        <v>214</v>
      </c>
      <c r="N1769" s="83" t="s">
        <v>214</v>
      </c>
    </row>
    <row r="1770" spans="1:14" x14ac:dyDescent="0.25">
      <c r="A1770" s="79" t="s">
        <v>390</v>
      </c>
      <c r="B1770" s="133" t="s">
        <v>249</v>
      </c>
      <c r="C1770" s="137" t="s">
        <v>438</v>
      </c>
      <c r="D1770" s="81" t="s">
        <v>439</v>
      </c>
      <c r="E1770" s="115"/>
      <c r="F1770" s="138">
        <v>0</v>
      </c>
      <c r="G1770" s="139">
        <v>0.01</v>
      </c>
      <c r="H1770" s="104"/>
      <c r="I1770" s="102" cm="1">
        <f t="array" ref="I1770">((_xlfn.XLOOKUP(B1770,'4. Material Balance Activities'!$C$347:$C$396,'4. Material Balance Activities'!$G$347:$G$396,NA,0,1)-_xlfn.XLOOKUP(B1770,'4. Material Balance Activities'!$C$347:$C$396,'4. Material Balance Activities'!$M$347:$M$396,NA,0,1))*G1770)*(1-F1770)</f>
        <v>2.8338749999999999</v>
      </c>
      <c r="J1770" s="105" t="s">
        <v>214</v>
      </c>
      <c r="K1770" s="83" t="s">
        <v>214</v>
      </c>
      <c r="L1770" s="102" cm="1">
        <f t="array" ref="L1770">((_xlfn.XLOOKUP(B1770,'4. Material Balance Activities'!$C$347:$C$396,'4. Material Balance Activities'!$J$347:$J$396,NA,0,1)-_xlfn.XLOOKUP(B1770,'4. Material Balance Activities'!$C$347:$C$396,'4. Material Balance Activities'!$P$347:$P$396,NA,0,1))*G1770)*(1-F1770)</f>
        <v>1.1426915322580644E-2</v>
      </c>
      <c r="M1770" s="105" t="s">
        <v>214</v>
      </c>
      <c r="N1770" s="83" t="s">
        <v>214</v>
      </c>
    </row>
    <row r="1771" spans="1:14" x14ac:dyDescent="0.25">
      <c r="A1771" s="79" t="s">
        <v>390</v>
      </c>
      <c r="B1771" s="133" t="s">
        <v>249</v>
      </c>
      <c r="C1771" s="137" t="s">
        <v>432</v>
      </c>
      <c r="D1771" s="81" t="str">
        <f>IFERROR(IF(C1771="No CAS","",INDEX('DEQ Pollutant List'!$C$7:$C$611,MATCH('5. Pollutant Emissions - MB'!C1771,'DEQ Pollutant List'!$B$7:$B$611,0))),"")</f>
        <v>Propylene glycol monomethyl ether acetate</v>
      </c>
      <c r="E1771" s="115"/>
      <c r="F1771" s="138">
        <v>0</v>
      </c>
      <c r="G1771" s="139">
        <v>0.03</v>
      </c>
      <c r="H1771" s="104"/>
      <c r="I1771" s="102" cm="1">
        <f t="array" ref="I1771">((_xlfn.XLOOKUP(B1771,'4. Material Balance Activities'!$C$347:$C$396,'4. Material Balance Activities'!$G$347:$G$396,NA,0,1)-_xlfn.XLOOKUP(B1771,'4. Material Balance Activities'!$C$347:$C$396,'4. Material Balance Activities'!$M$347:$M$396,NA,0,1))*G1771)*(1-F1771)</f>
        <v>8.5016249999999989</v>
      </c>
      <c r="J1771" s="105" t="s">
        <v>214</v>
      </c>
      <c r="K1771" s="83" t="s">
        <v>214</v>
      </c>
      <c r="L1771" s="102" cm="1">
        <f t="array" ref="L1771">((_xlfn.XLOOKUP(B1771,'4. Material Balance Activities'!$C$347:$C$396,'4. Material Balance Activities'!$J$347:$J$396,NA,0,1)-_xlfn.XLOOKUP(B1771,'4. Material Balance Activities'!$C$347:$C$396,'4. Material Balance Activities'!$P$347:$P$396,NA,0,1))*G1771)*(1-F1771)</f>
        <v>3.428074596774193E-2</v>
      </c>
      <c r="M1771" s="105" t="s">
        <v>214</v>
      </c>
      <c r="N1771" s="83" t="s">
        <v>214</v>
      </c>
    </row>
    <row r="1772" spans="1:14" x14ac:dyDescent="0.25">
      <c r="A1772" s="79" t="s">
        <v>390</v>
      </c>
      <c r="B1772" s="133" t="s">
        <v>250</v>
      </c>
      <c r="C1772" s="137" t="s">
        <v>438</v>
      </c>
      <c r="D1772" s="81" t="s">
        <v>439</v>
      </c>
      <c r="E1772" s="115"/>
      <c r="F1772" s="138">
        <v>0</v>
      </c>
      <c r="G1772" s="139">
        <v>0.01</v>
      </c>
      <c r="H1772" s="104"/>
      <c r="I1772" s="102" cm="1">
        <f t="array" ref="I1772">((_xlfn.XLOOKUP(B1772,'4. Material Balance Activities'!$C$347:$C$396,'4. Material Balance Activities'!$G$347:$G$396,NA,0,1)-_xlfn.XLOOKUP(B1772,'4. Material Balance Activities'!$C$347:$C$396,'4. Material Balance Activities'!$M$347:$M$396,NA,0,1))*G1772)*(1-F1772)</f>
        <v>3.7065600000000001</v>
      </c>
      <c r="J1772" s="105" t="s">
        <v>214</v>
      </c>
      <c r="K1772" s="83" t="s">
        <v>214</v>
      </c>
      <c r="L1772" s="102" cm="1">
        <f t="array" ref="L1772">((_xlfn.XLOOKUP(B1772,'4. Material Balance Activities'!$C$347:$C$396,'4. Material Balance Activities'!$J$347:$J$396,NA,0,1)-_xlfn.XLOOKUP(B1772,'4. Material Balance Activities'!$C$347:$C$396,'4. Material Balance Activities'!$P$347:$P$396,NA,0,1))*G1772)*(1-F1772)</f>
        <v>1.4945806451612904E-2</v>
      </c>
      <c r="M1772" s="105" t="s">
        <v>214</v>
      </c>
      <c r="N1772" s="83" t="s">
        <v>214</v>
      </c>
    </row>
    <row r="1773" spans="1:14" x14ac:dyDescent="0.25">
      <c r="A1773" s="79" t="s">
        <v>390</v>
      </c>
      <c r="B1773" s="133" t="s">
        <v>250</v>
      </c>
      <c r="C1773" s="137" t="s">
        <v>181</v>
      </c>
      <c r="D1773" s="81" t="str">
        <f>IFERROR(IF(C1773="No CAS","",INDEX('DEQ Pollutant List'!$C$7:$C$611,MATCH('5. Pollutant Emissions - MB'!C1773,'DEQ Pollutant List'!$B$7:$B$611,0))),"")</f>
        <v>Ethyl benzene</v>
      </c>
      <c r="E1773" s="115"/>
      <c r="F1773" s="138">
        <v>0</v>
      </c>
      <c r="G1773" s="139">
        <v>1E-3</v>
      </c>
      <c r="H1773" s="104"/>
      <c r="I1773" s="102" cm="1">
        <f t="array" ref="I1773">((_xlfn.XLOOKUP(B1773,'4. Material Balance Activities'!$C$347:$C$396,'4. Material Balance Activities'!$G$347:$G$396,NA,0,1)-_xlfn.XLOOKUP(B1773,'4. Material Balance Activities'!$C$347:$C$396,'4. Material Balance Activities'!$M$347:$M$396,NA,0,1))*G1773)*(1-F1773)</f>
        <v>0.37065600000000004</v>
      </c>
      <c r="J1773" s="105" t="s">
        <v>214</v>
      </c>
      <c r="K1773" s="83" t="s">
        <v>214</v>
      </c>
      <c r="L1773" s="102" cm="1">
        <f t="array" ref="L1773">((_xlfn.XLOOKUP(B1773,'4. Material Balance Activities'!$C$347:$C$396,'4. Material Balance Activities'!$J$347:$J$396,NA,0,1)-_xlfn.XLOOKUP(B1773,'4. Material Balance Activities'!$C$347:$C$396,'4. Material Balance Activities'!$P$347:$P$396,NA,0,1))*G1773)*(1-F1773)</f>
        <v>1.4945806451612904E-3</v>
      </c>
      <c r="M1773" s="105" t="s">
        <v>214</v>
      </c>
      <c r="N1773" s="83" t="s">
        <v>214</v>
      </c>
    </row>
    <row r="1774" spans="1:14" x14ac:dyDescent="0.25">
      <c r="A1774" s="79" t="s">
        <v>390</v>
      </c>
      <c r="B1774" s="133" t="s">
        <v>250</v>
      </c>
      <c r="C1774" s="137" t="s">
        <v>432</v>
      </c>
      <c r="D1774" s="81" t="str">
        <f>IFERROR(IF(C1774="No CAS","",INDEX('DEQ Pollutant List'!$C$7:$C$611,MATCH('5. Pollutant Emissions - MB'!C1774,'DEQ Pollutant List'!$B$7:$B$611,0))),"")</f>
        <v>Propylene glycol monomethyl ether acetate</v>
      </c>
      <c r="E1774" s="115"/>
      <c r="F1774" s="138">
        <v>0</v>
      </c>
      <c r="G1774" s="139">
        <v>0.02</v>
      </c>
      <c r="H1774" s="104"/>
      <c r="I1774" s="102" cm="1">
        <f t="array" ref="I1774">((_xlfn.XLOOKUP(B1774,'4. Material Balance Activities'!$C$347:$C$396,'4. Material Balance Activities'!$G$347:$G$396,NA,0,1)-_xlfn.XLOOKUP(B1774,'4. Material Balance Activities'!$C$347:$C$396,'4. Material Balance Activities'!$M$347:$M$396,NA,0,1))*G1774)*(1-F1774)</f>
        <v>7.4131200000000002</v>
      </c>
      <c r="J1774" s="105" t="s">
        <v>214</v>
      </c>
      <c r="K1774" s="83" t="s">
        <v>214</v>
      </c>
      <c r="L1774" s="102" cm="1">
        <f t="array" ref="L1774">((_xlfn.XLOOKUP(B1774,'4. Material Balance Activities'!$C$347:$C$396,'4. Material Balance Activities'!$J$347:$J$396,NA,0,1)-_xlfn.XLOOKUP(B1774,'4. Material Balance Activities'!$C$347:$C$396,'4. Material Balance Activities'!$P$347:$P$396,NA,0,1))*G1774)*(1-F1774)</f>
        <v>2.9891612903225808E-2</v>
      </c>
      <c r="M1774" s="105" t="s">
        <v>214</v>
      </c>
      <c r="N1774" s="83" t="s">
        <v>214</v>
      </c>
    </row>
    <row r="1775" spans="1:14" x14ac:dyDescent="0.25">
      <c r="A1775" s="79" t="s">
        <v>390</v>
      </c>
      <c r="B1775" s="133" t="s">
        <v>250</v>
      </c>
      <c r="C1775" s="137" t="s">
        <v>179</v>
      </c>
      <c r="D1775" s="81" t="str">
        <f>IFERROR(IF(C1775="No CAS","",INDEX('DEQ Pollutant List'!$C$7:$C$611,MATCH('5. Pollutant Emissions - MB'!C1775,'DEQ Pollutant List'!$B$7:$B$611,0))),"")</f>
        <v>Cobalt and compounds</v>
      </c>
      <c r="E1775" s="115"/>
      <c r="F1775" s="138">
        <f>1-(1-0.75)*(1-0.992)</f>
        <v>0.998</v>
      </c>
      <c r="G1775" s="139">
        <v>1E-3</v>
      </c>
      <c r="H1775" s="104" t="s">
        <v>421</v>
      </c>
      <c r="I1775" s="102" cm="1">
        <f t="array" ref="I1775">((_xlfn.XLOOKUP(B1775,'4. Material Balance Activities'!$C$347:$C$396,'4. Material Balance Activities'!$G$347:$G$396,NA,0,1)-_xlfn.XLOOKUP(B1775,'4. Material Balance Activities'!$C$347:$C$396,'4. Material Balance Activities'!$M$347:$M$396,NA,0,1))*G1775)*(1-F1775)</f>
        <v>7.413120000000007E-4</v>
      </c>
      <c r="J1775" s="105" t="s">
        <v>214</v>
      </c>
      <c r="K1775" s="83" t="s">
        <v>214</v>
      </c>
      <c r="L1775" s="102" cm="1">
        <f t="array" ref="L1775">((_xlfn.XLOOKUP(B1775,'4. Material Balance Activities'!$C$347:$C$396,'4. Material Balance Activities'!$J$347:$J$396,NA,0,1)-_xlfn.XLOOKUP(B1775,'4. Material Balance Activities'!$C$347:$C$396,'4. Material Balance Activities'!$P$347:$P$396,NA,0,1))*G1775)*(1-F1775)</f>
        <v>2.9891612903225833E-6</v>
      </c>
      <c r="M1775" s="105" t="s">
        <v>214</v>
      </c>
      <c r="N1775" s="83" t="s">
        <v>214</v>
      </c>
    </row>
    <row r="1776" spans="1:14" x14ac:dyDescent="0.25">
      <c r="A1776" s="79" t="s">
        <v>390</v>
      </c>
      <c r="B1776" s="133" t="s">
        <v>251</v>
      </c>
      <c r="C1776" s="137" t="s">
        <v>438</v>
      </c>
      <c r="D1776" s="81" t="s">
        <v>439</v>
      </c>
      <c r="E1776" s="115"/>
      <c r="F1776" s="138">
        <v>0</v>
      </c>
      <c r="G1776" s="139">
        <v>0.01</v>
      </c>
      <c r="H1776" s="104"/>
      <c r="I1776" s="102" cm="1">
        <f t="array" ref="I1776">((_xlfn.XLOOKUP(B1776,'4. Material Balance Activities'!$C$347:$C$396,'4. Material Balance Activities'!$G$347:$G$396,NA,0,1)-_xlfn.XLOOKUP(B1776,'4. Material Balance Activities'!$C$347:$C$396,'4. Material Balance Activities'!$M$347:$M$396,NA,0,1))*G1776)*(1-F1776)</f>
        <v>3.5269080000000002</v>
      </c>
      <c r="J1776" s="105" t="s">
        <v>214</v>
      </c>
      <c r="K1776" s="83" t="s">
        <v>214</v>
      </c>
      <c r="L1776" s="102" cm="1">
        <f t="array" ref="L1776">((_xlfn.XLOOKUP(B1776,'4. Material Balance Activities'!$C$347:$C$396,'4. Material Balance Activities'!$J$347:$J$396,NA,0,1)-_xlfn.XLOOKUP(B1776,'4. Material Balance Activities'!$C$347:$C$396,'4. Material Balance Activities'!$P$347:$P$396,NA,0,1))*G1776)*(1-F1776)</f>
        <v>1.4221403225806452E-2</v>
      </c>
      <c r="M1776" s="105" t="s">
        <v>214</v>
      </c>
      <c r="N1776" s="83" t="s">
        <v>214</v>
      </c>
    </row>
    <row r="1777" spans="1:14" x14ac:dyDescent="0.25">
      <c r="A1777" s="79" t="s">
        <v>390</v>
      </c>
      <c r="B1777" s="133" t="s">
        <v>251</v>
      </c>
      <c r="C1777" s="137" t="s">
        <v>181</v>
      </c>
      <c r="D1777" s="81" t="str">
        <f>IFERROR(IF(C1777="No CAS","",INDEX('DEQ Pollutant List'!$C$7:$C$611,MATCH('5. Pollutant Emissions - MB'!C1777,'DEQ Pollutant List'!$B$7:$B$611,0))),"")</f>
        <v>Ethyl benzene</v>
      </c>
      <c r="E1777" s="115"/>
      <c r="F1777" s="138">
        <v>0</v>
      </c>
      <c r="G1777" s="139">
        <v>1E-3</v>
      </c>
      <c r="H1777" s="104"/>
      <c r="I1777" s="102" cm="1">
        <f t="array" ref="I1777">((_xlfn.XLOOKUP(B1777,'4. Material Balance Activities'!$C$347:$C$396,'4. Material Balance Activities'!$G$347:$G$396,NA,0,1)-_xlfn.XLOOKUP(B1777,'4. Material Balance Activities'!$C$347:$C$396,'4. Material Balance Activities'!$M$347:$M$396,NA,0,1))*G1777)*(1-F1777)</f>
        <v>0.35269080000000003</v>
      </c>
      <c r="J1777" s="105" t="s">
        <v>214</v>
      </c>
      <c r="K1777" s="83" t="s">
        <v>214</v>
      </c>
      <c r="L1777" s="102" cm="1">
        <f t="array" ref="L1777">((_xlfn.XLOOKUP(B1777,'4. Material Balance Activities'!$C$347:$C$396,'4. Material Balance Activities'!$J$347:$J$396,NA,0,1)-_xlfn.XLOOKUP(B1777,'4. Material Balance Activities'!$C$347:$C$396,'4. Material Balance Activities'!$P$347:$P$396,NA,0,1))*G1777)*(1-F1777)</f>
        <v>1.4221403225806453E-3</v>
      </c>
      <c r="M1777" s="105" t="s">
        <v>214</v>
      </c>
      <c r="N1777" s="83" t="s">
        <v>214</v>
      </c>
    </row>
    <row r="1778" spans="1:14" x14ac:dyDescent="0.25">
      <c r="A1778" s="79" t="s">
        <v>390</v>
      </c>
      <c r="B1778" s="133" t="s">
        <v>251</v>
      </c>
      <c r="C1778" s="137" t="s">
        <v>432</v>
      </c>
      <c r="D1778" s="81" t="str">
        <f>IFERROR(IF(C1778="No CAS","",INDEX('DEQ Pollutant List'!$C$7:$C$611,MATCH('5. Pollutant Emissions - MB'!C1778,'DEQ Pollutant List'!$B$7:$B$611,0))),"")</f>
        <v>Propylene glycol monomethyl ether acetate</v>
      </c>
      <c r="E1778" s="115"/>
      <c r="F1778" s="138">
        <v>0</v>
      </c>
      <c r="G1778" s="139">
        <v>0.01</v>
      </c>
      <c r="H1778" s="104"/>
      <c r="I1778" s="102" cm="1">
        <f t="array" ref="I1778">((_xlfn.XLOOKUP(B1778,'4. Material Balance Activities'!$C$347:$C$396,'4. Material Balance Activities'!$G$347:$G$396,NA,0,1)-_xlfn.XLOOKUP(B1778,'4. Material Balance Activities'!$C$347:$C$396,'4. Material Balance Activities'!$M$347:$M$396,NA,0,1))*G1778)*(1-F1778)</f>
        <v>3.5269080000000002</v>
      </c>
      <c r="J1778" s="105" t="s">
        <v>214</v>
      </c>
      <c r="K1778" s="83" t="s">
        <v>214</v>
      </c>
      <c r="L1778" s="102" cm="1">
        <f t="array" ref="L1778">((_xlfn.XLOOKUP(B1778,'4. Material Balance Activities'!$C$347:$C$396,'4. Material Balance Activities'!$J$347:$J$396,NA,0,1)-_xlfn.XLOOKUP(B1778,'4. Material Balance Activities'!$C$347:$C$396,'4. Material Balance Activities'!$P$347:$P$396,NA,0,1))*G1778)*(1-F1778)</f>
        <v>1.4221403225806452E-2</v>
      </c>
      <c r="M1778" s="105" t="s">
        <v>214</v>
      </c>
      <c r="N1778" s="83" t="s">
        <v>214</v>
      </c>
    </row>
    <row r="1779" spans="1:14" x14ac:dyDescent="0.25">
      <c r="A1779" s="79" t="s">
        <v>390</v>
      </c>
      <c r="B1779" s="133" t="s">
        <v>251</v>
      </c>
      <c r="C1779" s="137" t="s">
        <v>179</v>
      </c>
      <c r="D1779" s="81" t="str">
        <f>IFERROR(IF(C1779="No CAS","",INDEX('DEQ Pollutant List'!$C$7:$C$611,MATCH('5. Pollutant Emissions - MB'!C1779,'DEQ Pollutant List'!$B$7:$B$611,0))),"")</f>
        <v>Cobalt and compounds</v>
      </c>
      <c r="E1779" s="115"/>
      <c r="F1779" s="138">
        <f>1-(1-0.75)*(1-0.992)</f>
        <v>0.998</v>
      </c>
      <c r="G1779" s="139">
        <v>1E-3</v>
      </c>
      <c r="H1779" s="104" t="s">
        <v>421</v>
      </c>
      <c r="I1779" s="102" cm="1">
        <f t="array" ref="I1779">((_xlfn.XLOOKUP(B1779,'4. Material Balance Activities'!$C$347:$C$396,'4. Material Balance Activities'!$G$347:$G$396,NA,0,1)-_xlfn.XLOOKUP(B1779,'4. Material Balance Activities'!$C$347:$C$396,'4. Material Balance Activities'!$M$347:$M$396,NA,0,1))*G1779)*(1-F1779)</f>
        <v>7.0538160000000068E-4</v>
      </c>
      <c r="J1779" s="105" t="s">
        <v>214</v>
      </c>
      <c r="K1779" s="83" t="s">
        <v>214</v>
      </c>
      <c r="L1779" s="102" cm="1">
        <f t="array" ref="L1779">((_xlfn.XLOOKUP(B1779,'4. Material Balance Activities'!$C$347:$C$396,'4. Material Balance Activities'!$J$347:$J$396,NA,0,1)-_xlfn.XLOOKUP(B1779,'4. Material Balance Activities'!$C$347:$C$396,'4. Material Balance Activities'!$P$347:$P$396,NA,0,1))*G1779)*(1-F1779)</f>
        <v>2.8442806451612929E-6</v>
      </c>
      <c r="M1779" s="105" t="s">
        <v>214</v>
      </c>
      <c r="N1779" s="83" t="s">
        <v>214</v>
      </c>
    </row>
    <row r="1780" spans="1:14" x14ac:dyDescent="0.25">
      <c r="A1780" s="79" t="s">
        <v>390</v>
      </c>
      <c r="B1780" s="133" t="s">
        <v>252</v>
      </c>
      <c r="C1780" s="137" t="s">
        <v>438</v>
      </c>
      <c r="D1780" s="81" t="s">
        <v>439</v>
      </c>
      <c r="E1780" s="115"/>
      <c r="F1780" s="138">
        <v>0</v>
      </c>
      <c r="G1780" s="139">
        <v>0.01</v>
      </c>
      <c r="H1780" s="104"/>
      <c r="I1780" s="102" cm="1">
        <f t="array" ref="I1780">((_xlfn.XLOOKUP(B1780,'4. Material Balance Activities'!$C$347:$C$396,'4. Material Balance Activities'!$G$347:$G$396,NA,0,1)-_xlfn.XLOOKUP(B1780,'4. Material Balance Activities'!$C$347:$C$396,'4. Material Balance Activities'!$M$347:$M$396,NA,0,1))*G1780)*(1-F1780)</f>
        <v>0.22671000000000002</v>
      </c>
      <c r="J1780" s="105" t="s">
        <v>214</v>
      </c>
      <c r="K1780" s="83" t="s">
        <v>214</v>
      </c>
      <c r="L1780" s="102" cm="1">
        <f t="array" ref="L1780">((_xlfn.XLOOKUP(B1780,'4. Material Balance Activities'!$C$347:$C$396,'4. Material Balance Activities'!$J$347:$J$396,NA,0,1)-_xlfn.XLOOKUP(B1780,'4. Material Balance Activities'!$C$347:$C$396,'4. Material Balance Activities'!$P$347:$P$396,NA,0,1))*G1780)*(1-F1780)</f>
        <v>9.1415322580645178E-4</v>
      </c>
      <c r="M1780" s="105" t="s">
        <v>214</v>
      </c>
      <c r="N1780" s="83" t="s">
        <v>214</v>
      </c>
    </row>
    <row r="1781" spans="1:14" x14ac:dyDescent="0.25">
      <c r="A1781" s="79" t="s">
        <v>390</v>
      </c>
      <c r="B1781" s="133" t="s">
        <v>252</v>
      </c>
      <c r="C1781" s="137" t="s">
        <v>432</v>
      </c>
      <c r="D1781" s="81" t="str">
        <f>IFERROR(IF(C1781="No CAS","",INDEX('DEQ Pollutant List'!$C$7:$C$611,MATCH('5. Pollutant Emissions - MB'!C1781,'DEQ Pollutant List'!$B$7:$B$611,0))),"")</f>
        <v>Propylene glycol monomethyl ether acetate</v>
      </c>
      <c r="E1781" s="115"/>
      <c r="F1781" s="138">
        <v>0</v>
      </c>
      <c r="G1781" s="139">
        <v>0.01</v>
      </c>
      <c r="H1781" s="104"/>
      <c r="I1781" s="102" cm="1">
        <f t="array" ref="I1781">((_xlfn.XLOOKUP(B1781,'4. Material Balance Activities'!$C$347:$C$396,'4. Material Balance Activities'!$G$347:$G$396,NA,0,1)-_xlfn.XLOOKUP(B1781,'4. Material Balance Activities'!$C$347:$C$396,'4. Material Balance Activities'!$M$347:$M$396,NA,0,1))*G1781)*(1-F1781)</f>
        <v>0.22671000000000002</v>
      </c>
      <c r="J1781" s="105" t="s">
        <v>214</v>
      </c>
      <c r="K1781" s="83" t="s">
        <v>214</v>
      </c>
      <c r="L1781" s="102" cm="1">
        <f t="array" ref="L1781">((_xlfn.XLOOKUP(B1781,'4. Material Balance Activities'!$C$347:$C$396,'4. Material Balance Activities'!$J$347:$J$396,NA,0,1)-_xlfn.XLOOKUP(B1781,'4. Material Balance Activities'!$C$347:$C$396,'4. Material Balance Activities'!$P$347:$P$396,NA,0,1))*G1781)*(1-F1781)</f>
        <v>9.1415322580645178E-4</v>
      </c>
      <c r="M1781" s="105" t="s">
        <v>214</v>
      </c>
      <c r="N1781" s="83" t="s">
        <v>214</v>
      </c>
    </row>
    <row r="1782" spans="1:14" x14ac:dyDescent="0.25">
      <c r="A1782" s="79" t="s">
        <v>390</v>
      </c>
      <c r="B1782" s="133" t="s">
        <v>253</v>
      </c>
      <c r="C1782" s="137" t="s">
        <v>189</v>
      </c>
      <c r="D1782" s="81" t="str">
        <f>IFERROR(IF(C1782="No CAS","",INDEX('DEQ Pollutant List'!$C$7:$C$611,MATCH('5. Pollutant Emissions - MB'!C1782,'DEQ Pollutant List'!$B$7:$B$611,0))),"")</f>
        <v>Toluene</v>
      </c>
      <c r="E1782" s="115"/>
      <c r="F1782" s="138">
        <v>0</v>
      </c>
      <c r="G1782" s="139">
        <v>0.01</v>
      </c>
      <c r="H1782" s="104"/>
      <c r="I1782" s="102" cm="1">
        <f t="array" ref="I1782">((_xlfn.XLOOKUP(B1782,'4. Material Balance Activities'!$C$347:$C$396,'4. Material Balance Activities'!$G$347:$G$396,NA,0,1)-_xlfn.XLOOKUP(B1782,'4. Material Balance Activities'!$C$347:$C$396,'4. Material Balance Activities'!$M$347:$M$396,NA,0,1))*G1782)*(1-F1782)</f>
        <v>4.1289600000000002</v>
      </c>
      <c r="J1782" s="105" t="s">
        <v>214</v>
      </c>
      <c r="K1782" s="83" t="s">
        <v>214</v>
      </c>
      <c r="L1782" s="102" cm="1">
        <f t="array" ref="L1782">((_xlfn.XLOOKUP(B1782,'4. Material Balance Activities'!$C$347:$C$396,'4. Material Balance Activities'!$J$347:$J$396,NA,0,1)-_xlfn.XLOOKUP(B1782,'4. Material Balance Activities'!$C$347:$C$396,'4. Material Balance Activities'!$P$347:$P$396,NA,0,1))*G1782)*(1-F1782)</f>
        <v>1.6649032258064519E-2</v>
      </c>
      <c r="M1782" s="105" t="s">
        <v>214</v>
      </c>
      <c r="N1782" s="83" t="s">
        <v>214</v>
      </c>
    </row>
    <row r="1783" spans="1:14" x14ac:dyDescent="0.25">
      <c r="A1783" s="79" t="s">
        <v>390</v>
      </c>
      <c r="B1783" s="133" t="s">
        <v>253</v>
      </c>
      <c r="C1783" s="137" t="s">
        <v>422</v>
      </c>
      <c r="D1783" s="81" t="str">
        <f>IFERROR(IF(C1783="No CAS","",INDEX('DEQ Pollutant List'!$C$7:$C$611,MATCH('5. Pollutant Emissions - MB'!C1783,'DEQ Pollutant List'!$B$7:$B$611,0))),"")</f>
        <v>Methyl isobutyl ketone (MIBK, hexone)</v>
      </c>
      <c r="E1783" s="115"/>
      <c r="F1783" s="138">
        <v>0</v>
      </c>
      <c r="G1783" s="139">
        <v>0.01</v>
      </c>
      <c r="H1783" s="104"/>
      <c r="I1783" s="102" cm="1">
        <f t="array" ref="I1783">((_xlfn.XLOOKUP(B1783,'4. Material Balance Activities'!$C$347:$C$396,'4. Material Balance Activities'!$G$347:$G$396,NA,0,1)-_xlfn.XLOOKUP(B1783,'4. Material Balance Activities'!$C$347:$C$396,'4. Material Balance Activities'!$M$347:$M$396,NA,0,1))*G1783)*(1-F1783)</f>
        <v>4.1289600000000002</v>
      </c>
      <c r="J1783" s="105" t="s">
        <v>214</v>
      </c>
      <c r="K1783" s="83" t="s">
        <v>214</v>
      </c>
      <c r="L1783" s="102" cm="1">
        <f t="array" ref="L1783">((_xlfn.XLOOKUP(B1783,'4. Material Balance Activities'!$C$347:$C$396,'4. Material Balance Activities'!$J$347:$J$396,NA,0,1)-_xlfn.XLOOKUP(B1783,'4. Material Balance Activities'!$C$347:$C$396,'4. Material Balance Activities'!$P$347:$P$396,NA,0,1))*G1783)*(1-F1783)</f>
        <v>1.6649032258064519E-2</v>
      </c>
      <c r="M1783" s="105" t="s">
        <v>214</v>
      </c>
      <c r="N1783" s="83" t="s">
        <v>214</v>
      </c>
    </row>
    <row r="1784" spans="1:14" x14ac:dyDescent="0.25">
      <c r="A1784" s="79" t="s">
        <v>390</v>
      </c>
      <c r="B1784" s="133" t="s">
        <v>253</v>
      </c>
      <c r="C1784" s="137" t="s">
        <v>424</v>
      </c>
      <c r="D1784" s="81" t="str">
        <f>IFERROR(IF(C1784="No CAS","",INDEX('DEQ Pollutant List'!$C$7:$C$611,MATCH('5. Pollutant Emissions - MB'!C1784,'DEQ Pollutant List'!$B$7:$B$611,0))),"")</f>
        <v>Isopropyl alcohol</v>
      </c>
      <c r="E1784" s="115"/>
      <c r="F1784" s="138">
        <v>0</v>
      </c>
      <c r="G1784" s="139">
        <v>0.01</v>
      </c>
      <c r="H1784" s="104"/>
      <c r="I1784" s="102" cm="1">
        <f t="array" ref="I1784">((_xlfn.XLOOKUP(B1784,'4. Material Balance Activities'!$C$347:$C$396,'4. Material Balance Activities'!$G$347:$G$396,NA,0,1)-_xlfn.XLOOKUP(B1784,'4. Material Balance Activities'!$C$347:$C$396,'4. Material Balance Activities'!$M$347:$M$396,NA,0,1))*G1784)*(1-F1784)</f>
        <v>4.1289600000000002</v>
      </c>
      <c r="J1784" s="105" t="s">
        <v>214</v>
      </c>
      <c r="K1784" s="83" t="s">
        <v>214</v>
      </c>
      <c r="L1784" s="102" cm="1">
        <f t="array" ref="L1784">((_xlfn.XLOOKUP(B1784,'4. Material Balance Activities'!$C$347:$C$396,'4. Material Balance Activities'!$J$347:$J$396,NA,0,1)-_xlfn.XLOOKUP(B1784,'4. Material Balance Activities'!$C$347:$C$396,'4. Material Balance Activities'!$P$347:$P$396,NA,0,1))*G1784)*(1-F1784)</f>
        <v>1.6649032258064519E-2</v>
      </c>
      <c r="M1784" s="105" t="s">
        <v>214</v>
      </c>
      <c r="N1784" s="83" t="s">
        <v>214</v>
      </c>
    </row>
    <row r="1785" spans="1:14" x14ac:dyDescent="0.25">
      <c r="A1785" s="79" t="s">
        <v>390</v>
      </c>
      <c r="B1785" s="133" t="s">
        <v>253</v>
      </c>
      <c r="C1785" s="137" t="s">
        <v>420</v>
      </c>
      <c r="D1785" s="81" t="str">
        <f>IFERROR(IF(C1785="No CAS","",INDEX('DEQ Pollutant List'!$C$7:$C$611,MATCH('5. Pollutant Emissions - MB'!C1785,'DEQ Pollutant List'!$B$7:$B$611,0))),"")</f>
        <v>Acetone</v>
      </c>
      <c r="E1785" s="115"/>
      <c r="F1785" s="138">
        <v>0</v>
      </c>
      <c r="G1785" s="139">
        <v>0.02</v>
      </c>
      <c r="H1785" s="104"/>
      <c r="I1785" s="102" cm="1">
        <f t="array" ref="I1785">((_xlfn.XLOOKUP(B1785,'4. Material Balance Activities'!$C$347:$C$396,'4. Material Balance Activities'!$G$347:$G$396,NA,0,1)-_xlfn.XLOOKUP(B1785,'4. Material Balance Activities'!$C$347:$C$396,'4. Material Balance Activities'!$M$347:$M$396,NA,0,1))*G1785)*(1-F1785)</f>
        <v>8.2579200000000004</v>
      </c>
      <c r="J1785" s="105" t="s">
        <v>214</v>
      </c>
      <c r="K1785" s="83" t="s">
        <v>214</v>
      </c>
      <c r="L1785" s="102" cm="1">
        <f t="array" ref="L1785">((_xlfn.XLOOKUP(B1785,'4. Material Balance Activities'!$C$347:$C$396,'4. Material Balance Activities'!$J$347:$J$396,NA,0,1)-_xlfn.XLOOKUP(B1785,'4. Material Balance Activities'!$C$347:$C$396,'4. Material Balance Activities'!$P$347:$P$396,NA,0,1))*G1785)*(1-F1785)</f>
        <v>3.3298064516129038E-2</v>
      </c>
      <c r="M1785" s="105" t="s">
        <v>214</v>
      </c>
      <c r="N1785" s="83" t="s">
        <v>214</v>
      </c>
    </row>
    <row r="1786" spans="1:14" x14ac:dyDescent="0.25">
      <c r="A1786" s="79" t="s">
        <v>390</v>
      </c>
      <c r="B1786" s="133" t="s">
        <v>254</v>
      </c>
      <c r="C1786" s="137" t="s">
        <v>424</v>
      </c>
      <c r="D1786" s="81" t="str">
        <f>IFERROR(IF(C1786="No CAS","",INDEX('DEQ Pollutant List'!$C$7:$C$611,MATCH('5. Pollutant Emissions - MB'!C1786,'DEQ Pollutant List'!$B$7:$B$611,0))),"")</f>
        <v>Isopropyl alcohol</v>
      </c>
      <c r="E1786" s="115"/>
      <c r="F1786" s="138">
        <v>0</v>
      </c>
      <c r="G1786" s="139">
        <v>7.0000000000000007E-2</v>
      </c>
      <c r="H1786" s="104"/>
      <c r="I1786" s="102" cm="1">
        <f t="array" ref="I1786">((_xlfn.XLOOKUP(B1786,'4. Material Balance Activities'!$C$347:$C$396,'4. Material Balance Activities'!$G$347:$G$396,NA,0,1)-_xlfn.XLOOKUP(B1786,'4. Material Balance Activities'!$C$347:$C$396,'4. Material Balance Activities'!$M$347:$M$396,NA,0,1))*G1786)*(1-F1786)</f>
        <v>21.991200000000003</v>
      </c>
      <c r="J1786" s="105" t="s">
        <v>214</v>
      </c>
      <c r="K1786" s="83" t="s">
        <v>214</v>
      </c>
      <c r="L1786" s="102" cm="1">
        <f t="array" ref="L1786">((_xlfn.XLOOKUP(B1786,'4. Material Balance Activities'!$C$347:$C$396,'4. Material Balance Activities'!$J$347:$J$396,NA,0,1)-_xlfn.XLOOKUP(B1786,'4. Material Balance Activities'!$C$347:$C$396,'4. Material Balance Activities'!$P$347:$P$396,NA,0,1))*G1786)*(1-F1786)</f>
        <v>8.8674193548387112E-2</v>
      </c>
      <c r="M1786" s="105" t="s">
        <v>214</v>
      </c>
      <c r="N1786" s="83" t="s">
        <v>214</v>
      </c>
    </row>
    <row r="1787" spans="1:14" x14ac:dyDescent="0.25">
      <c r="A1787" s="79" t="s">
        <v>390</v>
      </c>
      <c r="B1787" s="133" t="s">
        <v>254</v>
      </c>
      <c r="C1787" s="137" t="s">
        <v>438</v>
      </c>
      <c r="D1787" s="81" t="s">
        <v>439</v>
      </c>
      <c r="E1787" s="115"/>
      <c r="F1787" s="138">
        <v>0</v>
      </c>
      <c r="G1787" s="139">
        <v>3.0000000000000001E-3</v>
      </c>
      <c r="H1787" s="104"/>
      <c r="I1787" s="102" cm="1">
        <f t="array" ref="I1787">((_xlfn.XLOOKUP(B1787,'4. Material Balance Activities'!$C$347:$C$396,'4. Material Balance Activities'!$G$347:$G$396,NA,0,1)-_xlfn.XLOOKUP(B1787,'4. Material Balance Activities'!$C$347:$C$396,'4. Material Balance Activities'!$M$347:$M$396,NA,0,1))*G1787)*(1-F1787)</f>
        <v>0.9424800000000001</v>
      </c>
      <c r="J1787" s="105" t="s">
        <v>214</v>
      </c>
      <c r="K1787" s="83" t="s">
        <v>214</v>
      </c>
      <c r="L1787" s="102" cm="1">
        <f t="array" ref="L1787">((_xlfn.XLOOKUP(B1787,'4. Material Balance Activities'!$C$347:$C$396,'4. Material Balance Activities'!$J$347:$J$396,NA,0,1)-_xlfn.XLOOKUP(B1787,'4. Material Balance Activities'!$C$347:$C$396,'4. Material Balance Activities'!$P$347:$P$396,NA,0,1))*G1787)*(1-F1787)</f>
        <v>3.8003225806451614E-3</v>
      </c>
      <c r="M1787" s="105" t="s">
        <v>214</v>
      </c>
      <c r="N1787" s="83" t="s">
        <v>214</v>
      </c>
    </row>
    <row r="1788" spans="1:14" x14ac:dyDescent="0.25">
      <c r="A1788" s="79" t="s">
        <v>390</v>
      </c>
      <c r="B1788" s="133" t="s">
        <v>254</v>
      </c>
      <c r="C1788" s="137" t="s">
        <v>189</v>
      </c>
      <c r="D1788" s="81" t="str">
        <f>IFERROR(IF(C1788="No CAS","",INDEX('DEQ Pollutant List'!$C$7:$C$611,MATCH('5. Pollutant Emissions - MB'!C1788,'DEQ Pollutant List'!$B$7:$B$611,0))),"")</f>
        <v>Toluene</v>
      </c>
      <c r="E1788" s="115"/>
      <c r="F1788" s="138">
        <v>0</v>
      </c>
      <c r="G1788" s="139">
        <v>0.01</v>
      </c>
      <c r="H1788" s="104"/>
      <c r="I1788" s="102" cm="1">
        <f t="array" ref="I1788">((_xlfn.XLOOKUP(B1788,'4. Material Balance Activities'!$C$347:$C$396,'4. Material Balance Activities'!$G$347:$G$396,NA,0,1)-_xlfn.XLOOKUP(B1788,'4. Material Balance Activities'!$C$347:$C$396,'4. Material Balance Activities'!$M$347:$M$396,NA,0,1))*G1788)*(1-F1788)</f>
        <v>3.1416000000000004</v>
      </c>
      <c r="J1788" s="105" t="s">
        <v>214</v>
      </c>
      <c r="K1788" s="83" t="s">
        <v>214</v>
      </c>
      <c r="L1788" s="102" cm="1">
        <f t="array" ref="L1788">((_xlfn.XLOOKUP(B1788,'4. Material Balance Activities'!$C$347:$C$396,'4. Material Balance Activities'!$J$347:$J$396,NA,0,1)-_xlfn.XLOOKUP(B1788,'4. Material Balance Activities'!$C$347:$C$396,'4. Material Balance Activities'!$P$347:$P$396,NA,0,1))*G1788)*(1-F1788)</f>
        <v>1.2667741935483872E-2</v>
      </c>
      <c r="M1788" s="105" t="s">
        <v>214</v>
      </c>
      <c r="N1788" s="83" t="s">
        <v>214</v>
      </c>
    </row>
    <row r="1789" spans="1:14" x14ac:dyDescent="0.25">
      <c r="A1789" s="79" t="s">
        <v>390</v>
      </c>
      <c r="B1789" s="133" t="s">
        <v>254</v>
      </c>
      <c r="C1789" s="137" t="s">
        <v>420</v>
      </c>
      <c r="D1789" s="81" t="str">
        <f>IFERROR(IF(C1789="No CAS","",INDEX('DEQ Pollutant List'!$C$7:$C$611,MATCH('5. Pollutant Emissions - MB'!C1789,'DEQ Pollutant List'!$B$7:$B$611,0))),"")</f>
        <v>Acetone</v>
      </c>
      <c r="E1789" s="115"/>
      <c r="F1789" s="138">
        <v>0</v>
      </c>
      <c r="G1789" s="139">
        <v>0.53</v>
      </c>
      <c r="H1789" s="104"/>
      <c r="I1789" s="102" cm="1">
        <f t="array" ref="I1789">((_xlfn.XLOOKUP(B1789,'4. Material Balance Activities'!$C$347:$C$396,'4. Material Balance Activities'!$G$347:$G$396,NA,0,1)-_xlfn.XLOOKUP(B1789,'4. Material Balance Activities'!$C$347:$C$396,'4. Material Balance Activities'!$M$347:$M$396,NA,0,1))*G1789)*(1-F1789)</f>
        <v>166.50480000000002</v>
      </c>
      <c r="J1789" s="105" t="s">
        <v>214</v>
      </c>
      <c r="K1789" s="83" t="s">
        <v>214</v>
      </c>
      <c r="L1789" s="102" cm="1">
        <f t="array" ref="L1789">((_xlfn.XLOOKUP(B1789,'4. Material Balance Activities'!$C$347:$C$396,'4. Material Balance Activities'!$J$347:$J$396,NA,0,1)-_xlfn.XLOOKUP(B1789,'4. Material Balance Activities'!$C$347:$C$396,'4. Material Balance Activities'!$P$347:$P$396,NA,0,1))*G1789)*(1-F1789)</f>
        <v>0.67139032258064524</v>
      </c>
      <c r="M1789" s="105" t="s">
        <v>214</v>
      </c>
      <c r="N1789" s="83" t="s">
        <v>214</v>
      </c>
    </row>
    <row r="1790" spans="1:14" x14ac:dyDescent="0.25">
      <c r="A1790" s="79" t="s">
        <v>390</v>
      </c>
      <c r="B1790" s="133" t="s">
        <v>255</v>
      </c>
      <c r="C1790" s="137" t="s">
        <v>189</v>
      </c>
      <c r="D1790" s="81" t="str">
        <f>IFERROR(IF(C1790="No CAS","",INDEX('DEQ Pollutant List'!$C$7:$C$611,MATCH('5. Pollutant Emissions - MB'!C1790,'DEQ Pollutant List'!$B$7:$B$611,0))),"")</f>
        <v>Toluene</v>
      </c>
      <c r="E1790" s="115"/>
      <c r="F1790" s="138">
        <v>0</v>
      </c>
      <c r="G1790" s="139">
        <v>3.0000000000000001E-3</v>
      </c>
      <c r="H1790" s="104"/>
      <c r="I1790" s="102" cm="1">
        <f t="array" ref="I1790">((_xlfn.XLOOKUP(B1790,'4. Material Balance Activities'!$C$347:$C$396,'4. Material Balance Activities'!$G$347:$G$396,NA,0,1)-_xlfn.XLOOKUP(B1790,'4. Material Balance Activities'!$C$347:$C$396,'4. Material Balance Activities'!$M$347:$M$396,NA,0,1))*G1790)*(1-F1790)</f>
        <v>8.4372354000000005</v>
      </c>
      <c r="J1790" s="105" t="s">
        <v>214</v>
      </c>
      <c r="K1790" s="83" t="s">
        <v>214</v>
      </c>
      <c r="L1790" s="102" cm="1">
        <f t="array" ref="L1790">((_xlfn.XLOOKUP(B1790,'4. Material Balance Activities'!$C$347:$C$396,'4. Material Balance Activities'!$J$347:$J$396,NA,0,1)-_xlfn.XLOOKUP(B1790,'4. Material Balance Activities'!$C$347:$C$396,'4. Material Balance Activities'!$P$347:$P$396,NA,0,1))*G1790)*(1-F1790)</f>
        <v>3.4021110483870971E-2</v>
      </c>
      <c r="M1790" s="105" t="s">
        <v>214</v>
      </c>
      <c r="N1790" s="83" t="s">
        <v>214</v>
      </c>
    </row>
    <row r="1791" spans="1:14" x14ac:dyDescent="0.25">
      <c r="A1791" s="79" t="s">
        <v>390</v>
      </c>
      <c r="B1791" s="133" t="s">
        <v>255</v>
      </c>
      <c r="C1791" s="137" t="s">
        <v>424</v>
      </c>
      <c r="D1791" s="81" t="str">
        <f>IFERROR(IF(C1791="No CAS","",INDEX('DEQ Pollutant List'!$C$7:$C$611,MATCH('5. Pollutant Emissions - MB'!C1791,'DEQ Pollutant List'!$B$7:$B$611,0))),"")</f>
        <v>Isopropyl alcohol</v>
      </c>
      <c r="E1791" s="115"/>
      <c r="F1791" s="138">
        <v>0</v>
      </c>
      <c r="G1791" s="139">
        <v>7.0000000000000007E-2</v>
      </c>
      <c r="H1791" s="104"/>
      <c r="I1791" s="102" cm="1">
        <f t="array" ref="I1791">((_xlfn.XLOOKUP(B1791,'4. Material Balance Activities'!$C$347:$C$396,'4. Material Balance Activities'!$G$347:$G$396,NA,0,1)-_xlfn.XLOOKUP(B1791,'4. Material Balance Activities'!$C$347:$C$396,'4. Material Balance Activities'!$M$347:$M$396,NA,0,1))*G1791)*(1-F1791)</f>
        <v>196.86882600000004</v>
      </c>
      <c r="J1791" s="105" t="s">
        <v>214</v>
      </c>
      <c r="K1791" s="83" t="s">
        <v>214</v>
      </c>
      <c r="L1791" s="102" cm="1">
        <f t="array" ref="L1791">((_xlfn.XLOOKUP(B1791,'4. Material Balance Activities'!$C$347:$C$396,'4. Material Balance Activities'!$J$347:$J$396,NA,0,1)-_xlfn.XLOOKUP(B1791,'4. Material Balance Activities'!$C$347:$C$396,'4. Material Balance Activities'!$P$347:$P$396,NA,0,1))*G1791)*(1-F1791)</f>
        <v>0.79382591129032276</v>
      </c>
      <c r="M1791" s="105" t="s">
        <v>214</v>
      </c>
      <c r="N1791" s="83" t="s">
        <v>214</v>
      </c>
    </row>
    <row r="1792" spans="1:14" x14ac:dyDescent="0.25">
      <c r="A1792" s="79" t="s">
        <v>390</v>
      </c>
      <c r="B1792" s="133" t="s">
        <v>255</v>
      </c>
      <c r="C1792" s="137" t="s">
        <v>420</v>
      </c>
      <c r="D1792" s="81" t="str">
        <f>IFERROR(IF(C1792="No CAS","",INDEX('DEQ Pollutant List'!$C$7:$C$611,MATCH('5. Pollutant Emissions - MB'!C1792,'DEQ Pollutant List'!$B$7:$B$611,0))),"")</f>
        <v>Acetone</v>
      </c>
      <c r="E1792" s="115"/>
      <c r="F1792" s="138">
        <v>0</v>
      </c>
      <c r="G1792" s="139">
        <v>0.55000000000000004</v>
      </c>
      <c r="H1792" s="104"/>
      <c r="I1792" s="102" cm="1">
        <f t="array" ref="I1792">((_xlfn.XLOOKUP(B1792,'4. Material Balance Activities'!$C$347:$C$396,'4. Material Balance Activities'!$G$347:$G$396,NA,0,1)-_xlfn.XLOOKUP(B1792,'4. Material Balance Activities'!$C$347:$C$396,'4. Material Balance Activities'!$M$347:$M$396,NA,0,1))*G1792)*(1-F1792)</f>
        <v>1546.8264900000004</v>
      </c>
      <c r="J1792" s="105" t="s">
        <v>214</v>
      </c>
      <c r="K1792" s="83" t="s">
        <v>214</v>
      </c>
      <c r="L1792" s="102" cm="1">
        <f t="array" ref="L1792">((_xlfn.XLOOKUP(B1792,'4. Material Balance Activities'!$C$347:$C$396,'4. Material Balance Activities'!$J$347:$J$396,NA,0,1)-_xlfn.XLOOKUP(B1792,'4. Material Balance Activities'!$C$347:$C$396,'4. Material Balance Activities'!$P$347:$P$396,NA,0,1))*G1792)*(1-F1792)</f>
        <v>6.2372035887096784</v>
      </c>
      <c r="M1792" s="105" t="s">
        <v>214</v>
      </c>
      <c r="N1792" s="83" t="s">
        <v>214</v>
      </c>
    </row>
    <row r="1793" spans="1:14" x14ac:dyDescent="0.25">
      <c r="A1793" s="79" t="s">
        <v>390</v>
      </c>
      <c r="B1793" s="133" t="s">
        <v>256</v>
      </c>
      <c r="C1793" s="137" t="s">
        <v>424</v>
      </c>
      <c r="D1793" s="81" t="str">
        <f>IFERROR(IF(C1793="No CAS","",INDEX('DEQ Pollutant List'!$C$7:$C$611,MATCH('5. Pollutant Emissions - MB'!C1793,'DEQ Pollutant List'!$B$7:$B$611,0))),"")</f>
        <v>Isopropyl alcohol</v>
      </c>
      <c r="E1793" s="115"/>
      <c r="F1793" s="138">
        <v>0</v>
      </c>
      <c r="G1793" s="139">
        <v>7.0000000000000007E-2</v>
      </c>
      <c r="H1793" s="104"/>
      <c r="I1793" s="102" cm="1">
        <f t="array" ref="I1793">((_xlfn.XLOOKUP(B1793,'4. Material Balance Activities'!$C$347:$C$396,'4. Material Balance Activities'!$G$347:$G$396,NA,0,1)-_xlfn.XLOOKUP(B1793,'4. Material Balance Activities'!$C$347:$C$396,'4. Material Balance Activities'!$M$347:$M$396,NA,0,1))*G1793)*(1-F1793)</f>
        <v>88.740960000000015</v>
      </c>
      <c r="J1793" s="105" t="s">
        <v>214</v>
      </c>
      <c r="K1793" s="83" t="s">
        <v>214</v>
      </c>
      <c r="L1793" s="102" cm="1">
        <f t="array" ref="L1793">((_xlfn.XLOOKUP(B1793,'4. Material Balance Activities'!$C$347:$C$396,'4. Material Balance Activities'!$J$347:$J$396,NA,0,1)-_xlfn.XLOOKUP(B1793,'4. Material Balance Activities'!$C$347:$C$396,'4. Material Balance Activities'!$P$347:$P$396,NA,0,1))*G1793)*(1-F1793)</f>
        <v>0.35782645161290327</v>
      </c>
      <c r="M1793" s="105" t="s">
        <v>214</v>
      </c>
      <c r="N1793" s="83" t="s">
        <v>214</v>
      </c>
    </row>
    <row r="1794" spans="1:14" x14ac:dyDescent="0.25">
      <c r="A1794" s="79" t="s">
        <v>390</v>
      </c>
      <c r="B1794" s="133" t="s">
        <v>256</v>
      </c>
      <c r="C1794" s="137" t="s">
        <v>189</v>
      </c>
      <c r="D1794" s="81" t="str">
        <f>IFERROR(IF(C1794="No CAS","",INDEX('DEQ Pollutant List'!$C$7:$C$611,MATCH('5. Pollutant Emissions - MB'!C1794,'DEQ Pollutant List'!$B$7:$B$611,0))),"")</f>
        <v>Toluene</v>
      </c>
      <c r="E1794" s="115"/>
      <c r="F1794" s="138">
        <v>0</v>
      </c>
      <c r="G1794" s="139">
        <v>3.0000000000000001E-3</v>
      </c>
      <c r="H1794" s="104"/>
      <c r="I1794" s="102" cm="1">
        <f t="array" ref="I1794">((_xlfn.XLOOKUP(B1794,'4. Material Balance Activities'!$C$347:$C$396,'4. Material Balance Activities'!$G$347:$G$396,NA,0,1)-_xlfn.XLOOKUP(B1794,'4. Material Balance Activities'!$C$347:$C$396,'4. Material Balance Activities'!$M$347:$M$396,NA,0,1))*G1794)*(1-F1794)</f>
        <v>3.8031840000000003</v>
      </c>
      <c r="J1794" s="105" t="s">
        <v>214</v>
      </c>
      <c r="K1794" s="83" t="s">
        <v>214</v>
      </c>
      <c r="L1794" s="102" cm="1">
        <f t="array" ref="L1794">((_xlfn.XLOOKUP(B1794,'4. Material Balance Activities'!$C$347:$C$396,'4. Material Balance Activities'!$J$347:$J$396,NA,0,1)-_xlfn.XLOOKUP(B1794,'4. Material Balance Activities'!$C$347:$C$396,'4. Material Balance Activities'!$P$347:$P$396,NA,0,1))*G1794)*(1-F1794)</f>
        <v>1.533541935483871E-2</v>
      </c>
      <c r="M1794" s="105" t="s">
        <v>214</v>
      </c>
      <c r="N1794" s="83" t="s">
        <v>214</v>
      </c>
    </row>
    <row r="1795" spans="1:14" x14ac:dyDescent="0.25">
      <c r="A1795" s="79" t="s">
        <v>390</v>
      </c>
      <c r="B1795" s="133" t="s">
        <v>256</v>
      </c>
      <c r="C1795" s="137" t="s">
        <v>432</v>
      </c>
      <c r="D1795" s="81" t="str">
        <f>IFERROR(IF(C1795="No CAS","",INDEX('DEQ Pollutant List'!$C$7:$C$611,MATCH('5. Pollutant Emissions - MB'!C1795,'DEQ Pollutant List'!$B$7:$B$611,0))),"")</f>
        <v>Propylene glycol monomethyl ether acetate</v>
      </c>
      <c r="E1795" s="115"/>
      <c r="F1795" s="138">
        <v>0</v>
      </c>
      <c r="G1795" s="139">
        <v>0.1</v>
      </c>
      <c r="H1795" s="104"/>
      <c r="I1795" s="102" cm="1">
        <f t="array" ref="I1795">((_xlfn.XLOOKUP(B1795,'4. Material Balance Activities'!$C$347:$C$396,'4. Material Balance Activities'!$G$347:$G$396,NA,0,1)-_xlfn.XLOOKUP(B1795,'4. Material Balance Activities'!$C$347:$C$396,'4. Material Balance Activities'!$M$347:$M$396,NA,0,1))*G1795)*(1-F1795)</f>
        <v>126.77280000000002</v>
      </c>
      <c r="J1795" s="105" t="s">
        <v>214</v>
      </c>
      <c r="K1795" s="83" t="s">
        <v>214</v>
      </c>
      <c r="L1795" s="102" cm="1">
        <f t="array" ref="L1795">((_xlfn.XLOOKUP(B1795,'4. Material Balance Activities'!$C$347:$C$396,'4. Material Balance Activities'!$J$347:$J$396,NA,0,1)-_xlfn.XLOOKUP(B1795,'4. Material Balance Activities'!$C$347:$C$396,'4. Material Balance Activities'!$P$347:$P$396,NA,0,1))*G1795)*(1-F1795)</f>
        <v>0.51118064516129036</v>
      </c>
      <c r="M1795" s="105" t="s">
        <v>214</v>
      </c>
      <c r="N1795" s="83" t="s">
        <v>214</v>
      </c>
    </row>
    <row r="1796" spans="1:14" x14ac:dyDescent="0.25">
      <c r="A1796" s="79" t="s">
        <v>390</v>
      </c>
      <c r="B1796" s="133" t="s">
        <v>256</v>
      </c>
      <c r="C1796" s="137" t="s">
        <v>425</v>
      </c>
      <c r="D1796" s="81" t="str">
        <f>IFERROR(IF(C1796="No CAS","",INDEX('DEQ Pollutant List'!$C$7:$C$611,MATCH('5. Pollutant Emissions - MB'!C1796,'DEQ Pollutant List'!$B$7:$B$611,0))),"")</f>
        <v>2-Butanone (methyl ethyl ketone)</v>
      </c>
      <c r="E1796" s="115"/>
      <c r="F1796" s="138">
        <v>0</v>
      </c>
      <c r="G1796" s="139">
        <v>0.9</v>
      </c>
      <c r="H1796" s="104"/>
      <c r="I1796" s="102" cm="1">
        <f t="array" ref="I1796">((_xlfn.XLOOKUP(B1796,'4. Material Balance Activities'!$C$347:$C$396,'4. Material Balance Activities'!$G$347:$G$396,NA,0,1)-_xlfn.XLOOKUP(B1796,'4. Material Balance Activities'!$C$347:$C$396,'4. Material Balance Activities'!$M$347:$M$396,NA,0,1))*G1796)*(1-F1796)</f>
        <v>1140.9552000000001</v>
      </c>
      <c r="J1796" s="105" t="s">
        <v>214</v>
      </c>
      <c r="K1796" s="83" t="s">
        <v>214</v>
      </c>
      <c r="L1796" s="102" cm="1">
        <f t="array" ref="L1796">((_xlfn.XLOOKUP(B1796,'4. Material Balance Activities'!$C$347:$C$396,'4. Material Balance Activities'!$J$347:$J$396,NA,0,1)-_xlfn.XLOOKUP(B1796,'4. Material Balance Activities'!$C$347:$C$396,'4. Material Balance Activities'!$P$347:$P$396,NA,0,1))*G1796)*(1-F1796)</f>
        <v>4.600625806451613</v>
      </c>
      <c r="M1796" s="105" t="s">
        <v>214</v>
      </c>
      <c r="N1796" s="83" t="s">
        <v>214</v>
      </c>
    </row>
    <row r="1797" spans="1:14" x14ac:dyDescent="0.25">
      <c r="A1797" s="79" t="s">
        <v>390</v>
      </c>
      <c r="B1797" s="133" t="s">
        <v>256</v>
      </c>
      <c r="C1797" s="137" t="s">
        <v>420</v>
      </c>
      <c r="D1797" s="81" t="str">
        <f>IFERROR(IF(C1797="No CAS","",INDEX('DEQ Pollutant List'!$C$7:$C$611,MATCH('5. Pollutant Emissions - MB'!C1797,'DEQ Pollutant List'!$B$7:$B$611,0))),"")</f>
        <v>Acetone</v>
      </c>
      <c r="E1797" s="115"/>
      <c r="F1797" s="138">
        <v>0</v>
      </c>
      <c r="G1797" s="139">
        <v>0.53</v>
      </c>
      <c r="H1797" s="104"/>
      <c r="I1797" s="102" cm="1">
        <f t="array" ref="I1797">((_xlfn.XLOOKUP(B1797,'4. Material Balance Activities'!$C$347:$C$396,'4. Material Balance Activities'!$G$347:$G$396,NA,0,1)-_xlfn.XLOOKUP(B1797,'4. Material Balance Activities'!$C$347:$C$396,'4. Material Balance Activities'!$M$347:$M$396,NA,0,1))*G1797)*(1-F1797)</f>
        <v>671.89584000000002</v>
      </c>
      <c r="J1797" s="105" t="s">
        <v>214</v>
      </c>
      <c r="K1797" s="83" t="s">
        <v>214</v>
      </c>
      <c r="L1797" s="102" cm="1">
        <f t="array" ref="L1797">((_xlfn.XLOOKUP(B1797,'4. Material Balance Activities'!$C$347:$C$396,'4. Material Balance Activities'!$J$347:$J$396,NA,0,1)-_xlfn.XLOOKUP(B1797,'4. Material Balance Activities'!$C$347:$C$396,'4. Material Balance Activities'!$P$347:$P$396,NA,0,1))*G1797)*(1-F1797)</f>
        <v>2.7092574193548389</v>
      </c>
      <c r="M1797" s="105" t="s">
        <v>214</v>
      </c>
      <c r="N1797" s="83" t="s">
        <v>214</v>
      </c>
    </row>
    <row r="1798" spans="1:14" x14ac:dyDescent="0.25">
      <c r="A1798" s="79" t="s">
        <v>390</v>
      </c>
      <c r="B1798" s="133" t="s">
        <v>257</v>
      </c>
      <c r="C1798" s="137" t="s">
        <v>189</v>
      </c>
      <c r="D1798" s="81" t="str">
        <f>IFERROR(IF(C1798="No CAS","",INDEX('DEQ Pollutant List'!$C$7:$C$611,MATCH('5. Pollutant Emissions - MB'!C1798,'DEQ Pollutant List'!$B$7:$B$611,0))),"")</f>
        <v>Toluene</v>
      </c>
      <c r="E1798" s="115"/>
      <c r="F1798" s="138">
        <v>0</v>
      </c>
      <c r="G1798" s="139">
        <v>3.0000000000000001E-3</v>
      </c>
      <c r="H1798" s="104"/>
      <c r="I1798" s="102" cm="1">
        <f t="array" ref="I1798">((_xlfn.XLOOKUP(B1798,'4. Material Balance Activities'!$C$347:$C$396,'4. Material Balance Activities'!$G$347:$G$396,NA,0,1)-_xlfn.XLOOKUP(B1798,'4. Material Balance Activities'!$C$347:$C$396,'4. Material Balance Activities'!$M$347:$M$396,NA,0,1))*G1798)*(1-F1798)</f>
        <v>0.89254440000000013</v>
      </c>
      <c r="J1798" s="105" t="s">
        <v>214</v>
      </c>
      <c r="K1798" s="83" t="s">
        <v>214</v>
      </c>
      <c r="L1798" s="102" cm="1">
        <f t="array" ref="L1798">((_xlfn.XLOOKUP(B1798,'4. Material Balance Activities'!$C$347:$C$396,'4. Material Balance Activities'!$J$347:$J$396,NA,0,1)-_xlfn.XLOOKUP(B1798,'4. Material Balance Activities'!$C$347:$C$396,'4. Material Balance Activities'!$P$347:$P$396,NA,0,1))*G1798)*(1-F1798)</f>
        <v>3.5989693548387101E-3</v>
      </c>
      <c r="M1798" s="105" t="s">
        <v>214</v>
      </c>
      <c r="N1798" s="83" t="s">
        <v>214</v>
      </c>
    </row>
    <row r="1799" spans="1:14" x14ac:dyDescent="0.25">
      <c r="A1799" s="79" t="s">
        <v>390</v>
      </c>
      <c r="B1799" s="133" t="s">
        <v>257</v>
      </c>
      <c r="C1799" s="137" t="s">
        <v>424</v>
      </c>
      <c r="D1799" s="81" t="str">
        <f>IFERROR(IF(C1799="No CAS","",INDEX('DEQ Pollutant List'!$C$7:$C$611,MATCH('5. Pollutant Emissions - MB'!C1799,'DEQ Pollutant List'!$B$7:$B$611,0))),"")</f>
        <v>Isopropyl alcohol</v>
      </c>
      <c r="E1799" s="115"/>
      <c r="F1799" s="138">
        <v>0</v>
      </c>
      <c r="G1799" s="139">
        <v>0.06</v>
      </c>
      <c r="H1799" s="104"/>
      <c r="I1799" s="102" cm="1">
        <f t="array" ref="I1799">((_xlfn.XLOOKUP(B1799,'4. Material Balance Activities'!$C$347:$C$396,'4. Material Balance Activities'!$G$347:$G$396,NA,0,1)-_xlfn.XLOOKUP(B1799,'4. Material Balance Activities'!$C$347:$C$396,'4. Material Balance Activities'!$M$347:$M$396,NA,0,1))*G1799)*(1-F1799)</f>
        <v>17.850888000000001</v>
      </c>
      <c r="J1799" s="105" t="s">
        <v>214</v>
      </c>
      <c r="K1799" s="83" t="s">
        <v>214</v>
      </c>
      <c r="L1799" s="102" cm="1">
        <f t="array" ref="L1799">((_xlfn.XLOOKUP(B1799,'4. Material Balance Activities'!$C$347:$C$396,'4. Material Balance Activities'!$J$347:$J$396,NA,0,1)-_xlfn.XLOOKUP(B1799,'4. Material Balance Activities'!$C$347:$C$396,'4. Material Balance Activities'!$P$347:$P$396,NA,0,1))*G1799)*(1-F1799)</f>
        <v>7.1979387096774192E-2</v>
      </c>
      <c r="M1799" s="105" t="s">
        <v>214</v>
      </c>
      <c r="N1799" s="83" t="s">
        <v>214</v>
      </c>
    </row>
    <row r="1800" spans="1:14" x14ac:dyDescent="0.25">
      <c r="A1800" s="79" t="s">
        <v>390</v>
      </c>
      <c r="B1800" s="133" t="s">
        <v>257</v>
      </c>
      <c r="C1800" s="137" t="s">
        <v>420</v>
      </c>
      <c r="D1800" s="81" t="str">
        <f>IFERROR(IF(C1800="No CAS","",INDEX('DEQ Pollutant List'!$C$7:$C$611,MATCH('5. Pollutant Emissions - MB'!C1800,'DEQ Pollutant List'!$B$7:$B$611,0))),"")</f>
        <v>Acetone</v>
      </c>
      <c r="E1800" s="115"/>
      <c r="F1800" s="138">
        <v>0</v>
      </c>
      <c r="G1800" s="139">
        <v>0.56999999999999995</v>
      </c>
      <c r="H1800" s="104"/>
      <c r="I1800" s="102" cm="1">
        <f t="array" ref="I1800">((_xlfn.XLOOKUP(B1800,'4. Material Balance Activities'!$C$347:$C$396,'4. Material Balance Activities'!$G$347:$G$396,NA,0,1)-_xlfn.XLOOKUP(B1800,'4. Material Balance Activities'!$C$347:$C$396,'4. Material Balance Activities'!$M$347:$M$396,NA,0,1))*G1800)*(1-F1800)</f>
        <v>169.58343600000001</v>
      </c>
      <c r="J1800" s="105" t="s">
        <v>214</v>
      </c>
      <c r="K1800" s="83" t="s">
        <v>214</v>
      </c>
      <c r="L1800" s="102" cm="1">
        <f t="array" ref="L1800">((_xlfn.XLOOKUP(B1800,'4. Material Balance Activities'!$C$347:$C$396,'4. Material Balance Activities'!$J$347:$J$396,NA,0,1)-_xlfn.XLOOKUP(B1800,'4. Material Balance Activities'!$C$347:$C$396,'4. Material Balance Activities'!$P$347:$P$396,NA,0,1))*G1800)*(1-F1800)</f>
        <v>0.68380417741935484</v>
      </c>
      <c r="M1800" s="105" t="s">
        <v>214</v>
      </c>
      <c r="N1800" s="83" t="s">
        <v>214</v>
      </c>
    </row>
    <row r="1801" spans="1:14" x14ac:dyDescent="0.25">
      <c r="A1801" s="79" t="s">
        <v>390</v>
      </c>
      <c r="B1801" s="133" t="s">
        <v>258</v>
      </c>
      <c r="C1801" s="137" t="s">
        <v>424</v>
      </c>
      <c r="D1801" s="81" t="str">
        <f>IFERROR(IF(C1801="No CAS","",INDEX('DEQ Pollutant List'!$C$7:$C$611,MATCH('5. Pollutant Emissions - MB'!C1801,'DEQ Pollutant List'!$B$7:$B$611,0))),"")</f>
        <v>Isopropyl alcohol</v>
      </c>
      <c r="E1801" s="115"/>
      <c r="F1801" s="138">
        <v>0</v>
      </c>
      <c r="G1801" s="139">
        <v>0.06</v>
      </c>
      <c r="H1801" s="104"/>
      <c r="I1801" s="102" cm="1">
        <f t="array" ref="I1801">((_xlfn.XLOOKUP(B1801,'4. Material Balance Activities'!$C$347:$C$396,'4. Material Balance Activities'!$G$347:$G$396,NA,0,1)-_xlfn.XLOOKUP(B1801,'4. Material Balance Activities'!$C$347:$C$396,'4. Material Balance Activities'!$M$347:$M$396,NA,0,1))*G1801)*(1-F1801)</f>
        <v>30.693960000000001</v>
      </c>
      <c r="J1801" s="105" t="s">
        <v>214</v>
      </c>
      <c r="K1801" s="83" t="s">
        <v>214</v>
      </c>
      <c r="L1801" s="102" cm="1">
        <f t="array" ref="L1801">((_xlfn.XLOOKUP(B1801,'4. Material Balance Activities'!$C$347:$C$396,'4. Material Balance Activities'!$J$347:$J$396,NA,0,1)-_xlfn.XLOOKUP(B1801,'4. Material Balance Activities'!$C$347:$C$396,'4. Material Balance Activities'!$P$347:$P$396,NA,0,1))*G1801)*(1-F1801)</f>
        <v>0.12376596774193548</v>
      </c>
      <c r="M1801" s="105" t="s">
        <v>214</v>
      </c>
      <c r="N1801" s="83" t="s">
        <v>214</v>
      </c>
    </row>
    <row r="1802" spans="1:14" x14ac:dyDescent="0.25">
      <c r="A1802" s="79" t="s">
        <v>390</v>
      </c>
      <c r="B1802" s="133" t="s">
        <v>258</v>
      </c>
      <c r="C1802" s="137" t="s">
        <v>420</v>
      </c>
      <c r="D1802" s="81" t="str">
        <f>IFERROR(IF(C1802="No CAS","",INDEX('DEQ Pollutant List'!$C$7:$C$611,MATCH('5. Pollutant Emissions - MB'!C1802,'DEQ Pollutant List'!$B$7:$B$611,0))),"")</f>
        <v>Acetone</v>
      </c>
      <c r="E1802" s="115"/>
      <c r="F1802" s="138">
        <v>0</v>
      </c>
      <c r="G1802" s="139">
        <v>0.6</v>
      </c>
      <c r="H1802" s="104"/>
      <c r="I1802" s="102" cm="1">
        <f t="array" ref="I1802">((_xlfn.XLOOKUP(B1802,'4. Material Balance Activities'!$C$347:$C$396,'4. Material Balance Activities'!$G$347:$G$396,NA,0,1)-_xlfn.XLOOKUP(B1802,'4. Material Balance Activities'!$C$347:$C$396,'4. Material Balance Activities'!$M$347:$M$396,NA,0,1))*G1802)*(1-F1802)</f>
        <v>306.93959999999998</v>
      </c>
      <c r="J1802" s="105" t="s">
        <v>214</v>
      </c>
      <c r="K1802" s="83" t="s">
        <v>214</v>
      </c>
      <c r="L1802" s="102" cm="1">
        <f t="array" ref="L1802">((_xlfn.XLOOKUP(B1802,'4. Material Balance Activities'!$C$347:$C$396,'4. Material Balance Activities'!$J$347:$J$396,NA,0,1)-_xlfn.XLOOKUP(B1802,'4. Material Balance Activities'!$C$347:$C$396,'4. Material Balance Activities'!$P$347:$P$396,NA,0,1))*G1802)*(1-F1802)</f>
        <v>1.2376596774193549</v>
      </c>
      <c r="M1802" s="105" t="s">
        <v>214</v>
      </c>
      <c r="N1802" s="83" t="s">
        <v>214</v>
      </c>
    </row>
    <row r="1803" spans="1:14" x14ac:dyDescent="0.25">
      <c r="A1803" s="79" t="s">
        <v>390</v>
      </c>
      <c r="B1803" s="133" t="s">
        <v>259</v>
      </c>
      <c r="C1803" s="137" t="s">
        <v>178</v>
      </c>
      <c r="D1803" s="81" t="str">
        <f>IFERROR(IF(C1803="No CAS","",INDEX('DEQ Pollutant List'!$C$7:$C$611,MATCH('5. Pollutant Emissions - MB'!C1803,'DEQ Pollutant List'!$B$7:$B$611,0))),"")</f>
        <v>Chromium VI, chromate and dichromate particulate</v>
      </c>
      <c r="E1803" s="115"/>
      <c r="F1803" s="138">
        <f>1-(1-0.75)*(1-0.992)</f>
        <v>0.998</v>
      </c>
      <c r="G1803" s="139">
        <v>3.0000000000000001E-3</v>
      </c>
      <c r="H1803" s="104"/>
      <c r="I1803" s="102" cm="1">
        <f t="array" ref="I1803">((_xlfn.XLOOKUP(B1803,'4. Material Balance Activities'!$C$347:$C$396,'4. Material Balance Activities'!$G$347:$G$396,NA,0,1)-_xlfn.XLOOKUP(B1803,'4. Material Balance Activities'!$C$347:$C$396,'4. Material Balance Activities'!$M$347:$M$396,NA,0,1))*G1803)*(1-F1803)</f>
        <v>8.4419280000000065E-3</v>
      </c>
      <c r="J1803" s="105" t="s">
        <v>214</v>
      </c>
      <c r="K1803" s="83" t="s">
        <v>214</v>
      </c>
      <c r="L1803" s="102" cm="1">
        <f t="array" ref="L1803">((_xlfn.XLOOKUP(B1803,'4. Material Balance Activities'!$C$347:$C$396,'4. Material Balance Activities'!$J$347:$J$396,NA,0,1)-_xlfn.XLOOKUP(B1803,'4. Material Balance Activities'!$C$347:$C$396,'4. Material Balance Activities'!$P$347:$P$396,NA,0,1))*G1803)*(1-F1803)</f>
        <v>3.4040032258064539E-5</v>
      </c>
      <c r="M1803" s="105" t="s">
        <v>214</v>
      </c>
      <c r="N1803" s="83" t="s">
        <v>214</v>
      </c>
    </row>
    <row r="1804" spans="1:14" x14ac:dyDescent="0.25">
      <c r="A1804" s="79" t="s">
        <v>390</v>
      </c>
      <c r="B1804" s="133" t="s">
        <v>259</v>
      </c>
      <c r="C1804" s="137" t="s">
        <v>420</v>
      </c>
      <c r="D1804" s="81" t="str">
        <f>IFERROR(IF(C1804="No CAS","",INDEX('DEQ Pollutant List'!$C$7:$C$611,MATCH('5. Pollutant Emissions - MB'!C1804,'DEQ Pollutant List'!$B$7:$B$611,0))),"")</f>
        <v>Acetone</v>
      </c>
      <c r="E1804" s="115"/>
      <c r="F1804" s="138">
        <v>0</v>
      </c>
      <c r="G1804" s="139">
        <v>0.5</v>
      </c>
      <c r="H1804" s="104"/>
      <c r="I1804" s="102" cm="1">
        <f t="array" ref="I1804">((_xlfn.XLOOKUP(B1804,'4. Material Balance Activities'!$C$347:$C$396,'4. Material Balance Activities'!$G$347:$G$396,NA,0,1)-_xlfn.XLOOKUP(B1804,'4. Material Balance Activities'!$C$347:$C$396,'4. Material Balance Activities'!$M$347:$M$396,NA,0,1))*G1804)*(1-F1804)</f>
        <v>703.49399999999991</v>
      </c>
      <c r="J1804" s="105" t="s">
        <v>214</v>
      </c>
      <c r="K1804" s="83" t="s">
        <v>214</v>
      </c>
      <c r="L1804" s="102" cm="1">
        <f t="array" ref="L1804">((_xlfn.XLOOKUP(B1804,'4. Material Balance Activities'!$C$347:$C$396,'4. Material Balance Activities'!$J$347:$J$396,NA,0,1)-_xlfn.XLOOKUP(B1804,'4. Material Balance Activities'!$C$347:$C$396,'4. Material Balance Activities'!$P$347:$P$396,NA,0,1))*G1804)*(1-F1804)</f>
        <v>2.8366693548387092</v>
      </c>
      <c r="M1804" s="105" t="s">
        <v>214</v>
      </c>
      <c r="N1804" s="83" t="s">
        <v>214</v>
      </c>
    </row>
    <row r="1805" spans="1:14" x14ac:dyDescent="0.25">
      <c r="A1805" s="79" t="s">
        <v>390</v>
      </c>
      <c r="B1805" s="133" t="s">
        <v>259</v>
      </c>
      <c r="C1805" s="137" t="s">
        <v>423</v>
      </c>
      <c r="D1805" s="81" t="str">
        <f>IFERROR(IF(C1805="No CAS","",INDEX('DEQ Pollutant List'!$C$7:$C$611,MATCH('5. Pollutant Emissions - MB'!C1805,'DEQ Pollutant List'!$B$7:$B$611,0))),"")</f>
        <v>Propylene glycol monomethyl ether</v>
      </c>
      <c r="E1805" s="115"/>
      <c r="F1805" s="138">
        <v>0</v>
      </c>
      <c r="G1805" s="139">
        <v>0.03</v>
      </c>
      <c r="H1805" s="104" t="s">
        <v>421</v>
      </c>
      <c r="I1805" s="102" cm="1">
        <f t="array" ref="I1805">((_xlfn.XLOOKUP(B1805,'4. Material Balance Activities'!$C$347:$C$396,'4. Material Balance Activities'!$G$347:$G$396,NA,0,1)-_xlfn.XLOOKUP(B1805,'4. Material Balance Activities'!$C$347:$C$396,'4. Material Balance Activities'!$M$347:$M$396,NA,0,1))*G1805)*(1-F1805)</f>
        <v>42.209639999999993</v>
      </c>
      <c r="J1805" s="105" t="s">
        <v>214</v>
      </c>
      <c r="K1805" s="83" t="s">
        <v>214</v>
      </c>
      <c r="L1805" s="102" cm="1">
        <f t="array" ref="L1805">((_xlfn.XLOOKUP(B1805,'4. Material Balance Activities'!$C$347:$C$396,'4. Material Balance Activities'!$J$347:$J$396,NA,0,1)-_xlfn.XLOOKUP(B1805,'4. Material Balance Activities'!$C$347:$C$396,'4. Material Balance Activities'!$P$347:$P$396,NA,0,1))*G1805)*(1-F1805)</f>
        <v>0.17020016129032253</v>
      </c>
      <c r="M1805" s="105" t="s">
        <v>214</v>
      </c>
      <c r="N1805" s="83" t="s">
        <v>214</v>
      </c>
    </row>
    <row r="1806" spans="1:14" x14ac:dyDescent="0.25">
      <c r="A1806" s="79" t="s">
        <v>390</v>
      </c>
      <c r="B1806" s="133" t="s">
        <v>259</v>
      </c>
      <c r="C1806" s="137" t="s">
        <v>424</v>
      </c>
      <c r="D1806" s="81" t="str">
        <f>IFERROR(IF(C1806="No CAS","",INDEX('DEQ Pollutant List'!$C$7:$C$611,MATCH('5. Pollutant Emissions - MB'!C1806,'DEQ Pollutant List'!$B$7:$B$611,0))),"")</f>
        <v>Isopropyl alcohol</v>
      </c>
      <c r="E1806" s="115"/>
      <c r="F1806" s="138">
        <v>0</v>
      </c>
      <c r="G1806" s="139">
        <v>0.09</v>
      </c>
      <c r="H1806" s="104"/>
      <c r="I1806" s="102" cm="1">
        <f t="array" ref="I1806">((_xlfn.XLOOKUP(B1806,'4. Material Balance Activities'!$C$347:$C$396,'4. Material Balance Activities'!$G$347:$G$396,NA,0,1)-_xlfn.XLOOKUP(B1806,'4. Material Balance Activities'!$C$347:$C$396,'4. Material Balance Activities'!$M$347:$M$396,NA,0,1))*G1806)*(1-F1806)</f>
        <v>126.62891999999998</v>
      </c>
      <c r="J1806" s="105" t="s">
        <v>214</v>
      </c>
      <c r="K1806" s="83" t="s">
        <v>214</v>
      </c>
      <c r="L1806" s="102" cm="1">
        <f t="array" ref="L1806">((_xlfn.XLOOKUP(B1806,'4. Material Balance Activities'!$C$347:$C$396,'4. Material Balance Activities'!$J$347:$J$396,NA,0,1)-_xlfn.XLOOKUP(B1806,'4. Material Balance Activities'!$C$347:$C$396,'4. Material Balance Activities'!$P$347:$P$396,NA,0,1))*G1806)*(1-F1806)</f>
        <v>0.51060048387096768</v>
      </c>
      <c r="M1806" s="105" t="s">
        <v>214</v>
      </c>
      <c r="N1806" s="83" t="s">
        <v>214</v>
      </c>
    </row>
    <row r="1807" spans="1:14" x14ac:dyDescent="0.25">
      <c r="A1807" s="79" t="s">
        <v>390</v>
      </c>
      <c r="B1807" s="133" t="s">
        <v>260</v>
      </c>
      <c r="C1807" s="137" t="s">
        <v>189</v>
      </c>
      <c r="D1807" s="81" t="str">
        <f>IFERROR(IF(C1807="No CAS","",INDEX('DEQ Pollutant List'!$C$7:$C$611,MATCH('5. Pollutant Emissions - MB'!C1807,'DEQ Pollutant List'!$B$7:$B$611,0))),"")</f>
        <v>Toluene</v>
      </c>
      <c r="E1807" s="115"/>
      <c r="F1807" s="138">
        <v>0</v>
      </c>
      <c r="G1807" s="139">
        <v>3.0000000000000001E-3</v>
      </c>
      <c r="H1807" s="104"/>
      <c r="I1807" s="102" cm="1">
        <f t="array" ref="I1807">((_xlfn.XLOOKUP(B1807,'4. Material Balance Activities'!$C$347:$C$396,'4. Material Balance Activities'!$G$347:$G$396,NA,0,1)-_xlfn.XLOOKUP(B1807,'4. Material Balance Activities'!$C$347:$C$396,'4. Material Balance Activities'!$M$347:$M$396,NA,0,1))*G1807)*(1-F1807)</f>
        <v>0.414018</v>
      </c>
      <c r="J1807" s="105" t="s">
        <v>214</v>
      </c>
      <c r="K1807" s="83" t="s">
        <v>214</v>
      </c>
      <c r="L1807" s="102" cm="1">
        <f t="array" ref="L1807">((_xlfn.XLOOKUP(B1807,'4. Material Balance Activities'!$C$347:$C$396,'4. Material Balance Activities'!$J$347:$J$396,NA,0,1)-_xlfn.XLOOKUP(B1807,'4. Material Balance Activities'!$C$347:$C$396,'4. Material Balance Activities'!$P$347:$P$396,NA,0,1))*G1807)*(1-F1807)</f>
        <v>1.6694274193548386E-3</v>
      </c>
      <c r="M1807" s="105" t="s">
        <v>214</v>
      </c>
      <c r="N1807" s="83" t="s">
        <v>214</v>
      </c>
    </row>
    <row r="1808" spans="1:14" x14ac:dyDescent="0.25">
      <c r="A1808" s="79" t="s">
        <v>390</v>
      </c>
      <c r="B1808" s="133" t="s">
        <v>260</v>
      </c>
      <c r="C1808" s="137" t="s">
        <v>432</v>
      </c>
      <c r="D1808" s="81" t="str">
        <f>IFERROR(IF(C1808="No CAS","",INDEX('DEQ Pollutant List'!$C$7:$C$611,MATCH('5. Pollutant Emissions - MB'!C1808,'DEQ Pollutant List'!$B$7:$B$611,0))),"")</f>
        <v>Propylene glycol monomethyl ether acetate</v>
      </c>
      <c r="E1808" s="115"/>
      <c r="F1808" s="138">
        <v>0</v>
      </c>
      <c r="G1808" s="139">
        <v>0.02</v>
      </c>
      <c r="H1808" s="104"/>
      <c r="I1808" s="102" cm="1">
        <f t="array" ref="I1808">((_xlfn.XLOOKUP(B1808,'4. Material Balance Activities'!$C$347:$C$396,'4. Material Balance Activities'!$G$347:$G$396,NA,0,1)-_xlfn.XLOOKUP(B1808,'4. Material Balance Activities'!$C$347:$C$396,'4. Material Balance Activities'!$M$347:$M$396,NA,0,1))*G1808)*(1-F1808)</f>
        <v>2.7601200000000001</v>
      </c>
      <c r="J1808" s="105" t="s">
        <v>214</v>
      </c>
      <c r="K1808" s="83" t="s">
        <v>214</v>
      </c>
      <c r="L1808" s="102" cm="1">
        <f t="array" ref="L1808">((_xlfn.XLOOKUP(B1808,'4. Material Balance Activities'!$C$347:$C$396,'4. Material Balance Activities'!$J$347:$J$396,NA,0,1)-_xlfn.XLOOKUP(B1808,'4. Material Balance Activities'!$C$347:$C$396,'4. Material Balance Activities'!$P$347:$P$396,NA,0,1))*G1808)*(1-F1808)</f>
        <v>1.1129516129032258E-2</v>
      </c>
      <c r="M1808" s="105" t="s">
        <v>214</v>
      </c>
      <c r="N1808" s="83" t="s">
        <v>214</v>
      </c>
    </row>
    <row r="1809" spans="1:14" x14ac:dyDescent="0.25">
      <c r="A1809" s="79" t="s">
        <v>390</v>
      </c>
      <c r="B1809" s="133" t="s">
        <v>260</v>
      </c>
      <c r="C1809" s="137" t="s">
        <v>424</v>
      </c>
      <c r="D1809" s="81" t="str">
        <f>IFERROR(IF(C1809="No CAS","",INDEX('DEQ Pollutant List'!$C$7:$C$611,MATCH('5. Pollutant Emissions - MB'!C1809,'DEQ Pollutant List'!$B$7:$B$611,0))),"")</f>
        <v>Isopropyl alcohol</v>
      </c>
      <c r="E1809" s="115"/>
      <c r="F1809" s="138">
        <v>0</v>
      </c>
      <c r="G1809" s="139">
        <v>7.0000000000000007E-2</v>
      </c>
      <c r="H1809" s="104"/>
      <c r="I1809" s="102" cm="1">
        <f t="array" ref="I1809">((_xlfn.XLOOKUP(B1809,'4. Material Balance Activities'!$C$347:$C$396,'4. Material Balance Activities'!$G$347:$G$396,NA,0,1)-_xlfn.XLOOKUP(B1809,'4. Material Balance Activities'!$C$347:$C$396,'4. Material Balance Activities'!$M$347:$M$396,NA,0,1))*G1809)*(1-F1809)</f>
        <v>9.6604200000000002</v>
      </c>
      <c r="J1809" s="105" t="s">
        <v>214</v>
      </c>
      <c r="K1809" s="83" t="s">
        <v>214</v>
      </c>
      <c r="L1809" s="102" cm="1">
        <f t="array" ref="L1809">((_xlfn.XLOOKUP(B1809,'4. Material Balance Activities'!$C$347:$C$396,'4. Material Balance Activities'!$J$347:$J$396,NA,0,1)-_xlfn.XLOOKUP(B1809,'4. Material Balance Activities'!$C$347:$C$396,'4. Material Balance Activities'!$P$347:$P$396,NA,0,1))*G1809)*(1-F1809)</f>
        <v>3.8953306451612907E-2</v>
      </c>
      <c r="M1809" s="105" t="s">
        <v>214</v>
      </c>
      <c r="N1809" s="83" t="s">
        <v>214</v>
      </c>
    </row>
    <row r="1810" spans="1:14" x14ac:dyDescent="0.25">
      <c r="A1810" s="79" t="s">
        <v>390</v>
      </c>
      <c r="B1810" s="133" t="s">
        <v>260</v>
      </c>
      <c r="C1810" s="137" t="s">
        <v>420</v>
      </c>
      <c r="D1810" s="81" t="str">
        <f>IFERROR(IF(C1810="No CAS","",INDEX('DEQ Pollutant List'!$C$7:$C$611,MATCH('5. Pollutant Emissions - MB'!C1810,'DEQ Pollutant List'!$B$7:$B$611,0))),"")</f>
        <v>Acetone</v>
      </c>
      <c r="E1810" s="115"/>
      <c r="F1810" s="138">
        <v>0</v>
      </c>
      <c r="G1810" s="139">
        <v>0.51</v>
      </c>
      <c r="H1810" s="104"/>
      <c r="I1810" s="102" cm="1">
        <f t="array" ref="I1810">((_xlfn.XLOOKUP(B1810,'4. Material Balance Activities'!$C$347:$C$396,'4. Material Balance Activities'!$G$347:$G$396,NA,0,1)-_xlfn.XLOOKUP(B1810,'4. Material Balance Activities'!$C$347:$C$396,'4. Material Balance Activities'!$M$347:$M$396,NA,0,1))*G1810)*(1-F1810)</f>
        <v>70.38306</v>
      </c>
      <c r="J1810" s="105" t="s">
        <v>214</v>
      </c>
      <c r="K1810" s="83" t="s">
        <v>214</v>
      </c>
      <c r="L1810" s="102" cm="1">
        <f t="array" ref="L1810">((_xlfn.XLOOKUP(B1810,'4. Material Balance Activities'!$C$347:$C$396,'4. Material Balance Activities'!$J$347:$J$396,NA,0,1)-_xlfn.XLOOKUP(B1810,'4. Material Balance Activities'!$C$347:$C$396,'4. Material Balance Activities'!$P$347:$P$396,NA,0,1))*G1810)*(1-F1810)</f>
        <v>0.28380266129032256</v>
      </c>
      <c r="M1810" s="105" t="s">
        <v>214</v>
      </c>
      <c r="N1810" s="83" t="s">
        <v>214</v>
      </c>
    </row>
    <row r="1811" spans="1:14" x14ac:dyDescent="0.25">
      <c r="A1811" s="79" t="s">
        <v>390</v>
      </c>
      <c r="B1811" s="133" t="s">
        <v>261</v>
      </c>
      <c r="C1811" s="137" t="s">
        <v>181</v>
      </c>
      <c r="D1811" s="81" t="str">
        <f>IFERROR(IF(C1811="No CAS","",INDEX('DEQ Pollutant List'!$C$7:$C$611,MATCH('5. Pollutant Emissions - MB'!C1811,'DEQ Pollutant List'!$B$7:$B$611,0))),"")</f>
        <v>Ethyl benzene</v>
      </c>
      <c r="E1811" s="115"/>
      <c r="F1811" s="138">
        <v>0</v>
      </c>
      <c r="G1811" s="139">
        <v>1E-3</v>
      </c>
      <c r="H1811" s="104"/>
      <c r="I1811" s="102" cm="1">
        <f t="array" ref="I1811">((_xlfn.XLOOKUP(B1811,'4. Material Balance Activities'!$C$347:$C$396,'4. Material Balance Activities'!$G$347:$G$396,NA,0,1)-_xlfn.XLOOKUP(B1811,'4. Material Balance Activities'!$C$347:$C$396,'4. Material Balance Activities'!$M$347:$M$396,NA,0,1))*G1811)*(1-F1811)</f>
        <v>0.14500199999999999</v>
      </c>
      <c r="J1811" s="105" t="s">
        <v>214</v>
      </c>
      <c r="K1811" s="83" t="s">
        <v>214</v>
      </c>
      <c r="L1811" s="102" cm="1">
        <f t="array" ref="L1811">((_xlfn.XLOOKUP(B1811,'4. Material Balance Activities'!$C$347:$C$396,'4. Material Balance Activities'!$J$347:$J$396,NA,0,1)-_xlfn.XLOOKUP(B1811,'4. Material Balance Activities'!$C$347:$C$396,'4. Material Balance Activities'!$P$347:$P$396,NA,0,1))*G1811)*(1-F1811)</f>
        <v>5.8468548387096764E-4</v>
      </c>
      <c r="M1811" s="105" t="s">
        <v>214</v>
      </c>
      <c r="N1811" s="83" t="s">
        <v>214</v>
      </c>
    </row>
    <row r="1812" spans="1:14" x14ac:dyDescent="0.25">
      <c r="A1812" s="79" t="s">
        <v>390</v>
      </c>
      <c r="B1812" s="133" t="s">
        <v>261</v>
      </c>
      <c r="C1812" s="137" t="s">
        <v>438</v>
      </c>
      <c r="D1812" s="81" t="s">
        <v>439</v>
      </c>
      <c r="E1812" s="115"/>
      <c r="F1812" s="138">
        <v>0</v>
      </c>
      <c r="G1812" s="139">
        <v>0.01</v>
      </c>
      <c r="H1812" s="104"/>
      <c r="I1812" s="102" cm="1">
        <f t="array" ref="I1812">((_xlfn.XLOOKUP(B1812,'4. Material Balance Activities'!$C$347:$C$396,'4. Material Balance Activities'!$G$347:$G$396,NA,0,1)-_xlfn.XLOOKUP(B1812,'4. Material Balance Activities'!$C$347:$C$396,'4. Material Balance Activities'!$M$347:$M$396,NA,0,1))*G1812)*(1-F1812)</f>
        <v>1.4500199999999999</v>
      </c>
      <c r="J1812" s="105" t="s">
        <v>214</v>
      </c>
      <c r="K1812" s="83" t="s">
        <v>214</v>
      </c>
      <c r="L1812" s="102" cm="1">
        <f t="array" ref="L1812">((_xlfn.XLOOKUP(B1812,'4. Material Balance Activities'!$C$347:$C$396,'4. Material Balance Activities'!$J$347:$J$396,NA,0,1)-_xlfn.XLOOKUP(B1812,'4. Material Balance Activities'!$C$347:$C$396,'4. Material Balance Activities'!$P$347:$P$396,NA,0,1))*G1812)*(1-F1812)</f>
        <v>5.8468548387096766E-3</v>
      </c>
      <c r="M1812" s="105" t="s">
        <v>214</v>
      </c>
      <c r="N1812" s="83" t="s">
        <v>214</v>
      </c>
    </row>
    <row r="1813" spans="1:14" x14ac:dyDescent="0.25">
      <c r="A1813" s="79" t="s">
        <v>390</v>
      </c>
      <c r="B1813" s="133" t="s">
        <v>261</v>
      </c>
      <c r="C1813" s="137" t="s">
        <v>183</v>
      </c>
      <c r="D1813" s="81" t="str">
        <f>IFERROR(IF(C1813="No CAS","",INDEX('DEQ Pollutant List'!$C$7:$C$611,MATCH('5. Pollutant Emissions - MB'!C1813,'DEQ Pollutant List'!$B$7:$B$611,0))),"")</f>
        <v>Lead and compounds</v>
      </c>
      <c r="E1813" s="115"/>
      <c r="F1813" s="138">
        <f>1-(1-0.75)*(1-0.992)</f>
        <v>0.998</v>
      </c>
      <c r="G1813" s="139">
        <v>3.9999999999999998E-7</v>
      </c>
      <c r="H1813" s="104" t="s">
        <v>421</v>
      </c>
      <c r="I1813" s="102" cm="1">
        <f t="array" ref="I1813">((_xlfn.XLOOKUP(B1813,'4. Material Balance Activities'!$C$347:$C$396,'4. Material Balance Activities'!$G$347:$G$396,NA,0,1)-_xlfn.XLOOKUP(B1813,'4. Material Balance Activities'!$C$347:$C$396,'4. Material Balance Activities'!$M$347:$M$396,NA,0,1))*G1813)*(1-F1813)</f>
        <v>1.1600160000000008E-7</v>
      </c>
      <c r="J1813" s="105" t="s">
        <v>214</v>
      </c>
      <c r="K1813" s="83" t="s">
        <v>214</v>
      </c>
      <c r="L1813" s="102" cm="1">
        <f t="array" ref="L1813">((_xlfn.XLOOKUP(B1813,'4. Material Balance Activities'!$C$347:$C$396,'4. Material Balance Activities'!$J$347:$J$396,NA,0,1)-_xlfn.XLOOKUP(B1813,'4. Material Balance Activities'!$C$347:$C$396,'4. Material Balance Activities'!$P$347:$P$396,NA,0,1))*G1813)*(1-F1813)</f>
        <v>4.6774838709677454E-10</v>
      </c>
      <c r="M1813" s="105" t="s">
        <v>214</v>
      </c>
      <c r="N1813" s="83" t="s">
        <v>214</v>
      </c>
    </row>
    <row r="1814" spans="1:14" x14ac:dyDescent="0.25">
      <c r="A1814" s="79" t="s">
        <v>390</v>
      </c>
      <c r="B1814" s="133" t="s">
        <v>261</v>
      </c>
      <c r="C1814" s="137" t="s">
        <v>179</v>
      </c>
      <c r="D1814" s="81" t="str">
        <f>IFERROR(IF(C1814="No CAS","",INDEX('DEQ Pollutant List'!$C$7:$C$611,MATCH('5. Pollutant Emissions - MB'!C1814,'DEQ Pollutant List'!$B$7:$B$611,0))),"")</f>
        <v>Cobalt and compounds</v>
      </c>
      <c r="E1814" s="115"/>
      <c r="F1814" s="138">
        <f>1-(1-0.75)*(1-0.992)</f>
        <v>0.998</v>
      </c>
      <c r="G1814" s="139">
        <v>1E-3</v>
      </c>
      <c r="H1814" s="104" t="s">
        <v>421</v>
      </c>
      <c r="I1814" s="102" cm="1">
        <f t="array" ref="I1814">((_xlfn.XLOOKUP(B1814,'4. Material Balance Activities'!$C$347:$C$396,'4. Material Balance Activities'!$G$347:$G$396,NA,0,1)-_xlfn.XLOOKUP(B1814,'4. Material Balance Activities'!$C$347:$C$396,'4. Material Balance Activities'!$M$347:$M$396,NA,0,1))*G1814)*(1-F1814)</f>
        <v>2.9000400000000023E-4</v>
      </c>
      <c r="J1814" s="105" t="s">
        <v>214</v>
      </c>
      <c r="K1814" s="83" t="s">
        <v>214</v>
      </c>
      <c r="L1814" s="102" cm="1">
        <f t="array" ref="L1814">((_xlfn.XLOOKUP(B1814,'4. Material Balance Activities'!$C$347:$C$396,'4. Material Balance Activities'!$J$347:$J$396,NA,0,1)-_xlfn.XLOOKUP(B1814,'4. Material Balance Activities'!$C$347:$C$396,'4. Material Balance Activities'!$P$347:$P$396,NA,0,1))*G1814)*(1-F1814)</f>
        <v>1.1693709677419363E-6</v>
      </c>
      <c r="M1814" s="105" t="s">
        <v>214</v>
      </c>
      <c r="N1814" s="83" t="s">
        <v>214</v>
      </c>
    </row>
    <row r="1815" spans="1:14" x14ac:dyDescent="0.25">
      <c r="A1815" s="79" t="s">
        <v>390</v>
      </c>
      <c r="B1815" s="133" t="s">
        <v>262</v>
      </c>
      <c r="C1815" s="137" t="s">
        <v>156</v>
      </c>
      <c r="D1815" s="81" t="str">
        <f>IFERROR(IF(C1815="No CAS","",INDEX('DEQ Pollutant List'!$C$7:$C$611,MATCH('5. Pollutant Emissions - MB'!C1815,'DEQ Pollutant List'!$B$7:$B$611,0))),"")</f>
        <v>Formaldehyde</v>
      </c>
      <c r="E1815" s="115"/>
      <c r="F1815" s="138">
        <v>0</v>
      </c>
      <c r="G1815" s="139">
        <v>1E-3</v>
      </c>
      <c r="H1815" s="104"/>
      <c r="I1815" s="102" cm="1">
        <f t="array" ref="I1815">((_xlfn.XLOOKUP(B1815,'4. Material Balance Activities'!$C$347:$C$396,'4. Material Balance Activities'!$G$347:$G$396,NA,0,1)-_xlfn.XLOOKUP(B1815,'4. Material Balance Activities'!$C$347:$C$396,'4. Material Balance Activities'!$M$347:$M$396,NA,0,1))*G1815)*(1-F1815)</f>
        <v>0.16883856000000003</v>
      </c>
      <c r="J1815" s="105" t="s">
        <v>214</v>
      </c>
      <c r="K1815" s="83" t="s">
        <v>214</v>
      </c>
      <c r="L1815" s="102" cm="1">
        <f t="array" ref="L1815">((_xlfn.XLOOKUP(B1815,'4. Material Balance Activities'!$C$347:$C$396,'4. Material Balance Activities'!$J$347:$J$396,NA,0,1)-_xlfn.XLOOKUP(B1815,'4. Material Balance Activities'!$C$347:$C$396,'4. Material Balance Activities'!$P$347:$P$396,NA,0,1))*G1815)*(1-F1815)</f>
        <v>6.8080064516129045E-4</v>
      </c>
      <c r="M1815" s="105" t="s">
        <v>214</v>
      </c>
      <c r="N1815" s="83" t="s">
        <v>214</v>
      </c>
    </row>
    <row r="1816" spans="1:14" x14ac:dyDescent="0.25">
      <c r="A1816" s="79" t="s">
        <v>390</v>
      </c>
      <c r="B1816" s="133" t="s">
        <v>262</v>
      </c>
      <c r="C1816" s="137" t="s">
        <v>191</v>
      </c>
      <c r="D1816" s="81" t="str">
        <f>IFERROR(IF(C1816="No CAS","",INDEX('DEQ Pollutant List'!$C$7:$C$611,MATCH('5. Pollutant Emissions - MB'!C1816,'DEQ Pollutant List'!$B$7:$B$611,0))),"")</f>
        <v>Xylene (mixture), including m-xylene, o-xylene, p-xylene</v>
      </c>
      <c r="E1816" s="115"/>
      <c r="F1816" s="138">
        <v>0</v>
      </c>
      <c r="G1816" s="139">
        <v>1.2999999999999999E-2</v>
      </c>
      <c r="H1816" s="104"/>
      <c r="I1816" s="102" cm="1">
        <f t="array" ref="I1816">((_xlfn.XLOOKUP(B1816,'4. Material Balance Activities'!$C$347:$C$396,'4. Material Balance Activities'!$G$347:$G$396,NA,0,1)-_xlfn.XLOOKUP(B1816,'4. Material Balance Activities'!$C$347:$C$396,'4. Material Balance Activities'!$M$347:$M$396,NA,0,1))*G1816)*(1-F1816)</f>
        <v>2.1949012800000003</v>
      </c>
      <c r="J1816" s="105" t="s">
        <v>214</v>
      </c>
      <c r="K1816" s="83" t="s">
        <v>214</v>
      </c>
      <c r="L1816" s="102" cm="1">
        <f t="array" ref="L1816">((_xlfn.XLOOKUP(B1816,'4. Material Balance Activities'!$C$347:$C$396,'4. Material Balance Activities'!$J$347:$J$396,NA,0,1)-_xlfn.XLOOKUP(B1816,'4. Material Balance Activities'!$C$347:$C$396,'4. Material Balance Activities'!$P$347:$P$396,NA,0,1))*G1816)*(1-F1816)</f>
        <v>8.8504083870967754E-3</v>
      </c>
      <c r="M1816" s="105" t="s">
        <v>214</v>
      </c>
      <c r="N1816" s="83" t="s">
        <v>214</v>
      </c>
    </row>
    <row r="1817" spans="1:14" x14ac:dyDescent="0.25">
      <c r="A1817" s="79" t="s">
        <v>390</v>
      </c>
      <c r="B1817" s="133" t="s">
        <v>262</v>
      </c>
      <c r="C1817" s="137" t="s">
        <v>181</v>
      </c>
      <c r="D1817" s="81" t="str">
        <f>IFERROR(IF(C1817="No CAS","",INDEX('DEQ Pollutant List'!$C$7:$C$611,MATCH('5. Pollutant Emissions - MB'!C1817,'DEQ Pollutant List'!$B$7:$B$611,0))),"")</f>
        <v>Ethyl benzene</v>
      </c>
      <c r="E1817" s="115"/>
      <c r="F1817" s="138">
        <v>0</v>
      </c>
      <c r="G1817" s="139">
        <v>3.3E-3</v>
      </c>
      <c r="H1817" s="104"/>
      <c r="I1817" s="102" cm="1">
        <f t="array" ref="I1817">((_xlfn.XLOOKUP(B1817,'4. Material Balance Activities'!$C$347:$C$396,'4. Material Balance Activities'!$G$347:$G$396,NA,0,1)-_xlfn.XLOOKUP(B1817,'4. Material Balance Activities'!$C$347:$C$396,'4. Material Balance Activities'!$M$347:$M$396,NA,0,1))*G1817)*(1-F1817)</f>
        <v>0.55716724800000006</v>
      </c>
      <c r="J1817" s="105" t="s">
        <v>214</v>
      </c>
      <c r="K1817" s="83" t="s">
        <v>214</v>
      </c>
      <c r="L1817" s="102" cm="1">
        <f t="array" ref="L1817">((_xlfn.XLOOKUP(B1817,'4. Material Balance Activities'!$C$347:$C$396,'4. Material Balance Activities'!$J$347:$J$396,NA,0,1)-_xlfn.XLOOKUP(B1817,'4. Material Balance Activities'!$C$347:$C$396,'4. Material Balance Activities'!$P$347:$P$396,NA,0,1))*G1817)*(1-F1817)</f>
        <v>2.2466421290322585E-3</v>
      </c>
      <c r="M1817" s="105" t="s">
        <v>214</v>
      </c>
      <c r="N1817" s="83" t="s">
        <v>214</v>
      </c>
    </row>
    <row r="1818" spans="1:14" x14ac:dyDescent="0.25">
      <c r="A1818" s="79" t="s">
        <v>390</v>
      </c>
      <c r="B1818" s="133" t="s">
        <v>262</v>
      </c>
      <c r="C1818" s="137" t="s">
        <v>432</v>
      </c>
      <c r="D1818" s="81" t="str">
        <f>IFERROR(IF(C1818="No CAS","",INDEX('DEQ Pollutant List'!$C$7:$C$611,MATCH('5. Pollutant Emissions - MB'!C1818,'DEQ Pollutant List'!$B$7:$B$611,0))),"")</f>
        <v>Propylene glycol monomethyl ether acetate</v>
      </c>
      <c r="E1818" s="115"/>
      <c r="F1818" s="138">
        <v>0</v>
      </c>
      <c r="G1818" s="139">
        <v>1.11E-2</v>
      </c>
      <c r="H1818" s="104"/>
      <c r="I1818" s="102" cm="1">
        <f t="array" ref="I1818">((_xlfn.XLOOKUP(B1818,'4. Material Balance Activities'!$C$347:$C$396,'4. Material Balance Activities'!$G$347:$G$396,NA,0,1)-_xlfn.XLOOKUP(B1818,'4. Material Balance Activities'!$C$347:$C$396,'4. Material Balance Activities'!$M$347:$M$396,NA,0,1))*G1818)*(1-F1818)</f>
        <v>1.8741080160000003</v>
      </c>
      <c r="J1818" s="105" t="s">
        <v>214</v>
      </c>
      <c r="K1818" s="83" t="s">
        <v>214</v>
      </c>
      <c r="L1818" s="102" cm="1">
        <f t="array" ref="L1818">((_xlfn.XLOOKUP(B1818,'4. Material Balance Activities'!$C$347:$C$396,'4. Material Balance Activities'!$J$347:$J$396,NA,0,1)-_xlfn.XLOOKUP(B1818,'4. Material Balance Activities'!$C$347:$C$396,'4. Material Balance Activities'!$P$347:$P$396,NA,0,1))*G1818)*(1-F1818)</f>
        <v>7.5568871612903248E-3</v>
      </c>
      <c r="M1818" s="105" t="s">
        <v>214</v>
      </c>
      <c r="N1818" s="83" t="s">
        <v>214</v>
      </c>
    </row>
    <row r="1819" spans="1:14" x14ac:dyDescent="0.25">
      <c r="A1819" s="79" t="s">
        <v>390</v>
      </c>
      <c r="B1819" s="133" t="s">
        <v>262</v>
      </c>
      <c r="C1819" s="137" t="s">
        <v>425</v>
      </c>
      <c r="D1819" s="81" t="str">
        <f>IFERROR(IF(C1819="No CAS","",INDEX('DEQ Pollutant List'!$C$7:$C$611,MATCH('5. Pollutant Emissions - MB'!C1819,'DEQ Pollutant List'!$B$7:$B$611,0))),"")</f>
        <v>2-Butanone (methyl ethyl ketone)</v>
      </c>
      <c r="E1819" s="115"/>
      <c r="F1819" s="138">
        <v>0</v>
      </c>
      <c r="G1819" s="139">
        <v>8.1000000000000003E-2</v>
      </c>
      <c r="H1819" s="104"/>
      <c r="I1819" s="102" cm="1">
        <f t="array" ref="I1819">((_xlfn.XLOOKUP(B1819,'4. Material Balance Activities'!$C$347:$C$396,'4. Material Balance Activities'!$G$347:$G$396,NA,0,1)-_xlfn.XLOOKUP(B1819,'4. Material Balance Activities'!$C$347:$C$396,'4. Material Balance Activities'!$M$347:$M$396,NA,0,1))*G1819)*(1-F1819)</f>
        <v>13.675923360000002</v>
      </c>
      <c r="J1819" s="105" t="s">
        <v>214</v>
      </c>
      <c r="K1819" s="83" t="s">
        <v>214</v>
      </c>
      <c r="L1819" s="102" cm="1">
        <f t="array" ref="L1819">((_xlfn.XLOOKUP(B1819,'4. Material Balance Activities'!$C$347:$C$396,'4. Material Balance Activities'!$J$347:$J$396,NA,0,1)-_xlfn.XLOOKUP(B1819,'4. Material Balance Activities'!$C$347:$C$396,'4. Material Balance Activities'!$P$347:$P$396,NA,0,1))*G1819)*(1-F1819)</f>
        <v>5.5144852258064529E-2</v>
      </c>
      <c r="M1819" s="105" t="s">
        <v>214</v>
      </c>
      <c r="N1819" s="83" t="s">
        <v>214</v>
      </c>
    </row>
    <row r="1820" spans="1:14" x14ac:dyDescent="0.25">
      <c r="A1820" s="79" t="s">
        <v>390</v>
      </c>
      <c r="B1820" s="133" t="s">
        <v>262</v>
      </c>
      <c r="C1820" s="137" t="s">
        <v>420</v>
      </c>
      <c r="D1820" s="81" t="str">
        <f>IFERROR(IF(C1820="No CAS","",INDEX('DEQ Pollutant List'!$C$7:$C$611,MATCH('5. Pollutant Emissions - MB'!C1820,'DEQ Pollutant List'!$B$7:$B$611,0))),"")</f>
        <v>Acetone</v>
      </c>
      <c r="E1820" s="115"/>
      <c r="F1820" s="138">
        <v>0</v>
      </c>
      <c r="G1820" s="139">
        <v>1.0500000000000001E-2</v>
      </c>
      <c r="H1820" s="104"/>
      <c r="I1820" s="102" cm="1">
        <f t="array" ref="I1820">((_xlfn.XLOOKUP(B1820,'4. Material Balance Activities'!$C$347:$C$396,'4. Material Balance Activities'!$G$347:$G$396,NA,0,1)-_xlfn.XLOOKUP(B1820,'4. Material Balance Activities'!$C$347:$C$396,'4. Material Balance Activities'!$M$347:$M$396,NA,0,1))*G1820)*(1-F1820)</f>
        <v>1.7728048800000005</v>
      </c>
      <c r="J1820" s="105" t="s">
        <v>214</v>
      </c>
      <c r="K1820" s="83" t="s">
        <v>214</v>
      </c>
      <c r="L1820" s="102" cm="1">
        <f t="array" ref="L1820">((_xlfn.XLOOKUP(B1820,'4. Material Balance Activities'!$C$347:$C$396,'4. Material Balance Activities'!$J$347:$J$396,NA,0,1)-_xlfn.XLOOKUP(B1820,'4. Material Balance Activities'!$C$347:$C$396,'4. Material Balance Activities'!$P$347:$P$396,NA,0,1))*G1820)*(1-F1820)</f>
        <v>7.1484067741935499E-3</v>
      </c>
      <c r="M1820" s="105" t="s">
        <v>214</v>
      </c>
      <c r="N1820" s="83" t="s">
        <v>214</v>
      </c>
    </row>
    <row r="1821" spans="1:14" x14ac:dyDescent="0.25">
      <c r="A1821" s="79" t="s">
        <v>390</v>
      </c>
      <c r="B1821" s="133" t="s">
        <v>263</v>
      </c>
      <c r="C1821" s="137" t="s">
        <v>191</v>
      </c>
      <c r="D1821" s="81" t="str">
        <f>IFERROR(IF(C1821="No CAS","",INDEX('DEQ Pollutant List'!$C$7:$C$611,MATCH('5. Pollutant Emissions - MB'!C1821,'DEQ Pollutant List'!$B$7:$B$611,0))),"")</f>
        <v>Xylene (mixture), including m-xylene, o-xylene, p-xylene</v>
      </c>
      <c r="E1821" s="115"/>
      <c r="F1821" s="138">
        <v>0</v>
      </c>
      <c r="G1821" s="139">
        <v>0.01</v>
      </c>
      <c r="H1821" s="104"/>
      <c r="I1821" s="102" cm="1">
        <f t="array" ref="I1821">((_xlfn.XLOOKUP(B1821,'4. Material Balance Activities'!$C$347:$C$396,'4. Material Balance Activities'!$G$347:$G$396,NA,0,1)-_xlfn.XLOOKUP(B1821,'4. Material Balance Activities'!$C$347:$C$396,'4. Material Balance Activities'!$M$347:$M$396,NA,0,1))*G1821)*(1-F1821)</f>
        <v>1.76715</v>
      </c>
      <c r="J1821" s="105" t="s">
        <v>214</v>
      </c>
      <c r="K1821" s="83" t="s">
        <v>214</v>
      </c>
      <c r="L1821" s="102" cm="1">
        <f t="array" ref="L1821">((_xlfn.XLOOKUP(B1821,'4. Material Balance Activities'!$C$347:$C$396,'4. Material Balance Activities'!$J$347:$J$396,NA,0,1)-_xlfn.XLOOKUP(B1821,'4. Material Balance Activities'!$C$347:$C$396,'4. Material Balance Activities'!$P$347:$P$396,NA,0,1))*G1821)*(1-F1821)</f>
        <v>7.125604838709677E-3</v>
      </c>
      <c r="M1821" s="105" t="s">
        <v>214</v>
      </c>
      <c r="N1821" s="83" t="s">
        <v>214</v>
      </c>
    </row>
    <row r="1822" spans="1:14" x14ac:dyDescent="0.25">
      <c r="A1822" s="79" t="s">
        <v>390</v>
      </c>
      <c r="B1822" s="133" t="s">
        <v>263</v>
      </c>
      <c r="C1822" s="137" t="s">
        <v>181</v>
      </c>
      <c r="D1822" s="81" t="str">
        <f>IFERROR(IF(C1822="No CAS","",INDEX('DEQ Pollutant List'!$C$7:$C$611,MATCH('5. Pollutant Emissions - MB'!C1822,'DEQ Pollutant List'!$B$7:$B$611,0))),"")</f>
        <v>Ethyl benzene</v>
      </c>
      <c r="E1822" s="115"/>
      <c r="F1822" s="138">
        <v>0</v>
      </c>
      <c r="G1822" s="139">
        <v>1E-3</v>
      </c>
      <c r="H1822" s="104"/>
      <c r="I1822" s="102" cm="1">
        <f t="array" ref="I1822">((_xlfn.XLOOKUP(B1822,'4. Material Balance Activities'!$C$347:$C$396,'4. Material Balance Activities'!$G$347:$G$396,NA,0,1)-_xlfn.XLOOKUP(B1822,'4. Material Balance Activities'!$C$347:$C$396,'4. Material Balance Activities'!$M$347:$M$396,NA,0,1))*G1822)*(1-F1822)</f>
        <v>0.17671500000000001</v>
      </c>
      <c r="J1822" s="105" t="s">
        <v>214</v>
      </c>
      <c r="K1822" s="83" t="s">
        <v>214</v>
      </c>
      <c r="L1822" s="102" cm="1">
        <f t="array" ref="L1822">((_xlfn.XLOOKUP(B1822,'4. Material Balance Activities'!$C$347:$C$396,'4. Material Balance Activities'!$J$347:$J$396,NA,0,1)-_xlfn.XLOOKUP(B1822,'4. Material Balance Activities'!$C$347:$C$396,'4. Material Balance Activities'!$P$347:$P$396,NA,0,1))*G1822)*(1-F1822)</f>
        <v>7.125604838709677E-4</v>
      </c>
      <c r="M1822" s="105" t="s">
        <v>214</v>
      </c>
      <c r="N1822" s="83" t="s">
        <v>214</v>
      </c>
    </row>
    <row r="1823" spans="1:14" x14ac:dyDescent="0.25">
      <c r="A1823" s="79" t="s">
        <v>390</v>
      </c>
      <c r="B1823" s="133" t="s">
        <v>263</v>
      </c>
      <c r="C1823" s="137" t="s">
        <v>189</v>
      </c>
      <c r="D1823" s="81" t="str">
        <f>IFERROR(IF(C1823="No CAS","",INDEX('DEQ Pollutant List'!$C$7:$C$611,MATCH('5. Pollutant Emissions - MB'!C1823,'DEQ Pollutant List'!$B$7:$B$611,0))),"")</f>
        <v>Toluene</v>
      </c>
      <c r="E1823" s="115"/>
      <c r="F1823" s="138">
        <v>0</v>
      </c>
      <c r="G1823" s="139">
        <v>0.01</v>
      </c>
      <c r="H1823" s="104"/>
      <c r="I1823" s="102" cm="1">
        <f t="array" ref="I1823">((_xlfn.XLOOKUP(B1823,'4. Material Balance Activities'!$C$347:$C$396,'4. Material Balance Activities'!$G$347:$G$396,NA,0,1)-_xlfn.XLOOKUP(B1823,'4. Material Balance Activities'!$C$347:$C$396,'4. Material Balance Activities'!$M$347:$M$396,NA,0,1))*G1823)*(1-F1823)</f>
        <v>1.76715</v>
      </c>
      <c r="J1823" s="105" t="s">
        <v>214</v>
      </c>
      <c r="K1823" s="83" t="s">
        <v>214</v>
      </c>
      <c r="L1823" s="102" cm="1">
        <f t="array" ref="L1823">((_xlfn.XLOOKUP(B1823,'4. Material Balance Activities'!$C$347:$C$396,'4. Material Balance Activities'!$J$347:$J$396,NA,0,1)-_xlfn.XLOOKUP(B1823,'4. Material Balance Activities'!$C$347:$C$396,'4. Material Balance Activities'!$P$347:$P$396,NA,0,1))*G1823)*(1-F1823)</f>
        <v>7.125604838709677E-3</v>
      </c>
      <c r="M1823" s="105" t="s">
        <v>214</v>
      </c>
      <c r="N1823" s="83" t="s">
        <v>214</v>
      </c>
    </row>
    <row r="1824" spans="1:14" x14ac:dyDescent="0.25">
      <c r="A1824" s="79" t="s">
        <v>390</v>
      </c>
      <c r="B1824" s="133" t="s">
        <v>263</v>
      </c>
      <c r="C1824" s="137" t="s">
        <v>425</v>
      </c>
      <c r="D1824" s="81" t="str">
        <f>IFERROR(IF(C1824="No CAS","",INDEX('DEQ Pollutant List'!$C$7:$C$611,MATCH('5. Pollutant Emissions - MB'!C1824,'DEQ Pollutant List'!$B$7:$B$611,0))),"")</f>
        <v>2-Butanone (methyl ethyl ketone)</v>
      </c>
      <c r="E1824" s="115"/>
      <c r="F1824" s="138">
        <v>0</v>
      </c>
      <c r="G1824" s="139">
        <v>0.04</v>
      </c>
      <c r="H1824" s="104"/>
      <c r="I1824" s="102" cm="1">
        <f t="array" ref="I1824">((_xlfn.XLOOKUP(B1824,'4. Material Balance Activities'!$C$347:$C$396,'4. Material Balance Activities'!$G$347:$G$396,NA,0,1)-_xlfn.XLOOKUP(B1824,'4. Material Balance Activities'!$C$347:$C$396,'4. Material Balance Activities'!$M$347:$M$396,NA,0,1))*G1824)*(1-F1824)</f>
        <v>7.0686</v>
      </c>
      <c r="J1824" s="105" t="s">
        <v>214</v>
      </c>
      <c r="K1824" s="83" t="s">
        <v>214</v>
      </c>
      <c r="L1824" s="102" cm="1">
        <f t="array" ref="L1824">((_xlfn.XLOOKUP(B1824,'4. Material Balance Activities'!$C$347:$C$396,'4. Material Balance Activities'!$J$347:$J$396,NA,0,1)-_xlfn.XLOOKUP(B1824,'4. Material Balance Activities'!$C$347:$C$396,'4. Material Balance Activities'!$P$347:$P$396,NA,0,1))*G1824)*(1-F1824)</f>
        <v>2.8502419354838708E-2</v>
      </c>
      <c r="M1824" s="105" t="s">
        <v>214</v>
      </c>
      <c r="N1824" s="83" t="s">
        <v>214</v>
      </c>
    </row>
    <row r="1825" spans="1:14" x14ac:dyDescent="0.25">
      <c r="A1825" s="79" t="s">
        <v>390</v>
      </c>
      <c r="B1825" s="133" t="s">
        <v>263</v>
      </c>
      <c r="C1825" s="137" t="s">
        <v>424</v>
      </c>
      <c r="D1825" s="81" t="str">
        <f>IFERROR(IF(C1825="No CAS","",INDEX('DEQ Pollutant List'!$C$7:$C$611,MATCH('5. Pollutant Emissions - MB'!C1825,'DEQ Pollutant List'!$B$7:$B$611,0))),"")</f>
        <v>Isopropyl alcohol</v>
      </c>
      <c r="E1825" s="115"/>
      <c r="F1825" s="138">
        <v>0</v>
      </c>
      <c r="G1825" s="139">
        <v>0.03</v>
      </c>
      <c r="H1825" s="104"/>
      <c r="I1825" s="102" cm="1">
        <f t="array" ref="I1825">((_xlfn.XLOOKUP(B1825,'4. Material Balance Activities'!$C$347:$C$396,'4. Material Balance Activities'!$G$347:$G$396,NA,0,1)-_xlfn.XLOOKUP(B1825,'4. Material Balance Activities'!$C$347:$C$396,'4. Material Balance Activities'!$M$347:$M$396,NA,0,1))*G1825)*(1-F1825)</f>
        <v>5.30145</v>
      </c>
      <c r="J1825" s="105" t="s">
        <v>214</v>
      </c>
      <c r="K1825" s="83" t="s">
        <v>214</v>
      </c>
      <c r="L1825" s="102" cm="1">
        <f t="array" ref="L1825">((_xlfn.XLOOKUP(B1825,'4. Material Balance Activities'!$C$347:$C$396,'4. Material Balance Activities'!$J$347:$J$396,NA,0,1)-_xlfn.XLOOKUP(B1825,'4. Material Balance Activities'!$C$347:$C$396,'4. Material Balance Activities'!$P$347:$P$396,NA,0,1))*G1825)*(1-F1825)</f>
        <v>2.1376814516129029E-2</v>
      </c>
      <c r="M1825" s="105" t="s">
        <v>214</v>
      </c>
      <c r="N1825" s="83" t="s">
        <v>214</v>
      </c>
    </row>
    <row r="1826" spans="1:14" x14ac:dyDescent="0.25">
      <c r="A1826" s="79" t="s">
        <v>390</v>
      </c>
      <c r="B1826" s="133" t="s">
        <v>263</v>
      </c>
      <c r="C1826" s="137" t="s">
        <v>420</v>
      </c>
      <c r="D1826" s="81" t="str">
        <f>IFERROR(IF(C1826="No CAS","",INDEX('DEQ Pollutant List'!$C$7:$C$611,MATCH('5. Pollutant Emissions - MB'!C1826,'DEQ Pollutant List'!$B$7:$B$611,0))),"")</f>
        <v>Acetone</v>
      </c>
      <c r="E1826" s="115"/>
      <c r="F1826" s="138">
        <v>0</v>
      </c>
      <c r="G1826" s="139">
        <v>0.55000000000000004</v>
      </c>
      <c r="H1826" s="104"/>
      <c r="I1826" s="102" cm="1">
        <f t="array" ref="I1826">((_xlfn.XLOOKUP(B1826,'4. Material Balance Activities'!$C$347:$C$396,'4. Material Balance Activities'!$G$347:$G$396,NA,0,1)-_xlfn.XLOOKUP(B1826,'4. Material Balance Activities'!$C$347:$C$396,'4. Material Balance Activities'!$M$347:$M$396,NA,0,1))*G1826)*(1-F1826)</f>
        <v>97.193250000000006</v>
      </c>
      <c r="J1826" s="105" t="s">
        <v>214</v>
      </c>
      <c r="K1826" s="83" t="s">
        <v>214</v>
      </c>
      <c r="L1826" s="102" cm="1">
        <f t="array" ref="L1826">((_xlfn.XLOOKUP(B1826,'4. Material Balance Activities'!$C$347:$C$396,'4. Material Balance Activities'!$J$347:$J$396,NA,0,1)-_xlfn.XLOOKUP(B1826,'4. Material Balance Activities'!$C$347:$C$396,'4. Material Balance Activities'!$P$347:$P$396,NA,0,1))*G1826)*(1-F1826)</f>
        <v>0.39190826612903229</v>
      </c>
      <c r="M1826" s="105" t="s">
        <v>214</v>
      </c>
      <c r="N1826" s="83" t="s">
        <v>214</v>
      </c>
    </row>
    <row r="1827" spans="1:14" x14ac:dyDescent="0.25">
      <c r="A1827" s="79" t="s">
        <v>390</v>
      </c>
      <c r="B1827" s="133" t="s">
        <v>264</v>
      </c>
      <c r="C1827" s="137" t="s">
        <v>181</v>
      </c>
      <c r="D1827" s="81" t="str">
        <f>IFERROR(IF(C1827="No CAS","",INDEX('DEQ Pollutant List'!$C$7:$C$611,MATCH('5. Pollutant Emissions - MB'!C1827,'DEQ Pollutant List'!$B$7:$B$611,0))),"")</f>
        <v>Ethyl benzene</v>
      </c>
      <c r="E1827" s="115"/>
      <c r="F1827" s="138">
        <v>0</v>
      </c>
      <c r="G1827" s="139">
        <v>1E-3</v>
      </c>
      <c r="H1827" s="104"/>
      <c r="I1827" s="102" cm="1">
        <f t="array" ref="I1827">((_xlfn.XLOOKUP(B1827,'4. Material Balance Activities'!$C$347:$C$396,'4. Material Balance Activities'!$G$347:$G$396,NA,0,1)-_xlfn.XLOOKUP(B1827,'4. Material Balance Activities'!$C$347:$C$396,'4. Material Balance Activities'!$M$347:$M$396,NA,0,1))*G1827)*(1-F1827)</f>
        <v>3.29406</v>
      </c>
      <c r="J1827" s="105" t="s">
        <v>214</v>
      </c>
      <c r="K1827" s="83" t="s">
        <v>214</v>
      </c>
      <c r="L1827" s="102" cm="1">
        <f t="array" ref="L1827">((_xlfn.XLOOKUP(B1827,'4. Material Balance Activities'!$C$347:$C$396,'4. Material Balance Activities'!$J$347:$J$396,NA,0,1)-_xlfn.XLOOKUP(B1827,'4. Material Balance Activities'!$C$347:$C$396,'4. Material Balance Activities'!$P$347:$P$396,NA,0,1))*G1827)*(1-F1827)</f>
        <v>1.3282500000000001E-2</v>
      </c>
      <c r="M1827" s="105" t="s">
        <v>214</v>
      </c>
      <c r="N1827" s="83" t="s">
        <v>214</v>
      </c>
    </row>
    <row r="1828" spans="1:14" x14ac:dyDescent="0.25">
      <c r="A1828" s="79" t="s">
        <v>390</v>
      </c>
      <c r="B1828" s="133" t="s">
        <v>264</v>
      </c>
      <c r="C1828" s="137" t="s">
        <v>189</v>
      </c>
      <c r="D1828" s="81" t="str">
        <f>IFERROR(IF(C1828="No CAS","",INDEX('DEQ Pollutant List'!$C$7:$C$611,MATCH('5. Pollutant Emissions - MB'!C1828,'DEQ Pollutant List'!$B$7:$B$611,0))),"")</f>
        <v>Toluene</v>
      </c>
      <c r="E1828" s="115"/>
      <c r="F1828" s="138">
        <v>0</v>
      </c>
      <c r="G1828" s="139">
        <v>0.01</v>
      </c>
      <c r="H1828" s="104"/>
      <c r="I1828" s="102" cm="1">
        <f t="array" ref="I1828">((_xlfn.XLOOKUP(B1828,'4. Material Balance Activities'!$C$347:$C$396,'4. Material Balance Activities'!$G$347:$G$396,NA,0,1)-_xlfn.XLOOKUP(B1828,'4. Material Balance Activities'!$C$347:$C$396,'4. Material Balance Activities'!$M$347:$M$396,NA,0,1))*G1828)*(1-F1828)</f>
        <v>32.940600000000003</v>
      </c>
      <c r="J1828" s="105" t="s">
        <v>214</v>
      </c>
      <c r="K1828" s="83" t="s">
        <v>214</v>
      </c>
      <c r="L1828" s="102" cm="1">
        <f t="array" ref="L1828">((_xlfn.XLOOKUP(B1828,'4. Material Balance Activities'!$C$347:$C$396,'4. Material Balance Activities'!$J$347:$J$396,NA,0,1)-_xlfn.XLOOKUP(B1828,'4. Material Balance Activities'!$C$347:$C$396,'4. Material Balance Activities'!$P$347:$P$396,NA,0,1))*G1828)*(1-F1828)</f>
        <v>0.132825</v>
      </c>
      <c r="M1828" s="105" t="s">
        <v>214</v>
      </c>
      <c r="N1828" s="83" t="s">
        <v>214</v>
      </c>
    </row>
    <row r="1829" spans="1:14" x14ac:dyDescent="0.25">
      <c r="A1829" s="79" t="s">
        <v>390</v>
      </c>
      <c r="B1829" s="133" t="s">
        <v>264</v>
      </c>
      <c r="C1829" s="137" t="s">
        <v>425</v>
      </c>
      <c r="D1829" s="81" t="str">
        <f>IFERROR(IF(C1829="No CAS","",INDEX('DEQ Pollutant List'!$C$7:$C$611,MATCH('5. Pollutant Emissions - MB'!C1829,'DEQ Pollutant List'!$B$7:$B$611,0))),"")</f>
        <v>2-Butanone (methyl ethyl ketone)</v>
      </c>
      <c r="E1829" s="115"/>
      <c r="F1829" s="138">
        <v>0</v>
      </c>
      <c r="G1829" s="139">
        <v>0.04</v>
      </c>
      <c r="H1829" s="104"/>
      <c r="I1829" s="102" cm="1">
        <f t="array" ref="I1829">((_xlfn.XLOOKUP(B1829,'4. Material Balance Activities'!$C$347:$C$396,'4. Material Balance Activities'!$G$347:$G$396,NA,0,1)-_xlfn.XLOOKUP(B1829,'4. Material Balance Activities'!$C$347:$C$396,'4. Material Balance Activities'!$M$347:$M$396,NA,0,1))*G1829)*(1-F1829)</f>
        <v>131.76240000000001</v>
      </c>
      <c r="J1829" s="105" t="s">
        <v>214</v>
      </c>
      <c r="K1829" s="83" t="s">
        <v>214</v>
      </c>
      <c r="L1829" s="102" cm="1">
        <f t="array" ref="L1829">((_xlfn.XLOOKUP(B1829,'4. Material Balance Activities'!$C$347:$C$396,'4. Material Balance Activities'!$J$347:$J$396,NA,0,1)-_xlfn.XLOOKUP(B1829,'4. Material Balance Activities'!$C$347:$C$396,'4. Material Balance Activities'!$P$347:$P$396,NA,0,1))*G1829)*(1-F1829)</f>
        <v>0.53129999999999999</v>
      </c>
      <c r="M1829" s="105" t="s">
        <v>214</v>
      </c>
      <c r="N1829" s="83" t="s">
        <v>214</v>
      </c>
    </row>
    <row r="1830" spans="1:14" x14ac:dyDescent="0.25">
      <c r="A1830" s="79" t="s">
        <v>390</v>
      </c>
      <c r="B1830" s="133" t="s">
        <v>264</v>
      </c>
      <c r="C1830" s="137" t="s">
        <v>156</v>
      </c>
      <c r="D1830" s="81" t="str">
        <f>IFERROR(IF(C1830="No CAS","",INDEX('DEQ Pollutant List'!$C$7:$C$611,MATCH('5. Pollutant Emissions - MB'!C1830,'DEQ Pollutant List'!$B$7:$B$611,0))),"")</f>
        <v>Formaldehyde</v>
      </c>
      <c r="E1830" s="115"/>
      <c r="F1830" s="138">
        <v>0</v>
      </c>
      <c r="G1830" s="139">
        <v>1E-3</v>
      </c>
      <c r="H1830" s="104"/>
      <c r="I1830" s="102" cm="1">
        <f t="array" ref="I1830">((_xlfn.XLOOKUP(B1830,'4. Material Balance Activities'!$C$347:$C$396,'4. Material Balance Activities'!$G$347:$G$396,NA,0,1)-_xlfn.XLOOKUP(B1830,'4. Material Balance Activities'!$C$347:$C$396,'4. Material Balance Activities'!$M$347:$M$396,NA,0,1))*G1830)*(1-F1830)</f>
        <v>3.29406</v>
      </c>
      <c r="J1830" s="105" t="s">
        <v>214</v>
      </c>
      <c r="K1830" s="83" t="s">
        <v>214</v>
      </c>
      <c r="L1830" s="102" cm="1">
        <f t="array" ref="L1830">((_xlfn.XLOOKUP(B1830,'4. Material Balance Activities'!$C$347:$C$396,'4. Material Balance Activities'!$J$347:$J$396,NA,0,1)-_xlfn.XLOOKUP(B1830,'4. Material Balance Activities'!$C$347:$C$396,'4. Material Balance Activities'!$P$347:$P$396,NA,0,1))*G1830)*(1-F1830)</f>
        <v>1.3282500000000001E-2</v>
      </c>
      <c r="M1830" s="105" t="s">
        <v>214</v>
      </c>
      <c r="N1830" s="83" t="s">
        <v>214</v>
      </c>
    </row>
    <row r="1831" spans="1:14" x14ac:dyDescent="0.25">
      <c r="A1831" s="79" t="s">
        <v>390</v>
      </c>
      <c r="B1831" s="133" t="s">
        <v>264</v>
      </c>
      <c r="C1831" s="137" t="s">
        <v>438</v>
      </c>
      <c r="D1831" s="81" t="s">
        <v>439</v>
      </c>
      <c r="E1831" s="115"/>
      <c r="F1831" s="138">
        <v>0</v>
      </c>
      <c r="G1831" s="139">
        <v>0.01</v>
      </c>
      <c r="H1831" s="104"/>
      <c r="I1831" s="102" cm="1">
        <f t="array" ref="I1831">((_xlfn.XLOOKUP(B1831,'4. Material Balance Activities'!$C$347:$C$396,'4. Material Balance Activities'!$G$347:$G$396,NA,0,1)-_xlfn.XLOOKUP(B1831,'4. Material Balance Activities'!$C$347:$C$396,'4. Material Balance Activities'!$M$347:$M$396,NA,0,1))*G1831)*(1-F1831)</f>
        <v>32.940600000000003</v>
      </c>
      <c r="J1831" s="105" t="s">
        <v>214</v>
      </c>
      <c r="K1831" s="83" t="s">
        <v>214</v>
      </c>
      <c r="L1831" s="102" cm="1">
        <f t="array" ref="L1831">((_xlfn.XLOOKUP(B1831,'4. Material Balance Activities'!$C$347:$C$396,'4. Material Balance Activities'!$J$347:$J$396,NA,0,1)-_xlfn.XLOOKUP(B1831,'4. Material Balance Activities'!$C$347:$C$396,'4. Material Balance Activities'!$P$347:$P$396,NA,0,1))*G1831)*(1-F1831)</f>
        <v>0.132825</v>
      </c>
      <c r="M1831" s="105" t="s">
        <v>214</v>
      </c>
      <c r="N1831" s="83" t="s">
        <v>214</v>
      </c>
    </row>
    <row r="1832" spans="1:14" x14ac:dyDescent="0.25">
      <c r="A1832" s="79" t="s">
        <v>390</v>
      </c>
      <c r="B1832" s="133" t="s">
        <v>264</v>
      </c>
      <c r="C1832" s="137" t="s">
        <v>424</v>
      </c>
      <c r="D1832" s="81" t="str">
        <f>IFERROR(IF(C1832="No CAS","",INDEX('DEQ Pollutant List'!$C$7:$C$611,MATCH('5. Pollutant Emissions - MB'!C1832,'DEQ Pollutant List'!$B$7:$B$611,0))),"")</f>
        <v>Isopropyl alcohol</v>
      </c>
      <c r="E1832" s="115"/>
      <c r="F1832" s="138">
        <v>0</v>
      </c>
      <c r="G1832" s="139">
        <v>0.03</v>
      </c>
      <c r="H1832" s="104"/>
      <c r="I1832" s="102" cm="1">
        <f t="array" ref="I1832">((_xlfn.XLOOKUP(B1832,'4. Material Balance Activities'!$C$347:$C$396,'4. Material Balance Activities'!$G$347:$G$396,NA,0,1)-_xlfn.XLOOKUP(B1832,'4. Material Balance Activities'!$C$347:$C$396,'4. Material Balance Activities'!$M$347:$M$396,NA,0,1))*G1832)*(1-F1832)</f>
        <v>98.821799999999996</v>
      </c>
      <c r="J1832" s="105" t="s">
        <v>214</v>
      </c>
      <c r="K1832" s="83" t="s">
        <v>214</v>
      </c>
      <c r="L1832" s="102" cm="1">
        <f t="array" ref="L1832">((_xlfn.XLOOKUP(B1832,'4. Material Balance Activities'!$C$347:$C$396,'4. Material Balance Activities'!$J$347:$J$396,NA,0,1)-_xlfn.XLOOKUP(B1832,'4. Material Balance Activities'!$C$347:$C$396,'4. Material Balance Activities'!$P$347:$P$396,NA,0,1))*G1832)*(1-F1832)</f>
        <v>0.39847500000000002</v>
      </c>
      <c r="M1832" s="105" t="s">
        <v>214</v>
      </c>
      <c r="N1832" s="83" t="s">
        <v>214</v>
      </c>
    </row>
    <row r="1833" spans="1:14" x14ac:dyDescent="0.25">
      <c r="A1833" s="79" t="s">
        <v>390</v>
      </c>
      <c r="B1833" s="133" t="s">
        <v>264</v>
      </c>
      <c r="C1833" s="137" t="s">
        <v>420</v>
      </c>
      <c r="D1833" s="81" t="str">
        <f>IFERROR(IF(C1833="No CAS","",INDEX('DEQ Pollutant List'!$C$7:$C$611,MATCH('5. Pollutant Emissions - MB'!C1833,'DEQ Pollutant List'!$B$7:$B$611,0))),"")</f>
        <v>Acetone</v>
      </c>
      <c r="E1833" s="115"/>
      <c r="F1833" s="138">
        <v>0</v>
      </c>
      <c r="G1833" s="139">
        <v>0.55000000000000004</v>
      </c>
      <c r="H1833" s="104"/>
      <c r="I1833" s="102" cm="1">
        <f t="array" ref="I1833">((_xlfn.XLOOKUP(B1833,'4. Material Balance Activities'!$C$347:$C$396,'4. Material Balance Activities'!$G$347:$G$396,NA,0,1)-_xlfn.XLOOKUP(B1833,'4. Material Balance Activities'!$C$347:$C$396,'4. Material Balance Activities'!$M$347:$M$396,NA,0,1))*G1833)*(1-F1833)</f>
        <v>1811.7330000000002</v>
      </c>
      <c r="J1833" s="105" t="s">
        <v>214</v>
      </c>
      <c r="K1833" s="83" t="s">
        <v>214</v>
      </c>
      <c r="L1833" s="102" cm="1">
        <f t="array" ref="L1833">((_xlfn.XLOOKUP(B1833,'4. Material Balance Activities'!$C$347:$C$396,'4. Material Balance Activities'!$J$347:$J$396,NA,0,1)-_xlfn.XLOOKUP(B1833,'4. Material Balance Activities'!$C$347:$C$396,'4. Material Balance Activities'!$P$347:$P$396,NA,0,1))*G1833)*(1-F1833)</f>
        <v>7.3053750000000006</v>
      </c>
      <c r="M1833" s="105" t="s">
        <v>214</v>
      </c>
      <c r="N1833" s="83" t="s">
        <v>214</v>
      </c>
    </row>
    <row r="1834" spans="1:14" x14ac:dyDescent="0.25">
      <c r="A1834" s="79" t="s">
        <v>390</v>
      </c>
      <c r="B1834" s="133" t="s">
        <v>265</v>
      </c>
      <c r="C1834" s="137" t="s">
        <v>156</v>
      </c>
      <c r="D1834" s="81" t="str">
        <f>IFERROR(IF(C1834="No CAS","",INDEX('DEQ Pollutant List'!$C$7:$C$611,MATCH('5. Pollutant Emissions - MB'!C1834,'DEQ Pollutant List'!$B$7:$B$611,0))),"")</f>
        <v>Formaldehyde</v>
      </c>
      <c r="E1834" s="115"/>
      <c r="F1834" s="138">
        <v>0</v>
      </c>
      <c r="G1834" s="139">
        <v>1E-3</v>
      </c>
      <c r="H1834" s="104"/>
      <c r="I1834" s="102" cm="1">
        <f t="array" ref="I1834">((_xlfn.XLOOKUP(B1834,'4. Material Balance Activities'!$C$347:$C$396,'4. Material Balance Activities'!$G$347:$G$396,NA,0,1)-_xlfn.XLOOKUP(B1834,'4. Material Balance Activities'!$C$347:$C$396,'4. Material Balance Activities'!$M$347:$M$396,NA,0,1))*G1834)*(1-F1834)</f>
        <v>0.67983300000000013</v>
      </c>
      <c r="J1834" s="105" t="s">
        <v>214</v>
      </c>
      <c r="K1834" s="83" t="s">
        <v>214</v>
      </c>
      <c r="L1834" s="102" cm="1">
        <f t="array" ref="L1834">((_xlfn.XLOOKUP(B1834,'4. Material Balance Activities'!$C$347:$C$396,'4. Material Balance Activities'!$J$347:$J$396,NA,0,1)-_xlfn.XLOOKUP(B1834,'4. Material Balance Activities'!$C$347:$C$396,'4. Material Balance Activities'!$P$347:$P$396,NA,0,1))*G1834)*(1-F1834)</f>
        <v>2.7412620967741941E-3</v>
      </c>
      <c r="M1834" s="105" t="s">
        <v>214</v>
      </c>
      <c r="N1834" s="83" t="s">
        <v>214</v>
      </c>
    </row>
    <row r="1835" spans="1:14" x14ac:dyDescent="0.25">
      <c r="A1835" s="79" t="s">
        <v>390</v>
      </c>
      <c r="B1835" s="133" t="s">
        <v>265</v>
      </c>
      <c r="C1835" s="137" t="s">
        <v>191</v>
      </c>
      <c r="D1835" s="81" t="str">
        <f>IFERROR(IF(C1835="No CAS","",INDEX('DEQ Pollutant List'!$C$7:$C$611,MATCH('5. Pollutant Emissions - MB'!C1835,'DEQ Pollutant List'!$B$7:$B$611,0))),"")</f>
        <v>Xylene (mixture), including m-xylene, o-xylene, p-xylene</v>
      </c>
      <c r="E1835" s="115"/>
      <c r="F1835" s="138">
        <v>0</v>
      </c>
      <c r="G1835" s="139">
        <v>0.01</v>
      </c>
      <c r="H1835" s="104"/>
      <c r="I1835" s="102" cm="1">
        <f t="array" ref="I1835">((_xlfn.XLOOKUP(B1835,'4. Material Balance Activities'!$C$347:$C$396,'4. Material Balance Activities'!$G$347:$G$396,NA,0,1)-_xlfn.XLOOKUP(B1835,'4. Material Balance Activities'!$C$347:$C$396,'4. Material Balance Activities'!$M$347:$M$396,NA,0,1))*G1835)*(1-F1835)</f>
        <v>6.7983300000000009</v>
      </c>
      <c r="J1835" s="105" t="s">
        <v>214</v>
      </c>
      <c r="K1835" s="83" t="s">
        <v>214</v>
      </c>
      <c r="L1835" s="102" cm="1">
        <f t="array" ref="L1835">((_xlfn.XLOOKUP(B1835,'4. Material Balance Activities'!$C$347:$C$396,'4. Material Balance Activities'!$J$347:$J$396,NA,0,1)-_xlfn.XLOOKUP(B1835,'4. Material Balance Activities'!$C$347:$C$396,'4. Material Balance Activities'!$P$347:$P$396,NA,0,1))*G1835)*(1-F1835)</f>
        <v>2.7412620967741941E-2</v>
      </c>
      <c r="M1835" s="105" t="s">
        <v>214</v>
      </c>
      <c r="N1835" s="83" t="s">
        <v>214</v>
      </c>
    </row>
    <row r="1836" spans="1:14" x14ac:dyDescent="0.25">
      <c r="A1836" s="79" t="s">
        <v>390</v>
      </c>
      <c r="B1836" s="133" t="s">
        <v>265</v>
      </c>
      <c r="C1836" s="137" t="s">
        <v>181</v>
      </c>
      <c r="D1836" s="81" t="str">
        <f>IFERROR(IF(C1836="No CAS","",INDEX('DEQ Pollutant List'!$C$7:$C$611,MATCH('5. Pollutant Emissions - MB'!C1836,'DEQ Pollutant List'!$B$7:$B$611,0))),"")</f>
        <v>Ethyl benzene</v>
      </c>
      <c r="E1836" s="115"/>
      <c r="F1836" s="138">
        <v>0</v>
      </c>
      <c r="G1836" s="139">
        <v>3.0000000000000001E-3</v>
      </c>
      <c r="H1836" s="104"/>
      <c r="I1836" s="102" cm="1">
        <f t="array" ref="I1836">((_xlfn.XLOOKUP(B1836,'4. Material Balance Activities'!$C$347:$C$396,'4. Material Balance Activities'!$G$347:$G$396,NA,0,1)-_xlfn.XLOOKUP(B1836,'4. Material Balance Activities'!$C$347:$C$396,'4. Material Balance Activities'!$M$347:$M$396,NA,0,1))*G1836)*(1-F1836)</f>
        <v>2.0394990000000002</v>
      </c>
      <c r="J1836" s="105" t="s">
        <v>214</v>
      </c>
      <c r="K1836" s="83" t="s">
        <v>214</v>
      </c>
      <c r="L1836" s="102" cm="1">
        <f t="array" ref="L1836">((_xlfn.XLOOKUP(B1836,'4. Material Balance Activities'!$C$347:$C$396,'4. Material Balance Activities'!$J$347:$J$396,NA,0,1)-_xlfn.XLOOKUP(B1836,'4. Material Balance Activities'!$C$347:$C$396,'4. Material Balance Activities'!$P$347:$P$396,NA,0,1))*G1836)*(1-F1836)</f>
        <v>8.2237862903225822E-3</v>
      </c>
      <c r="M1836" s="105" t="s">
        <v>214</v>
      </c>
      <c r="N1836" s="83" t="s">
        <v>214</v>
      </c>
    </row>
    <row r="1837" spans="1:14" x14ac:dyDescent="0.25">
      <c r="A1837" s="79" t="s">
        <v>390</v>
      </c>
      <c r="B1837" s="133" t="s">
        <v>265</v>
      </c>
      <c r="C1837" s="137" t="s">
        <v>189</v>
      </c>
      <c r="D1837" s="81" t="str">
        <f>IFERROR(IF(C1837="No CAS","",INDEX('DEQ Pollutant List'!$C$7:$C$611,MATCH('5. Pollutant Emissions - MB'!C1837,'DEQ Pollutant List'!$B$7:$B$611,0))),"")</f>
        <v>Toluene</v>
      </c>
      <c r="E1837" s="115"/>
      <c r="F1837" s="138">
        <v>0</v>
      </c>
      <c r="G1837" s="139">
        <v>0.02</v>
      </c>
      <c r="H1837" s="104"/>
      <c r="I1837" s="102" cm="1">
        <f t="array" ref="I1837">((_xlfn.XLOOKUP(B1837,'4. Material Balance Activities'!$C$347:$C$396,'4. Material Balance Activities'!$G$347:$G$396,NA,0,1)-_xlfn.XLOOKUP(B1837,'4. Material Balance Activities'!$C$347:$C$396,'4. Material Balance Activities'!$M$347:$M$396,NA,0,1))*G1837)*(1-F1837)</f>
        <v>13.596660000000002</v>
      </c>
      <c r="J1837" s="105" t="s">
        <v>214</v>
      </c>
      <c r="K1837" s="83" t="s">
        <v>214</v>
      </c>
      <c r="L1837" s="102" cm="1">
        <f t="array" ref="L1837">((_xlfn.XLOOKUP(B1837,'4. Material Balance Activities'!$C$347:$C$396,'4. Material Balance Activities'!$J$347:$J$396,NA,0,1)-_xlfn.XLOOKUP(B1837,'4. Material Balance Activities'!$C$347:$C$396,'4. Material Balance Activities'!$P$347:$P$396,NA,0,1))*G1837)*(1-F1837)</f>
        <v>5.4825241935483882E-2</v>
      </c>
      <c r="M1837" s="105" t="s">
        <v>214</v>
      </c>
      <c r="N1837" s="83" t="s">
        <v>214</v>
      </c>
    </row>
    <row r="1838" spans="1:14" x14ac:dyDescent="0.25">
      <c r="A1838" s="79" t="s">
        <v>390</v>
      </c>
      <c r="B1838" s="133" t="s">
        <v>265</v>
      </c>
      <c r="C1838" s="137" t="s">
        <v>425</v>
      </c>
      <c r="D1838" s="81" t="str">
        <f>IFERROR(IF(C1838="No CAS","",INDEX('DEQ Pollutant List'!$C$7:$C$611,MATCH('5. Pollutant Emissions - MB'!C1838,'DEQ Pollutant List'!$B$7:$B$611,0))),"")</f>
        <v>2-Butanone (methyl ethyl ketone)</v>
      </c>
      <c r="E1838" s="115"/>
      <c r="F1838" s="138">
        <v>0</v>
      </c>
      <c r="G1838" s="139">
        <v>0.08</v>
      </c>
      <c r="H1838" s="104"/>
      <c r="I1838" s="102" cm="1">
        <f t="array" ref="I1838">((_xlfn.XLOOKUP(B1838,'4. Material Balance Activities'!$C$347:$C$396,'4. Material Balance Activities'!$G$347:$G$396,NA,0,1)-_xlfn.XLOOKUP(B1838,'4. Material Balance Activities'!$C$347:$C$396,'4. Material Balance Activities'!$M$347:$M$396,NA,0,1))*G1838)*(1-F1838)</f>
        <v>54.386640000000007</v>
      </c>
      <c r="J1838" s="105" t="s">
        <v>214</v>
      </c>
      <c r="K1838" s="83" t="s">
        <v>214</v>
      </c>
      <c r="L1838" s="102" cm="1">
        <f t="array" ref="L1838">((_xlfn.XLOOKUP(B1838,'4. Material Balance Activities'!$C$347:$C$396,'4. Material Balance Activities'!$J$347:$J$396,NA,0,1)-_xlfn.XLOOKUP(B1838,'4. Material Balance Activities'!$C$347:$C$396,'4. Material Balance Activities'!$P$347:$P$396,NA,0,1))*G1838)*(1-F1838)</f>
        <v>0.21930096774193553</v>
      </c>
      <c r="M1838" s="105" t="s">
        <v>214</v>
      </c>
      <c r="N1838" s="83" t="s">
        <v>214</v>
      </c>
    </row>
    <row r="1839" spans="1:14" x14ac:dyDescent="0.25">
      <c r="A1839" s="79" t="s">
        <v>390</v>
      </c>
      <c r="B1839" s="133" t="s">
        <v>265</v>
      </c>
      <c r="C1839" s="137" t="s">
        <v>424</v>
      </c>
      <c r="D1839" s="81" t="str">
        <f>IFERROR(IF(C1839="No CAS","",INDEX('DEQ Pollutant List'!$C$7:$C$611,MATCH('5. Pollutant Emissions - MB'!C1839,'DEQ Pollutant List'!$B$7:$B$611,0))),"")</f>
        <v>Isopropyl alcohol</v>
      </c>
      <c r="E1839" s="115"/>
      <c r="F1839" s="138">
        <v>0</v>
      </c>
      <c r="G1839" s="139">
        <v>0.02</v>
      </c>
      <c r="H1839" s="104"/>
      <c r="I1839" s="102" cm="1">
        <f t="array" ref="I1839">((_xlfn.XLOOKUP(B1839,'4. Material Balance Activities'!$C$347:$C$396,'4. Material Balance Activities'!$G$347:$G$396,NA,0,1)-_xlfn.XLOOKUP(B1839,'4. Material Balance Activities'!$C$347:$C$396,'4. Material Balance Activities'!$M$347:$M$396,NA,0,1))*G1839)*(1-F1839)</f>
        <v>13.596660000000002</v>
      </c>
      <c r="J1839" s="105" t="s">
        <v>214</v>
      </c>
      <c r="K1839" s="83" t="s">
        <v>214</v>
      </c>
      <c r="L1839" s="102" cm="1">
        <f t="array" ref="L1839">((_xlfn.XLOOKUP(B1839,'4. Material Balance Activities'!$C$347:$C$396,'4. Material Balance Activities'!$J$347:$J$396,NA,0,1)-_xlfn.XLOOKUP(B1839,'4. Material Balance Activities'!$C$347:$C$396,'4. Material Balance Activities'!$P$347:$P$396,NA,0,1))*G1839)*(1-F1839)</f>
        <v>5.4825241935483882E-2</v>
      </c>
      <c r="M1839" s="105" t="s">
        <v>214</v>
      </c>
      <c r="N1839" s="83" t="s">
        <v>214</v>
      </c>
    </row>
    <row r="1840" spans="1:14" x14ac:dyDescent="0.25">
      <c r="A1840" s="79" t="s">
        <v>390</v>
      </c>
      <c r="B1840" s="133" t="s">
        <v>265</v>
      </c>
      <c r="C1840" s="137" t="s">
        <v>420</v>
      </c>
      <c r="D1840" s="81" t="str">
        <f>IFERROR(IF(C1840="No CAS","",INDEX('DEQ Pollutant List'!$C$7:$C$611,MATCH('5. Pollutant Emissions - MB'!C1840,'DEQ Pollutant List'!$B$7:$B$611,0))),"")</f>
        <v>Acetone</v>
      </c>
      <c r="E1840" s="115"/>
      <c r="F1840" s="138">
        <v>0</v>
      </c>
      <c r="G1840" s="139">
        <v>0.34</v>
      </c>
      <c r="H1840" s="104"/>
      <c r="I1840" s="102" cm="1">
        <f t="array" ref="I1840">((_xlfn.XLOOKUP(B1840,'4. Material Balance Activities'!$C$347:$C$396,'4. Material Balance Activities'!$G$347:$G$396,NA,0,1)-_xlfn.XLOOKUP(B1840,'4. Material Balance Activities'!$C$347:$C$396,'4. Material Balance Activities'!$M$347:$M$396,NA,0,1))*G1840)*(1-F1840)</f>
        <v>231.14322000000004</v>
      </c>
      <c r="J1840" s="105" t="s">
        <v>214</v>
      </c>
      <c r="K1840" s="83" t="s">
        <v>214</v>
      </c>
      <c r="L1840" s="102" cm="1">
        <f t="array" ref="L1840">((_xlfn.XLOOKUP(B1840,'4. Material Balance Activities'!$C$347:$C$396,'4. Material Balance Activities'!$J$347:$J$396,NA,0,1)-_xlfn.XLOOKUP(B1840,'4. Material Balance Activities'!$C$347:$C$396,'4. Material Balance Activities'!$P$347:$P$396,NA,0,1))*G1840)*(1-F1840)</f>
        <v>0.93202911290322599</v>
      </c>
      <c r="M1840" s="105" t="s">
        <v>214</v>
      </c>
      <c r="N1840" s="83" t="s">
        <v>214</v>
      </c>
    </row>
    <row r="1841" spans="1:14" x14ac:dyDescent="0.25">
      <c r="A1841" s="79" t="s">
        <v>390</v>
      </c>
      <c r="B1841" s="133" t="s">
        <v>266</v>
      </c>
      <c r="C1841" s="137" t="s">
        <v>191</v>
      </c>
      <c r="D1841" s="81" t="str">
        <f>IFERROR(IF(C1841="No CAS","",INDEX('DEQ Pollutant List'!$C$7:$C$611,MATCH('5. Pollutant Emissions - MB'!C1841,'DEQ Pollutant List'!$B$7:$B$611,0))),"")</f>
        <v>Xylene (mixture), including m-xylene, o-xylene, p-xylene</v>
      </c>
      <c r="E1841" s="115"/>
      <c r="F1841" s="138">
        <v>0</v>
      </c>
      <c r="G1841" s="139">
        <v>0.01</v>
      </c>
      <c r="H1841" s="104"/>
      <c r="I1841" s="102" cm="1">
        <f t="array" ref="I1841">((_xlfn.XLOOKUP(B1841,'4. Material Balance Activities'!$C$347:$C$396,'4. Material Balance Activities'!$G$347:$G$396,NA,0,1)-_xlfn.XLOOKUP(B1841,'4. Material Balance Activities'!$C$347:$C$396,'4. Material Balance Activities'!$M$347:$M$396,NA,0,1))*G1841)*(1-F1841)</f>
        <v>0.11550000000000001</v>
      </c>
      <c r="J1841" s="105" t="s">
        <v>214</v>
      </c>
      <c r="K1841" s="83" t="s">
        <v>214</v>
      </c>
      <c r="L1841" s="102" cm="1">
        <f t="array" ref="L1841">((_xlfn.XLOOKUP(B1841,'4. Material Balance Activities'!$C$347:$C$396,'4. Material Balance Activities'!$J$347:$J$396,NA,0,1)-_xlfn.XLOOKUP(B1841,'4. Material Balance Activities'!$C$347:$C$396,'4. Material Balance Activities'!$P$347:$P$396,NA,0,1))*G1841)*(1-F1841)</f>
        <v>4.6572580645161296E-4</v>
      </c>
      <c r="M1841" s="105" t="s">
        <v>214</v>
      </c>
      <c r="N1841" s="83" t="s">
        <v>214</v>
      </c>
    </row>
    <row r="1842" spans="1:14" x14ac:dyDescent="0.25">
      <c r="A1842" s="79" t="s">
        <v>390</v>
      </c>
      <c r="B1842" s="133" t="s">
        <v>266</v>
      </c>
      <c r="C1842" s="137" t="s">
        <v>181</v>
      </c>
      <c r="D1842" s="81" t="str">
        <f>IFERROR(IF(C1842="No CAS","",INDEX('DEQ Pollutant List'!$C$7:$C$611,MATCH('5. Pollutant Emissions - MB'!C1842,'DEQ Pollutant List'!$B$7:$B$611,0))),"")</f>
        <v>Ethyl benzene</v>
      </c>
      <c r="E1842" s="115"/>
      <c r="F1842" s="138">
        <v>0</v>
      </c>
      <c r="G1842" s="139">
        <v>2E-3</v>
      </c>
      <c r="H1842" s="104"/>
      <c r="I1842" s="102" cm="1">
        <f t="array" ref="I1842">((_xlfn.XLOOKUP(B1842,'4. Material Balance Activities'!$C$347:$C$396,'4. Material Balance Activities'!$G$347:$G$396,NA,0,1)-_xlfn.XLOOKUP(B1842,'4. Material Balance Activities'!$C$347:$C$396,'4. Material Balance Activities'!$M$347:$M$396,NA,0,1))*G1842)*(1-F1842)</f>
        <v>2.3100000000000002E-2</v>
      </c>
      <c r="J1842" s="105" t="s">
        <v>214</v>
      </c>
      <c r="K1842" s="83" t="s">
        <v>214</v>
      </c>
      <c r="L1842" s="102" cm="1">
        <f t="array" ref="L1842">((_xlfn.XLOOKUP(B1842,'4. Material Balance Activities'!$C$347:$C$396,'4. Material Balance Activities'!$J$347:$J$396,NA,0,1)-_xlfn.XLOOKUP(B1842,'4. Material Balance Activities'!$C$347:$C$396,'4. Material Balance Activities'!$P$347:$P$396,NA,0,1))*G1842)*(1-F1842)</f>
        <v>9.3145161290322586E-5</v>
      </c>
      <c r="M1842" s="105" t="s">
        <v>214</v>
      </c>
      <c r="N1842" s="83" t="s">
        <v>214</v>
      </c>
    </row>
    <row r="1843" spans="1:14" x14ac:dyDescent="0.25">
      <c r="A1843" s="79" t="s">
        <v>390</v>
      </c>
      <c r="B1843" s="133" t="s">
        <v>266</v>
      </c>
      <c r="C1843" s="137" t="s">
        <v>189</v>
      </c>
      <c r="D1843" s="81" t="str">
        <f>IFERROR(IF(C1843="No CAS","",INDEX('DEQ Pollutant List'!$C$7:$C$611,MATCH('5. Pollutant Emissions - MB'!C1843,'DEQ Pollutant List'!$B$7:$B$611,0))),"")</f>
        <v>Toluene</v>
      </c>
      <c r="E1843" s="115"/>
      <c r="F1843" s="138">
        <v>0</v>
      </c>
      <c r="G1843" s="139">
        <v>0.03</v>
      </c>
      <c r="H1843" s="104"/>
      <c r="I1843" s="102" cm="1">
        <f t="array" ref="I1843">((_xlfn.XLOOKUP(B1843,'4. Material Balance Activities'!$C$347:$C$396,'4. Material Balance Activities'!$G$347:$G$396,NA,0,1)-_xlfn.XLOOKUP(B1843,'4. Material Balance Activities'!$C$347:$C$396,'4. Material Balance Activities'!$M$347:$M$396,NA,0,1))*G1843)*(1-F1843)</f>
        <v>0.34650000000000003</v>
      </c>
      <c r="J1843" s="105" t="s">
        <v>214</v>
      </c>
      <c r="K1843" s="83" t="s">
        <v>214</v>
      </c>
      <c r="L1843" s="102" cm="1">
        <f t="array" ref="L1843">((_xlfn.XLOOKUP(B1843,'4. Material Balance Activities'!$C$347:$C$396,'4. Material Balance Activities'!$J$347:$J$396,NA,0,1)-_xlfn.XLOOKUP(B1843,'4. Material Balance Activities'!$C$347:$C$396,'4. Material Balance Activities'!$P$347:$P$396,NA,0,1))*G1843)*(1-F1843)</f>
        <v>1.3971774193548387E-3</v>
      </c>
      <c r="M1843" s="105" t="s">
        <v>214</v>
      </c>
      <c r="N1843" s="83" t="s">
        <v>214</v>
      </c>
    </row>
    <row r="1844" spans="1:14" x14ac:dyDescent="0.25">
      <c r="A1844" s="79" t="s">
        <v>390</v>
      </c>
      <c r="B1844" s="133" t="s">
        <v>266</v>
      </c>
      <c r="C1844" s="137" t="s">
        <v>425</v>
      </c>
      <c r="D1844" s="81" t="str">
        <f>IFERROR(IF(C1844="No CAS","",INDEX('DEQ Pollutant List'!$C$7:$C$611,MATCH('5. Pollutant Emissions - MB'!C1844,'DEQ Pollutant List'!$B$7:$B$611,0))),"")</f>
        <v>2-Butanone (methyl ethyl ketone)</v>
      </c>
      <c r="E1844" s="115"/>
      <c r="F1844" s="138">
        <v>0</v>
      </c>
      <c r="G1844" s="139">
        <v>0.03</v>
      </c>
      <c r="H1844" s="104"/>
      <c r="I1844" s="102" cm="1">
        <f t="array" ref="I1844">((_xlfn.XLOOKUP(B1844,'4. Material Balance Activities'!$C$347:$C$396,'4. Material Balance Activities'!$G$347:$G$396,NA,0,1)-_xlfn.XLOOKUP(B1844,'4. Material Balance Activities'!$C$347:$C$396,'4. Material Balance Activities'!$M$347:$M$396,NA,0,1))*G1844)*(1-F1844)</f>
        <v>0.34650000000000003</v>
      </c>
      <c r="J1844" s="105" t="s">
        <v>214</v>
      </c>
      <c r="K1844" s="83" t="s">
        <v>214</v>
      </c>
      <c r="L1844" s="102" cm="1">
        <f t="array" ref="L1844">((_xlfn.XLOOKUP(B1844,'4. Material Balance Activities'!$C$347:$C$396,'4. Material Balance Activities'!$J$347:$J$396,NA,0,1)-_xlfn.XLOOKUP(B1844,'4. Material Balance Activities'!$C$347:$C$396,'4. Material Balance Activities'!$P$347:$P$396,NA,0,1))*G1844)*(1-F1844)</f>
        <v>1.3971774193548387E-3</v>
      </c>
      <c r="M1844" s="105" t="s">
        <v>214</v>
      </c>
      <c r="N1844" s="83" t="s">
        <v>214</v>
      </c>
    </row>
    <row r="1845" spans="1:14" x14ac:dyDescent="0.25">
      <c r="A1845" s="79" t="s">
        <v>390</v>
      </c>
      <c r="B1845" s="133" t="s">
        <v>266</v>
      </c>
      <c r="C1845" s="137" t="s">
        <v>424</v>
      </c>
      <c r="D1845" s="81" t="str">
        <f>IFERROR(IF(C1845="No CAS","",INDEX('DEQ Pollutant List'!$C$7:$C$611,MATCH('5. Pollutant Emissions - MB'!C1845,'DEQ Pollutant List'!$B$7:$B$611,0))),"")</f>
        <v>Isopropyl alcohol</v>
      </c>
      <c r="E1845" s="115"/>
      <c r="F1845" s="138">
        <v>0</v>
      </c>
      <c r="G1845" s="139">
        <v>0.06</v>
      </c>
      <c r="H1845" s="104"/>
      <c r="I1845" s="102" cm="1">
        <f t="array" ref="I1845">((_xlfn.XLOOKUP(B1845,'4. Material Balance Activities'!$C$347:$C$396,'4. Material Balance Activities'!$G$347:$G$396,NA,0,1)-_xlfn.XLOOKUP(B1845,'4. Material Balance Activities'!$C$347:$C$396,'4. Material Balance Activities'!$M$347:$M$396,NA,0,1))*G1845)*(1-F1845)</f>
        <v>0.69300000000000006</v>
      </c>
      <c r="J1845" s="105" t="s">
        <v>214</v>
      </c>
      <c r="K1845" s="83" t="s">
        <v>214</v>
      </c>
      <c r="L1845" s="102" cm="1">
        <f t="array" ref="L1845">((_xlfn.XLOOKUP(B1845,'4. Material Balance Activities'!$C$347:$C$396,'4. Material Balance Activities'!$J$347:$J$396,NA,0,1)-_xlfn.XLOOKUP(B1845,'4. Material Balance Activities'!$C$347:$C$396,'4. Material Balance Activities'!$P$347:$P$396,NA,0,1))*G1845)*(1-F1845)</f>
        <v>2.7943548387096774E-3</v>
      </c>
      <c r="M1845" s="105" t="s">
        <v>214</v>
      </c>
      <c r="N1845" s="83" t="s">
        <v>214</v>
      </c>
    </row>
    <row r="1846" spans="1:14" x14ac:dyDescent="0.25">
      <c r="A1846" s="79" t="s">
        <v>390</v>
      </c>
      <c r="B1846" s="133" t="s">
        <v>266</v>
      </c>
      <c r="C1846" s="137" t="s">
        <v>420</v>
      </c>
      <c r="D1846" s="81" t="str">
        <f>IFERROR(IF(C1846="No CAS","",INDEX('DEQ Pollutant List'!$C$7:$C$611,MATCH('5. Pollutant Emissions - MB'!C1846,'DEQ Pollutant List'!$B$7:$B$611,0))),"")</f>
        <v>Acetone</v>
      </c>
      <c r="E1846" s="115"/>
      <c r="F1846" s="138">
        <v>0</v>
      </c>
      <c r="G1846" s="139">
        <v>0.45</v>
      </c>
      <c r="H1846" s="104"/>
      <c r="I1846" s="102" cm="1">
        <f t="array" ref="I1846">((_xlfn.XLOOKUP(B1846,'4. Material Balance Activities'!$C$347:$C$396,'4. Material Balance Activities'!$G$347:$G$396,NA,0,1)-_xlfn.XLOOKUP(B1846,'4. Material Balance Activities'!$C$347:$C$396,'4. Material Balance Activities'!$M$347:$M$396,NA,0,1))*G1846)*(1-F1846)</f>
        <v>5.1975000000000007</v>
      </c>
      <c r="J1846" s="105" t="s">
        <v>214</v>
      </c>
      <c r="K1846" s="83" t="s">
        <v>214</v>
      </c>
      <c r="L1846" s="102" cm="1">
        <f t="array" ref="L1846">((_xlfn.XLOOKUP(B1846,'4. Material Balance Activities'!$C$347:$C$396,'4. Material Balance Activities'!$J$347:$J$396,NA,0,1)-_xlfn.XLOOKUP(B1846,'4. Material Balance Activities'!$C$347:$C$396,'4. Material Balance Activities'!$P$347:$P$396,NA,0,1))*G1846)*(1-F1846)</f>
        <v>2.0957661290322584E-2</v>
      </c>
      <c r="M1846" s="105" t="s">
        <v>214</v>
      </c>
      <c r="N1846" s="83" t="s">
        <v>214</v>
      </c>
    </row>
    <row r="1847" spans="1:14" x14ac:dyDescent="0.25">
      <c r="A1847" s="79" t="s">
        <v>390</v>
      </c>
      <c r="B1847" s="133" t="s">
        <v>267</v>
      </c>
      <c r="C1847" s="137" t="s">
        <v>156</v>
      </c>
      <c r="D1847" s="81" t="str">
        <f>IFERROR(IF(C1847="No CAS","",INDEX('DEQ Pollutant List'!$C$7:$C$611,MATCH('5. Pollutant Emissions - MB'!C1847,'DEQ Pollutant List'!$B$7:$B$611,0))),"")</f>
        <v>Formaldehyde</v>
      </c>
      <c r="E1847" s="115"/>
      <c r="F1847" s="138">
        <v>0</v>
      </c>
      <c r="G1847" s="139">
        <v>1E-3</v>
      </c>
      <c r="H1847" s="104"/>
      <c r="I1847" s="102" cm="1">
        <f t="array" ref="I1847">((_xlfn.XLOOKUP(B1847,'4. Material Balance Activities'!$C$347:$C$396,'4. Material Balance Activities'!$G$347:$G$396,NA,0,1)-_xlfn.XLOOKUP(B1847,'4. Material Balance Activities'!$C$347:$C$396,'4. Material Balance Activities'!$M$347:$M$396,NA,0,1))*G1847)*(1-F1847)</f>
        <v>0.55370700000000006</v>
      </c>
      <c r="J1847" s="105" t="s">
        <v>214</v>
      </c>
      <c r="K1847" s="83" t="s">
        <v>214</v>
      </c>
      <c r="L1847" s="102" cm="1">
        <f t="array" ref="L1847">((_xlfn.XLOOKUP(B1847,'4. Material Balance Activities'!$C$347:$C$396,'4. Material Balance Activities'!$J$347:$J$396,NA,0,1)-_xlfn.XLOOKUP(B1847,'4. Material Balance Activities'!$C$347:$C$396,'4. Material Balance Activities'!$P$347:$P$396,NA,0,1))*G1847)*(1-F1847)</f>
        <v>2.2326895161290322E-3</v>
      </c>
      <c r="M1847" s="105" t="s">
        <v>214</v>
      </c>
      <c r="N1847" s="83" t="s">
        <v>214</v>
      </c>
    </row>
    <row r="1848" spans="1:14" x14ac:dyDescent="0.25">
      <c r="A1848" s="79" t="s">
        <v>390</v>
      </c>
      <c r="B1848" s="133" t="s">
        <v>267</v>
      </c>
      <c r="C1848" s="137" t="s">
        <v>191</v>
      </c>
      <c r="D1848" s="81" t="str">
        <f>IFERROR(IF(C1848="No CAS","",INDEX('DEQ Pollutant List'!$C$7:$C$611,MATCH('5. Pollutant Emissions - MB'!C1848,'DEQ Pollutant List'!$B$7:$B$611,0))),"")</f>
        <v>Xylene (mixture), including m-xylene, o-xylene, p-xylene</v>
      </c>
      <c r="E1848" s="115"/>
      <c r="F1848" s="138">
        <v>0</v>
      </c>
      <c r="G1848" s="139">
        <v>0.02</v>
      </c>
      <c r="H1848" s="104"/>
      <c r="I1848" s="102" cm="1">
        <f t="array" ref="I1848">((_xlfn.XLOOKUP(B1848,'4. Material Balance Activities'!$C$347:$C$396,'4. Material Balance Activities'!$G$347:$G$396,NA,0,1)-_xlfn.XLOOKUP(B1848,'4. Material Balance Activities'!$C$347:$C$396,'4. Material Balance Activities'!$M$347:$M$396,NA,0,1))*G1848)*(1-F1848)</f>
        <v>11.07414</v>
      </c>
      <c r="J1848" s="105" t="s">
        <v>214</v>
      </c>
      <c r="K1848" s="83" t="s">
        <v>214</v>
      </c>
      <c r="L1848" s="102" cm="1">
        <f t="array" ref="L1848">((_xlfn.XLOOKUP(B1848,'4. Material Balance Activities'!$C$347:$C$396,'4. Material Balance Activities'!$J$347:$J$396,NA,0,1)-_xlfn.XLOOKUP(B1848,'4. Material Balance Activities'!$C$347:$C$396,'4. Material Balance Activities'!$P$347:$P$396,NA,0,1))*G1848)*(1-F1848)</f>
        <v>4.4653790322580642E-2</v>
      </c>
      <c r="M1848" s="105" t="s">
        <v>214</v>
      </c>
      <c r="N1848" s="83" t="s">
        <v>214</v>
      </c>
    </row>
    <row r="1849" spans="1:14" x14ac:dyDescent="0.25">
      <c r="A1849" s="79" t="s">
        <v>390</v>
      </c>
      <c r="B1849" s="133" t="s">
        <v>267</v>
      </c>
      <c r="C1849" s="137" t="s">
        <v>181</v>
      </c>
      <c r="D1849" s="81" t="str">
        <f>IFERROR(IF(C1849="No CAS","",INDEX('DEQ Pollutant List'!$C$7:$C$611,MATCH('5. Pollutant Emissions - MB'!C1849,'DEQ Pollutant List'!$B$7:$B$611,0))),"")</f>
        <v>Ethyl benzene</v>
      </c>
      <c r="E1849" s="115"/>
      <c r="F1849" s="138">
        <v>0</v>
      </c>
      <c r="G1849" s="139">
        <v>3.0000000000000001E-3</v>
      </c>
      <c r="H1849" s="104"/>
      <c r="I1849" s="102" cm="1">
        <f t="array" ref="I1849">((_xlfn.XLOOKUP(B1849,'4. Material Balance Activities'!$C$347:$C$396,'4. Material Balance Activities'!$G$347:$G$396,NA,0,1)-_xlfn.XLOOKUP(B1849,'4. Material Balance Activities'!$C$347:$C$396,'4. Material Balance Activities'!$M$347:$M$396,NA,0,1))*G1849)*(1-F1849)</f>
        <v>1.6611210000000001</v>
      </c>
      <c r="J1849" s="105" t="s">
        <v>214</v>
      </c>
      <c r="K1849" s="83" t="s">
        <v>214</v>
      </c>
      <c r="L1849" s="102" cm="1">
        <f t="array" ref="L1849">((_xlfn.XLOOKUP(B1849,'4. Material Balance Activities'!$C$347:$C$396,'4. Material Balance Activities'!$J$347:$J$396,NA,0,1)-_xlfn.XLOOKUP(B1849,'4. Material Balance Activities'!$C$347:$C$396,'4. Material Balance Activities'!$P$347:$P$396,NA,0,1))*G1849)*(1-F1849)</f>
        <v>6.6980685483870967E-3</v>
      </c>
      <c r="M1849" s="105" t="s">
        <v>214</v>
      </c>
      <c r="N1849" s="83" t="s">
        <v>214</v>
      </c>
    </row>
    <row r="1850" spans="1:14" x14ac:dyDescent="0.25">
      <c r="A1850" s="79" t="s">
        <v>390</v>
      </c>
      <c r="B1850" s="133" t="s">
        <v>267</v>
      </c>
      <c r="C1850" s="137" t="s">
        <v>189</v>
      </c>
      <c r="D1850" s="81" t="str">
        <f>IFERROR(IF(C1850="No CAS","",INDEX('DEQ Pollutant List'!$C$7:$C$611,MATCH('5. Pollutant Emissions - MB'!C1850,'DEQ Pollutant List'!$B$7:$B$611,0))),"")</f>
        <v>Toluene</v>
      </c>
      <c r="E1850" s="115"/>
      <c r="F1850" s="138">
        <v>0</v>
      </c>
      <c r="G1850" s="139">
        <v>0.03</v>
      </c>
      <c r="H1850" s="104"/>
      <c r="I1850" s="102" cm="1">
        <f t="array" ref="I1850">((_xlfn.XLOOKUP(B1850,'4. Material Balance Activities'!$C$347:$C$396,'4. Material Balance Activities'!$G$347:$G$396,NA,0,1)-_xlfn.XLOOKUP(B1850,'4. Material Balance Activities'!$C$347:$C$396,'4. Material Balance Activities'!$M$347:$M$396,NA,0,1))*G1850)*(1-F1850)</f>
        <v>16.61121</v>
      </c>
      <c r="J1850" s="105" t="s">
        <v>214</v>
      </c>
      <c r="K1850" s="83" t="s">
        <v>214</v>
      </c>
      <c r="L1850" s="102" cm="1">
        <f t="array" ref="L1850">((_xlfn.XLOOKUP(B1850,'4. Material Balance Activities'!$C$347:$C$396,'4. Material Balance Activities'!$J$347:$J$396,NA,0,1)-_xlfn.XLOOKUP(B1850,'4. Material Balance Activities'!$C$347:$C$396,'4. Material Balance Activities'!$P$347:$P$396,NA,0,1))*G1850)*(1-F1850)</f>
        <v>6.6980685483870955E-2</v>
      </c>
      <c r="M1850" s="105" t="s">
        <v>214</v>
      </c>
      <c r="N1850" s="83" t="s">
        <v>214</v>
      </c>
    </row>
    <row r="1851" spans="1:14" x14ac:dyDescent="0.25">
      <c r="A1851" s="79" t="s">
        <v>390</v>
      </c>
      <c r="B1851" s="133" t="s">
        <v>267</v>
      </c>
      <c r="C1851" s="137" t="s">
        <v>425</v>
      </c>
      <c r="D1851" s="81" t="str">
        <f>IFERROR(IF(C1851="No CAS","",INDEX('DEQ Pollutant List'!$C$7:$C$611,MATCH('5. Pollutant Emissions - MB'!C1851,'DEQ Pollutant List'!$B$7:$B$611,0))),"")</f>
        <v>2-Butanone (methyl ethyl ketone)</v>
      </c>
      <c r="E1851" s="115"/>
      <c r="F1851" s="138">
        <v>0</v>
      </c>
      <c r="G1851" s="139">
        <v>0.11</v>
      </c>
      <c r="H1851" s="104"/>
      <c r="I1851" s="102" cm="1">
        <f t="array" ref="I1851">((_xlfn.XLOOKUP(B1851,'4. Material Balance Activities'!$C$347:$C$396,'4. Material Balance Activities'!$G$347:$G$396,NA,0,1)-_xlfn.XLOOKUP(B1851,'4. Material Balance Activities'!$C$347:$C$396,'4. Material Balance Activities'!$M$347:$M$396,NA,0,1))*G1851)*(1-F1851)</f>
        <v>60.907769999999999</v>
      </c>
      <c r="J1851" s="105" t="s">
        <v>214</v>
      </c>
      <c r="K1851" s="83" t="s">
        <v>214</v>
      </c>
      <c r="L1851" s="102" cm="1">
        <f t="array" ref="L1851">((_xlfn.XLOOKUP(B1851,'4. Material Balance Activities'!$C$347:$C$396,'4. Material Balance Activities'!$J$347:$J$396,NA,0,1)-_xlfn.XLOOKUP(B1851,'4. Material Balance Activities'!$C$347:$C$396,'4. Material Balance Activities'!$P$347:$P$396,NA,0,1))*G1851)*(1-F1851)</f>
        <v>0.24559584677419352</v>
      </c>
      <c r="M1851" s="105" t="s">
        <v>214</v>
      </c>
      <c r="N1851" s="83" t="s">
        <v>214</v>
      </c>
    </row>
    <row r="1852" spans="1:14" x14ac:dyDescent="0.25">
      <c r="A1852" s="79" t="s">
        <v>390</v>
      </c>
      <c r="B1852" s="133" t="s">
        <v>267</v>
      </c>
      <c r="C1852" s="137" t="s">
        <v>424</v>
      </c>
      <c r="D1852" s="81" t="str">
        <f>IFERROR(IF(C1852="No CAS","",INDEX('DEQ Pollutant List'!$C$7:$C$611,MATCH('5. Pollutant Emissions - MB'!C1852,'DEQ Pollutant List'!$B$7:$B$611,0))),"")</f>
        <v>Isopropyl alcohol</v>
      </c>
      <c r="E1852" s="115"/>
      <c r="F1852" s="138">
        <v>0</v>
      </c>
      <c r="G1852" s="139">
        <v>0.01</v>
      </c>
      <c r="H1852" s="104"/>
      <c r="I1852" s="102" cm="1">
        <f t="array" ref="I1852">((_xlfn.XLOOKUP(B1852,'4. Material Balance Activities'!$C$347:$C$396,'4. Material Balance Activities'!$G$347:$G$396,NA,0,1)-_xlfn.XLOOKUP(B1852,'4. Material Balance Activities'!$C$347:$C$396,'4. Material Balance Activities'!$M$347:$M$396,NA,0,1))*G1852)*(1-F1852)</f>
        <v>5.5370699999999999</v>
      </c>
      <c r="J1852" s="105" t="s">
        <v>214</v>
      </c>
      <c r="K1852" s="83" t="s">
        <v>214</v>
      </c>
      <c r="L1852" s="102" cm="1">
        <f t="array" ref="L1852">((_xlfn.XLOOKUP(B1852,'4. Material Balance Activities'!$C$347:$C$396,'4. Material Balance Activities'!$J$347:$J$396,NA,0,1)-_xlfn.XLOOKUP(B1852,'4. Material Balance Activities'!$C$347:$C$396,'4. Material Balance Activities'!$P$347:$P$396,NA,0,1))*G1852)*(1-F1852)</f>
        <v>2.2326895161290321E-2</v>
      </c>
      <c r="M1852" s="105" t="s">
        <v>214</v>
      </c>
      <c r="N1852" s="83" t="s">
        <v>214</v>
      </c>
    </row>
    <row r="1853" spans="1:14" x14ac:dyDescent="0.25">
      <c r="A1853" s="79" t="s">
        <v>390</v>
      </c>
      <c r="B1853" s="133" t="s">
        <v>267</v>
      </c>
      <c r="C1853" s="137" t="s">
        <v>420</v>
      </c>
      <c r="D1853" s="81" t="str">
        <f>IFERROR(IF(C1853="No CAS","",INDEX('DEQ Pollutant List'!$C$7:$C$611,MATCH('5. Pollutant Emissions - MB'!C1853,'DEQ Pollutant List'!$B$7:$B$611,0))),"")</f>
        <v>Acetone</v>
      </c>
      <c r="E1853" s="115"/>
      <c r="F1853" s="138">
        <v>0</v>
      </c>
      <c r="G1853" s="139">
        <v>0.21</v>
      </c>
      <c r="H1853" s="104"/>
      <c r="I1853" s="102" cm="1">
        <f t="array" ref="I1853">((_xlfn.XLOOKUP(B1853,'4. Material Balance Activities'!$C$347:$C$396,'4. Material Balance Activities'!$G$347:$G$396,NA,0,1)-_xlfn.XLOOKUP(B1853,'4. Material Balance Activities'!$C$347:$C$396,'4. Material Balance Activities'!$M$347:$M$396,NA,0,1))*G1853)*(1-F1853)</f>
        <v>116.27847</v>
      </c>
      <c r="J1853" s="105" t="s">
        <v>214</v>
      </c>
      <c r="K1853" s="83" t="s">
        <v>214</v>
      </c>
      <c r="L1853" s="102" cm="1">
        <f t="array" ref="L1853">((_xlfn.XLOOKUP(B1853,'4. Material Balance Activities'!$C$347:$C$396,'4. Material Balance Activities'!$J$347:$J$396,NA,0,1)-_xlfn.XLOOKUP(B1853,'4. Material Balance Activities'!$C$347:$C$396,'4. Material Balance Activities'!$P$347:$P$396,NA,0,1))*G1853)*(1-F1853)</f>
        <v>0.46886479838709672</v>
      </c>
      <c r="M1853" s="105" t="s">
        <v>214</v>
      </c>
      <c r="N1853" s="83" t="s">
        <v>214</v>
      </c>
    </row>
    <row r="1854" spans="1:14" x14ac:dyDescent="0.25">
      <c r="A1854" s="79" t="s">
        <v>390</v>
      </c>
      <c r="B1854" s="133" t="s">
        <v>268</v>
      </c>
      <c r="C1854" s="137" t="s">
        <v>178</v>
      </c>
      <c r="D1854" s="81" t="str">
        <f>IFERROR(IF(C1854="No CAS","",INDEX('DEQ Pollutant List'!$C$7:$C$611,MATCH('5. Pollutant Emissions - MB'!C1854,'DEQ Pollutant List'!$B$7:$B$611,0))),"")</f>
        <v>Chromium VI, chromate and dichromate particulate</v>
      </c>
      <c r="E1854" s="115"/>
      <c r="F1854" s="138">
        <f>1-(1-0.75)*(1-0.992)</f>
        <v>0.998</v>
      </c>
      <c r="G1854" s="139">
        <v>2E-3</v>
      </c>
      <c r="H1854" s="104" t="s">
        <v>421</v>
      </c>
      <c r="I1854" s="102" cm="1">
        <f t="array" ref="I1854">((_xlfn.XLOOKUP(B1854,'4. Material Balance Activities'!$C$347:$C$396,'4. Material Balance Activities'!$G$347:$G$396,NA,0,1)-_xlfn.XLOOKUP(B1854,'4. Material Balance Activities'!$C$347:$C$396,'4. Material Balance Activities'!$M$347:$M$396,NA,0,1))*G1854)*(1-F1854)</f>
        <v>1.3266000000000013E-4</v>
      </c>
      <c r="J1854" s="105" t="s">
        <v>214</v>
      </c>
      <c r="K1854" s="83" t="s">
        <v>214</v>
      </c>
      <c r="L1854" s="102" cm="1">
        <f t="array" ref="L1854">((_xlfn.XLOOKUP(B1854,'4. Material Balance Activities'!$C$347:$C$396,'4. Material Balance Activities'!$J$347:$J$396,NA,0,1)-_xlfn.XLOOKUP(B1854,'4. Material Balance Activities'!$C$347:$C$396,'4. Material Balance Activities'!$P$347:$P$396,NA,0,1))*G1854)*(1-F1854)</f>
        <v>5.3491935483871017E-7</v>
      </c>
      <c r="M1854" s="105" t="s">
        <v>214</v>
      </c>
      <c r="N1854" s="83" t="s">
        <v>214</v>
      </c>
    </row>
    <row r="1855" spans="1:14" x14ac:dyDescent="0.25">
      <c r="A1855" s="79" t="s">
        <v>390</v>
      </c>
      <c r="B1855" s="133" t="s">
        <v>268</v>
      </c>
      <c r="C1855" s="137" t="s">
        <v>420</v>
      </c>
      <c r="D1855" s="81" t="str">
        <f>IFERROR(IF(C1855="No CAS","",INDEX('DEQ Pollutant List'!$C$7:$C$611,MATCH('5. Pollutant Emissions - MB'!C1855,'DEQ Pollutant List'!$B$7:$B$611,0))),"")</f>
        <v>Acetone</v>
      </c>
      <c r="E1855" s="115"/>
      <c r="F1855" s="138">
        <v>0</v>
      </c>
      <c r="G1855" s="139">
        <v>0.78</v>
      </c>
      <c r="H1855" s="104"/>
      <c r="I1855" s="102" cm="1">
        <f t="array" ref="I1855">((_xlfn.XLOOKUP(B1855,'4. Material Balance Activities'!$C$347:$C$396,'4. Material Balance Activities'!$G$347:$G$396,NA,0,1)-_xlfn.XLOOKUP(B1855,'4. Material Balance Activities'!$C$347:$C$396,'4. Material Balance Activities'!$M$347:$M$396,NA,0,1))*G1855)*(1-F1855)</f>
        <v>25.8687</v>
      </c>
      <c r="J1855" s="105" t="s">
        <v>214</v>
      </c>
      <c r="K1855" s="83" t="s">
        <v>214</v>
      </c>
      <c r="L1855" s="102" cm="1">
        <f t="array" ref="L1855">((_xlfn.XLOOKUP(B1855,'4. Material Balance Activities'!$C$347:$C$396,'4. Material Balance Activities'!$J$347:$J$396,NA,0,1)-_xlfn.XLOOKUP(B1855,'4. Material Balance Activities'!$C$347:$C$396,'4. Material Balance Activities'!$P$347:$P$396,NA,0,1))*G1855)*(1-F1855)</f>
        <v>0.10430927419354839</v>
      </c>
      <c r="M1855" s="105" t="s">
        <v>214</v>
      </c>
      <c r="N1855" s="83" t="s">
        <v>214</v>
      </c>
    </row>
    <row r="1856" spans="1:14" x14ac:dyDescent="0.25">
      <c r="A1856" s="79" t="s">
        <v>390</v>
      </c>
      <c r="B1856" s="133" t="s">
        <v>268</v>
      </c>
      <c r="C1856" s="137" t="s">
        <v>423</v>
      </c>
      <c r="D1856" s="81" t="str">
        <f>IFERROR(IF(C1856="No CAS","",INDEX('DEQ Pollutant List'!$C$7:$C$611,MATCH('5. Pollutant Emissions - MB'!C1856,'DEQ Pollutant List'!$B$7:$B$611,0))),"")</f>
        <v>Propylene glycol monomethyl ether</v>
      </c>
      <c r="E1856" s="115"/>
      <c r="F1856" s="138">
        <v>0</v>
      </c>
      <c r="G1856" s="139">
        <v>0.06</v>
      </c>
      <c r="H1856" s="104"/>
      <c r="I1856" s="102" cm="1">
        <f t="array" ref="I1856">((_xlfn.XLOOKUP(B1856,'4. Material Balance Activities'!$C$347:$C$396,'4. Material Balance Activities'!$G$347:$G$396,NA,0,1)-_xlfn.XLOOKUP(B1856,'4. Material Balance Activities'!$C$347:$C$396,'4. Material Balance Activities'!$M$347:$M$396,NA,0,1))*G1856)*(1-F1856)</f>
        <v>1.9898999999999998</v>
      </c>
      <c r="J1856" s="105" t="s">
        <v>214</v>
      </c>
      <c r="K1856" s="83" t="s">
        <v>214</v>
      </c>
      <c r="L1856" s="102" cm="1">
        <f t="array" ref="L1856">((_xlfn.XLOOKUP(B1856,'4. Material Balance Activities'!$C$347:$C$396,'4. Material Balance Activities'!$J$347:$J$396,NA,0,1)-_xlfn.XLOOKUP(B1856,'4. Material Balance Activities'!$C$347:$C$396,'4. Material Balance Activities'!$P$347:$P$396,NA,0,1))*G1856)*(1-F1856)</f>
        <v>8.0237903225806456E-3</v>
      </c>
      <c r="M1856" s="105" t="s">
        <v>214</v>
      </c>
      <c r="N1856" s="83" t="s">
        <v>214</v>
      </c>
    </row>
    <row r="1857" spans="1:14" x14ac:dyDescent="0.25">
      <c r="A1857" s="79" t="s">
        <v>390</v>
      </c>
      <c r="B1857" s="133" t="s">
        <v>268</v>
      </c>
      <c r="C1857" s="137" t="s">
        <v>179</v>
      </c>
      <c r="D1857" s="81" t="str">
        <f>IFERROR(IF(C1857="No CAS","",INDEX('DEQ Pollutant List'!$C$7:$C$611,MATCH('5. Pollutant Emissions - MB'!C1857,'DEQ Pollutant List'!$B$7:$B$611,0))),"")</f>
        <v>Cobalt and compounds</v>
      </c>
      <c r="E1857" s="115"/>
      <c r="F1857" s="138">
        <f>1-(1-0.75)*(1-0.992)</f>
        <v>0.998</v>
      </c>
      <c r="G1857" s="139">
        <v>2E-3</v>
      </c>
      <c r="H1857" s="104" t="s">
        <v>421</v>
      </c>
      <c r="I1857" s="102" cm="1">
        <f t="array" ref="I1857">((_xlfn.XLOOKUP(B1857,'4. Material Balance Activities'!$C$347:$C$396,'4. Material Balance Activities'!$G$347:$G$396,NA,0,1)-_xlfn.XLOOKUP(B1857,'4. Material Balance Activities'!$C$347:$C$396,'4. Material Balance Activities'!$M$347:$M$396,NA,0,1))*G1857)*(1-F1857)</f>
        <v>1.3266000000000013E-4</v>
      </c>
      <c r="J1857" s="105" t="s">
        <v>214</v>
      </c>
      <c r="K1857" s="83" t="s">
        <v>214</v>
      </c>
      <c r="L1857" s="102" cm="1">
        <f t="array" ref="L1857">((_xlfn.XLOOKUP(B1857,'4. Material Balance Activities'!$C$347:$C$396,'4. Material Balance Activities'!$J$347:$J$396,NA,0,1)-_xlfn.XLOOKUP(B1857,'4. Material Balance Activities'!$C$347:$C$396,'4. Material Balance Activities'!$P$347:$P$396,NA,0,1))*G1857)*(1-F1857)</f>
        <v>5.3491935483871017E-7</v>
      </c>
      <c r="M1857" s="105" t="s">
        <v>214</v>
      </c>
      <c r="N1857" s="83" t="s">
        <v>214</v>
      </c>
    </row>
    <row r="1858" spans="1:14" x14ac:dyDescent="0.25">
      <c r="A1858" s="79" t="s">
        <v>390</v>
      </c>
      <c r="B1858" s="133" t="s">
        <v>269</v>
      </c>
      <c r="C1858" s="137" t="s">
        <v>191</v>
      </c>
      <c r="D1858" s="81" t="str">
        <f>IFERROR(IF(C1858="No CAS","",INDEX('DEQ Pollutant List'!$C$7:$C$611,MATCH('5. Pollutant Emissions - MB'!C1858,'DEQ Pollutant List'!$B$7:$B$611,0))),"")</f>
        <v>Xylene (mixture), including m-xylene, o-xylene, p-xylene</v>
      </c>
      <c r="E1858" s="115"/>
      <c r="F1858" s="138">
        <v>0</v>
      </c>
      <c r="G1858" s="139">
        <v>0.01</v>
      </c>
      <c r="H1858" s="104"/>
      <c r="I1858" s="102" cm="1">
        <f t="array" ref="I1858">((_xlfn.XLOOKUP(B1858,'4. Material Balance Activities'!$C$347:$C$396,'4. Material Balance Activities'!$G$347:$G$396,NA,0,1)-_xlfn.XLOOKUP(B1858,'4. Material Balance Activities'!$C$347:$C$396,'4. Material Balance Activities'!$M$347:$M$396,NA,0,1))*G1858)*(1-F1858)</f>
        <v>1.6452150000000001</v>
      </c>
      <c r="J1858" s="105" t="s">
        <v>214</v>
      </c>
      <c r="K1858" s="83" t="s">
        <v>214</v>
      </c>
      <c r="L1858" s="102" cm="1">
        <f t="array" ref="L1858">((_xlfn.XLOOKUP(B1858,'4. Material Balance Activities'!$C$347:$C$396,'4. Material Balance Activities'!$J$347:$J$396,NA,0,1)-_xlfn.XLOOKUP(B1858,'4. Material Balance Activities'!$C$347:$C$396,'4. Material Balance Activities'!$P$347:$P$396,NA,0,1))*G1858)*(1-F1858)</f>
        <v>6.6339314516129034E-3</v>
      </c>
      <c r="M1858" s="105" t="s">
        <v>214</v>
      </c>
      <c r="N1858" s="83" t="s">
        <v>214</v>
      </c>
    </row>
    <row r="1859" spans="1:14" x14ac:dyDescent="0.25">
      <c r="A1859" s="79" t="s">
        <v>390</v>
      </c>
      <c r="B1859" s="133" t="s">
        <v>269</v>
      </c>
      <c r="C1859" s="137" t="s">
        <v>181</v>
      </c>
      <c r="D1859" s="81" t="str">
        <f>IFERROR(IF(C1859="No CAS","",INDEX('DEQ Pollutant List'!$C$7:$C$611,MATCH('5. Pollutant Emissions - MB'!C1859,'DEQ Pollutant List'!$B$7:$B$611,0))),"")</f>
        <v>Ethyl benzene</v>
      </c>
      <c r="E1859" s="115"/>
      <c r="F1859" s="138">
        <v>0</v>
      </c>
      <c r="G1859" s="139">
        <v>0.01</v>
      </c>
      <c r="H1859" s="104"/>
      <c r="I1859" s="102" cm="1">
        <f t="array" ref="I1859">((_xlfn.XLOOKUP(B1859,'4. Material Balance Activities'!$C$347:$C$396,'4. Material Balance Activities'!$G$347:$G$396,NA,0,1)-_xlfn.XLOOKUP(B1859,'4. Material Balance Activities'!$C$347:$C$396,'4. Material Balance Activities'!$M$347:$M$396,NA,0,1))*G1859)*(1-F1859)</f>
        <v>1.6452150000000001</v>
      </c>
      <c r="J1859" s="105" t="s">
        <v>214</v>
      </c>
      <c r="K1859" s="83" t="s">
        <v>214</v>
      </c>
      <c r="L1859" s="102" cm="1">
        <f t="array" ref="L1859">((_xlfn.XLOOKUP(B1859,'4. Material Balance Activities'!$C$347:$C$396,'4. Material Balance Activities'!$J$347:$J$396,NA,0,1)-_xlfn.XLOOKUP(B1859,'4. Material Balance Activities'!$C$347:$C$396,'4. Material Balance Activities'!$P$347:$P$396,NA,0,1))*G1859)*(1-F1859)</f>
        <v>6.6339314516129034E-3</v>
      </c>
      <c r="M1859" s="105" t="s">
        <v>214</v>
      </c>
      <c r="N1859" s="83" t="s">
        <v>214</v>
      </c>
    </row>
    <row r="1860" spans="1:14" x14ac:dyDescent="0.25">
      <c r="A1860" s="79" t="s">
        <v>390</v>
      </c>
      <c r="B1860" s="133" t="s">
        <v>269</v>
      </c>
      <c r="C1860" s="137" t="s">
        <v>189</v>
      </c>
      <c r="D1860" s="81" t="str">
        <f>IFERROR(IF(C1860="No CAS","",INDEX('DEQ Pollutant List'!$C$7:$C$611,MATCH('5. Pollutant Emissions - MB'!C1860,'DEQ Pollutant List'!$B$7:$B$611,0))),"")</f>
        <v>Toluene</v>
      </c>
      <c r="E1860" s="115"/>
      <c r="F1860" s="138">
        <v>0</v>
      </c>
      <c r="G1860" s="139">
        <v>3.0000000000000001E-3</v>
      </c>
      <c r="H1860" s="104"/>
      <c r="I1860" s="102" cm="1">
        <f t="array" ref="I1860">((_xlfn.XLOOKUP(B1860,'4. Material Balance Activities'!$C$347:$C$396,'4. Material Balance Activities'!$G$347:$G$396,NA,0,1)-_xlfn.XLOOKUP(B1860,'4. Material Balance Activities'!$C$347:$C$396,'4. Material Balance Activities'!$M$347:$M$396,NA,0,1))*G1860)*(1-F1860)</f>
        <v>0.49356450000000002</v>
      </c>
      <c r="J1860" s="105" t="s">
        <v>214</v>
      </c>
      <c r="K1860" s="83" t="s">
        <v>214</v>
      </c>
      <c r="L1860" s="102" cm="1">
        <f t="array" ref="L1860">((_xlfn.XLOOKUP(B1860,'4. Material Balance Activities'!$C$347:$C$396,'4. Material Balance Activities'!$J$347:$J$396,NA,0,1)-_xlfn.XLOOKUP(B1860,'4. Material Balance Activities'!$C$347:$C$396,'4. Material Balance Activities'!$P$347:$P$396,NA,0,1))*G1860)*(1-F1860)</f>
        <v>1.9901794354838711E-3</v>
      </c>
      <c r="M1860" s="105" t="s">
        <v>214</v>
      </c>
      <c r="N1860" s="83" t="s">
        <v>214</v>
      </c>
    </row>
    <row r="1861" spans="1:14" x14ac:dyDescent="0.25">
      <c r="A1861" s="79" t="s">
        <v>390</v>
      </c>
      <c r="B1861" s="133" t="s">
        <v>269</v>
      </c>
      <c r="C1861" s="137" t="s">
        <v>422</v>
      </c>
      <c r="D1861" s="81" t="str">
        <f>IFERROR(IF(C1861="No CAS","",INDEX('DEQ Pollutant List'!$C$7:$C$611,MATCH('5. Pollutant Emissions - MB'!C1861,'DEQ Pollutant List'!$B$7:$B$611,0))),"")</f>
        <v>Methyl isobutyl ketone (MIBK, hexone)</v>
      </c>
      <c r="E1861" s="115"/>
      <c r="F1861" s="138">
        <v>0</v>
      </c>
      <c r="G1861" s="139">
        <v>0.02</v>
      </c>
      <c r="H1861" s="104"/>
      <c r="I1861" s="102" cm="1">
        <f t="array" ref="I1861">((_xlfn.XLOOKUP(B1861,'4. Material Balance Activities'!$C$347:$C$396,'4. Material Balance Activities'!$G$347:$G$396,NA,0,1)-_xlfn.XLOOKUP(B1861,'4. Material Balance Activities'!$C$347:$C$396,'4. Material Balance Activities'!$M$347:$M$396,NA,0,1))*G1861)*(1-F1861)</f>
        <v>3.2904300000000002</v>
      </c>
      <c r="J1861" s="105" t="s">
        <v>214</v>
      </c>
      <c r="K1861" s="83" t="s">
        <v>214</v>
      </c>
      <c r="L1861" s="102" cm="1">
        <f t="array" ref="L1861">((_xlfn.XLOOKUP(B1861,'4. Material Balance Activities'!$C$347:$C$396,'4. Material Balance Activities'!$J$347:$J$396,NA,0,1)-_xlfn.XLOOKUP(B1861,'4. Material Balance Activities'!$C$347:$C$396,'4. Material Balance Activities'!$P$347:$P$396,NA,0,1))*G1861)*(1-F1861)</f>
        <v>1.3267862903225807E-2</v>
      </c>
      <c r="M1861" s="105" t="s">
        <v>214</v>
      </c>
      <c r="N1861" s="83" t="s">
        <v>214</v>
      </c>
    </row>
    <row r="1862" spans="1:14" x14ac:dyDescent="0.25">
      <c r="A1862" s="79" t="s">
        <v>390</v>
      </c>
      <c r="B1862" s="133" t="s">
        <v>269</v>
      </c>
      <c r="C1862" s="137" t="s">
        <v>425</v>
      </c>
      <c r="D1862" s="81" t="str">
        <f>IFERROR(IF(C1862="No CAS","",INDEX('DEQ Pollutant List'!$C$7:$C$611,MATCH('5. Pollutant Emissions - MB'!C1862,'DEQ Pollutant List'!$B$7:$B$611,0))),"")</f>
        <v>2-Butanone (methyl ethyl ketone)</v>
      </c>
      <c r="E1862" s="115"/>
      <c r="F1862" s="138">
        <v>0</v>
      </c>
      <c r="G1862" s="139">
        <v>3.0000000000000001E-3</v>
      </c>
      <c r="H1862" s="104"/>
      <c r="I1862" s="102" cm="1">
        <f t="array" ref="I1862">((_xlfn.XLOOKUP(B1862,'4. Material Balance Activities'!$C$347:$C$396,'4. Material Balance Activities'!$G$347:$G$396,NA,0,1)-_xlfn.XLOOKUP(B1862,'4. Material Balance Activities'!$C$347:$C$396,'4. Material Balance Activities'!$M$347:$M$396,NA,0,1))*G1862)*(1-F1862)</f>
        <v>0.49356450000000002</v>
      </c>
      <c r="J1862" s="105" t="s">
        <v>214</v>
      </c>
      <c r="K1862" s="83" t="s">
        <v>214</v>
      </c>
      <c r="L1862" s="102" cm="1">
        <f t="array" ref="L1862">((_xlfn.XLOOKUP(B1862,'4. Material Balance Activities'!$C$347:$C$396,'4. Material Balance Activities'!$J$347:$J$396,NA,0,1)-_xlfn.XLOOKUP(B1862,'4. Material Balance Activities'!$C$347:$C$396,'4. Material Balance Activities'!$P$347:$P$396,NA,0,1))*G1862)*(1-F1862)</f>
        <v>1.9901794354838711E-3</v>
      </c>
      <c r="M1862" s="105" t="s">
        <v>214</v>
      </c>
      <c r="N1862" s="83" t="s">
        <v>214</v>
      </c>
    </row>
    <row r="1863" spans="1:14" x14ac:dyDescent="0.25">
      <c r="A1863" s="79" t="s">
        <v>390</v>
      </c>
      <c r="B1863" s="133" t="s">
        <v>269</v>
      </c>
      <c r="C1863" s="137" t="s">
        <v>424</v>
      </c>
      <c r="D1863" s="81" t="str">
        <f>IFERROR(IF(C1863="No CAS","",INDEX('DEQ Pollutant List'!$C$7:$C$611,MATCH('5. Pollutant Emissions - MB'!C1863,'DEQ Pollutant List'!$B$7:$B$611,0))),"")</f>
        <v>Isopropyl alcohol</v>
      </c>
      <c r="E1863" s="115"/>
      <c r="F1863" s="138">
        <v>0</v>
      </c>
      <c r="G1863" s="139">
        <v>1E-3</v>
      </c>
      <c r="H1863" s="104"/>
      <c r="I1863" s="102" cm="1">
        <f t="array" ref="I1863">((_xlfn.XLOOKUP(B1863,'4. Material Balance Activities'!$C$347:$C$396,'4. Material Balance Activities'!$G$347:$G$396,NA,0,1)-_xlfn.XLOOKUP(B1863,'4. Material Balance Activities'!$C$347:$C$396,'4. Material Balance Activities'!$M$347:$M$396,NA,0,1))*G1863)*(1-F1863)</f>
        <v>0.16452150000000001</v>
      </c>
      <c r="J1863" s="105" t="s">
        <v>214</v>
      </c>
      <c r="K1863" s="83" t="s">
        <v>214</v>
      </c>
      <c r="L1863" s="102" cm="1">
        <f t="array" ref="L1863">((_xlfn.XLOOKUP(B1863,'4. Material Balance Activities'!$C$347:$C$396,'4. Material Balance Activities'!$J$347:$J$396,NA,0,1)-_xlfn.XLOOKUP(B1863,'4. Material Balance Activities'!$C$347:$C$396,'4. Material Balance Activities'!$P$347:$P$396,NA,0,1))*G1863)*(1-F1863)</f>
        <v>6.6339314516129029E-4</v>
      </c>
      <c r="M1863" s="105" t="s">
        <v>214</v>
      </c>
      <c r="N1863" s="83" t="s">
        <v>214</v>
      </c>
    </row>
    <row r="1864" spans="1:14" x14ac:dyDescent="0.25">
      <c r="A1864" s="79" t="s">
        <v>390</v>
      </c>
      <c r="B1864" s="133" t="s">
        <v>269</v>
      </c>
      <c r="C1864" s="137" t="s">
        <v>420</v>
      </c>
      <c r="D1864" s="81" t="str">
        <f>IFERROR(IF(C1864="No CAS","",INDEX('DEQ Pollutant List'!$C$7:$C$611,MATCH('5. Pollutant Emissions - MB'!C1864,'DEQ Pollutant List'!$B$7:$B$611,0))),"")</f>
        <v>Acetone</v>
      </c>
      <c r="E1864" s="115"/>
      <c r="F1864" s="138">
        <v>0</v>
      </c>
      <c r="G1864" s="139">
        <v>0.06</v>
      </c>
      <c r="H1864" s="104"/>
      <c r="I1864" s="102" cm="1">
        <f t="array" ref="I1864">((_xlfn.XLOOKUP(B1864,'4. Material Balance Activities'!$C$347:$C$396,'4. Material Balance Activities'!$G$347:$G$396,NA,0,1)-_xlfn.XLOOKUP(B1864,'4. Material Balance Activities'!$C$347:$C$396,'4. Material Balance Activities'!$M$347:$M$396,NA,0,1))*G1864)*(1-F1864)</f>
        <v>9.8712900000000001</v>
      </c>
      <c r="J1864" s="105" t="s">
        <v>214</v>
      </c>
      <c r="K1864" s="83" t="s">
        <v>214</v>
      </c>
      <c r="L1864" s="102" cm="1">
        <f t="array" ref="L1864">((_xlfn.XLOOKUP(B1864,'4. Material Balance Activities'!$C$347:$C$396,'4. Material Balance Activities'!$J$347:$J$396,NA,0,1)-_xlfn.XLOOKUP(B1864,'4. Material Balance Activities'!$C$347:$C$396,'4. Material Balance Activities'!$P$347:$P$396,NA,0,1))*G1864)*(1-F1864)</f>
        <v>3.9803588709677422E-2</v>
      </c>
      <c r="M1864" s="105" t="s">
        <v>214</v>
      </c>
      <c r="N1864" s="83" t="s">
        <v>214</v>
      </c>
    </row>
    <row r="1865" spans="1:14" x14ac:dyDescent="0.25">
      <c r="A1865" s="79" t="s">
        <v>390</v>
      </c>
      <c r="B1865" s="133" t="s">
        <v>270</v>
      </c>
      <c r="C1865" s="137" t="s">
        <v>191</v>
      </c>
      <c r="D1865" s="81" t="str">
        <f>IFERROR(IF(C1865="No CAS","",INDEX('DEQ Pollutant List'!$C$7:$C$611,MATCH('5. Pollutant Emissions - MB'!C1865,'DEQ Pollutant List'!$B$7:$B$611,0))),"")</f>
        <v>Xylene (mixture), including m-xylene, o-xylene, p-xylene</v>
      </c>
      <c r="E1865" s="115"/>
      <c r="F1865" s="138">
        <v>0</v>
      </c>
      <c r="G1865" s="139">
        <v>0.02</v>
      </c>
      <c r="H1865" s="104"/>
      <c r="I1865" s="102" cm="1">
        <f t="array" ref="I1865">((_xlfn.XLOOKUP(B1865,'4. Material Balance Activities'!$C$347:$C$396,'4. Material Balance Activities'!$G$347:$G$396,NA,0,1)-_xlfn.XLOOKUP(B1865,'4. Material Balance Activities'!$C$347:$C$396,'4. Material Balance Activities'!$M$347:$M$396,NA,0,1))*G1865)*(1-F1865)</f>
        <v>10.810799999999999</v>
      </c>
      <c r="J1865" s="105" t="s">
        <v>214</v>
      </c>
      <c r="K1865" s="83" t="s">
        <v>214</v>
      </c>
      <c r="L1865" s="102" cm="1">
        <f t="array" ref="L1865">((_xlfn.XLOOKUP(B1865,'4. Material Balance Activities'!$C$347:$C$396,'4. Material Balance Activities'!$J$347:$J$396,NA,0,1)-_xlfn.XLOOKUP(B1865,'4. Material Balance Activities'!$C$347:$C$396,'4. Material Balance Activities'!$P$347:$P$396,NA,0,1))*G1865)*(1-F1865)</f>
        <v>4.3591935483870962E-2</v>
      </c>
      <c r="M1865" s="105" t="s">
        <v>214</v>
      </c>
      <c r="N1865" s="83" t="s">
        <v>214</v>
      </c>
    </row>
    <row r="1866" spans="1:14" x14ac:dyDescent="0.25">
      <c r="A1866" s="79" t="s">
        <v>390</v>
      </c>
      <c r="B1866" s="133" t="s">
        <v>270</v>
      </c>
      <c r="C1866" s="137" t="s">
        <v>181</v>
      </c>
      <c r="D1866" s="81" t="str">
        <f>IFERROR(IF(C1866="No CAS","",INDEX('DEQ Pollutant List'!$C$7:$C$611,MATCH('5. Pollutant Emissions - MB'!C1866,'DEQ Pollutant List'!$B$7:$B$611,0))),"")</f>
        <v>Ethyl benzene</v>
      </c>
      <c r="E1866" s="115"/>
      <c r="F1866" s="138">
        <v>0</v>
      </c>
      <c r="G1866" s="139">
        <v>3.0000000000000001E-3</v>
      </c>
      <c r="H1866" s="104"/>
      <c r="I1866" s="102" cm="1">
        <f t="array" ref="I1866">((_xlfn.XLOOKUP(B1866,'4. Material Balance Activities'!$C$347:$C$396,'4. Material Balance Activities'!$G$347:$G$396,NA,0,1)-_xlfn.XLOOKUP(B1866,'4. Material Balance Activities'!$C$347:$C$396,'4. Material Balance Activities'!$M$347:$M$396,NA,0,1))*G1866)*(1-F1866)</f>
        <v>1.6216199999999998</v>
      </c>
      <c r="J1866" s="105" t="s">
        <v>214</v>
      </c>
      <c r="K1866" s="83" t="s">
        <v>214</v>
      </c>
      <c r="L1866" s="102" cm="1">
        <f t="array" ref="L1866">((_xlfn.XLOOKUP(B1866,'4. Material Balance Activities'!$C$347:$C$396,'4. Material Balance Activities'!$J$347:$J$396,NA,0,1)-_xlfn.XLOOKUP(B1866,'4. Material Balance Activities'!$C$347:$C$396,'4. Material Balance Activities'!$P$347:$P$396,NA,0,1))*G1866)*(1-F1866)</f>
        <v>6.5387903225806445E-3</v>
      </c>
      <c r="M1866" s="105" t="s">
        <v>214</v>
      </c>
      <c r="N1866" s="83" t="s">
        <v>214</v>
      </c>
    </row>
    <row r="1867" spans="1:14" x14ac:dyDescent="0.25">
      <c r="A1867" s="79" t="s">
        <v>390</v>
      </c>
      <c r="B1867" s="133" t="s">
        <v>270</v>
      </c>
      <c r="C1867" s="137" t="s">
        <v>189</v>
      </c>
      <c r="D1867" s="81" t="str">
        <f>IFERROR(IF(C1867="No CAS","",INDEX('DEQ Pollutant List'!$C$7:$C$611,MATCH('5. Pollutant Emissions - MB'!C1867,'DEQ Pollutant List'!$B$7:$B$611,0))),"")</f>
        <v>Toluene</v>
      </c>
      <c r="E1867" s="115"/>
      <c r="F1867" s="138">
        <v>0</v>
      </c>
      <c r="G1867" s="139">
        <v>0.03</v>
      </c>
      <c r="H1867" s="104"/>
      <c r="I1867" s="102" cm="1">
        <f t="array" ref="I1867">((_xlfn.XLOOKUP(B1867,'4. Material Balance Activities'!$C$347:$C$396,'4. Material Balance Activities'!$G$347:$G$396,NA,0,1)-_xlfn.XLOOKUP(B1867,'4. Material Balance Activities'!$C$347:$C$396,'4. Material Balance Activities'!$M$347:$M$396,NA,0,1))*G1867)*(1-F1867)</f>
        <v>16.216199999999997</v>
      </c>
      <c r="J1867" s="105" t="s">
        <v>214</v>
      </c>
      <c r="K1867" s="83" t="s">
        <v>214</v>
      </c>
      <c r="L1867" s="102" cm="1">
        <f t="array" ref="L1867">((_xlfn.XLOOKUP(B1867,'4. Material Balance Activities'!$C$347:$C$396,'4. Material Balance Activities'!$J$347:$J$396,NA,0,1)-_xlfn.XLOOKUP(B1867,'4. Material Balance Activities'!$C$347:$C$396,'4. Material Balance Activities'!$P$347:$P$396,NA,0,1))*G1867)*(1-F1867)</f>
        <v>6.538790322580644E-2</v>
      </c>
      <c r="M1867" s="105" t="s">
        <v>214</v>
      </c>
      <c r="N1867" s="83" t="s">
        <v>214</v>
      </c>
    </row>
    <row r="1868" spans="1:14" x14ac:dyDescent="0.25">
      <c r="A1868" s="79" t="s">
        <v>390</v>
      </c>
      <c r="B1868" s="133" t="s">
        <v>270</v>
      </c>
      <c r="C1868" s="137" t="s">
        <v>425</v>
      </c>
      <c r="D1868" s="81" t="str">
        <f>IFERROR(IF(C1868="No CAS","",INDEX('DEQ Pollutant List'!$C$7:$C$611,MATCH('5. Pollutant Emissions - MB'!C1868,'DEQ Pollutant List'!$B$7:$B$611,0))),"")</f>
        <v>2-Butanone (methyl ethyl ketone)</v>
      </c>
      <c r="E1868" s="115"/>
      <c r="F1868" s="138">
        <v>0</v>
      </c>
      <c r="G1868" s="139">
        <v>0.1</v>
      </c>
      <c r="H1868" s="104"/>
      <c r="I1868" s="102" cm="1">
        <f t="array" ref="I1868">((_xlfn.XLOOKUP(B1868,'4. Material Balance Activities'!$C$347:$C$396,'4. Material Balance Activities'!$G$347:$G$396,NA,0,1)-_xlfn.XLOOKUP(B1868,'4. Material Balance Activities'!$C$347:$C$396,'4. Material Balance Activities'!$M$347:$M$396,NA,0,1))*G1868)*(1-F1868)</f>
        <v>54.054000000000002</v>
      </c>
      <c r="J1868" s="105" t="s">
        <v>214</v>
      </c>
      <c r="K1868" s="83" t="s">
        <v>214</v>
      </c>
      <c r="L1868" s="102" cm="1">
        <f t="array" ref="L1868">((_xlfn.XLOOKUP(B1868,'4. Material Balance Activities'!$C$347:$C$396,'4. Material Balance Activities'!$J$347:$J$396,NA,0,1)-_xlfn.XLOOKUP(B1868,'4. Material Balance Activities'!$C$347:$C$396,'4. Material Balance Activities'!$P$347:$P$396,NA,0,1))*G1868)*(1-F1868)</f>
        <v>0.21795967741935482</v>
      </c>
      <c r="M1868" s="105" t="s">
        <v>214</v>
      </c>
      <c r="N1868" s="83" t="s">
        <v>214</v>
      </c>
    </row>
    <row r="1869" spans="1:14" x14ac:dyDescent="0.25">
      <c r="A1869" s="79" t="s">
        <v>390</v>
      </c>
      <c r="B1869" s="133" t="s">
        <v>270</v>
      </c>
      <c r="C1869" s="137" t="s">
        <v>424</v>
      </c>
      <c r="D1869" s="81" t="str">
        <f>IFERROR(IF(C1869="No CAS","",INDEX('DEQ Pollutant List'!$C$7:$C$611,MATCH('5. Pollutant Emissions - MB'!C1869,'DEQ Pollutant List'!$B$7:$B$611,0))),"")</f>
        <v>Isopropyl alcohol</v>
      </c>
      <c r="E1869" s="115"/>
      <c r="F1869" s="138">
        <v>0</v>
      </c>
      <c r="G1869" s="139">
        <v>0.01</v>
      </c>
      <c r="H1869" s="104"/>
      <c r="I1869" s="102" cm="1">
        <f t="array" ref="I1869">((_xlfn.XLOOKUP(B1869,'4. Material Balance Activities'!$C$347:$C$396,'4. Material Balance Activities'!$G$347:$G$396,NA,0,1)-_xlfn.XLOOKUP(B1869,'4. Material Balance Activities'!$C$347:$C$396,'4. Material Balance Activities'!$M$347:$M$396,NA,0,1))*G1869)*(1-F1869)</f>
        <v>5.4053999999999993</v>
      </c>
      <c r="J1869" s="105" t="s">
        <v>214</v>
      </c>
      <c r="K1869" s="83" t="s">
        <v>214</v>
      </c>
      <c r="L1869" s="102" cm="1">
        <f t="array" ref="L1869">((_xlfn.XLOOKUP(B1869,'4. Material Balance Activities'!$C$347:$C$396,'4. Material Balance Activities'!$J$347:$J$396,NA,0,1)-_xlfn.XLOOKUP(B1869,'4. Material Balance Activities'!$C$347:$C$396,'4. Material Balance Activities'!$P$347:$P$396,NA,0,1))*G1869)*(1-F1869)</f>
        <v>2.1795967741935481E-2</v>
      </c>
      <c r="M1869" s="105" t="s">
        <v>214</v>
      </c>
      <c r="N1869" s="83" t="s">
        <v>214</v>
      </c>
    </row>
    <row r="1870" spans="1:14" x14ac:dyDescent="0.25">
      <c r="A1870" s="79" t="s">
        <v>390</v>
      </c>
      <c r="B1870" s="133" t="s">
        <v>270</v>
      </c>
      <c r="C1870" s="137" t="s">
        <v>156</v>
      </c>
      <c r="D1870" s="81" t="str">
        <f>IFERROR(IF(C1870="No CAS","",INDEX('DEQ Pollutant List'!$C$7:$C$611,MATCH('5. Pollutant Emissions - MB'!C1870,'DEQ Pollutant List'!$B$7:$B$611,0))),"")</f>
        <v>Formaldehyde</v>
      </c>
      <c r="E1870" s="115"/>
      <c r="F1870" s="138">
        <v>0</v>
      </c>
      <c r="G1870" s="139">
        <v>1E-3</v>
      </c>
      <c r="H1870" s="104"/>
      <c r="I1870" s="102" cm="1">
        <f t="array" ref="I1870">((_xlfn.XLOOKUP(B1870,'4. Material Balance Activities'!$C$347:$C$396,'4. Material Balance Activities'!$G$347:$G$396,NA,0,1)-_xlfn.XLOOKUP(B1870,'4. Material Balance Activities'!$C$347:$C$396,'4. Material Balance Activities'!$M$347:$M$396,NA,0,1))*G1870)*(1-F1870)</f>
        <v>0.54054000000000002</v>
      </c>
      <c r="J1870" s="105" t="s">
        <v>214</v>
      </c>
      <c r="K1870" s="83" t="s">
        <v>214</v>
      </c>
      <c r="L1870" s="102" cm="1">
        <f t="array" ref="L1870">((_xlfn.XLOOKUP(B1870,'4. Material Balance Activities'!$C$347:$C$396,'4. Material Balance Activities'!$J$347:$J$396,NA,0,1)-_xlfn.XLOOKUP(B1870,'4. Material Balance Activities'!$C$347:$C$396,'4. Material Balance Activities'!$P$347:$P$396,NA,0,1))*G1870)*(1-F1870)</f>
        <v>2.179596774193548E-3</v>
      </c>
      <c r="M1870" s="105" t="s">
        <v>214</v>
      </c>
      <c r="N1870" s="83" t="s">
        <v>214</v>
      </c>
    </row>
    <row r="1871" spans="1:14" x14ac:dyDescent="0.25">
      <c r="A1871" s="79" t="s">
        <v>390</v>
      </c>
      <c r="B1871" s="133" t="s">
        <v>270</v>
      </c>
      <c r="C1871" s="137" t="s">
        <v>420</v>
      </c>
      <c r="D1871" s="81" t="str">
        <f>IFERROR(IF(C1871="No CAS","",INDEX('DEQ Pollutant List'!$C$7:$C$611,MATCH('5. Pollutant Emissions - MB'!C1871,'DEQ Pollutant List'!$B$7:$B$611,0))),"")</f>
        <v>Acetone</v>
      </c>
      <c r="E1871" s="115"/>
      <c r="F1871" s="138">
        <v>0</v>
      </c>
      <c r="G1871" s="139">
        <v>0.27</v>
      </c>
      <c r="H1871" s="104"/>
      <c r="I1871" s="102" cm="1">
        <f t="array" ref="I1871">((_xlfn.XLOOKUP(B1871,'4. Material Balance Activities'!$C$347:$C$396,'4. Material Balance Activities'!$G$347:$G$396,NA,0,1)-_xlfn.XLOOKUP(B1871,'4. Material Balance Activities'!$C$347:$C$396,'4. Material Balance Activities'!$M$347:$M$396,NA,0,1))*G1871)*(1-F1871)</f>
        <v>145.94579999999999</v>
      </c>
      <c r="J1871" s="105" t="s">
        <v>214</v>
      </c>
      <c r="K1871" s="83" t="s">
        <v>214</v>
      </c>
      <c r="L1871" s="102" cm="1">
        <f t="array" ref="L1871">((_xlfn.XLOOKUP(B1871,'4. Material Balance Activities'!$C$347:$C$396,'4. Material Balance Activities'!$J$347:$J$396,NA,0,1)-_xlfn.XLOOKUP(B1871,'4. Material Balance Activities'!$C$347:$C$396,'4. Material Balance Activities'!$P$347:$P$396,NA,0,1))*G1871)*(1-F1871)</f>
        <v>0.58849112903225798</v>
      </c>
      <c r="M1871" s="105" t="s">
        <v>214</v>
      </c>
      <c r="N1871" s="83" t="s">
        <v>214</v>
      </c>
    </row>
    <row r="1872" spans="1:14" x14ac:dyDescent="0.25">
      <c r="A1872" s="79" t="s">
        <v>390</v>
      </c>
      <c r="B1872" s="133" t="s">
        <v>271</v>
      </c>
      <c r="C1872" s="137" t="s">
        <v>156</v>
      </c>
      <c r="D1872" s="81" t="str">
        <f>IFERROR(IF(C1872="No CAS","",INDEX('DEQ Pollutant List'!$C$7:$C$611,MATCH('5. Pollutant Emissions - MB'!C1872,'DEQ Pollutant List'!$B$7:$B$611,0))),"")</f>
        <v>Formaldehyde</v>
      </c>
      <c r="E1872" s="138">
        <v>0</v>
      </c>
      <c r="F1872" s="138">
        <v>0</v>
      </c>
      <c r="G1872" s="139">
        <v>1E-3</v>
      </c>
      <c r="H1872" s="104"/>
      <c r="I1872" s="102" cm="1">
        <f t="array" ref="I1872">((_xlfn.XLOOKUP(B1872,'4. Material Balance Activities'!$C$347:$C$396,'4. Material Balance Activities'!$G$347:$G$396,NA,0,1)-_xlfn.XLOOKUP(B1872,'4. Material Balance Activities'!$C$347:$C$396,'4. Material Balance Activities'!$M$347:$M$396,NA,0,1))*G1872)*(1-F1872)</f>
        <v>0.34326600000000002</v>
      </c>
      <c r="J1872" s="105" t="s">
        <v>214</v>
      </c>
      <c r="K1872" s="83" t="s">
        <v>214</v>
      </c>
      <c r="L1872" s="102" cm="1">
        <f t="array" ref="L1872">((_xlfn.XLOOKUP(B1872,'4. Material Balance Activities'!$C$347:$C$396,'4. Material Balance Activities'!$J$347:$J$396,NA,0,1)-_xlfn.XLOOKUP(B1872,'4. Material Balance Activities'!$C$347:$C$396,'4. Material Balance Activities'!$P$347:$P$396,NA,0,1))*G1872)*(1-F1872)</f>
        <v>1.3841370967741938E-3</v>
      </c>
      <c r="M1872" s="105" t="s">
        <v>214</v>
      </c>
      <c r="N1872" s="83" t="s">
        <v>214</v>
      </c>
    </row>
    <row r="1873" spans="1:14" x14ac:dyDescent="0.25">
      <c r="A1873" s="79" t="s">
        <v>390</v>
      </c>
      <c r="B1873" s="133" t="s">
        <v>271</v>
      </c>
      <c r="C1873" s="137" t="s">
        <v>191</v>
      </c>
      <c r="D1873" s="81" t="str">
        <f>IFERROR(IF(C1873="No CAS","",INDEX('DEQ Pollutant List'!$C$7:$C$611,MATCH('5. Pollutant Emissions - MB'!C1873,'DEQ Pollutant List'!$B$7:$B$611,0))),"")</f>
        <v>Xylene (mixture), including m-xylene, o-xylene, p-xylene</v>
      </c>
      <c r="E1873" s="115"/>
      <c r="F1873" s="138">
        <v>0</v>
      </c>
      <c r="G1873" s="139">
        <v>0.01</v>
      </c>
      <c r="H1873" s="104"/>
      <c r="I1873" s="102" cm="1">
        <f t="array" ref="I1873">((_xlfn.XLOOKUP(B1873,'4. Material Balance Activities'!$C$347:$C$396,'4. Material Balance Activities'!$G$347:$G$396,NA,0,1)-_xlfn.XLOOKUP(B1873,'4. Material Balance Activities'!$C$347:$C$396,'4. Material Balance Activities'!$M$347:$M$396,NA,0,1))*G1873)*(1-F1873)</f>
        <v>3.4326600000000003</v>
      </c>
      <c r="J1873" s="105" t="s">
        <v>214</v>
      </c>
      <c r="K1873" s="83" t="s">
        <v>214</v>
      </c>
      <c r="L1873" s="102" cm="1">
        <f t="array" ref="L1873">((_xlfn.XLOOKUP(B1873,'4. Material Balance Activities'!$C$347:$C$396,'4. Material Balance Activities'!$J$347:$J$396,NA,0,1)-_xlfn.XLOOKUP(B1873,'4. Material Balance Activities'!$C$347:$C$396,'4. Material Balance Activities'!$P$347:$P$396,NA,0,1))*G1873)*(1-F1873)</f>
        <v>1.3841370967741937E-2</v>
      </c>
      <c r="M1873" s="105" t="s">
        <v>214</v>
      </c>
      <c r="N1873" s="83" t="s">
        <v>214</v>
      </c>
    </row>
    <row r="1874" spans="1:14" x14ac:dyDescent="0.25">
      <c r="A1874" s="79" t="s">
        <v>390</v>
      </c>
      <c r="B1874" s="133" t="s">
        <v>271</v>
      </c>
      <c r="C1874" s="137" t="s">
        <v>181</v>
      </c>
      <c r="D1874" s="81" t="str">
        <f>IFERROR(IF(C1874="No CAS","",INDEX('DEQ Pollutant List'!$C$7:$C$611,MATCH('5. Pollutant Emissions - MB'!C1874,'DEQ Pollutant List'!$B$7:$B$611,0))),"")</f>
        <v>Ethyl benzene</v>
      </c>
      <c r="E1874" s="115"/>
      <c r="F1874" s="138">
        <v>0</v>
      </c>
      <c r="G1874" s="139">
        <v>2E-3</v>
      </c>
      <c r="H1874" s="104"/>
      <c r="I1874" s="102" cm="1">
        <f t="array" ref="I1874">((_xlfn.XLOOKUP(B1874,'4. Material Balance Activities'!$C$347:$C$396,'4. Material Balance Activities'!$G$347:$G$396,NA,0,1)-_xlfn.XLOOKUP(B1874,'4. Material Balance Activities'!$C$347:$C$396,'4. Material Balance Activities'!$M$347:$M$396,NA,0,1))*G1874)*(1-F1874)</f>
        <v>0.68653200000000003</v>
      </c>
      <c r="J1874" s="105" t="s">
        <v>214</v>
      </c>
      <c r="K1874" s="83" t="s">
        <v>214</v>
      </c>
      <c r="L1874" s="102" cm="1">
        <f t="array" ref="L1874">((_xlfn.XLOOKUP(B1874,'4. Material Balance Activities'!$C$347:$C$396,'4. Material Balance Activities'!$J$347:$J$396,NA,0,1)-_xlfn.XLOOKUP(B1874,'4. Material Balance Activities'!$C$347:$C$396,'4. Material Balance Activities'!$P$347:$P$396,NA,0,1))*G1874)*(1-F1874)</f>
        <v>2.7682741935483876E-3</v>
      </c>
      <c r="M1874" s="105" t="s">
        <v>214</v>
      </c>
      <c r="N1874" s="83" t="s">
        <v>214</v>
      </c>
    </row>
    <row r="1875" spans="1:14" x14ac:dyDescent="0.25">
      <c r="A1875" s="79" t="s">
        <v>390</v>
      </c>
      <c r="B1875" s="133" t="s">
        <v>271</v>
      </c>
      <c r="C1875" s="137" t="s">
        <v>189</v>
      </c>
      <c r="D1875" s="81" t="str">
        <f>IFERROR(IF(C1875="No CAS","",INDEX('DEQ Pollutant List'!$C$7:$C$611,MATCH('5. Pollutant Emissions - MB'!C1875,'DEQ Pollutant List'!$B$7:$B$611,0))),"")</f>
        <v>Toluene</v>
      </c>
      <c r="E1875" s="115"/>
      <c r="F1875" s="138">
        <v>0</v>
      </c>
      <c r="G1875" s="139">
        <v>0.02</v>
      </c>
      <c r="H1875" s="104"/>
      <c r="I1875" s="102" cm="1">
        <f t="array" ref="I1875">((_xlfn.XLOOKUP(B1875,'4. Material Balance Activities'!$C$347:$C$396,'4. Material Balance Activities'!$G$347:$G$396,NA,0,1)-_xlfn.XLOOKUP(B1875,'4. Material Balance Activities'!$C$347:$C$396,'4. Material Balance Activities'!$M$347:$M$396,NA,0,1))*G1875)*(1-F1875)</f>
        <v>6.8653200000000005</v>
      </c>
      <c r="J1875" s="105" t="s">
        <v>214</v>
      </c>
      <c r="K1875" s="83" t="s">
        <v>214</v>
      </c>
      <c r="L1875" s="102" cm="1">
        <f t="array" ref="L1875">((_xlfn.XLOOKUP(B1875,'4. Material Balance Activities'!$C$347:$C$396,'4. Material Balance Activities'!$J$347:$J$396,NA,0,1)-_xlfn.XLOOKUP(B1875,'4. Material Balance Activities'!$C$347:$C$396,'4. Material Balance Activities'!$P$347:$P$396,NA,0,1))*G1875)*(1-F1875)</f>
        <v>2.7682741935483875E-2</v>
      </c>
      <c r="M1875" s="105" t="s">
        <v>214</v>
      </c>
      <c r="N1875" s="83" t="s">
        <v>214</v>
      </c>
    </row>
    <row r="1876" spans="1:14" x14ac:dyDescent="0.25">
      <c r="A1876" s="79" t="s">
        <v>390</v>
      </c>
      <c r="B1876" s="133" t="s">
        <v>271</v>
      </c>
      <c r="C1876" s="137" t="s">
        <v>422</v>
      </c>
      <c r="D1876" s="81" t="str">
        <f>IFERROR(IF(C1876="No CAS","",INDEX('DEQ Pollutant List'!$C$7:$C$611,MATCH('5. Pollutant Emissions - MB'!C1876,'DEQ Pollutant List'!$B$7:$B$611,0))),"")</f>
        <v>Methyl isobutyl ketone (MIBK, hexone)</v>
      </c>
      <c r="E1876" s="115"/>
      <c r="F1876" s="138">
        <v>0</v>
      </c>
      <c r="G1876" s="139">
        <v>1E-3</v>
      </c>
      <c r="H1876" s="104"/>
      <c r="I1876" s="102" cm="1">
        <f t="array" ref="I1876">((_xlfn.XLOOKUP(B1876,'4. Material Balance Activities'!$C$347:$C$396,'4. Material Balance Activities'!$G$347:$G$396,NA,0,1)-_xlfn.XLOOKUP(B1876,'4. Material Balance Activities'!$C$347:$C$396,'4. Material Balance Activities'!$M$347:$M$396,NA,0,1))*G1876)*(1-F1876)</f>
        <v>0.34326600000000002</v>
      </c>
      <c r="J1876" s="105" t="s">
        <v>214</v>
      </c>
      <c r="K1876" s="83" t="s">
        <v>214</v>
      </c>
      <c r="L1876" s="102" cm="1">
        <f t="array" ref="L1876">((_xlfn.XLOOKUP(B1876,'4. Material Balance Activities'!$C$347:$C$396,'4. Material Balance Activities'!$J$347:$J$396,NA,0,1)-_xlfn.XLOOKUP(B1876,'4. Material Balance Activities'!$C$347:$C$396,'4. Material Balance Activities'!$P$347:$P$396,NA,0,1))*G1876)*(1-F1876)</f>
        <v>1.3841370967741938E-3</v>
      </c>
      <c r="M1876" s="105" t="s">
        <v>214</v>
      </c>
      <c r="N1876" s="83" t="s">
        <v>214</v>
      </c>
    </row>
    <row r="1877" spans="1:14" x14ac:dyDescent="0.25">
      <c r="A1877" s="79" t="s">
        <v>390</v>
      </c>
      <c r="B1877" s="133" t="s">
        <v>271</v>
      </c>
      <c r="C1877" s="137" t="s">
        <v>425</v>
      </c>
      <c r="D1877" s="81" t="str">
        <f>IFERROR(IF(C1877="No CAS","",INDEX('DEQ Pollutant List'!$C$7:$C$611,MATCH('5. Pollutant Emissions - MB'!C1877,'DEQ Pollutant List'!$B$7:$B$611,0))),"")</f>
        <v>2-Butanone (methyl ethyl ketone)</v>
      </c>
      <c r="E1877" s="115"/>
      <c r="F1877" s="138">
        <v>0</v>
      </c>
      <c r="G1877" s="139">
        <v>7.0000000000000007E-2</v>
      </c>
      <c r="H1877" s="104"/>
      <c r="I1877" s="102" cm="1">
        <f t="array" ref="I1877">((_xlfn.XLOOKUP(B1877,'4. Material Balance Activities'!$C$347:$C$396,'4. Material Balance Activities'!$G$347:$G$396,NA,0,1)-_xlfn.XLOOKUP(B1877,'4. Material Balance Activities'!$C$347:$C$396,'4. Material Balance Activities'!$M$347:$M$396,NA,0,1))*G1877)*(1-F1877)</f>
        <v>24.028620000000004</v>
      </c>
      <c r="J1877" s="105" t="s">
        <v>214</v>
      </c>
      <c r="K1877" s="83" t="s">
        <v>214</v>
      </c>
      <c r="L1877" s="102" cm="1">
        <f t="array" ref="L1877">((_xlfn.XLOOKUP(B1877,'4. Material Balance Activities'!$C$347:$C$396,'4. Material Balance Activities'!$J$347:$J$396,NA,0,1)-_xlfn.XLOOKUP(B1877,'4. Material Balance Activities'!$C$347:$C$396,'4. Material Balance Activities'!$P$347:$P$396,NA,0,1))*G1877)*(1-F1877)</f>
        <v>9.6889596774193565E-2</v>
      </c>
      <c r="M1877" s="105" t="s">
        <v>214</v>
      </c>
      <c r="N1877" s="83" t="s">
        <v>214</v>
      </c>
    </row>
    <row r="1878" spans="1:14" x14ac:dyDescent="0.25">
      <c r="A1878" s="79" t="s">
        <v>390</v>
      </c>
      <c r="B1878" s="133" t="s">
        <v>271</v>
      </c>
      <c r="C1878" s="137" t="s">
        <v>424</v>
      </c>
      <c r="D1878" s="81" t="str">
        <f>IFERROR(IF(C1878="No CAS","",INDEX('DEQ Pollutant List'!$C$7:$C$611,MATCH('5. Pollutant Emissions - MB'!C1878,'DEQ Pollutant List'!$B$7:$B$611,0))),"")</f>
        <v>Isopropyl alcohol</v>
      </c>
      <c r="E1878" s="115"/>
      <c r="F1878" s="138">
        <v>0</v>
      </c>
      <c r="G1878" s="139">
        <v>0.02</v>
      </c>
      <c r="H1878" s="104"/>
      <c r="I1878" s="102" cm="1">
        <f t="array" ref="I1878">((_xlfn.XLOOKUP(B1878,'4. Material Balance Activities'!$C$347:$C$396,'4. Material Balance Activities'!$G$347:$G$396,NA,0,1)-_xlfn.XLOOKUP(B1878,'4. Material Balance Activities'!$C$347:$C$396,'4. Material Balance Activities'!$M$347:$M$396,NA,0,1))*G1878)*(1-F1878)</f>
        <v>6.8653200000000005</v>
      </c>
      <c r="J1878" s="105" t="s">
        <v>214</v>
      </c>
      <c r="K1878" s="83" t="s">
        <v>214</v>
      </c>
      <c r="L1878" s="102" cm="1">
        <f t="array" ref="L1878">((_xlfn.XLOOKUP(B1878,'4. Material Balance Activities'!$C$347:$C$396,'4. Material Balance Activities'!$J$347:$J$396,NA,0,1)-_xlfn.XLOOKUP(B1878,'4. Material Balance Activities'!$C$347:$C$396,'4. Material Balance Activities'!$P$347:$P$396,NA,0,1))*G1878)*(1-F1878)</f>
        <v>2.7682741935483875E-2</v>
      </c>
      <c r="M1878" s="105" t="s">
        <v>214</v>
      </c>
      <c r="N1878" s="83" t="s">
        <v>214</v>
      </c>
    </row>
    <row r="1879" spans="1:14" x14ac:dyDescent="0.25">
      <c r="A1879" s="79" t="s">
        <v>390</v>
      </c>
      <c r="B1879" s="133" t="s">
        <v>271</v>
      </c>
      <c r="C1879" s="137" t="s">
        <v>420</v>
      </c>
      <c r="D1879" s="81" t="str">
        <f>IFERROR(IF(C1879="No CAS","",INDEX('DEQ Pollutant List'!$C$7:$C$611,MATCH('5. Pollutant Emissions - MB'!C1879,'DEQ Pollutant List'!$B$7:$B$611,0))),"")</f>
        <v>Acetone</v>
      </c>
      <c r="E1879" s="115"/>
      <c r="F1879" s="138">
        <v>0</v>
      </c>
      <c r="G1879" s="139">
        <v>0.41</v>
      </c>
      <c r="H1879" s="104"/>
      <c r="I1879" s="102" cm="1">
        <f t="array" ref="I1879">((_xlfn.XLOOKUP(B1879,'4. Material Balance Activities'!$C$347:$C$396,'4. Material Balance Activities'!$G$347:$G$396,NA,0,1)-_xlfn.XLOOKUP(B1879,'4. Material Balance Activities'!$C$347:$C$396,'4. Material Balance Activities'!$M$347:$M$396,NA,0,1))*G1879)*(1-F1879)</f>
        <v>140.73905999999999</v>
      </c>
      <c r="J1879" s="105" t="s">
        <v>214</v>
      </c>
      <c r="K1879" s="83" t="s">
        <v>214</v>
      </c>
      <c r="L1879" s="102" cm="1">
        <f t="array" ref="L1879">((_xlfn.XLOOKUP(B1879,'4. Material Balance Activities'!$C$347:$C$396,'4. Material Balance Activities'!$J$347:$J$396,NA,0,1)-_xlfn.XLOOKUP(B1879,'4. Material Balance Activities'!$C$347:$C$396,'4. Material Balance Activities'!$P$347:$P$396,NA,0,1))*G1879)*(1-F1879)</f>
        <v>0.56749620967741943</v>
      </c>
      <c r="M1879" s="105" t="s">
        <v>214</v>
      </c>
      <c r="N1879" s="83" t="s">
        <v>214</v>
      </c>
    </row>
    <row r="1880" spans="1:14" x14ac:dyDescent="0.25">
      <c r="A1880" s="79" t="s">
        <v>390</v>
      </c>
      <c r="B1880" s="133" t="s">
        <v>272</v>
      </c>
      <c r="C1880" s="137" t="s">
        <v>156</v>
      </c>
      <c r="D1880" s="81" t="str">
        <f>IFERROR(IF(C1880="No CAS","",INDEX('DEQ Pollutant List'!$C$7:$C$611,MATCH('5. Pollutant Emissions - MB'!C1880,'DEQ Pollutant List'!$B$7:$B$611,0))),"")</f>
        <v>Formaldehyde</v>
      </c>
      <c r="E1880" s="115"/>
      <c r="F1880" s="138">
        <v>0</v>
      </c>
      <c r="G1880" s="139">
        <v>1E-3</v>
      </c>
      <c r="H1880" s="104"/>
      <c r="I1880" s="102" cm="1">
        <f t="array" ref="I1880">((_xlfn.XLOOKUP(B1880,'4. Material Balance Activities'!$C$347:$C$396,'4. Material Balance Activities'!$G$347:$G$396,NA,0,1)-_xlfn.XLOOKUP(B1880,'4. Material Balance Activities'!$C$347:$C$396,'4. Material Balance Activities'!$M$347:$M$396,NA,0,1))*G1880)*(1-F1880)</f>
        <v>0.69435300000000011</v>
      </c>
      <c r="J1880" s="105" t="s">
        <v>214</v>
      </c>
      <c r="K1880" s="83" t="s">
        <v>214</v>
      </c>
      <c r="L1880" s="102" cm="1">
        <f t="array" ref="L1880">((_xlfn.XLOOKUP(B1880,'4. Material Balance Activities'!$C$347:$C$396,'4. Material Balance Activities'!$J$347:$J$396,NA,0,1)-_xlfn.XLOOKUP(B1880,'4. Material Balance Activities'!$C$347:$C$396,'4. Material Balance Activities'!$P$347:$P$396,NA,0,1))*G1880)*(1-F1880)</f>
        <v>2.7998104838709683E-3</v>
      </c>
      <c r="M1880" s="105" t="s">
        <v>214</v>
      </c>
      <c r="N1880" s="83" t="s">
        <v>214</v>
      </c>
    </row>
    <row r="1881" spans="1:14" x14ac:dyDescent="0.25">
      <c r="A1881" s="79" t="s">
        <v>390</v>
      </c>
      <c r="B1881" s="133" t="s">
        <v>272</v>
      </c>
      <c r="C1881" s="137" t="s">
        <v>191</v>
      </c>
      <c r="D1881" s="81" t="str">
        <f>IFERROR(IF(C1881="No CAS","",INDEX('DEQ Pollutant List'!$C$7:$C$611,MATCH('5. Pollutant Emissions - MB'!C1881,'DEQ Pollutant List'!$B$7:$B$611,0))),"")</f>
        <v>Xylene (mixture), including m-xylene, o-xylene, p-xylene</v>
      </c>
      <c r="E1881" s="115"/>
      <c r="F1881" s="138">
        <v>0</v>
      </c>
      <c r="G1881" s="139">
        <v>0.02</v>
      </c>
      <c r="H1881" s="104"/>
      <c r="I1881" s="102" cm="1">
        <f t="array" ref="I1881">((_xlfn.XLOOKUP(B1881,'4. Material Balance Activities'!$C$347:$C$396,'4. Material Balance Activities'!$G$347:$G$396,NA,0,1)-_xlfn.XLOOKUP(B1881,'4. Material Balance Activities'!$C$347:$C$396,'4. Material Balance Activities'!$M$347:$M$396,NA,0,1))*G1881)*(1-F1881)</f>
        <v>13.887060000000002</v>
      </c>
      <c r="J1881" s="105" t="s">
        <v>214</v>
      </c>
      <c r="K1881" s="83" t="s">
        <v>214</v>
      </c>
      <c r="L1881" s="102" cm="1">
        <f t="array" ref="L1881">((_xlfn.XLOOKUP(B1881,'4. Material Balance Activities'!$C$347:$C$396,'4. Material Balance Activities'!$J$347:$J$396,NA,0,1)-_xlfn.XLOOKUP(B1881,'4. Material Balance Activities'!$C$347:$C$396,'4. Material Balance Activities'!$P$347:$P$396,NA,0,1))*G1881)*(1-F1881)</f>
        <v>5.5996209677419362E-2</v>
      </c>
      <c r="M1881" s="105" t="s">
        <v>214</v>
      </c>
      <c r="N1881" s="83" t="s">
        <v>214</v>
      </c>
    </row>
    <row r="1882" spans="1:14" x14ac:dyDescent="0.25">
      <c r="A1882" s="79" t="s">
        <v>390</v>
      </c>
      <c r="B1882" s="133" t="s">
        <v>272</v>
      </c>
      <c r="C1882" s="137" t="s">
        <v>181</v>
      </c>
      <c r="D1882" s="81" t="str">
        <f>IFERROR(IF(C1882="No CAS","",INDEX('DEQ Pollutant List'!$C$7:$C$611,MATCH('5. Pollutant Emissions - MB'!C1882,'DEQ Pollutant List'!$B$7:$B$611,0))),"")</f>
        <v>Ethyl benzene</v>
      </c>
      <c r="E1882" s="115"/>
      <c r="F1882" s="138">
        <v>0</v>
      </c>
      <c r="G1882" s="139">
        <v>3.0000000000000001E-3</v>
      </c>
      <c r="H1882" s="104"/>
      <c r="I1882" s="102" cm="1">
        <f t="array" ref="I1882">((_xlfn.XLOOKUP(B1882,'4. Material Balance Activities'!$C$347:$C$396,'4. Material Balance Activities'!$G$347:$G$396,NA,0,1)-_xlfn.XLOOKUP(B1882,'4. Material Balance Activities'!$C$347:$C$396,'4. Material Balance Activities'!$M$347:$M$396,NA,0,1))*G1882)*(1-F1882)</f>
        <v>2.0830590000000004</v>
      </c>
      <c r="J1882" s="105" t="s">
        <v>214</v>
      </c>
      <c r="K1882" s="83" t="s">
        <v>214</v>
      </c>
      <c r="L1882" s="102" cm="1">
        <f t="array" ref="L1882">((_xlfn.XLOOKUP(B1882,'4. Material Balance Activities'!$C$347:$C$396,'4. Material Balance Activities'!$J$347:$J$396,NA,0,1)-_xlfn.XLOOKUP(B1882,'4. Material Balance Activities'!$C$347:$C$396,'4. Material Balance Activities'!$P$347:$P$396,NA,0,1))*G1882)*(1-F1882)</f>
        <v>8.3994314516129039E-3</v>
      </c>
      <c r="M1882" s="105" t="s">
        <v>214</v>
      </c>
      <c r="N1882" s="83" t="s">
        <v>214</v>
      </c>
    </row>
    <row r="1883" spans="1:14" x14ac:dyDescent="0.25">
      <c r="A1883" s="79" t="s">
        <v>390</v>
      </c>
      <c r="B1883" s="133" t="s">
        <v>272</v>
      </c>
      <c r="C1883" s="137" t="s">
        <v>189</v>
      </c>
      <c r="D1883" s="81" t="str">
        <f>IFERROR(IF(C1883="No CAS","",INDEX('DEQ Pollutant List'!$C$7:$C$611,MATCH('5. Pollutant Emissions - MB'!C1883,'DEQ Pollutant List'!$B$7:$B$611,0))),"")</f>
        <v>Toluene</v>
      </c>
      <c r="E1883" s="115"/>
      <c r="F1883" s="138">
        <v>0</v>
      </c>
      <c r="G1883" s="139">
        <v>0.03</v>
      </c>
      <c r="H1883" s="104"/>
      <c r="I1883" s="102" cm="1">
        <f t="array" ref="I1883">((_xlfn.XLOOKUP(B1883,'4. Material Balance Activities'!$C$347:$C$396,'4. Material Balance Activities'!$G$347:$G$396,NA,0,1)-_xlfn.XLOOKUP(B1883,'4. Material Balance Activities'!$C$347:$C$396,'4. Material Balance Activities'!$M$347:$M$396,NA,0,1))*G1883)*(1-F1883)</f>
        <v>20.830590000000001</v>
      </c>
      <c r="J1883" s="105" t="s">
        <v>214</v>
      </c>
      <c r="K1883" s="83" t="s">
        <v>214</v>
      </c>
      <c r="L1883" s="102" cm="1">
        <f t="array" ref="L1883">((_xlfn.XLOOKUP(B1883,'4. Material Balance Activities'!$C$347:$C$396,'4. Material Balance Activities'!$J$347:$J$396,NA,0,1)-_xlfn.XLOOKUP(B1883,'4. Material Balance Activities'!$C$347:$C$396,'4. Material Balance Activities'!$P$347:$P$396,NA,0,1))*G1883)*(1-F1883)</f>
        <v>8.3994314516129043E-2</v>
      </c>
      <c r="M1883" s="105" t="s">
        <v>214</v>
      </c>
      <c r="N1883" s="83" t="s">
        <v>214</v>
      </c>
    </row>
    <row r="1884" spans="1:14" x14ac:dyDescent="0.25">
      <c r="A1884" s="79" t="s">
        <v>390</v>
      </c>
      <c r="B1884" s="133" t="s">
        <v>272</v>
      </c>
      <c r="C1884" s="137" t="s">
        <v>425</v>
      </c>
      <c r="D1884" s="81" t="str">
        <f>IFERROR(IF(C1884="No CAS","",INDEX('DEQ Pollutant List'!$C$7:$C$611,MATCH('5. Pollutant Emissions - MB'!C1884,'DEQ Pollutant List'!$B$7:$B$611,0))),"")</f>
        <v>2-Butanone (methyl ethyl ketone)</v>
      </c>
      <c r="E1884" s="115"/>
      <c r="F1884" s="138">
        <v>0</v>
      </c>
      <c r="G1884" s="139">
        <v>0.11</v>
      </c>
      <c r="H1884" s="104"/>
      <c r="I1884" s="102" cm="1">
        <f t="array" ref="I1884">((_xlfn.XLOOKUP(B1884,'4. Material Balance Activities'!$C$347:$C$396,'4. Material Balance Activities'!$G$347:$G$396,NA,0,1)-_xlfn.XLOOKUP(B1884,'4. Material Balance Activities'!$C$347:$C$396,'4. Material Balance Activities'!$M$347:$M$396,NA,0,1))*G1884)*(1-F1884)</f>
        <v>76.378830000000008</v>
      </c>
      <c r="J1884" s="105" t="s">
        <v>214</v>
      </c>
      <c r="K1884" s="83" t="s">
        <v>214</v>
      </c>
      <c r="L1884" s="102" cm="1">
        <f t="array" ref="L1884">((_xlfn.XLOOKUP(B1884,'4. Material Balance Activities'!$C$347:$C$396,'4. Material Balance Activities'!$J$347:$J$396,NA,0,1)-_xlfn.XLOOKUP(B1884,'4. Material Balance Activities'!$C$347:$C$396,'4. Material Balance Activities'!$P$347:$P$396,NA,0,1))*G1884)*(1-F1884)</f>
        <v>0.30797915322580649</v>
      </c>
      <c r="M1884" s="105" t="s">
        <v>214</v>
      </c>
      <c r="N1884" s="83" t="s">
        <v>214</v>
      </c>
    </row>
    <row r="1885" spans="1:14" x14ac:dyDescent="0.25">
      <c r="A1885" s="79" t="s">
        <v>390</v>
      </c>
      <c r="B1885" s="133" t="s">
        <v>272</v>
      </c>
      <c r="C1885" s="137" t="s">
        <v>424</v>
      </c>
      <c r="D1885" s="81" t="str">
        <f>IFERROR(IF(C1885="No CAS","",INDEX('DEQ Pollutant List'!$C$7:$C$611,MATCH('5. Pollutant Emissions - MB'!C1885,'DEQ Pollutant List'!$B$7:$B$611,0))),"")</f>
        <v>Isopropyl alcohol</v>
      </c>
      <c r="E1885" s="115"/>
      <c r="F1885" s="138">
        <v>0</v>
      </c>
      <c r="G1885" s="139">
        <v>0.01</v>
      </c>
      <c r="H1885" s="104"/>
      <c r="I1885" s="102" cm="1">
        <f t="array" ref="I1885">((_xlfn.XLOOKUP(B1885,'4. Material Balance Activities'!$C$347:$C$396,'4. Material Balance Activities'!$G$347:$G$396,NA,0,1)-_xlfn.XLOOKUP(B1885,'4. Material Balance Activities'!$C$347:$C$396,'4. Material Balance Activities'!$M$347:$M$396,NA,0,1))*G1885)*(1-F1885)</f>
        <v>6.9435300000000009</v>
      </c>
      <c r="J1885" s="105" t="s">
        <v>214</v>
      </c>
      <c r="K1885" s="83" t="s">
        <v>214</v>
      </c>
      <c r="L1885" s="102" cm="1">
        <f t="array" ref="L1885">((_xlfn.XLOOKUP(B1885,'4. Material Balance Activities'!$C$347:$C$396,'4. Material Balance Activities'!$J$347:$J$396,NA,0,1)-_xlfn.XLOOKUP(B1885,'4. Material Balance Activities'!$C$347:$C$396,'4. Material Balance Activities'!$P$347:$P$396,NA,0,1))*G1885)*(1-F1885)</f>
        <v>2.7998104838709681E-2</v>
      </c>
      <c r="M1885" s="105" t="s">
        <v>214</v>
      </c>
      <c r="N1885" s="83" t="s">
        <v>214</v>
      </c>
    </row>
    <row r="1886" spans="1:14" x14ac:dyDescent="0.25">
      <c r="A1886" s="79" t="s">
        <v>390</v>
      </c>
      <c r="B1886" s="133" t="s">
        <v>272</v>
      </c>
      <c r="C1886" s="137" t="s">
        <v>420</v>
      </c>
      <c r="D1886" s="81" t="str">
        <f>IFERROR(IF(C1886="No CAS","",INDEX('DEQ Pollutant List'!$C$7:$C$611,MATCH('5. Pollutant Emissions - MB'!C1886,'DEQ Pollutant List'!$B$7:$B$611,0))),"")</f>
        <v>Acetone</v>
      </c>
      <c r="E1886" s="115"/>
      <c r="F1886" s="138">
        <v>0</v>
      </c>
      <c r="G1886" s="139">
        <v>0.23</v>
      </c>
      <c r="H1886" s="104"/>
      <c r="I1886" s="102" cm="1">
        <f t="array" ref="I1886">((_xlfn.XLOOKUP(B1886,'4. Material Balance Activities'!$C$347:$C$396,'4. Material Balance Activities'!$G$347:$G$396,NA,0,1)-_xlfn.XLOOKUP(B1886,'4. Material Balance Activities'!$C$347:$C$396,'4. Material Balance Activities'!$M$347:$M$396,NA,0,1))*G1886)*(1-F1886)</f>
        <v>159.70119000000003</v>
      </c>
      <c r="J1886" s="105" t="s">
        <v>214</v>
      </c>
      <c r="K1886" s="83" t="s">
        <v>214</v>
      </c>
      <c r="L1886" s="102" cm="1">
        <f t="array" ref="L1886">((_xlfn.XLOOKUP(B1886,'4. Material Balance Activities'!$C$347:$C$396,'4. Material Balance Activities'!$J$347:$J$396,NA,0,1)-_xlfn.XLOOKUP(B1886,'4. Material Balance Activities'!$C$347:$C$396,'4. Material Balance Activities'!$P$347:$P$396,NA,0,1))*G1886)*(1-F1886)</f>
        <v>0.64395641129032266</v>
      </c>
      <c r="M1886" s="105" t="s">
        <v>214</v>
      </c>
      <c r="N1886" s="83" t="s">
        <v>214</v>
      </c>
    </row>
    <row r="1887" spans="1:14" x14ac:dyDescent="0.25">
      <c r="A1887" s="79" t="s">
        <v>390</v>
      </c>
      <c r="B1887" s="133" t="s">
        <v>273</v>
      </c>
      <c r="C1887" s="137" t="s">
        <v>432</v>
      </c>
      <c r="D1887" s="81" t="str">
        <f>IFERROR(IF(C1887="No CAS","",INDEX('DEQ Pollutant List'!$C$7:$C$611,MATCH('5. Pollutant Emissions - MB'!C1887,'DEQ Pollutant List'!$B$7:$B$611,0))),"")</f>
        <v>Propylene glycol monomethyl ether acetate</v>
      </c>
      <c r="E1887" s="115"/>
      <c r="F1887" s="138">
        <v>0</v>
      </c>
      <c r="G1887" s="139">
        <v>0.28999999999999998</v>
      </c>
      <c r="H1887" s="104"/>
      <c r="I1887" s="102" cm="1">
        <f t="array" ref="I1887">((_xlfn.XLOOKUP(B1887,'4. Material Balance Activities'!$C$347:$C$396,'4. Material Balance Activities'!$G$347:$G$396,NA,0,1)-_xlfn.XLOOKUP(B1887,'4. Material Balance Activities'!$C$347:$C$396,'4. Material Balance Activities'!$M$347:$M$396,NA,0,1))*G1887)*(1-F1887)</f>
        <v>1.806816</v>
      </c>
      <c r="J1887" s="105" t="s">
        <v>214</v>
      </c>
      <c r="K1887" s="83" t="s">
        <v>214</v>
      </c>
      <c r="L1887" s="102" cm="1">
        <f t="array" ref="L1887">((_xlfn.XLOOKUP(B1887,'4. Material Balance Activities'!$C$347:$C$396,'4. Material Balance Activities'!$J$347:$J$396,NA,0,1)-_xlfn.XLOOKUP(B1887,'4. Material Balance Activities'!$C$347:$C$396,'4. Material Balance Activities'!$P$347:$P$396,NA,0,1))*G1887)*(1-F1887)</f>
        <v>7.2855483870967741E-3</v>
      </c>
      <c r="M1887" s="105" t="s">
        <v>214</v>
      </c>
      <c r="N1887" s="83" t="s">
        <v>214</v>
      </c>
    </row>
    <row r="1888" spans="1:14" x14ac:dyDescent="0.25">
      <c r="A1888" s="79" t="s">
        <v>390</v>
      </c>
      <c r="B1888" s="133" t="s">
        <v>275</v>
      </c>
      <c r="C1888" s="137" t="s">
        <v>432</v>
      </c>
      <c r="D1888" s="81" t="str">
        <f>IFERROR(IF(C1888="No CAS","",INDEX('DEQ Pollutant List'!$C$7:$C$611,MATCH('5. Pollutant Emissions - MB'!C1888,'DEQ Pollutant List'!$B$7:$B$611,0))),"")</f>
        <v>Propylene glycol monomethyl ether acetate</v>
      </c>
      <c r="E1888" s="115"/>
      <c r="F1888" s="138">
        <v>0</v>
      </c>
      <c r="G1888" s="139">
        <v>0.32</v>
      </c>
      <c r="H1888" s="104"/>
      <c r="I1888" s="102" cm="1">
        <f t="array" ref="I1888">((_xlfn.XLOOKUP(B1888,'4. Material Balance Activities'!$C$347:$C$396,'4. Material Balance Activities'!$G$347:$G$396,NA,0,1)-_xlfn.XLOOKUP(B1888,'4. Material Balance Activities'!$C$347:$C$396,'4. Material Balance Activities'!$M$347:$M$396,NA,0,1))*G1888)*(1-F1888)</f>
        <v>1.9198080000000002</v>
      </c>
      <c r="J1888" s="105" t="s">
        <v>214</v>
      </c>
      <c r="K1888" s="83" t="s">
        <v>214</v>
      </c>
      <c r="L1888" s="102" cm="1">
        <f t="array" ref="L1888">((_xlfn.XLOOKUP(B1888,'4. Material Balance Activities'!$C$347:$C$396,'4. Material Balance Activities'!$J$347:$J$396,NA,0,1)-_xlfn.XLOOKUP(B1888,'4. Material Balance Activities'!$C$347:$C$396,'4. Material Balance Activities'!$P$347:$P$396,NA,0,1))*G1888)*(1-F1888)</f>
        <v>7.7411612903225818E-3</v>
      </c>
      <c r="M1888" s="105" t="s">
        <v>214</v>
      </c>
      <c r="N1888" s="83" t="s">
        <v>214</v>
      </c>
    </row>
    <row r="1889" spans="1:14" x14ac:dyDescent="0.25">
      <c r="A1889" s="79" t="s">
        <v>390</v>
      </c>
      <c r="B1889" s="133" t="s">
        <v>275</v>
      </c>
      <c r="C1889" s="137" t="s">
        <v>180</v>
      </c>
      <c r="D1889" s="81" t="str">
        <f>IFERROR(IF(C1889="No CAS","",INDEX('DEQ Pollutant List'!$C$7:$C$611,MATCH('5. Pollutant Emissions - MB'!C1889,'DEQ Pollutant List'!$B$7:$B$611,0))),"")</f>
        <v>Copper and compounds</v>
      </c>
      <c r="E1889" s="115"/>
      <c r="F1889" s="138">
        <f>1-(1-0.75)*(1-0.992)</f>
        <v>0.998</v>
      </c>
      <c r="G1889" s="139">
        <v>0.03</v>
      </c>
      <c r="H1889" s="104" t="s">
        <v>421</v>
      </c>
      <c r="I1889" s="102" cm="1">
        <f t="array" ref="I1889">((_xlfn.XLOOKUP(B1889,'4. Material Balance Activities'!$C$347:$C$396,'4. Material Balance Activities'!$G$347:$G$396,NA,0,1)-_xlfn.XLOOKUP(B1889,'4. Material Balance Activities'!$C$347:$C$396,'4. Material Balance Activities'!$M$347:$M$396,NA,0,1))*G1889)*(1-F1889)</f>
        <v>3.5996400000000032E-4</v>
      </c>
      <c r="J1889" s="105" t="s">
        <v>214</v>
      </c>
      <c r="K1889" s="83" t="s">
        <v>214</v>
      </c>
      <c r="L1889" s="102" cm="1">
        <f t="array" ref="L1889">((_xlfn.XLOOKUP(B1889,'4. Material Balance Activities'!$C$347:$C$396,'4. Material Balance Activities'!$J$347:$J$396,NA,0,1)-_xlfn.XLOOKUP(B1889,'4. Material Balance Activities'!$C$347:$C$396,'4. Material Balance Activities'!$P$347:$P$396,NA,0,1))*G1889)*(1-F1889)</f>
        <v>1.4514677419354852E-6</v>
      </c>
      <c r="M1889" s="105" t="s">
        <v>214</v>
      </c>
      <c r="N1889" s="83" t="s">
        <v>214</v>
      </c>
    </row>
    <row r="1890" spans="1:14" x14ac:dyDescent="0.25">
      <c r="A1890" s="79" t="s">
        <v>390</v>
      </c>
      <c r="B1890" s="133" t="s">
        <v>276</v>
      </c>
      <c r="C1890" s="137" t="s">
        <v>438</v>
      </c>
      <c r="D1890" s="81" t="str">
        <f>IFERROR(IF(C1890="No CAS","",INDEX('DEQ Pollutant List'!$C$7:$C$611,MATCH('5. Pollutant Emissions - MB'!C1890,'DEQ Pollutant List'!$B$7:$B$611,0))),"")</f>
        <v>m-Xylene</v>
      </c>
      <c r="E1890" s="115"/>
      <c r="F1890" s="138">
        <v>0</v>
      </c>
      <c r="G1890" s="139">
        <v>0.01</v>
      </c>
      <c r="H1890" s="104"/>
      <c r="I1890" s="102" cm="1">
        <f t="array" ref="I1890">((_xlfn.XLOOKUP(B1890,'4. Material Balance Activities'!$C$347:$C$396,'4. Material Balance Activities'!$G$347:$G$396,NA,0,1)-_xlfn.XLOOKUP(B1890,'4. Material Balance Activities'!$C$347:$C$396,'4. Material Balance Activities'!$M$347:$M$396,NA,0,1))*G1890)*(1-F1890)</f>
        <v>0.31646999999999997</v>
      </c>
      <c r="J1890" s="105" t="s">
        <v>214</v>
      </c>
      <c r="K1890" s="83" t="s">
        <v>214</v>
      </c>
      <c r="L1890" s="102" cm="1">
        <f t="array" ref="L1890">((_xlfn.XLOOKUP(B1890,'4. Material Balance Activities'!$C$347:$C$396,'4. Material Balance Activities'!$J$347:$J$396,NA,0,1)-_xlfn.XLOOKUP(B1890,'4. Material Balance Activities'!$C$347:$C$396,'4. Material Balance Activities'!$P$347:$P$396,NA,0,1))*G1890)*(1-F1890)</f>
        <v>1.2760887096774194E-3</v>
      </c>
      <c r="M1890" s="105" t="s">
        <v>214</v>
      </c>
      <c r="N1890" s="83" t="s">
        <v>214</v>
      </c>
    </row>
    <row r="1891" spans="1:14" x14ac:dyDescent="0.25">
      <c r="A1891" s="79" t="s">
        <v>390</v>
      </c>
      <c r="B1891" s="133" t="s">
        <v>276</v>
      </c>
      <c r="C1891" s="137" t="s">
        <v>432</v>
      </c>
      <c r="D1891" s="81" t="str">
        <f>IFERROR(IF(C1891="No CAS","",INDEX('DEQ Pollutant List'!$C$7:$C$611,MATCH('5. Pollutant Emissions - MB'!C1891,'DEQ Pollutant List'!$B$7:$B$611,0))),"")</f>
        <v>Propylene glycol monomethyl ether acetate</v>
      </c>
      <c r="E1891" s="115"/>
      <c r="F1891" s="138">
        <v>0</v>
      </c>
      <c r="G1891" s="139">
        <v>0.14000000000000001</v>
      </c>
      <c r="H1891" s="104"/>
      <c r="I1891" s="102" cm="1">
        <f t="array" ref="I1891">((_xlfn.XLOOKUP(B1891,'4. Material Balance Activities'!$C$347:$C$396,'4. Material Balance Activities'!$G$347:$G$396,NA,0,1)-_xlfn.XLOOKUP(B1891,'4. Material Balance Activities'!$C$347:$C$396,'4. Material Balance Activities'!$M$347:$M$396,NA,0,1))*G1891)*(1-F1891)</f>
        <v>4.43058</v>
      </c>
      <c r="J1891" s="105" t="s">
        <v>214</v>
      </c>
      <c r="K1891" s="83" t="s">
        <v>214</v>
      </c>
      <c r="L1891" s="102" cm="1">
        <f t="array" ref="L1891">((_xlfn.XLOOKUP(B1891,'4. Material Balance Activities'!$C$347:$C$396,'4. Material Balance Activities'!$J$347:$J$396,NA,0,1)-_xlfn.XLOOKUP(B1891,'4. Material Balance Activities'!$C$347:$C$396,'4. Material Balance Activities'!$P$347:$P$396,NA,0,1))*G1891)*(1-F1891)</f>
        <v>1.7865241935483871E-2</v>
      </c>
      <c r="M1891" s="105" t="s">
        <v>214</v>
      </c>
      <c r="N1891" s="83" t="s">
        <v>214</v>
      </c>
    </row>
    <row r="1892" spans="1:14" x14ac:dyDescent="0.25">
      <c r="A1892" s="79" t="s">
        <v>390</v>
      </c>
      <c r="B1892" s="133" t="s">
        <v>277</v>
      </c>
      <c r="C1892" s="137" t="s">
        <v>432</v>
      </c>
      <c r="D1892" s="81" t="str">
        <f>IFERROR(IF(C1892="No CAS","",INDEX('DEQ Pollutant List'!$C$7:$C$611,MATCH('5. Pollutant Emissions - MB'!C1892,'DEQ Pollutant List'!$B$7:$B$611,0))),"")</f>
        <v>Propylene glycol monomethyl ether acetate</v>
      </c>
      <c r="E1892" s="115"/>
      <c r="F1892" s="138">
        <v>0</v>
      </c>
      <c r="G1892" s="139">
        <v>0.28000000000000003</v>
      </c>
      <c r="H1892" s="104"/>
      <c r="I1892" s="102" cm="1">
        <f t="array" ref="I1892">((_xlfn.XLOOKUP(B1892,'4. Material Balance Activities'!$C$347:$C$396,'4. Material Balance Activities'!$G$347:$G$396,NA,0,1)-_xlfn.XLOOKUP(B1892,'4. Material Balance Activities'!$C$347:$C$396,'4. Material Balance Activities'!$M$347:$M$396,NA,0,1))*G1892)*(1-F1892)</f>
        <v>7.7255640000000012</v>
      </c>
      <c r="J1892" s="105" t="s">
        <v>214</v>
      </c>
      <c r="K1892" s="83" t="s">
        <v>214</v>
      </c>
      <c r="L1892" s="102" cm="1">
        <f t="array" ref="L1892">((_xlfn.XLOOKUP(B1892,'4. Material Balance Activities'!$C$347:$C$396,'4. Material Balance Activities'!$J$347:$J$396,NA,0,1)-_xlfn.XLOOKUP(B1892,'4. Material Balance Activities'!$C$347:$C$396,'4. Material Balance Activities'!$P$347:$P$396,NA,0,1))*G1892)*(1-F1892)</f>
        <v>3.1151467741935487E-2</v>
      </c>
      <c r="M1892" s="105" t="s">
        <v>214</v>
      </c>
      <c r="N1892" s="83" t="s">
        <v>214</v>
      </c>
    </row>
    <row r="1893" spans="1:14" x14ac:dyDescent="0.25">
      <c r="A1893" s="79" t="s">
        <v>390</v>
      </c>
      <c r="B1893" s="133" t="s">
        <v>277</v>
      </c>
      <c r="C1893" s="137" t="s">
        <v>183</v>
      </c>
      <c r="D1893" s="81" t="str">
        <f>IFERROR(IF(C1893="No CAS","",INDEX('DEQ Pollutant List'!$C$7:$C$611,MATCH('5. Pollutant Emissions - MB'!C1893,'DEQ Pollutant List'!$B$7:$B$611,0))),"")</f>
        <v>Lead and compounds</v>
      </c>
      <c r="E1893" s="115"/>
      <c r="F1893" s="138">
        <f>1-(1-0.75)*(1-0.992)</f>
        <v>0.998</v>
      </c>
      <c r="G1893" s="139">
        <v>4.0000000000000001E-8</v>
      </c>
      <c r="H1893" s="104" t="s">
        <v>421</v>
      </c>
      <c r="I1893" s="102" cm="1">
        <f t="array" ref="I1893">((_xlfn.XLOOKUP(B1893,'4. Material Balance Activities'!$C$347:$C$396,'4. Material Balance Activities'!$G$347:$G$396,NA,0,1)-_xlfn.XLOOKUP(B1893,'4. Material Balance Activities'!$C$347:$C$396,'4. Material Balance Activities'!$M$347:$M$396,NA,0,1))*G1893)*(1-F1893)</f>
        <v>2.2073040000000021E-9</v>
      </c>
      <c r="J1893" s="105" t="s">
        <v>214</v>
      </c>
      <c r="K1893" s="83" t="s">
        <v>214</v>
      </c>
      <c r="L1893" s="102" cm="1">
        <f t="array" ref="L1893">((_xlfn.XLOOKUP(B1893,'4. Material Balance Activities'!$C$347:$C$396,'4. Material Balance Activities'!$J$347:$J$396,NA,0,1)-_xlfn.XLOOKUP(B1893,'4. Material Balance Activities'!$C$347:$C$396,'4. Material Balance Activities'!$P$347:$P$396,NA,0,1))*G1893)*(1-F1893)</f>
        <v>8.9004193548387168E-12</v>
      </c>
      <c r="M1893" s="105" t="s">
        <v>214</v>
      </c>
      <c r="N1893" s="83" t="s">
        <v>214</v>
      </c>
    </row>
    <row r="1894" spans="1:14" x14ac:dyDescent="0.25">
      <c r="A1894" s="79" t="s">
        <v>390</v>
      </c>
      <c r="B1894" s="133" t="s">
        <v>278</v>
      </c>
      <c r="C1894" s="137" t="s">
        <v>432</v>
      </c>
      <c r="D1894" s="81" t="str">
        <f>IFERROR(IF(C1894="No CAS","",INDEX('DEQ Pollutant List'!$C$7:$C$611,MATCH('5. Pollutant Emissions - MB'!C1894,'DEQ Pollutant List'!$B$7:$B$611,0))),"")</f>
        <v>Propylene glycol monomethyl ether acetate</v>
      </c>
      <c r="E1894" s="115"/>
      <c r="F1894" s="138">
        <v>0</v>
      </c>
      <c r="G1894" s="139">
        <v>0.13</v>
      </c>
      <c r="H1894" s="104"/>
      <c r="I1894" s="102" cm="1">
        <f t="array" ref="I1894">((_xlfn.XLOOKUP(B1894,'4. Material Balance Activities'!$C$347:$C$396,'4. Material Balance Activities'!$G$347:$G$396,NA,0,1)-_xlfn.XLOOKUP(B1894,'4. Material Balance Activities'!$C$347:$C$396,'4. Material Balance Activities'!$M$347:$M$396,NA,0,1))*G1894)*(1-F1894)</f>
        <v>6.3359010000000007</v>
      </c>
      <c r="J1894" s="105" t="s">
        <v>214</v>
      </c>
      <c r="K1894" s="83" t="s">
        <v>214</v>
      </c>
      <c r="L1894" s="102" cm="1">
        <f t="array" ref="L1894">((_xlfn.XLOOKUP(B1894,'4. Material Balance Activities'!$C$347:$C$396,'4. Material Balance Activities'!$J$347:$J$396,NA,0,1)-_xlfn.XLOOKUP(B1894,'4. Material Balance Activities'!$C$347:$C$396,'4. Material Balance Activities'!$P$347:$P$396,NA,0,1))*G1894)*(1-F1894)</f>
        <v>2.5547987903225808E-2</v>
      </c>
      <c r="M1894" s="105" t="s">
        <v>214</v>
      </c>
      <c r="N1894" s="83" t="s">
        <v>214</v>
      </c>
    </row>
    <row r="1895" spans="1:14" x14ac:dyDescent="0.25">
      <c r="A1895" s="79" t="s">
        <v>390</v>
      </c>
      <c r="B1895" s="133" t="s">
        <v>278</v>
      </c>
      <c r="C1895" s="137" t="s">
        <v>185</v>
      </c>
      <c r="D1895" s="81" t="str">
        <f>IFERROR(IF(C1895="No CAS","",INDEX('DEQ Pollutant List'!$C$7:$C$611,MATCH('5. Pollutant Emissions - MB'!C1895,'DEQ Pollutant List'!$B$7:$B$611,0))),"")</f>
        <v>Mercury and compounds</v>
      </c>
      <c r="E1895" s="115"/>
      <c r="F1895" s="138">
        <f>1-(1-0.75)*(1-0.992)</f>
        <v>0.998</v>
      </c>
      <c r="G1895" s="139">
        <v>1.0000000000000001E-9</v>
      </c>
      <c r="H1895" s="104" t="s">
        <v>421</v>
      </c>
      <c r="I1895" s="102" cm="1">
        <f t="array" ref="I1895">((_xlfn.XLOOKUP(B1895,'4. Material Balance Activities'!$C$347:$C$396,'4. Material Balance Activities'!$G$347:$G$396,NA,0,1)-_xlfn.XLOOKUP(B1895,'4. Material Balance Activities'!$C$347:$C$396,'4. Material Balance Activities'!$M$347:$M$396,NA,0,1))*G1895)*(1-F1895)</f>
        <v>9.7475400000000093E-11</v>
      </c>
      <c r="J1895" s="105" t="s">
        <v>214</v>
      </c>
      <c r="K1895" s="83" t="s">
        <v>214</v>
      </c>
      <c r="L1895" s="102" cm="1">
        <f t="array" ref="L1895">((_xlfn.XLOOKUP(B1895,'4. Material Balance Activities'!$C$347:$C$396,'4. Material Balance Activities'!$J$347:$J$396,NA,0,1)-_xlfn.XLOOKUP(B1895,'4. Material Balance Activities'!$C$347:$C$396,'4. Material Balance Activities'!$P$347:$P$396,NA,0,1))*G1895)*(1-F1895)</f>
        <v>3.9304596774193585E-13</v>
      </c>
      <c r="M1895" s="105" t="s">
        <v>214</v>
      </c>
      <c r="N1895" s="83" t="s">
        <v>214</v>
      </c>
    </row>
    <row r="1896" spans="1:14" x14ac:dyDescent="0.25">
      <c r="A1896" s="79" t="s">
        <v>390</v>
      </c>
      <c r="B1896" s="133" t="s">
        <v>278</v>
      </c>
      <c r="C1896" s="137" t="s">
        <v>183</v>
      </c>
      <c r="D1896" s="81" t="str">
        <f>IFERROR(IF(C1896="No CAS","",INDEX('DEQ Pollutant List'!$C$7:$C$611,MATCH('5. Pollutant Emissions - MB'!C1896,'DEQ Pollutant List'!$B$7:$B$611,0))),"")</f>
        <v>Lead and compounds</v>
      </c>
      <c r="E1896" s="115"/>
      <c r="F1896" s="138">
        <f>1-(1-0.75)*(1-0.992)</f>
        <v>0.998</v>
      </c>
      <c r="G1896" s="139">
        <v>1E-8</v>
      </c>
      <c r="H1896" s="104" t="s">
        <v>421</v>
      </c>
      <c r="I1896" s="102" cm="1">
        <f t="array" ref="I1896">((_xlfn.XLOOKUP(B1896,'4. Material Balance Activities'!$C$347:$C$396,'4. Material Balance Activities'!$G$347:$G$396,NA,0,1)-_xlfn.XLOOKUP(B1896,'4. Material Balance Activities'!$C$347:$C$396,'4. Material Balance Activities'!$M$347:$M$396,NA,0,1))*G1896)*(1-F1896)</f>
        <v>9.7475400000000104E-10</v>
      </c>
      <c r="J1896" s="105" t="s">
        <v>214</v>
      </c>
      <c r="K1896" s="83" t="s">
        <v>214</v>
      </c>
      <c r="L1896" s="102" cm="1">
        <f t="array" ref="L1896">((_xlfn.XLOOKUP(B1896,'4. Material Balance Activities'!$C$347:$C$396,'4. Material Balance Activities'!$J$347:$J$396,NA,0,1)-_xlfn.XLOOKUP(B1896,'4. Material Balance Activities'!$C$347:$C$396,'4. Material Balance Activities'!$P$347:$P$396,NA,0,1))*G1896)*(1-F1896)</f>
        <v>3.9304596774193587E-12</v>
      </c>
      <c r="M1896" s="105" t="s">
        <v>214</v>
      </c>
      <c r="N1896" s="83" t="s">
        <v>214</v>
      </c>
    </row>
    <row r="1897" spans="1:14" x14ac:dyDescent="0.25">
      <c r="A1897" s="79" t="s">
        <v>390</v>
      </c>
      <c r="B1897" s="133" t="s">
        <v>279</v>
      </c>
      <c r="C1897" s="137" t="s">
        <v>432</v>
      </c>
      <c r="D1897" s="81" t="str">
        <f>IFERROR(IF(C1897="No CAS","",INDEX('DEQ Pollutant List'!$C$7:$C$611,MATCH('5. Pollutant Emissions - MB'!C1897,'DEQ Pollutant List'!$B$7:$B$611,0))),"")</f>
        <v>Propylene glycol monomethyl ether acetate</v>
      </c>
      <c r="E1897" s="115"/>
      <c r="F1897" s="138">
        <v>0</v>
      </c>
      <c r="G1897" s="139">
        <v>0.12</v>
      </c>
      <c r="H1897" s="104"/>
      <c r="I1897" s="102" cm="1">
        <f t="array" ref="I1897">((_xlfn.XLOOKUP(B1897,'4. Material Balance Activities'!$C$347:$C$396,'4. Material Balance Activities'!$G$347:$G$396,NA,0,1)-_xlfn.XLOOKUP(B1897,'4. Material Balance Activities'!$C$347:$C$396,'4. Material Balance Activities'!$M$347:$M$396,NA,0,1))*G1897)*(1-F1897)</f>
        <v>0.35521200000000003</v>
      </c>
      <c r="J1897" s="105" t="s">
        <v>214</v>
      </c>
      <c r="K1897" s="83" t="s">
        <v>214</v>
      </c>
      <c r="L1897" s="102" cm="1">
        <f t="array" ref="L1897">((_xlfn.XLOOKUP(B1897,'4. Material Balance Activities'!$C$347:$C$396,'4. Material Balance Activities'!$J$347:$J$396,NA,0,1)-_xlfn.XLOOKUP(B1897,'4. Material Balance Activities'!$C$347:$C$396,'4. Material Balance Activities'!$P$347:$P$396,NA,0,1))*G1897)*(1-F1897)</f>
        <v>1.4323064516129033E-3</v>
      </c>
      <c r="M1897" s="105" t="s">
        <v>214</v>
      </c>
      <c r="N1897" s="83" t="s">
        <v>214</v>
      </c>
    </row>
    <row r="1898" spans="1:14" x14ac:dyDescent="0.25">
      <c r="A1898" s="79" t="s">
        <v>390</v>
      </c>
      <c r="B1898" s="133" t="s">
        <v>279</v>
      </c>
      <c r="C1898" s="137" t="s">
        <v>185</v>
      </c>
      <c r="D1898" s="81" t="str">
        <f>IFERROR(IF(C1898="No CAS","",INDEX('DEQ Pollutant List'!$C$7:$C$611,MATCH('5. Pollutant Emissions - MB'!C1898,'DEQ Pollutant List'!$B$7:$B$611,0))),"")</f>
        <v>Mercury and compounds</v>
      </c>
      <c r="E1898" s="115"/>
      <c r="F1898" s="138">
        <f>1-(1-0.75)*(1-0.992)</f>
        <v>0.998</v>
      </c>
      <c r="G1898" s="139">
        <v>3.9999999999999998E-6</v>
      </c>
      <c r="H1898" s="104" t="s">
        <v>421</v>
      </c>
      <c r="I1898" s="102" cm="1">
        <f t="array" ref="I1898">((_xlfn.XLOOKUP(B1898,'4. Material Balance Activities'!$C$347:$C$396,'4. Material Balance Activities'!$G$347:$G$396,NA,0,1)-_xlfn.XLOOKUP(B1898,'4. Material Balance Activities'!$C$347:$C$396,'4. Material Balance Activities'!$M$347:$M$396,NA,0,1))*G1898)*(1-F1898)</f>
        <v>2.3680800000000021E-8</v>
      </c>
      <c r="J1898" s="105" t="s">
        <v>214</v>
      </c>
      <c r="K1898" s="83" t="s">
        <v>214</v>
      </c>
      <c r="L1898" s="102" cm="1">
        <f t="array" ref="L1898">((_xlfn.XLOOKUP(B1898,'4. Material Balance Activities'!$C$347:$C$396,'4. Material Balance Activities'!$J$347:$J$396,NA,0,1)-_xlfn.XLOOKUP(B1898,'4. Material Balance Activities'!$C$347:$C$396,'4. Material Balance Activities'!$P$347:$P$396,NA,0,1))*G1898)*(1-F1898)</f>
        <v>9.5487096774193634E-11</v>
      </c>
      <c r="M1898" s="105" t="s">
        <v>214</v>
      </c>
      <c r="N1898" s="83" t="s">
        <v>214</v>
      </c>
    </row>
    <row r="1899" spans="1:14" x14ac:dyDescent="0.25">
      <c r="A1899" s="79" t="s">
        <v>390</v>
      </c>
      <c r="B1899" s="133" t="s">
        <v>279</v>
      </c>
      <c r="C1899" s="137" t="s">
        <v>183</v>
      </c>
      <c r="D1899" s="81" t="str">
        <f>IFERROR(IF(C1899="No CAS","",INDEX('DEQ Pollutant List'!$C$7:$C$611,MATCH('5. Pollutant Emissions - MB'!C1899,'DEQ Pollutant List'!$B$7:$B$611,0))),"")</f>
        <v>Lead and compounds</v>
      </c>
      <c r="E1899" s="115"/>
      <c r="F1899" s="138">
        <f>1-(1-0.75)*(1-0.992)</f>
        <v>0.998</v>
      </c>
      <c r="G1899" s="139">
        <v>3.9999999999999998E-6</v>
      </c>
      <c r="H1899" s="104" t="s">
        <v>421</v>
      </c>
      <c r="I1899" s="102" cm="1">
        <f t="array" ref="I1899">((_xlfn.XLOOKUP(B1899,'4. Material Balance Activities'!$C$347:$C$396,'4. Material Balance Activities'!$G$347:$G$396,NA,0,1)-_xlfn.XLOOKUP(B1899,'4. Material Balance Activities'!$C$347:$C$396,'4. Material Balance Activities'!$M$347:$M$396,NA,0,1))*G1899)*(1-F1899)</f>
        <v>2.3680800000000021E-8</v>
      </c>
      <c r="J1899" s="105" t="s">
        <v>214</v>
      </c>
      <c r="K1899" s="83" t="s">
        <v>214</v>
      </c>
      <c r="L1899" s="102" cm="1">
        <f t="array" ref="L1899">((_xlfn.XLOOKUP(B1899,'4. Material Balance Activities'!$C$347:$C$396,'4. Material Balance Activities'!$J$347:$J$396,NA,0,1)-_xlfn.XLOOKUP(B1899,'4. Material Balance Activities'!$C$347:$C$396,'4. Material Balance Activities'!$P$347:$P$396,NA,0,1))*G1899)*(1-F1899)</f>
        <v>9.5487096774193634E-11</v>
      </c>
      <c r="M1899" s="105" t="s">
        <v>214</v>
      </c>
      <c r="N1899" s="83" t="s">
        <v>214</v>
      </c>
    </row>
    <row r="1900" spans="1:14" x14ac:dyDescent="0.25">
      <c r="A1900" s="79" t="s">
        <v>390</v>
      </c>
      <c r="B1900" s="133" t="s">
        <v>279</v>
      </c>
      <c r="C1900" s="137" t="s">
        <v>435</v>
      </c>
      <c r="D1900" s="81" t="str">
        <f>IFERROR(IF(C1900="No CAS","",INDEX('DEQ Pollutant List'!$C$7:$C$611,MATCH('5. Pollutant Emissions - MB'!C1900,'DEQ Pollutant List'!$B$7:$B$611,0))),"")</f>
        <v>Hexachlorobenzene</v>
      </c>
      <c r="E1900" s="115"/>
      <c r="F1900" s="138">
        <v>0</v>
      </c>
      <c r="G1900" s="139">
        <v>8.9999999999999996E-7</v>
      </c>
      <c r="H1900" s="104"/>
      <c r="I1900" s="102" cm="1">
        <f t="array" ref="I1900">((_xlfn.XLOOKUP(B1900,'4. Material Balance Activities'!$C$347:$C$396,'4. Material Balance Activities'!$G$347:$G$396,NA,0,1)-_xlfn.XLOOKUP(B1900,'4. Material Balance Activities'!$C$347:$C$396,'4. Material Balance Activities'!$M$347:$M$396,NA,0,1))*G1900)*(1-F1900)</f>
        <v>2.6640900000000002E-6</v>
      </c>
      <c r="J1900" s="105" t="s">
        <v>214</v>
      </c>
      <c r="K1900" s="83" t="s">
        <v>214</v>
      </c>
      <c r="L1900" s="102" cm="1">
        <f t="array" ref="L1900">((_xlfn.XLOOKUP(B1900,'4. Material Balance Activities'!$C$347:$C$396,'4. Material Balance Activities'!$J$347:$J$396,NA,0,1)-_xlfn.XLOOKUP(B1900,'4. Material Balance Activities'!$C$347:$C$396,'4. Material Balance Activities'!$P$347:$P$396,NA,0,1))*G1900)*(1-F1900)</f>
        <v>1.0742298387096774E-8</v>
      </c>
      <c r="M1900" s="105" t="s">
        <v>214</v>
      </c>
      <c r="N1900" s="83" t="s">
        <v>214</v>
      </c>
    </row>
    <row r="1901" spans="1:14" x14ac:dyDescent="0.25">
      <c r="A1901" s="79" t="s">
        <v>390</v>
      </c>
      <c r="B1901" s="133" t="s">
        <v>280</v>
      </c>
      <c r="C1901" s="137" t="s">
        <v>432</v>
      </c>
      <c r="D1901" s="81" t="str">
        <f>IFERROR(IF(C1901="No CAS","",INDEX('DEQ Pollutant List'!$C$7:$C$611,MATCH('5. Pollutant Emissions - MB'!C1901,'DEQ Pollutant List'!$B$7:$B$611,0))),"")</f>
        <v>Propylene glycol monomethyl ether acetate</v>
      </c>
      <c r="E1901" s="115"/>
      <c r="F1901" s="138">
        <v>0</v>
      </c>
      <c r="G1901" s="139">
        <v>0.21</v>
      </c>
      <c r="H1901" s="104"/>
      <c r="I1901" s="102" cm="1">
        <f t="array" ref="I1901">((_xlfn.XLOOKUP(B1901,'4. Material Balance Activities'!$C$347:$C$396,'4. Material Balance Activities'!$G$347:$G$396,NA,0,1)-_xlfn.XLOOKUP(B1901,'4. Material Balance Activities'!$C$347:$C$396,'4. Material Balance Activities'!$M$347:$M$396,NA,0,1))*G1901)*(1-F1901)</f>
        <v>2.5925129999999998</v>
      </c>
      <c r="J1901" s="105" t="s">
        <v>214</v>
      </c>
      <c r="K1901" s="83" t="s">
        <v>214</v>
      </c>
      <c r="L1901" s="102" cm="1">
        <f t="array" ref="L1901">((_xlfn.XLOOKUP(B1901,'4. Material Balance Activities'!$C$347:$C$396,'4. Material Balance Activities'!$J$347:$J$396,NA,0,1)-_xlfn.XLOOKUP(B1901,'4. Material Balance Activities'!$C$347:$C$396,'4. Material Balance Activities'!$P$347:$P$396,NA,0,1))*G1901)*(1-F1901)</f>
        <v>1.0453681451612903E-2</v>
      </c>
      <c r="M1901" s="105" t="s">
        <v>214</v>
      </c>
      <c r="N1901" s="83" t="s">
        <v>214</v>
      </c>
    </row>
    <row r="1902" spans="1:14" x14ac:dyDescent="0.25">
      <c r="A1902" s="79" t="s">
        <v>390</v>
      </c>
      <c r="B1902" s="133" t="s">
        <v>280</v>
      </c>
      <c r="C1902" s="137" t="s">
        <v>185</v>
      </c>
      <c r="D1902" s="81" t="str">
        <f>IFERROR(IF(C1902="No CAS","",INDEX('DEQ Pollutant List'!$C$7:$C$611,MATCH('5. Pollutant Emissions - MB'!C1902,'DEQ Pollutant List'!$B$7:$B$611,0))),"")</f>
        <v>Mercury and compounds</v>
      </c>
      <c r="E1902" s="115"/>
      <c r="F1902" s="138">
        <f>1-(1-0.75)*(1-0.992)</f>
        <v>0.998</v>
      </c>
      <c r="G1902" s="139">
        <v>4.9999999999999998E-8</v>
      </c>
      <c r="H1902" s="104" t="s">
        <v>421</v>
      </c>
      <c r="I1902" s="102" cm="1">
        <f t="array" ref="I1902">((_xlfn.XLOOKUP(B1902,'4. Material Balance Activities'!$C$347:$C$396,'4. Material Balance Activities'!$G$347:$G$396,NA,0,1)-_xlfn.XLOOKUP(B1902,'4. Material Balance Activities'!$C$347:$C$396,'4. Material Balance Activities'!$M$347:$M$396,NA,0,1))*G1902)*(1-F1902)</f>
        <v>1.2345300000000011E-9</v>
      </c>
      <c r="J1902" s="105" t="s">
        <v>214</v>
      </c>
      <c r="K1902" s="83" t="s">
        <v>214</v>
      </c>
      <c r="L1902" s="102" cm="1">
        <f t="array" ref="L1902">((_xlfn.XLOOKUP(B1902,'4. Material Balance Activities'!$C$347:$C$396,'4. Material Balance Activities'!$J$347:$J$396,NA,0,1)-_xlfn.XLOOKUP(B1902,'4. Material Balance Activities'!$C$347:$C$396,'4. Material Balance Activities'!$P$347:$P$396,NA,0,1))*G1902)*(1-F1902)</f>
        <v>4.9779435483871009E-12</v>
      </c>
      <c r="M1902" s="105" t="s">
        <v>214</v>
      </c>
      <c r="N1902" s="83" t="s">
        <v>214</v>
      </c>
    </row>
    <row r="1903" spans="1:14" x14ac:dyDescent="0.25">
      <c r="A1903" s="79" t="s">
        <v>390</v>
      </c>
      <c r="B1903" s="133" t="s">
        <v>280</v>
      </c>
      <c r="C1903" s="137" t="s">
        <v>183</v>
      </c>
      <c r="D1903" s="81" t="str">
        <f>IFERROR(IF(C1903="No CAS","",INDEX('DEQ Pollutant List'!$C$7:$C$611,MATCH('5. Pollutant Emissions - MB'!C1903,'DEQ Pollutant List'!$B$7:$B$611,0))),"")</f>
        <v>Lead and compounds</v>
      </c>
      <c r="E1903" s="115"/>
      <c r="F1903" s="138">
        <f>1-(1-0.75)*(1-0.992)</f>
        <v>0.998</v>
      </c>
      <c r="G1903" s="139">
        <v>5.0000000000000004E-6</v>
      </c>
      <c r="H1903" s="104" t="s">
        <v>421</v>
      </c>
      <c r="I1903" s="102" cm="1">
        <f t="array" ref="I1903">((_xlfn.XLOOKUP(B1903,'4. Material Balance Activities'!$C$347:$C$396,'4. Material Balance Activities'!$G$347:$G$396,NA,0,1)-_xlfn.XLOOKUP(B1903,'4. Material Balance Activities'!$C$347:$C$396,'4. Material Balance Activities'!$M$347:$M$396,NA,0,1))*G1903)*(1-F1903)</f>
        <v>1.2345300000000012E-7</v>
      </c>
      <c r="J1903" s="105" t="s">
        <v>214</v>
      </c>
      <c r="K1903" s="83" t="s">
        <v>214</v>
      </c>
      <c r="L1903" s="102" cm="1">
        <f t="array" ref="L1903">((_xlfn.XLOOKUP(B1903,'4. Material Balance Activities'!$C$347:$C$396,'4. Material Balance Activities'!$J$347:$J$396,NA,0,1)-_xlfn.XLOOKUP(B1903,'4. Material Balance Activities'!$C$347:$C$396,'4. Material Balance Activities'!$P$347:$P$396,NA,0,1))*G1903)*(1-F1903)</f>
        <v>4.9779435483871018E-10</v>
      </c>
      <c r="M1903" s="105" t="s">
        <v>214</v>
      </c>
      <c r="N1903" s="83" t="s">
        <v>214</v>
      </c>
    </row>
    <row r="1904" spans="1:14" x14ac:dyDescent="0.25">
      <c r="A1904" s="79" t="s">
        <v>390</v>
      </c>
      <c r="B1904" s="133" t="s">
        <v>281</v>
      </c>
      <c r="C1904" s="137" t="s">
        <v>191</v>
      </c>
      <c r="D1904" s="81" t="str">
        <f>IFERROR(IF(C1904="No CAS","",INDEX('DEQ Pollutant List'!$C$7:$C$611,MATCH('5. Pollutant Emissions - MB'!C1904,'DEQ Pollutant List'!$B$7:$B$611,0))),"")</f>
        <v>Xylene (mixture), including m-xylene, o-xylene, p-xylene</v>
      </c>
      <c r="E1904" s="115"/>
      <c r="F1904" s="138">
        <v>0</v>
      </c>
      <c r="G1904" s="139">
        <v>0.03</v>
      </c>
      <c r="H1904" s="104"/>
      <c r="I1904" s="102" cm="1">
        <f t="array" ref="I1904">((_xlfn.XLOOKUP(B1904,'4. Material Balance Activities'!$C$347:$C$396,'4. Material Balance Activities'!$G$347:$G$396,NA,0,1)-_xlfn.XLOOKUP(B1904,'4. Material Balance Activities'!$C$347:$C$396,'4. Material Balance Activities'!$M$347:$M$396,NA,0,1))*G1904)*(1-F1904)</f>
        <v>0.42768000000000006</v>
      </c>
      <c r="J1904" s="105" t="s">
        <v>214</v>
      </c>
      <c r="K1904" s="83" t="s">
        <v>214</v>
      </c>
      <c r="L1904" s="102" cm="1">
        <f t="array" ref="L1904">((_xlfn.XLOOKUP(B1904,'4. Material Balance Activities'!$C$347:$C$396,'4. Material Balance Activities'!$J$347:$J$396,NA,0,1)-_xlfn.XLOOKUP(B1904,'4. Material Balance Activities'!$C$347:$C$396,'4. Material Balance Activities'!$P$347:$P$396,NA,0,1))*G1904)*(1-F1904)</f>
        <v>1.7245161290322581E-3</v>
      </c>
      <c r="M1904" s="105" t="s">
        <v>214</v>
      </c>
      <c r="N1904" s="83" t="s">
        <v>214</v>
      </c>
    </row>
    <row r="1905" spans="1:14" x14ac:dyDescent="0.25">
      <c r="A1905" s="79" t="s">
        <v>390</v>
      </c>
      <c r="B1905" s="133" t="s">
        <v>281</v>
      </c>
      <c r="C1905" s="137" t="s">
        <v>181</v>
      </c>
      <c r="D1905" s="81" t="str">
        <f>IFERROR(IF(C1905="No CAS","",INDEX('DEQ Pollutant List'!$C$7:$C$611,MATCH('5. Pollutant Emissions - MB'!C1905,'DEQ Pollutant List'!$B$7:$B$611,0))),"")</f>
        <v>Ethyl benzene</v>
      </c>
      <c r="E1905" s="115"/>
      <c r="F1905" s="138">
        <v>0</v>
      </c>
      <c r="G1905" s="139">
        <v>5.0000000000000001E-3</v>
      </c>
      <c r="H1905" s="104"/>
      <c r="I1905" s="102" cm="1">
        <f t="array" ref="I1905">((_xlfn.XLOOKUP(B1905,'4. Material Balance Activities'!$C$347:$C$396,'4. Material Balance Activities'!$G$347:$G$396,NA,0,1)-_xlfn.XLOOKUP(B1905,'4. Material Balance Activities'!$C$347:$C$396,'4. Material Balance Activities'!$M$347:$M$396,NA,0,1))*G1905)*(1-F1905)</f>
        <v>7.128000000000001E-2</v>
      </c>
      <c r="J1905" s="105" t="s">
        <v>214</v>
      </c>
      <c r="K1905" s="83" t="s">
        <v>214</v>
      </c>
      <c r="L1905" s="102" cm="1">
        <f t="array" ref="L1905">((_xlfn.XLOOKUP(B1905,'4. Material Balance Activities'!$C$347:$C$396,'4. Material Balance Activities'!$J$347:$J$396,NA,0,1)-_xlfn.XLOOKUP(B1905,'4. Material Balance Activities'!$C$347:$C$396,'4. Material Balance Activities'!$P$347:$P$396,NA,0,1))*G1905)*(1-F1905)</f>
        <v>2.8741935483870971E-4</v>
      </c>
      <c r="M1905" s="105" t="s">
        <v>214</v>
      </c>
      <c r="N1905" s="83" t="s">
        <v>214</v>
      </c>
    </row>
    <row r="1906" spans="1:14" x14ac:dyDescent="0.25">
      <c r="A1906" s="79" t="s">
        <v>390</v>
      </c>
      <c r="B1906" s="133" t="s">
        <v>281</v>
      </c>
      <c r="C1906" s="137" t="s">
        <v>189</v>
      </c>
      <c r="D1906" s="81" t="str">
        <f>IFERROR(IF(C1906="No CAS","",INDEX('DEQ Pollutant List'!$C$7:$C$611,MATCH('5. Pollutant Emissions - MB'!C1906,'DEQ Pollutant List'!$B$7:$B$611,0))),"")</f>
        <v>Toluene</v>
      </c>
      <c r="E1906" s="115"/>
      <c r="F1906" s="138">
        <v>0</v>
      </c>
      <c r="G1906" s="139">
        <v>0.04</v>
      </c>
      <c r="H1906" s="104"/>
      <c r="I1906" s="102" cm="1">
        <f t="array" ref="I1906">((_xlfn.XLOOKUP(B1906,'4. Material Balance Activities'!$C$347:$C$396,'4. Material Balance Activities'!$G$347:$G$396,NA,0,1)-_xlfn.XLOOKUP(B1906,'4. Material Balance Activities'!$C$347:$C$396,'4. Material Balance Activities'!$M$347:$M$396,NA,0,1))*G1906)*(1-F1906)</f>
        <v>0.57024000000000008</v>
      </c>
      <c r="J1906" s="105" t="s">
        <v>214</v>
      </c>
      <c r="K1906" s="83" t="s">
        <v>214</v>
      </c>
      <c r="L1906" s="102" cm="1">
        <f t="array" ref="L1906">((_xlfn.XLOOKUP(B1906,'4. Material Balance Activities'!$C$347:$C$396,'4. Material Balance Activities'!$J$347:$J$396,NA,0,1)-_xlfn.XLOOKUP(B1906,'4. Material Balance Activities'!$C$347:$C$396,'4. Material Balance Activities'!$P$347:$P$396,NA,0,1))*G1906)*(1-F1906)</f>
        <v>2.2993548387096776E-3</v>
      </c>
      <c r="M1906" s="105" t="s">
        <v>214</v>
      </c>
      <c r="N1906" s="83" t="s">
        <v>214</v>
      </c>
    </row>
    <row r="1907" spans="1:14" x14ac:dyDescent="0.25">
      <c r="A1907" s="79" t="s">
        <v>390</v>
      </c>
      <c r="B1907" s="133" t="s">
        <v>281</v>
      </c>
      <c r="C1907" s="137" t="s">
        <v>425</v>
      </c>
      <c r="D1907" s="81" t="str">
        <f>IFERROR(IF(C1907="No CAS","",INDEX('DEQ Pollutant List'!$C$7:$C$611,MATCH('5. Pollutant Emissions - MB'!C1907,'DEQ Pollutant List'!$B$7:$B$611,0))),"")</f>
        <v>2-Butanone (methyl ethyl ketone)</v>
      </c>
      <c r="E1907" s="115"/>
      <c r="F1907" s="138">
        <v>0</v>
      </c>
      <c r="G1907" s="139">
        <v>0.15</v>
      </c>
      <c r="H1907" s="104"/>
      <c r="I1907" s="102" cm="1">
        <f t="array" ref="I1907">((_xlfn.XLOOKUP(B1907,'4. Material Balance Activities'!$C$347:$C$396,'4. Material Balance Activities'!$G$347:$G$396,NA,0,1)-_xlfn.XLOOKUP(B1907,'4. Material Balance Activities'!$C$347:$C$396,'4. Material Balance Activities'!$M$347:$M$396,NA,0,1))*G1907)*(1-F1907)</f>
        <v>2.1384000000000003</v>
      </c>
      <c r="J1907" s="105" t="s">
        <v>214</v>
      </c>
      <c r="K1907" s="83" t="s">
        <v>214</v>
      </c>
      <c r="L1907" s="102" cm="1">
        <f t="array" ref="L1907">((_xlfn.XLOOKUP(B1907,'4. Material Balance Activities'!$C$347:$C$396,'4. Material Balance Activities'!$J$347:$J$396,NA,0,1)-_xlfn.XLOOKUP(B1907,'4. Material Balance Activities'!$C$347:$C$396,'4. Material Balance Activities'!$P$347:$P$396,NA,0,1))*G1907)*(1-F1907)</f>
        <v>8.6225806451612902E-3</v>
      </c>
      <c r="M1907" s="105" t="s">
        <v>214</v>
      </c>
      <c r="N1907" s="83" t="s">
        <v>214</v>
      </c>
    </row>
    <row r="1908" spans="1:14" x14ac:dyDescent="0.25">
      <c r="A1908" s="79" t="s">
        <v>390</v>
      </c>
      <c r="B1908" s="133" t="s">
        <v>281</v>
      </c>
      <c r="C1908" s="137" t="s">
        <v>185</v>
      </c>
      <c r="D1908" s="81" t="str">
        <f>IFERROR(IF(C1908="No CAS","",INDEX('DEQ Pollutant List'!$C$7:$C$611,MATCH('5. Pollutant Emissions - MB'!C1908,'DEQ Pollutant List'!$B$7:$B$611,0))),"")</f>
        <v>Mercury and compounds</v>
      </c>
      <c r="E1908" s="115"/>
      <c r="F1908" s="138">
        <f>1-(1-0.75)*(1-0.992)</f>
        <v>0.998</v>
      </c>
      <c r="G1908" s="139">
        <v>5.9999999999999995E-8</v>
      </c>
      <c r="H1908" s="104" t="s">
        <v>421</v>
      </c>
      <c r="I1908" s="102" cm="1">
        <f t="array" ref="I1908">((_xlfn.XLOOKUP(B1908,'4. Material Balance Activities'!$C$347:$C$396,'4. Material Balance Activities'!$G$347:$G$396,NA,0,1)-_xlfn.XLOOKUP(B1908,'4. Material Balance Activities'!$C$347:$C$396,'4. Material Balance Activities'!$M$347:$M$396,NA,0,1))*G1908)*(1-F1908)</f>
        <v>1.7107200000000017E-9</v>
      </c>
      <c r="J1908" s="105" t="s">
        <v>214</v>
      </c>
      <c r="K1908" s="83" t="s">
        <v>214</v>
      </c>
      <c r="L1908" s="102" cm="1">
        <f t="array" ref="L1908">((_xlfn.XLOOKUP(B1908,'4. Material Balance Activities'!$C$347:$C$396,'4. Material Balance Activities'!$J$347:$J$396,NA,0,1)-_xlfn.XLOOKUP(B1908,'4. Material Balance Activities'!$C$347:$C$396,'4. Material Balance Activities'!$P$347:$P$396,NA,0,1))*G1908)*(1-F1908)</f>
        <v>6.8980645161290388E-12</v>
      </c>
      <c r="M1908" s="105" t="s">
        <v>214</v>
      </c>
      <c r="N1908" s="83" t="s">
        <v>214</v>
      </c>
    </row>
    <row r="1909" spans="1:14" x14ac:dyDescent="0.25">
      <c r="A1909" s="79" t="s">
        <v>390</v>
      </c>
      <c r="B1909" s="133" t="s">
        <v>281</v>
      </c>
      <c r="C1909" s="137" t="s">
        <v>183</v>
      </c>
      <c r="D1909" s="81" t="str">
        <f>IFERROR(IF(C1909="No CAS","",INDEX('DEQ Pollutant List'!$C$7:$C$611,MATCH('5. Pollutant Emissions - MB'!C1909,'DEQ Pollutant List'!$B$7:$B$611,0))),"")</f>
        <v>Lead and compounds</v>
      </c>
      <c r="E1909" s="115"/>
      <c r="F1909" s="138">
        <f>1-(1-0.75)*(1-0.992)</f>
        <v>0.998</v>
      </c>
      <c r="G1909" s="139">
        <v>1.9999999999999999E-7</v>
      </c>
      <c r="H1909" s="104" t="s">
        <v>421</v>
      </c>
      <c r="I1909" s="102" cm="1">
        <f t="array" ref="I1909">((_xlfn.XLOOKUP(B1909,'4. Material Balance Activities'!$C$347:$C$396,'4. Material Balance Activities'!$G$347:$G$396,NA,0,1)-_xlfn.XLOOKUP(B1909,'4. Material Balance Activities'!$C$347:$C$396,'4. Material Balance Activities'!$M$347:$M$396,NA,0,1))*G1909)*(1-F1909)</f>
        <v>5.7024000000000055E-9</v>
      </c>
      <c r="J1909" s="105" t="s">
        <v>214</v>
      </c>
      <c r="K1909" s="83" t="s">
        <v>214</v>
      </c>
      <c r="L1909" s="102" cm="1">
        <f t="array" ref="L1909">((_xlfn.XLOOKUP(B1909,'4. Material Balance Activities'!$C$347:$C$396,'4. Material Balance Activities'!$J$347:$J$396,NA,0,1)-_xlfn.XLOOKUP(B1909,'4. Material Balance Activities'!$C$347:$C$396,'4. Material Balance Activities'!$P$347:$P$396,NA,0,1))*G1909)*(1-F1909)</f>
        <v>2.2993548387096796E-11</v>
      </c>
      <c r="M1909" s="105" t="s">
        <v>214</v>
      </c>
      <c r="N1909" s="83" t="s">
        <v>214</v>
      </c>
    </row>
    <row r="1910" spans="1:14" x14ac:dyDescent="0.25">
      <c r="A1910" s="79" t="s">
        <v>390</v>
      </c>
      <c r="B1910" s="133" t="s">
        <v>282</v>
      </c>
      <c r="C1910" s="137" t="s">
        <v>178</v>
      </c>
      <c r="D1910" s="81" t="str">
        <f>IFERROR(IF(C1910="No CAS","",INDEX('DEQ Pollutant List'!$C$7:$C$611,MATCH('5. Pollutant Emissions - MB'!C1910,'DEQ Pollutant List'!$B$7:$B$611,0))),"")</f>
        <v>Chromium VI, chromate and dichromate particulate</v>
      </c>
      <c r="E1910" s="115"/>
      <c r="F1910" s="138">
        <f>1-(1-0.75)*(1-0.992)</f>
        <v>0.998</v>
      </c>
      <c r="G1910" s="139">
        <v>7.0000000000000001E-3</v>
      </c>
      <c r="H1910" s="104" t="s">
        <v>421</v>
      </c>
      <c r="I1910" s="102" cm="1">
        <f t="array" ref="I1910">((_xlfn.XLOOKUP(B1910,'4. Material Balance Activities'!$C$347:$C$396,'4. Material Balance Activities'!$G$347:$G$396,NA,0,1)-_xlfn.XLOOKUP(B1910,'4. Material Balance Activities'!$C$347:$C$396,'4. Material Balance Activities'!$M$347:$M$396,NA,0,1))*G1910)*(1-F1910)</f>
        <v>1.6484160000000014E-4</v>
      </c>
      <c r="J1910" s="105" t="s">
        <v>214</v>
      </c>
      <c r="K1910" s="83" t="s">
        <v>214</v>
      </c>
      <c r="L1910" s="102" cm="1">
        <f t="array" ref="L1910">((_xlfn.XLOOKUP(B1910,'4. Material Balance Activities'!$C$347:$C$396,'4. Material Balance Activities'!$J$347:$J$396,NA,0,1)-_xlfn.XLOOKUP(B1910,'4. Material Balance Activities'!$C$347:$C$396,'4. Material Balance Activities'!$P$347:$P$396,NA,0,1))*G1910)*(1-F1910)</f>
        <v>6.6468387096774256E-7</v>
      </c>
      <c r="M1910" s="105" t="s">
        <v>214</v>
      </c>
      <c r="N1910" s="83" t="s">
        <v>214</v>
      </c>
    </row>
    <row r="1911" spans="1:14" x14ac:dyDescent="0.25">
      <c r="A1911" s="79" t="s">
        <v>390</v>
      </c>
      <c r="B1911" s="133" t="s">
        <v>282</v>
      </c>
      <c r="C1911" s="137" t="s">
        <v>423</v>
      </c>
      <c r="D1911" s="81" t="str">
        <f>IFERROR(IF(C1911="No CAS","",INDEX('DEQ Pollutant List'!$C$7:$C$611,MATCH('5. Pollutant Emissions - MB'!C1911,'DEQ Pollutant List'!$B$7:$B$611,0))),"")</f>
        <v>Propylene glycol monomethyl ether</v>
      </c>
      <c r="E1911" s="115"/>
      <c r="F1911" s="138">
        <v>0</v>
      </c>
      <c r="G1911" s="139">
        <v>0.64</v>
      </c>
      <c r="H1911" s="104"/>
      <c r="I1911" s="102" cm="1">
        <f t="array" ref="I1911">((_xlfn.XLOOKUP(B1911,'4. Material Balance Activities'!$C$347:$C$396,'4. Material Balance Activities'!$G$347:$G$396,NA,0,1)-_xlfn.XLOOKUP(B1911,'4. Material Balance Activities'!$C$347:$C$396,'4. Material Balance Activities'!$M$347:$M$396,NA,0,1))*G1911)*(1-F1911)</f>
        <v>7.5356160000000001</v>
      </c>
      <c r="J1911" s="105" t="s">
        <v>214</v>
      </c>
      <c r="K1911" s="83" t="s">
        <v>214</v>
      </c>
      <c r="L1911" s="102" cm="1">
        <f t="array" ref="L1911">((_xlfn.XLOOKUP(B1911,'4. Material Balance Activities'!$C$347:$C$396,'4. Material Balance Activities'!$J$347:$J$396,NA,0,1)-_xlfn.XLOOKUP(B1911,'4. Material Balance Activities'!$C$347:$C$396,'4. Material Balance Activities'!$P$347:$P$396,NA,0,1))*G1911)*(1-F1911)</f>
        <v>3.0385548387096773E-2</v>
      </c>
      <c r="M1911" s="105" t="s">
        <v>214</v>
      </c>
      <c r="N1911" s="83" t="s">
        <v>214</v>
      </c>
    </row>
    <row r="1912" spans="1:14" x14ac:dyDescent="0.25">
      <c r="A1912" s="79" t="s">
        <v>390</v>
      </c>
      <c r="B1912" s="133" t="s">
        <v>283</v>
      </c>
      <c r="C1912" s="137" t="s">
        <v>178</v>
      </c>
      <c r="D1912" s="81" t="str">
        <f>IFERROR(IF(C1912="No CAS","",INDEX('DEQ Pollutant List'!$C$7:$C$611,MATCH('5. Pollutant Emissions - MB'!C1912,'DEQ Pollutant List'!$B$7:$B$611,0))),"")</f>
        <v>Chromium VI, chromate and dichromate particulate</v>
      </c>
      <c r="E1912" s="115"/>
      <c r="F1912" s="138">
        <f>1-(1-0.75)*(1-0.992)</f>
        <v>0.998</v>
      </c>
      <c r="G1912" s="139">
        <v>6.0000000000000001E-3</v>
      </c>
      <c r="H1912" s="104" t="s">
        <v>421</v>
      </c>
      <c r="I1912" s="102" cm="1">
        <f t="array" ref="I1912">((_xlfn.XLOOKUP(B1912,'4. Material Balance Activities'!$C$347:$C$396,'4. Material Balance Activities'!$G$347:$G$396,NA,0,1)-_xlfn.XLOOKUP(B1912,'4. Material Balance Activities'!$C$347:$C$396,'4. Material Balance Activities'!$M$347:$M$396,NA,0,1))*G1912)*(1-F1912)</f>
        <v>3.5640000000000038E-5</v>
      </c>
      <c r="J1912" s="105" t="s">
        <v>214</v>
      </c>
      <c r="K1912" s="83" t="s">
        <v>214</v>
      </c>
      <c r="L1912" s="102" cm="1">
        <f t="array" ref="L1912">((_xlfn.XLOOKUP(B1912,'4. Material Balance Activities'!$C$347:$C$396,'4. Material Balance Activities'!$J$347:$J$396,NA,0,1)-_xlfn.XLOOKUP(B1912,'4. Material Balance Activities'!$C$347:$C$396,'4. Material Balance Activities'!$P$347:$P$396,NA,0,1))*G1912)*(1-F1912)</f>
        <v>1.4370967741935497E-7</v>
      </c>
      <c r="M1912" s="105" t="s">
        <v>214</v>
      </c>
      <c r="N1912" s="83" t="s">
        <v>214</v>
      </c>
    </row>
    <row r="1913" spans="1:14" x14ac:dyDescent="0.25">
      <c r="A1913" s="79" t="s">
        <v>390</v>
      </c>
      <c r="B1913" s="133" t="s">
        <v>283</v>
      </c>
      <c r="C1913" s="137" t="s">
        <v>423</v>
      </c>
      <c r="D1913" s="81" t="str">
        <f>IFERROR(IF(C1913="No CAS","",INDEX('DEQ Pollutant List'!$C$7:$C$611,MATCH('5. Pollutant Emissions - MB'!C1913,'DEQ Pollutant List'!$B$7:$B$611,0))),"")</f>
        <v>Propylene glycol monomethyl ether</v>
      </c>
      <c r="E1913" s="115"/>
      <c r="F1913" s="138">
        <v>0</v>
      </c>
      <c r="G1913" s="139">
        <v>0.21</v>
      </c>
      <c r="H1913" s="104"/>
      <c r="I1913" s="102" cm="1">
        <f t="array" ref="I1913">((_xlfn.XLOOKUP(B1913,'4. Material Balance Activities'!$C$347:$C$396,'4. Material Balance Activities'!$G$347:$G$396,NA,0,1)-_xlfn.XLOOKUP(B1913,'4. Material Balance Activities'!$C$347:$C$396,'4. Material Balance Activities'!$M$347:$M$396,NA,0,1))*G1913)*(1-F1913)</f>
        <v>0.62370000000000003</v>
      </c>
      <c r="J1913" s="105" t="s">
        <v>214</v>
      </c>
      <c r="K1913" s="83" t="s">
        <v>214</v>
      </c>
      <c r="L1913" s="102" cm="1">
        <f t="array" ref="L1913">((_xlfn.XLOOKUP(B1913,'4. Material Balance Activities'!$C$347:$C$396,'4. Material Balance Activities'!$J$347:$J$396,NA,0,1)-_xlfn.XLOOKUP(B1913,'4. Material Balance Activities'!$C$347:$C$396,'4. Material Balance Activities'!$P$347:$P$396,NA,0,1))*G1913)*(1-F1913)</f>
        <v>2.5149193548387096E-3</v>
      </c>
      <c r="M1913" s="105" t="s">
        <v>214</v>
      </c>
      <c r="N1913" s="83" t="s">
        <v>214</v>
      </c>
    </row>
    <row r="1914" spans="1:14" x14ac:dyDescent="0.25">
      <c r="A1914" s="79" t="s">
        <v>390</v>
      </c>
      <c r="B1914" s="133" t="s">
        <v>284</v>
      </c>
      <c r="C1914" s="137" t="s">
        <v>179</v>
      </c>
      <c r="D1914" s="81" t="str">
        <f>IFERROR(IF(C1914="No CAS","",INDEX('DEQ Pollutant List'!$C$7:$C$611,MATCH('5. Pollutant Emissions - MB'!C1914,'DEQ Pollutant List'!$B$7:$B$611,0))),"")</f>
        <v>Cobalt and compounds</v>
      </c>
      <c r="E1914" s="115"/>
      <c r="F1914" s="138">
        <f>1-(1-0.75)*(1-0.992)</f>
        <v>0.998</v>
      </c>
      <c r="G1914" s="139">
        <v>0.01</v>
      </c>
      <c r="H1914" s="104" t="s">
        <v>421</v>
      </c>
      <c r="I1914" s="102" cm="1">
        <f t="array" ref="I1914">((_xlfn.XLOOKUP(B1914,'4. Material Balance Activities'!$C$347:$C$396,'4. Material Balance Activities'!$G$347:$G$396,NA,0,1)-_xlfn.XLOOKUP(B1914,'4. Material Balance Activities'!$C$347:$C$396,'4. Material Balance Activities'!$M$347:$M$396,NA,0,1))*G1914)*(1-F1914)</f>
        <v>5.8080000000000061E-5</v>
      </c>
      <c r="J1914" s="105" t="s">
        <v>214</v>
      </c>
      <c r="K1914" s="83" t="s">
        <v>214</v>
      </c>
      <c r="L1914" s="102" cm="1">
        <f t="array" ref="L1914">((_xlfn.XLOOKUP(B1914,'4. Material Balance Activities'!$C$347:$C$396,'4. Material Balance Activities'!$J$347:$J$396,NA,0,1)-_xlfn.XLOOKUP(B1914,'4. Material Balance Activities'!$C$347:$C$396,'4. Material Balance Activities'!$P$347:$P$396,NA,0,1))*G1914)*(1-F1914)</f>
        <v>2.3419354838709704E-7</v>
      </c>
      <c r="M1914" s="105" t="s">
        <v>214</v>
      </c>
      <c r="N1914" s="83" t="s">
        <v>214</v>
      </c>
    </row>
    <row r="1915" spans="1:14" x14ac:dyDescent="0.25">
      <c r="A1915" s="79" t="s">
        <v>390</v>
      </c>
      <c r="B1915" s="133" t="s">
        <v>285</v>
      </c>
      <c r="C1915" s="137" t="s">
        <v>178</v>
      </c>
      <c r="D1915" s="81" t="str">
        <f>IFERROR(IF(C1915="No CAS","",INDEX('DEQ Pollutant List'!$C$7:$C$611,MATCH('5. Pollutant Emissions - MB'!C1915,'DEQ Pollutant List'!$B$7:$B$611,0))),"")</f>
        <v>Chromium VI, chromate and dichromate particulate</v>
      </c>
      <c r="E1915" s="115"/>
      <c r="F1915" s="138">
        <f>1-(1-0.75)*(1-0.992)</f>
        <v>0.998</v>
      </c>
      <c r="G1915" s="139">
        <v>8.9999999999999993E-3</v>
      </c>
      <c r="H1915" s="104" t="s">
        <v>421</v>
      </c>
      <c r="I1915" s="102" cm="1">
        <f t="array" ref="I1915">((_xlfn.XLOOKUP(B1915,'4. Material Balance Activities'!$C$347:$C$396,'4. Material Balance Activities'!$G$347:$G$396,NA,0,1)-_xlfn.XLOOKUP(B1915,'4. Material Balance Activities'!$C$347:$C$396,'4. Material Balance Activities'!$M$347:$M$396,NA,0,1))*G1915)*(1-F1915)</f>
        <v>4.9599000000000045E-5</v>
      </c>
      <c r="J1915" s="105" t="s">
        <v>214</v>
      </c>
      <c r="K1915" s="83" t="s">
        <v>214</v>
      </c>
      <c r="L1915" s="102" cm="1">
        <f t="array" ref="L1915">((_xlfn.XLOOKUP(B1915,'4. Material Balance Activities'!$C$347:$C$396,'4. Material Balance Activities'!$J$347:$J$396,NA,0,1)-_xlfn.XLOOKUP(B1915,'4. Material Balance Activities'!$C$347:$C$396,'4. Material Balance Activities'!$P$347:$P$396,NA,0,1))*G1915)*(1-F1915)</f>
        <v>1.9999596774193567E-7</v>
      </c>
      <c r="M1915" s="105" t="s">
        <v>214</v>
      </c>
      <c r="N1915" s="83" t="s">
        <v>214</v>
      </c>
    </row>
    <row r="1916" spans="1:14" x14ac:dyDescent="0.25">
      <c r="A1916" s="79" t="s">
        <v>390</v>
      </c>
      <c r="B1916" s="133" t="s">
        <v>229</v>
      </c>
      <c r="C1916" s="137" t="s">
        <v>425</v>
      </c>
      <c r="D1916" s="81" t="str">
        <f>IFERROR(IF(C1916="No CAS","",INDEX('DEQ Pollutant List'!$C$7:$C$611,MATCH('5. Pollutant Emissions - MB'!C1916,'DEQ Pollutant List'!$B$7:$B$611,0))),"")</f>
        <v>2-Butanone (methyl ethyl ketone)</v>
      </c>
      <c r="E1916" s="115"/>
      <c r="F1916" s="138">
        <v>0</v>
      </c>
      <c r="G1916" s="139">
        <v>1E-3</v>
      </c>
      <c r="H1916" s="104"/>
      <c r="I1916" s="102" cm="1">
        <f t="array" ref="I1916">((_xlfn.XLOOKUP(B1916,'4. Material Balance Activities'!$C$347:$C$396,'4. Material Balance Activities'!$G$347:$G$396,NA,0,1)-_xlfn.XLOOKUP(B1916,'4. Material Balance Activities'!$C$347:$C$396,'4. Material Balance Activities'!$M$347:$M$396,NA,0,1))*G1916)*(1-F1916)</f>
        <v>1.54308E-2</v>
      </c>
      <c r="J1916" s="105" t="s">
        <v>214</v>
      </c>
      <c r="K1916" s="83" t="s">
        <v>214</v>
      </c>
      <c r="L1916" s="102" cm="1">
        <f t="array" ref="L1916">((_xlfn.XLOOKUP(B1916,'4. Material Balance Activities'!$C$347:$C$396,'4. Material Balance Activities'!$J$347:$J$396,NA,0,1)-_xlfn.XLOOKUP(B1916,'4. Material Balance Activities'!$C$347:$C$396,'4. Material Balance Activities'!$P$347:$P$396,NA,0,1))*G1916)*(1-F1916)</f>
        <v>6.222096774193548E-5</v>
      </c>
      <c r="M1916" s="105" t="s">
        <v>214</v>
      </c>
      <c r="N1916" s="83" t="s">
        <v>214</v>
      </c>
    </row>
    <row r="1917" spans="1:14" x14ac:dyDescent="0.25">
      <c r="A1917" s="79" t="s">
        <v>390</v>
      </c>
      <c r="B1917" s="133" t="s">
        <v>231</v>
      </c>
      <c r="C1917" s="137" t="s">
        <v>420</v>
      </c>
      <c r="D1917" s="81" t="str">
        <f>IFERROR(IF(C1917="No CAS","",INDEX('DEQ Pollutant List'!$C$7:$C$611,MATCH('5. Pollutant Emissions - MB'!C1917,'DEQ Pollutant List'!$B$7:$B$611,0))),"")</f>
        <v>Acetone</v>
      </c>
      <c r="E1917" s="115"/>
      <c r="F1917" s="138">
        <v>0</v>
      </c>
      <c r="G1917" s="139">
        <v>0.01</v>
      </c>
      <c r="H1917" s="104"/>
      <c r="I1917" s="102" cm="1">
        <f t="array" ref="I1917">((_xlfn.XLOOKUP(B1917,'4. Material Balance Activities'!$C$347:$C$396,'4. Material Balance Activities'!$G$347:$G$396,NA,0,1)-_xlfn.XLOOKUP(B1917,'4. Material Balance Activities'!$C$347:$C$396,'4. Material Balance Activities'!$M$347:$M$396,NA,0,1))*G1917)*(1-F1917)</f>
        <v>2.9358450000000005</v>
      </c>
      <c r="J1917" s="105" t="s">
        <v>214</v>
      </c>
      <c r="K1917" s="83" t="s">
        <v>214</v>
      </c>
      <c r="L1917" s="102" cm="1">
        <f t="array" ref="L1917">((_xlfn.XLOOKUP(B1917,'4. Material Balance Activities'!$C$347:$C$396,'4. Material Balance Activities'!$J$347:$J$396,NA,0,1)-_xlfn.XLOOKUP(B1917,'4. Material Balance Activities'!$C$347:$C$396,'4. Material Balance Activities'!$P$347:$P$396,NA,0,1))*G1917)*(1-F1917)</f>
        <v>1.1838084677419355E-2</v>
      </c>
      <c r="M1917" s="105" t="s">
        <v>214</v>
      </c>
      <c r="N1917" s="83" t="s">
        <v>214</v>
      </c>
    </row>
    <row r="1918" spans="1:14" x14ac:dyDescent="0.25">
      <c r="A1918" s="79" t="s">
        <v>390</v>
      </c>
      <c r="B1918" s="133" t="s">
        <v>232</v>
      </c>
      <c r="C1918" s="137" t="s">
        <v>420</v>
      </c>
      <c r="D1918" s="81" t="str">
        <f>IFERROR(IF(C1918="No CAS","",INDEX('DEQ Pollutant List'!$C$7:$C$611,MATCH('5. Pollutant Emissions - MB'!C1918,'DEQ Pollutant List'!$B$7:$B$611,0))),"")</f>
        <v>Acetone</v>
      </c>
      <c r="E1918" s="115"/>
      <c r="F1918" s="138">
        <v>0</v>
      </c>
      <c r="G1918" s="139">
        <v>0.01</v>
      </c>
      <c r="H1918" s="104"/>
      <c r="I1918" s="102" cm="1">
        <f t="array" ref="I1918">((_xlfn.XLOOKUP(B1918,'4. Material Balance Activities'!$C$347:$C$396,'4. Material Balance Activities'!$G$347:$G$396,NA,0,1)-_xlfn.XLOOKUP(B1918,'4. Material Balance Activities'!$C$347:$C$396,'4. Material Balance Activities'!$M$347:$M$396,NA,0,1))*G1918)*(1-F1918)</f>
        <v>55.167789599999999</v>
      </c>
      <c r="J1918" s="105" t="s">
        <v>214</v>
      </c>
      <c r="K1918" s="83" t="s">
        <v>214</v>
      </c>
      <c r="L1918" s="102" cm="1">
        <f t="array" ref="L1918">((_xlfn.XLOOKUP(B1918,'4. Material Balance Activities'!$C$347:$C$396,'4. Material Balance Activities'!$J$347:$J$396,NA,0,1)-_xlfn.XLOOKUP(B1918,'4. Material Balance Activities'!$C$347:$C$396,'4. Material Balance Activities'!$P$347:$P$396,NA,0,1))*G1918)*(1-F1918)</f>
        <v>0.22245076451612902</v>
      </c>
      <c r="M1918" s="105" t="s">
        <v>214</v>
      </c>
      <c r="N1918" s="83" t="s">
        <v>214</v>
      </c>
    </row>
    <row r="1919" spans="1:14" x14ac:dyDescent="0.25">
      <c r="A1919" s="79" t="s">
        <v>390</v>
      </c>
      <c r="B1919" s="133" t="s">
        <v>233</v>
      </c>
      <c r="C1919" s="137" t="s">
        <v>424</v>
      </c>
      <c r="D1919" s="81" t="str">
        <f>IFERROR(IF(C1919="No CAS","",INDEX('DEQ Pollutant List'!$C$7:$C$611,MATCH('5. Pollutant Emissions - MB'!C1919,'DEQ Pollutant List'!$B$7:$B$611,0))),"")</f>
        <v>Isopropyl alcohol</v>
      </c>
      <c r="E1919" s="115"/>
      <c r="F1919" s="138">
        <v>0</v>
      </c>
      <c r="G1919" s="139">
        <v>3.0000000000000001E-3</v>
      </c>
      <c r="H1919" s="104"/>
      <c r="I1919" s="102" cm="1">
        <f t="array" ref="I1919">((_xlfn.XLOOKUP(B1919,'4. Material Balance Activities'!$C$347:$C$396,'4. Material Balance Activities'!$G$347:$G$396,NA,0,1)-_xlfn.XLOOKUP(B1919,'4. Material Balance Activities'!$C$347:$C$396,'4. Material Balance Activities'!$M$347:$M$396,NA,0,1))*G1919)*(1-F1919)</f>
        <v>2.0314799999999997E-2</v>
      </c>
      <c r="J1919" s="105" t="s">
        <v>214</v>
      </c>
      <c r="K1919" s="83" t="s">
        <v>214</v>
      </c>
      <c r="L1919" s="102" cm="1">
        <f t="array" ref="L1919">((_xlfn.XLOOKUP(B1919,'4. Material Balance Activities'!$C$347:$C$396,'4. Material Balance Activities'!$J$347:$J$396,NA,0,1)-_xlfn.XLOOKUP(B1919,'4. Material Balance Activities'!$C$347:$C$396,'4. Material Balance Activities'!$P$347:$P$396,NA,0,1))*G1919)*(1-F1919)</f>
        <v>8.1914516129032243E-5</v>
      </c>
      <c r="M1919" s="105" t="s">
        <v>214</v>
      </c>
      <c r="N1919" s="83" t="s">
        <v>214</v>
      </c>
    </row>
    <row r="1920" spans="1:14" x14ac:dyDescent="0.25">
      <c r="A1920" s="79" t="s">
        <v>390</v>
      </c>
      <c r="B1920" s="133" t="s">
        <v>233</v>
      </c>
      <c r="C1920" s="137" t="s">
        <v>420</v>
      </c>
      <c r="D1920" s="81" t="str">
        <f>IFERROR(IF(C1920="No CAS","",INDEX('DEQ Pollutant List'!$C$7:$C$611,MATCH('5. Pollutant Emissions - MB'!C1920,'DEQ Pollutant List'!$B$7:$B$611,0))),"")</f>
        <v>Acetone</v>
      </c>
      <c r="E1920" s="115"/>
      <c r="F1920" s="138">
        <v>0</v>
      </c>
      <c r="G1920" s="139">
        <v>2E-3</v>
      </c>
      <c r="H1920" s="104"/>
      <c r="I1920" s="102" cm="1">
        <f t="array" ref="I1920">((_xlfn.XLOOKUP(B1920,'4. Material Balance Activities'!$C$347:$C$396,'4. Material Balance Activities'!$G$347:$G$396,NA,0,1)-_xlfn.XLOOKUP(B1920,'4. Material Balance Activities'!$C$347:$C$396,'4. Material Balance Activities'!$M$347:$M$396,NA,0,1))*G1920)*(1-F1920)</f>
        <v>1.3543199999999998E-2</v>
      </c>
      <c r="J1920" s="105" t="s">
        <v>214</v>
      </c>
      <c r="K1920" s="83" t="s">
        <v>214</v>
      </c>
      <c r="L1920" s="102" cm="1">
        <f t="array" ref="L1920">((_xlfn.XLOOKUP(B1920,'4. Material Balance Activities'!$C$347:$C$396,'4. Material Balance Activities'!$J$347:$J$396,NA,0,1)-_xlfn.XLOOKUP(B1920,'4. Material Balance Activities'!$C$347:$C$396,'4. Material Balance Activities'!$P$347:$P$396,NA,0,1))*G1920)*(1-F1920)</f>
        <v>5.4609677419354835E-5</v>
      </c>
      <c r="M1920" s="105" t="s">
        <v>214</v>
      </c>
      <c r="N1920" s="83" t="s">
        <v>214</v>
      </c>
    </row>
    <row r="1921" spans="1:14" x14ac:dyDescent="0.25">
      <c r="A1921" s="79" t="s">
        <v>390</v>
      </c>
      <c r="B1921" s="133" t="s">
        <v>393</v>
      </c>
      <c r="C1921" s="137" t="s">
        <v>191</v>
      </c>
      <c r="D1921" s="81" t="str">
        <f>IFERROR(IF(C1921="No CAS","",INDEX('DEQ Pollutant List'!$C$7:$C$611,MATCH('5. Pollutant Emissions - MB'!C1921,'DEQ Pollutant List'!$B$7:$B$611,0))),"")</f>
        <v>Xylene (mixture), including m-xylene, o-xylene, p-xylene</v>
      </c>
      <c r="E1921" s="115"/>
      <c r="F1921" s="138" t="s">
        <v>426</v>
      </c>
      <c r="G1921" s="139" t="s">
        <v>426</v>
      </c>
      <c r="H1921" s="104" t="s">
        <v>463</v>
      </c>
      <c r="I1921" s="102" t="s">
        <v>214</v>
      </c>
      <c r="J1921" s="105">
        <v>16799.892846214319</v>
      </c>
      <c r="K1921" s="83">
        <v>16799.892846214319</v>
      </c>
      <c r="L1921" s="102" t="s">
        <v>214</v>
      </c>
      <c r="M1921" s="105">
        <f>J1921/365</f>
        <v>46.027103688258407</v>
      </c>
      <c r="N1921" s="83">
        <f>K1921/365</f>
        <v>46.027103688258407</v>
      </c>
    </row>
    <row r="1922" spans="1:14" x14ac:dyDescent="0.25">
      <c r="A1922" s="79" t="s">
        <v>390</v>
      </c>
      <c r="B1922" s="133" t="s">
        <v>393</v>
      </c>
      <c r="C1922" s="137" t="s">
        <v>181</v>
      </c>
      <c r="D1922" s="81" t="str">
        <f>IFERROR(IF(C1922="No CAS","",INDEX('DEQ Pollutant List'!$C$7:$C$611,MATCH('5. Pollutant Emissions - MB'!C1922,'DEQ Pollutant List'!$B$7:$B$611,0))),"")</f>
        <v>Ethyl benzene</v>
      </c>
      <c r="E1922" s="115"/>
      <c r="F1922" s="138" t="s">
        <v>426</v>
      </c>
      <c r="G1922" s="139" t="s">
        <v>426</v>
      </c>
      <c r="H1922" s="104" t="s">
        <v>463</v>
      </c>
      <c r="I1922" s="102" t="s">
        <v>214</v>
      </c>
      <c r="J1922" s="105">
        <v>2001.9909797377832</v>
      </c>
      <c r="K1922" s="83">
        <v>2001.9909797377832</v>
      </c>
      <c r="L1922" s="102" t="s">
        <v>214</v>
      </c>
      <c r="M1922" s="105">
        <f t="shared" ref="M1922:M1945" si="36">J1922/365</f>
        <v>5.4849067938021454</v>
      </c>
      <c r="N1922" s="83">
        <f t="shared" ref="N1922:N1945" si="37">K1922/365</f>
        <v>5.4849067938021454</v>
      </c>
    </row>
    <row r="1923" spans="1:14" x14ac:dyDescent="0.25">
      <c r="A1923" s="79" t="s">
        <v>390</v>
      </c>
      <c r="B1923" s="133" t="s">
        <v>393</v>
      </c>
      <c r="C1923" s="137" t="s">
        <v>189</v>
      </c>
      <c r="D1923" s="81" t="str">
        <f>IFERROR(IF(C1923="No CAS","",INDEX('DEQ Pollutant List'!$C$7:$C$611,MATCH('5. Pollutant Emissions - MB'!C1923,'DEQ Pollutant List'!$B$7:$B$611,0))),"")</f>
        <v>Toluene</v>
      </c>
      <c r="E1923" s="115"/>
      <c r="F1923" s="138" t="s">
        <v>426</v>
      </c>
      <c r="G1923" s="139" t="s">
        <v>426</v>
      </c>
      <c r="H1923" s="104" t="s">
        <v>463</v>
      </c>
      <c r="I1923" s="102" t="s">
        <v>214</v>
      </c>
      <c r="J1923" s="105">
        <v>16799.892846214319</v>
      </c>
      <c r="K1923" s="83">
        <v>16799.892846214319</v>
      </c>
      <c r="L1923" s="102" t="s">
        <v>214</v>
      </c>
      <c r="M1923" s="105">
        <f t="shared" si="36"/>
        <v>46.027103688258407</v>
      </c>
      <c r="N1923" s="83">
        <f t="shared" si="37"/>
        <v>46.027103688258407</v>
      </c>
    </row>
    <row r="1924" spans="1:14" x14ac:dyDescent="0.25">
      <c r="A1924" s="79" t="s">
        <v>390</v>
      </c>
      <c r="B1924" s="133" t="s">
        <v>393</v>
      </c>
      <c r="C1924" s="137" t="s">
        <v>422</v>
      </c>
      <c r="D1924" s="81" t="str">
        <f>IFERROR(IF(C1924="No CAS","",INDEX('DEQ Pollutant List'!$C$7:$C$611,MATCH('5. Pollutant Emissions - MB'!C1924,'DEQ Pollutant List'!$B$7:$B$611,0))),"")</f>
        <v>Methyl isobutyl ketone (MIBK, hexone)</v>
      </c>
      <c r="E1924" s="115"/>
      <c r="F1924" s="138" t="s">
        <v>426</v>
      </c>
      <c r="G1924" s="139" t="s">
        <v>426</v>
      </c>
      <c r="H1924" s="104" t="s">
        <v>463</v>
      </c>
      <c r="I1924" s="102" t="s">
        <v>214</v>
      </c>
      <c r="J1924" s="105">
        <v>497.18400328149039</v>
      </c>
      <c r="K1924" s="83">
        <v>497.18400328149039</v>
      </c>
      <c r="L1924" s="102" t="s">
        <v>214</v>
      </c>
      <c r="M1924" s="105">
        <f t="shared" si="36"/>
        <v>1.3621479541958641</v>
      </c>
      <c r="N1924" s="83">
        <f t="shared" si="37"/>
        <v>1.3621479541958641</v>
      </c>
    </row>
    <row r="1925" spans="1:14" x14ac:dyDescent="0.25">
      <c r="A1925" s="79" t="s">
        <v>390</v>
      </c>
      <c r="B1925" s="133" t="s">
        <v>393</v>
      </c>
      <c r="C1925" s="137" t="s">
        <v>187</v>
      </c>
      <c r="D1925" s="81" t="str">
        <f>IFERROR(IF(C1925="No CAS","",INDEX('DEQ Pollutant List'!$C$7:$C$611,MATCH('5. Pollutant Emissions - MB'!C1925,'DEQ Pollutant List'!$B$7:$B$611,0))),"")</f>
        <v>Naphthalene</v>
      </c>
      <c r="E1925" s="115"/>
      <c r="F1925" s="138" t="s">
        <v>426</v>
      </c>
      <c r="G1925" s="139" t="s">
        <v>426</v>
      </c>
      <c r="H1925" s="104" t="s">
        <v>463</v>
      </c>
      <c r="I1925" s="102" t="s">
        <v>214</v>
      </c>
      <c r="J1925" s="105">
        <v>0.58184140983763466</v>
      </c>
      <c r="K1925" s="83">
        <v>0.58184140983763466</v>
      </c>
      <c r="L1925" s="102" t="s">
        <v>214</v>
      </c>
      <c r="M1925" s="105">
        <f t="shared" si="36"/>
        <v>1.594086054349684E-3</v>
      </c>
      <c r="N1925" s="83">
        <f t="shared" si="37"/>
        <v>1.594086054349684E-3</v>
      </c>
    </row>
    <row r="1926" spans="1:14" x14ac:dyDescent="0.25">
      <c r="A1926" s="79" t="s">
        <v>390</v>
      </c>
      <c r="B1926" s="133" t="s">
        <v>393</v>
      </c>
      <c r="C1926" s="137" t="s">
        <v>428</v>
      </c>
      <c r="D1926" s="81" t="str">
        <f>IFERROR(IF(C1926="No CAS","",INDEX('DEQ Pollutant List'!$C$7:$C$611,MATCH('5. Pollutant Emissions - MB'!C1926,'DEQ Pollutant List'!$B$7:$B$611,0))),"")</f>
        <v>Isopropylbenzene (cumene)</v>
      </c>
      <c r="E1926" s="115"/>
      <c r="F1926" s="138" t="s">
        <v>426</v>
      </c>
      <c r="G1926" s="139" t="s">
        <v>426</v>
      </c>
      <c r="H1926" s="104" t="s">
        <v>463</v>
      </c>
      <c r="I1926" s="102" t="s">
        <v>214</v>
      </c>
      <c r="J1926" s="105">
        <v>628.74899999999991</v>
      </c>
      <c r="K1926" s="83">
        <v>628.74899999999991</v>
      </c>
      <c r="L1926" s="102" t="s">
        <v>214</v>
      </c>
      <c r="M1926" s="105">
        <f t="shared" si="36"/>
        <v>1.7225999999999997</v>
      </c>
      <c r="N1926" s="83">
        <f t="shared" si="37"/>
        <v>1.7225999999999997</v>
      </c>
    </row>
    <row r="1927" spans="1:14" x14ac:dyDescent="0.25">
      <c r="A1927" s="79" t="s">
        <v>390</v>
      </c>
      <c r="B1927" s="133" t="s">
        <v>393</v>
      </c>
      <c r="C1927" s="137" t="s">
        <v>156</v>
      </c>
      <c r="D1927" s="81" t="str">
        <f>IFERROR(IF(C1927="No CAS","",INDEX('DEQ Pollutant List'!$C$7:$C$611,MATCH('5. Pollutant Emissions - MB'!C1927,'DEQ Pollutant List'!$B$7:$B$611,0))),"")</f>
        <v>Formaldehyde</v>
      </c>
      <c r="E1927" s="115"/>
      <c r="F1927" s="138" t="s">
        <v>426</v>
      </c>
      <c r="G1927" s="139" t="s">
        <v>426</v>
      </c>
      <c r="H1927" s="104" t="s">
        <v>463</v>
      </c>
      <c r="I1927" s="102" t="s">
        <v>214</v>
      </c>
      <c r="J1927" s="105">
        <v>581.84140983763461</v>
      </c>
      <c r="K1927" s="83">
        <v>581.84140983763461</v>
      </c>
      <c r="L1927" s="102" t="s">
        <v>214</v>
      </c>
      <c r="M1927" s="105">
        <f t="shared" si="36"/>
        <v>1.594086054349684</v>
      </c>
      <c r="N1927" s="83">
        <f t="shared" si="37"/>
        <v>1.594086054349684</v>
      </c>
    </row>
    <row r="1928" spans="1:14" x14ac:dyDescent="0.25">
      <c r="A1928" s="79" t="s">
        <v>390</v>
      </c>
      <c r="B1928" s="133" t="s">
        <v>393</v>
      </c>
      <c r="C1928" s="137" t="s">
        <v>429</v>
      </c>
      <c r="D1928" s="81" t="str">
        <f>IFERROR(IF(C1928="No CAS","",INDEX('DEQ Pollutant List'!$C$7:$C$611,MATCH('5. Pollutant Emissions - MB'!C1928,'DEQ Pollutant List'!$B$7:$B$611,0))),"")</f>
        <v>Ethylene glycol monobutyl ether</v>
      </c>
      <c r="E1928" s="115"/>
      <c r="F1928" s="138" t="s">
        <v>426</v>
      </c>
      <c r="G1928" s="139" t="s">
        <v>426</v>
      </c>
      <c r="H1928" s="104" t="s">
        <v>463</v>
      </c>
      <c r="I1928" s="102" t="s">
        <v>214</v>
      </c>
      <c r="J1928" s="105">
        <v>0</v>
      </c>
      <c r="K1928" s="83">
        <v>0</v>
      </c>
      <c r="L1928" s="102" t="s">
        <v>214</v>
      </c>
      <c r="M1928" s="105">
        <f t="shared" si="36"/>
        <v>0</v>
      </c>
      <c r="N1928" s="83">
        <f t="shared" si="37"/>
        <v>0</v>
      </c>
    </row>
    <row r="1929" spans="1:14" x14ac:dyDescent="0.25">
      <c r="A1929" s="79" t="s">
        <v>390</v>
      </c>
      <c r="B1929" s="133" t="s">
        <v>393</v>
      </c>
      <c r="C1929" s="137" t="s">
        <v>430</v>
      </c>
      <c r="D1929" s="81" t="str">
        <f>IFERROR(IF(C1929="No CAS","",INDEX('DEQ Pollutant List'!$C$7:$C$611,MATCH('5. Pollutant Emissions - MB'!C1929,'DEQ Pollutant List'!$B$7:$B$611,0))),"")</f>
        <v>n-Butyl alcohol</v>
      </c>
      <c r="E1929" s="115"/>
      <c r="F1929" s="138" t="s">
        <v>426</v>
      </c>
      <c r="G1929" s="139" t="s">
        <v>426</v>
      </c>
      <c r="H1929" s="104" t="s">
        <v>463</v>
      </c>
      <c r="I1929" s="102" t="s">
        <v>214</v>
      </c>
      <c r="J1929" s="105">
        <v>0</v>
      </c>
      <c r="K1929" s="83">
        <v>0</v>
      </c>
      <c r="L1929" s="102" t="s">
        <v>214</v>
      </c>
      <c r="M1929" s="105">
        <f t="shared" si="36"/>
        <v>0</v>
      </c>
      <c r="N1929" s="83">
        <f t="shared" si="37"/>
        <v>0</v>
      </c>
    </row>
    <row r="1930" spans="1:14" x14ac:dyDescent="0.25">
      <c r="A1930" s="79" t="s">
        <v>390</v>
      </c>
      <c r="B1930" s="133" t="s">
        <v>393</v>
      </c>
      <c r="C1930" s="137" t="s">
        <v>431</v>
      </c>
      <c r="D1930" s="81" t="str">
        <f>IFERROR(IF(C1930="No CAS","",INDEX('DEQ Pollutant List'!$C$7:$C$611,MATCH('5. Pollutant Emissions - MB'!C1930,'DEQ Pollutant List'!$B$7:$B$611,0))),"")</f>
        <v>1,2,4-Trimethylbenzene</v>
      </c>
      <c r="E1930" s="115"/>
      <c r="F1930" s="138" t="s">
        <v>426</v>
      </c>
      <c r="G1930" s="139" t="s">
        <v>426</v>
      </c>
      <c r="H1930" s="104" t="s">
        <v>463</v>
      </c>
      <c r="I1930" s="102" t="s">
        <v>214</v>
      </c>
      <c r="J1930" s="105">
        <v>4518.1719285120007</v>
      </c>
      <c r="K1930" s="83">
        <v>4518.1719285120007</v>
      </c>
      <c r="L1930" s="102" t="s">
        <v>214</v>
      </c>
      <c r="M1930" s="105">
        <f t="shared" si="36"/>
        <v>12.378553228800001</v>
      </c>
      <c r="N1930" s="83">
        <f t="shared" si="37"/>
        <v>12.378553228800001</v>
      </c>
    </row>
    <row r="1931" spans="1:14" x14ac:dyDescent="0.25">
      <c r="A1931" s="79" t="s">
        <v>390</v>
      </c>
      <c r="B1931" s="133" t="s">
        <v>393</v>
      </c>
      <c r="C1931" s="137" t="s">
        <v>432</v>
      </c>
      <c r="D1931" s="81" t="str">
        <f>IFERROR(IF(C1931="No CAS","",INDEX('DEQ Pollutant List'!$C$7:$C$611,MATCH('5. Pollutant Emissions - MB'!C1931,'DEQ Pollutant List'!$B$7:$B$611,0))),"")</f>
        <v>Propylene glycol monomethyl ether acetate</v>
      </c>
      <c r="E1931" s="115"/>
      <c r="F1931" s="138" t="s">
        <v>426</v>
      </c>
      <c r="G1931" s="139" t="s">
        <v>426</v>
      </c>
      <c r="H1931" s="104" t="s">
        <v>463</v>
      </c>
      <c r="I1931" s="102" t="s">
        <v>214</v>
      </c>
      <c r="J1931" s="105">
        <v>134800.72596901073</v>
      </c>
      <c r="K1931" s="83">
        <v>134800.72596901073</v>
      </c>
      <c r="L1931" s="102" t="s">
        <v>214</v>
      </c>
      <c r="M1931" s="105">
        <f t="shared" si="36"/>
        <v>369.31705744934447</v>
      </c>
      <c r="N1931" s="83">
        <f t="shared" si="37"/>
        <v>369.31705744934447</v>
      </c>
    </row>
    <row r="1932" spans="1:14" x14ac:dyDescent="0.25">
      <c r="A1932" s="79" t="s">
        <v>390</v>
      </c>
      <c r="B1932" s="133" t="s">
        <v>393</v>
      </c>
      <c r="C1932" s="137" t="s">
        <v>178</v>
      </c>
      <c r="D1932" s="81" t="str">
        <f>IFERROR(IF(C1932="No CAS","",INDEX('DEQ Pollutant List'!$C$7:$C$611,MATCH('5. Pollutant Emissions - MB'!C1932,'DEQ Pollutant List'!$B$7:$B$611,0))),"")</f>
        <v>Chromium VI, chromate and dichromate particulate</v>
      </c>
      <c r="E1932" s="115"/>
      <c r="F1932" s="138" t="s">
        <v>426</v>
      </c>
      <c r="G1932" s="139" t="s">
        <v>426</v>
      </c>
      <c r="H1932" s="104" t="s">
        <v>463</v>
      </c>
      <c r="I1932" s="102" t="s">
        <v>214</v>
      </c>
      <c r="J1932" s="105">
        <v>150.14932348033386</v>
      </c>
      <c r="K1932" s="83">
        <v>150.14932348033386</v>
      </c>
      <c r="L1932" s="102" t="s">
        <v>214</v>
      </c>
      <c r="M1932" s="105">
        <f t="shared" si="36"/>
        <v>0.41136800953516128</v>
      </c>
      <c r="N1932" s="83">
        <f t="shared" si="37"/>
        <v>0.41136800953516128</v>
      </c>
    </row>
    <row r="1933" spans="1:14" x14ac:dyDescent="0.25">
      <c r="A1933" s="79" t="s">
        <v>390</v>
      </c>
      <c r="B1933" s="133" t="s">
        <v>393</v>
      </c>
      <c r="C1933" s="137" t="s">
        <v>425</v>
      </c>
      <c r="D1933" s="81" t="str">
        <f>IFERROR(IF(C1933="No CAS","",INDEX('DEQ Pollutant List'!$C$7:$C$611,MATCH('5. Pollutant Emissions - MB'!C1933,'DEQ Pollutant List'!$B$7:$B$611,0))),"")</f>
        <v>2-Butanone (methyl ethyl ketone)</v>
      </c>
      <c r="E1933" s="115"/>
      <c r="F1933" s="138" t="s">
        <v>426</v>
      </c>
      <c r="G1933" s="139" t="s">
        <v>426</v>
      </c>
      <c r="H1933" s="104" t="s">
        <v>463</v>
      </c>
      <c r="I1933" s="102" t="s">
        <v>214</v>
      </c>
      <c r="J1933" s="105">
        <v>400210.43497521797</v>
      </c>
      <c r="K1933" s="83">
        <v>400210.43497521797</v>
      </c>
      <c r="L1933" s="102" t="s">
        <v>214</v>
      </c>
      <c r="M1933" s="105">
        <f t="shared" si="36"/>
        <v>1096.4669451375835</v>
      </c>
      <c r="N1933" s="83">
        <f t="shared" si="37"/>
        <v>1096.4669451375835</v>
      </c>
    </row>
    <row r="1934" spans="1:14" x14ac:dyDescent="0.25">
      <c r="A1934" s="79" t="s">
        <v>390</v>
      </c>
      <c r="B1934" s="133" t="s">
        <v>393</v>
      </c>
      <c r="C1934" s="137" t="s">
        <v>433</v>
      </c>
      <c r="D1934" s="81" t="str">
        <f>IFERROR(IF(C1934="No CAS","",INDEX('DEQ Pollutant List'!$C$7:$C$611,MATCH('5. Pollutant Emissions - MB'!C1934,'DEQ Pollutant List'!$B$7:$B$611,0))),"")</f>
        <v>t-Butyl acetate</v>
      </c>
      <c r="E1934" s="115"/>
      <c r="F1934" s="138" t="s">
        <v>426</v>
      </c>
      <c r="G1934" s="139" t="s">
        <v>426</v>
      </c>
      <c r="H1934" s="104" t="s">
        <v>463</v>
      </c>
      <c r="I1934" s="102" t="s">
        <v>214</v>
      </c>
      <c r="J1934" s="105">
        <v>0</v>
      </c>
      <c r="K1934" s="83">
        <v>0</v>
      </c>
      <c r="L1934" s="102" t="s">
        <v>214</v>
      </c>
      <c r="M1934" s="105">
        <f t="shared" si="36"/>
        <v>0</v>
      </c>
      <c r="N1934" s="83">
        <f t="shared" si="37"/>
        <v>0</v>
      </c>
    </row>
    <row r="1935" spans="1:14" x14ac:dyDescent="0.25">
      <c r="A1935" s="79" t="s">
        <v>390</v>
      </c>
      <c r="B1935" s="133" t="s">
        <v>393</v>
      </c>
      <c r="C1935" s="137" t="s">
        <v>185</v>
      </c>
      <c r="D1935" s="81" t="str">
        <f>IFERROR(IF(C1935="No CAS","",INDEX('DEQ Pollutant List'!$C$7:$C$611,MATCH('5. Pollutant Emissions - MB'!C1935,'DEQ Pollutant List'!$B$7:$B$611,0))),"")</f>
        <v>Mercury and compounds</v>
      </c>
      <c r="E1935" s="115"/>
      <c r="F1935" s="138" t="s">
        <v>426</v>
      </c>
      <c r="G1935" s="139" t="s">
        <v>426</v>
      </c>
      <c r="H1935" s="104" t="s">
        <v>463</v>
      </c>
      <c r="I1935" s="102" t="s">
        <v>214</v>
      </c>
      <c r="J1935" s="105">
        <v>3.3255294607866534E-3</v>
      </c>
      <c r="K1935" s="83">
        <v>3.3255294607866534E-3</v>
      </c>
      <c r="L1935" s="102" t="s">
        <v>214</v>
      </c>
      <c r="M1935" s="105">
        <f t="shared" si="36"/>
        <v>9.1110396185935702E-6</v>
      </c>
      <c r="N1935" s="83">
        <f t="shared" si="37"/>
        <v>9.1110396185935702E-6</v>
      </c>
    </row>
    <row r="1936" spans="1:14" x14ac:dyDescent="0.25">
      <c r="A1936" s="79" t="s">
        <v>390</v>
      </c>
      <c r="B1936" s="133" t="s">
        <v>393</v>
      </c>
      <c r="C1936" s="137" t="s">
        <v>183</v>
      </c>
      <c r="D1936" s="81" t="str">
        <f>IFERROR(IF(C1936="No CAS","",INDEX('DEQ Pollutant List'!$C$7:$C$611,MATCH('5. Pollutant Emissions - MB'!C1936,'DEQ Pollutant List'!$B$7:$B$611,0))),"")</f>
        <v>Lead and compounds</v>
      </c>
      <c r="E1936" s="115"/>
      <c r="F1936" s="138" t="s">
        <v>426</v>
      </c>
      <c r="G1936" s="139" t="s">
        <v>426</v>
      </c>
      <c r="H1936" s="104" t="s">
        <v>463</v>
      </c>
      <c r="I1936" s="102" t="s">
        <v>214</v>
      </c>
      <c r="J1936" s="105">
        <v>5.7788952586412456E-3</v>
      </c>
      <c r="K1936" s="83">
        <v>5.7788952586412456E-3</v>
      </c>
      <c r="L1936" s="102" t="s">
        <v>214</v>
      </c>
      <c r="M1936" s="105">
        <f t="shared" si="36"/>
        <v>1.5832589749702043E-5</v>
      </c>
      <c r="N1936" s="83">
        <f t="shared" si="37"/>
        <v>1.5832589749702043E-5</v>
      </c>
    </row>
    <row r="1937" spans="1:14" x14ac:dyDescent="0.25">
      <c r="A1937" s="79" t="s">
        <v>390</v>
      </c>
      <c r="B1937" s="133" t="s">
        <v>393</v>
      </c>
      <c r="C1937" s="137" t="s">
        <v>424</v>
      </c>
      <c r="D1937" s="81" t="str">
        <f>IFERROR(IF(C1937="No CAS","",INDEX('DEQ Pollutant List'!$C$7:$C$611,MATCH('5. Pollutant Emissions - MB'!C1937,'DEQ Pollutant List'!$B$7:$B$611,0))),"")</f>
        <v>Isopropyl alcohol</v>
      </c>
      <c r="E1937" s="115"/>
      <c r="F1937" s="138" t="s">
        <v>426</v>
      </c>
      <c r="G1937" s="139" t="s">
        <v>426</v>
      </c>
      <c r="H1937" s="104" t="s">
        <v>463</v>
      </c>
      <c r="I1937" s="102" t="s">
        <v>214</v>
      </c>
      <c r="J1937" s="105">
        <v>39671.005216202357</v>
      </c>
      <c r="K1937" s="83">
        <v>39671.005216202357</v>
      </c>
      <c r="L1937" s="102" t="s">
        <v>214</v>
      </c>
      <c r="M1937" s="105">
        <f t="shared" si="36"/>
        <v>108.68768552384208</v>
      </c>
      <c r="N1937" s="83">
        <f t="shared" si="37"/>
        <v>108.68768552384208</v>
      </c>
    </row>
    <row r="1938" spans="1:14" x14ac:dyDescent="0.25">
      <c r="A1938" s="79" t="s">
        <v>390</v>
      </c>
      <c r="B1938" s="133" t="s">
        <v>393</v>
      </c>
      <c r="C1938" s="137" t="s">
        <v>420</v>
      </c>
      <c r="D1938" s="81" t="str">
        <f>IFERROR(IF(C1938="No CAS","",INDEX('DEQ Pollutant List'!$C$7:$C$611,MATCH('5. Pollutant Emissions - MB'!C1938,'DEQ Pollutant List'!$B$7:$B$611,0))),"")</f>
        <v>Acetone</v>
      </c>
      <c r="E1938" s="115"/>
      <c r="F1938" s="138" t="s">
        <v>426</v>
      </c>
      <c r="G1938" s="139" t="s">
        <v>426</v>
      </c>
      <c r="H1938" s="104" t="s">
        <v>463</v>
      </c>
      <c r="I1938" s="102" t="s">
        <v>214</v>
      </c>
      <c r="J1938" s="105">
        <v>338759.27003247314</v>
      </c>
      <c r="K1938" s="83">
        <v>338759.27003247314</v>
      </c>
      <c r="L1938" s="102" t="s">
        <v>214</v>
      </c>
      <c r="M1938" s="105">
        <f t="shared" si="36"/>
        <v>928.10758913006339</v>
      </c>
      <c r="N1938" s="83">
        <f t="shared" si="37"/>
        <v>928.10758913006339</v>
      </c>
    </row>
    <row r="1939" spans="1:14" x14ac:dyDescent="0.25">
      <c r="A1939" s="79" t="s">
        <v>390</v>
      </c>
      <c r="B1939" s="133" t="s">
        <v>393</v>
      </c>
      <c r="C1939" s="137" t="s">
        <v>423</v>
      </c>
      <c r="D1939" s="81" t="str">
        <f>IFERROR(IF(C1939="No CAS","",INDEX('DEQ Pollutant List'!$C$7:$C$611,MATCH('5. Pollutant Emissions - MB'!C1939,'DEQ Pollutant List'!$B$7:$B$611,0))),"")</f>
        <v>Propylene glycol monomethyl ether</v>
      </c>
      <c r="E1939" s="115"/>
      <c r="F1939" s="138" t="s">
        <v>426</v>
      </c>
      <c r="G1939" s="139" t="s">
        <v>426</v>
      </c>
      <c r="H1939" s="104" t="s">
        <v>463</v>
      </c>
      <c r="I1939" s="102" t="s">
        <v>214</v>
      </c>
      <c r="J1939" s="105">
        <v>264559.40058164479</v>
      </c>
      <c r="K1939" s="83">
        <v>264559.40058164479</v>
      </c>
      <c r="L1939" s="102" t="s">
        <v>214</v>
      </c>
      <c r="M1939" s="105">
        <f t="shared" si="36"/>
        <v>724.82027556615014</v>
      </c>
      <c r="N1939" s="83">
        <f t="shared" si="37"/>
        <v>724.82027556615014</v>
      </c>
    </row>
    <row r="1940" spans="1:14" x14ac:dyDescent="0.25">
      <c r="A1940" s="79" t="s">
        <v>390</v>
      </c>
      <c r="B1940" s="133" t="s">
        <v>393</v>
      </c>
      <c r="C1940" s="137" t="s">
        <v>179</v>
      </c>
      <c r="D1940" s="81" t="str">
        <f>IFERROR(IF(C1940="No CAS","",INDEX('DEQ Pollutant List'!$C$7:$C$611,MATCH('5. Pollutant Emissions - MB'!C1940,'DEQ Pollutant List'!$B$7:$B$611,0))),"")</f>
        <v>Cobalt and compounds</v>
      </c>
      <c r="E1940" s="115"/>
      <c r="F1940" s="138" t="s">
        <v>426</v>
      </c>
      <c r="G1940" s="139" t="s">
        <v>426</v>
      </c>
      <c r="H1940" s="104" t="s">
        <v>463</v>
      </c>
      <c r="I1940" s="102" t="s">
        <v>214</v>
      </c>
      <c r="J1940" s="105">
        <v>212.06274822407647</v>
      </c>
      <c r="K1940" s="83">
        <v>212.06274822407647</v>
      </c>
      <c r="L1940" s="102" t="s">
        <v>214</v>
      </c>
      <c r="M1940" s="105">
        <f t="shared" si="36"/>
        <v>0.58099383075089439</v>
      </c>
      <c r="N1940" s="83">
        <f t="shared" si="37"/>
        <v>0.58099383075089439</v>
      </c>
    </row>
    <row r="1941" spans="1:14" x14ac:dyDescent="0.25">
      <c r="A1941" s="79" t="s">
        <v>390</v>
      </c>
      <c r="B1941" s="133" t="s">
        <v>393</v>
      </c>
      <c r="C1941" s="137" t="s">
        <v>434</v>
      </c>
      <c r="D1941" s="81" t="str">
        <f>IFERROR(IF(C1941="No CAS","",INDEX('DEQ Pollutant List'!$C$7:$C$611,MATCH('5. Pollutant Emissions - MB'!C1941,'DEQ Pollutant List'!$B$7:$B$611,0))),"")</f>
        <v>Sulfuric acid</v>
      </c>
      <c r="E1941" s="115"/>
      <c r="F1941" s="138" t="s">
        <v>426</v>
      </c>
      <c r="G1941" s="139" t="s">
        <v>426</v>
      </c>
      <c r="H1941" s="104" t="s">
        <v>463</v>
      </c>
      <c r="I1941" s="102" t="s">
        <v>214</v>
      </c>
      <c r="J1941" s="105">
        <v>0</v>
      </c>
      <c r="K1941" s="83">
        <v>0</v>
      </c>
      <c r="L1941" s="102" t="s">
        <v>214</v>
      </c>
      <c r="M1941" s="105">
        <f t="shared" si="36"/>
        <v>0</v>
      </c>
      <c r="N1941" s="83">
        <f t="shared" si="37"/>
        <v>0</v>
      </c>
    </row>
    <row r="1942" spans="1:14" x14ac:dyDescent="0.25">
      <c r="A1942" s="79" t="s">
        <v>390</v>
      </c>
      <c r="B1942" s="133" t="s">
        <v>393</v>
      </c>
      <c r="C1942" s="137" t="s">
        <v>435</v>
      </c>
      <c r="D1942" s="81" t="str">
        <f>IFERROR(IF(C1942="No CAS","",INDEX('DEQ Pollutant List'!$C$7:$C$611,MATCH('5. Pollutant Emissions - MB'!C1942,'DEQ Pollutant List'!$B$7:$B$611,0))),"")</f>
        <v>Hexachlorobenzene</v>
      </c>
      <c r="E1942" s="115"/>
      <c r="F1942" s="138" t="s">
        <v>426</v>
      </c>
      <c r="G1942" s="139" t="s">
        <v>426</v>
      </c>
      <c r="H1942" s="104" t="s">
        <v>463</v>
      </c>
      <c r="I1942" s="102" t="s">
        <v>214</v>
      </c>
      <c r="J1942" s="105">
        <v>0.37412206433849821</v>
      </c>
      <c r="K1942" s="83">
        <v>0.37412206433849821</v>
      </c>
      <c r="L1942" s="102" t="s">
        <v>214</v>
      </c>
      <c r="M1942" s="105">
        <f t="shared" si="36"/>
        <v>1.0249919570917759E-3</v>
      </c>
      <c r="N1942" s="83">
        <f t="shared" si="37"/>
        <v>1.0249919570917759E-3</v>
      </c>
    </row>
    <row r="1943" spans="1:14" x14ac:dyDescent="0.25">
      <c r="A1943" s="79" t="s">
        <v>390</v>
      </c>
      <c r="B1943" s="133" t="s">
        <v>393</v>
      </c>
      <c r="C1943" s="137" t="s">
        <v>180</v>
      </c>
      <c r="D1943" s="81" t="str">
        <f>IFERROR(IF(C1943="No CAS","",INDEX('DEQ Pollutant List'!$C$7:$C$611,MATCH('5. Pollutant Emissions - MB'!C1943,'DEQ Pollutant List'!$B$7:$B$611,0))),"")</f>
        <v>Copper and compounds</v>
      </c>
      <c r="E1943" s="115"/>
      <c r="F1943" s="138" t="s">
        <v>426</v>
      </c>
      <c r="G1943" s="139" t="s">
        <v>426</v>
      </c>
      <c r="H1943" s="104" t="s">
        <v>463</v>
      </c>
      <c r="I1943" s="102" t="s">
        <v>214</v>
      </c>
      <c r="J1943" s="105">
        <v>25.275136119189529</v>
      </c>
      <c r="K1943" s="83">
        <v>25.275136119189529</v>
      </c>
      <c r="L1943" s="102" t="s">
        <v>214</v>
      </c>
      <c r="M1943" s="105">
        <f t="shared" si="36"/>
        <v>6.9246948271752137E-2</v>
      </c>
      <c r="N1943" s="83">
        <f t="shared" si="37"/>
        <v>6.9246948271752137E-2</v>
      </c>
    </row>
    <row r="1944" spans="1:14" x14ac:dyDescent="0.25">
      <c r="A1944" s="79" t="s">
        <v>390</v>
      </c>
      <c r="B1944" s="133" t="s">
        <v>393</v>
      </c>
      <c r="C1944" s="137" t="s">
        <v>184</v>
      </c>
      <c r="D1944" s="81" t="str">
        <f>IFERROR(IF(C1944="No CAS","",INDEX('DEQ Pollutant List'!$C$7:$C$611,MATCH('5. Pollutant Emissions - MB'!C1944,'DEQ Pollutant List'!$B$7:$B$611,0))),"")</f>
        <v>Manganese and compounds</v>
      </c>
      <c r="E1944" s="115"/>
      <c r="F1944" s="138" t="s">
        <v>426</v>
      </c>
      <c r="G1944" s="139" t="s">
        <v>426</v>
      </c>
      <c r="H1944" s="104" t="s">
        <v>463</v>
      </c>
      <c r="I1944" s="102" t="s">
        <v>214</v>
      </c>
      <c r="J1944" s="105">
        <v>0</v>
      </c>
      <c r="K1944" s="83">
        <v>0</v>
      </c>
      <c r="L1944" s="102" t="s">
        <v>214</v>
      </c>
      <c r="M1944" s="105">
        <f t="shared" si="36"/>
        <v>0</v>
      </c>
      <c r="N1944" s="83">
        <f t="shared" si="37"/>
        <v>0</v>
      </c>
    </row>
    <row r="1945" spans="1:14" x14ac:dyDescent="0.25">
      <c r="A1945" s="79" t="s">
        <v>390</v>
      </c>
      <c r="B1945" s="133" t="s">
        <v>393</v>
      </c>
      <c r="C1945" s="137" t="s">
        <v>436</v>
      </c>
      <c r="D1945" s="81" t="str">
        <f>IFERROR(IF(C1945="No CAS","",INDEX('DEQ Pollutant List'!$C$7:$C$611,MATCH('5. Pollutant Emissions - MB'!C1945,'DEQ Pollutant List'!$B$7:$B$611,0))),"")</f>
        <v>1,2,3-Trimethylbenzene</v>
      </c>
      <c r="E1945" s="115"/>
      <c r="F1945" s="138" t="s">
        <v>426</v>
      </c>
      <c r="G1945" s="139" t="s">
        <v>426</v>
      </c>
      <c r="H1945" s="104" t="s">
        <v>463</v>
      </c>
      <c r="I1945" s="102" t="s">
        <v>214</v>
      </c>
      <c r="J1945" s="105">
        <v>0</v>
      </c>
      <c r="K1945" s="83">
        <v>0</v>
      </c>
      <c r="L1945" s="102" t="s">
        <v>214</v>
      </c>
      <c r="M1945" s="105">
        <f t="shared" si="36"/>
        <v>0</v>
      </c>
      <c r="N1945" s="83">
        <f t="shared" si="37"/>
        <v>0</v>
      </c>
    </row>
    <row r="1946" spans="1:14" x14ac:dyDescent="0.25">
      <c r="A1946" s="79" t="s">
        <v>390</v>
      </c>
      <c r="B1946" s="133" t="s">
        <v>393</v>
      </c>
      <c r="C1946" s="137" t="s">
        <v>437</v>
      </c>
      <c r="D1946" s="81" t="str">
        <f>IFERROR(IF(C1946="No CAS","",INDEX('DEQ Pollutant List'!$C$7:$C$611,MATCH('5. Pollutant Emissions - MB'!C1946,'DEQ Pollutant List'!$B$7:$B$611,0))),"")</f>
        <v>1,3,5-Trimethylbenzene</v>
      </c>
      <c r="E1946" s="115"/>
      <c r="F1946" s="138" t="s">
        <v>426</v>
      </c>
      <c r="G1946" s="139" t="s">
        <v>426</v>
      </c>
      <c r="H1946" s="104" t="s">
        <v>463</v>
      </c>
      <c r="I1946" s="102" t="s">
        <v>214</v>
      </c>
      <c r="J1946" s="105">
        <v>2515</v>
      </c>
      <c r="K1946" s="83">
        <v>2515</v>
      </c>
      <c r="L1946" s="102" t="s">
        <v>214</v>
      </c>
      <c r="M1946" s="105">
        <f t="shared" ref="M1946" si="38">J1946/365</f>
        <v>6.8904109589041092</v>
      </c>
      <c r="N1946" s="83">
        <f t="shared" ref="N1946" si="39">K1946/365</f>
        <v>6.8904109589041092</v>
      </c>
    </row>
    <row r="1947" spans="1:14" x14ac:dyDescent="0.25">
      <c r="A1947" s="79" t="s">
        <v>394</v>
      </c>
      <c r="B1947" s="133" t="s">
        <v>293</v>
      </c>
      <c r="C1947" s="137" t="s">
        <v>191</v>
      </c>
      <c r="D1947" s="81" t="str">
        <f>IFERROR(IF(C1947="No CAS","",INDEX('DEQ Pollutant List'!$C$7:$C$611,MATCH('5. Pollutant Emissions - MB'!C1947,'DEQ Pollutant List'!$B$7:$B$611,0))),"")</f>
        <v>Xylene (mixture), including m-xylene, o-xylene, p-xylene</v>
      </c>
      <c r="E1947" s="115"/>
      <c r="F1947" s="138">
        <v>0</v>
      </c>
      <c r="G1947" s="139">
        <v>0.01</v>
      </c>
      <c r="H1947" s="104"/>
      <c r="I1947" s="102" cm="1">
        <f t="array" ref="I1947">((_xlfn.XLOOKUP(B1947,'4. Material Balance Activities'!$C$398:$C$446,'4. Material Balance Activities'!$G$398:$G$446,NA,0,1)-_xlfn.XLOOKUP(B1947,'4. Material Balance Activities'!$C$398:$C$446,'4. Material Balance Activities'!$M$398:$M$446,NA,0,1))*G1947)*(1-F1947)</f>
        <v>5.9013240000000007</v>
      </c>
      <c r="J1947" s="105" t="s">
        <v>214</v>
      </c>
      <c r="K1947" s="83" t="s">
        <v>214</v>
      </c>
      <c r="L1947" s="102" cm="1">
        <f t="array" ref="L1947">((_xlfn.XLOOKUP(B1947,'4. Material Balance Activities'!$C$398:$C$446,'4. Material Balance Activities'!$J$398:$J$446,NA,0,1)-_xlfn.XLOOKUP(B1947,'4. Material Balance Activities'!$C$398:$C$446,'4. Material Balance Activities'!$P$398:$P$446,NA,0,1))*G1947)*(1-F1947)</f>
        <v>2.3795661290322585E-2</v>
      </c>
      <c r="M1947" s="105" t="s">
        <v>214</v>
      </c>
      <c r="N1947" s="83" t="s">
        <v>214</v>
      </c>
    </row>
    <row r="1948" spans="1:14" x14ac:dyDescent="0.25">
      <c r="A1948" s="79" t="s">
        <v>394</v>
      </c>
      <c r="B1948" s="133" t="s">
        <v>293</v>
      </c>
      <c r="C1948" s="137" t="s">
        <v>181</v>
      </c>
      <c r="D1948" s="81" t="str">
        <f>IFERROR(IF(C1948="No CAS","",INDEX('DEQ Pollutant List'!$C$7:$C$611,MATCH('5. Pollutant Emissions - MB'!C1948,'DEQ Pollutant List'!$B$7:$B$611,0))),"")</f>
        <v>Ethyl benzene</v>
      </c>
      <c r="E1948" s="115"/>
      <c r="F1948" s="138">
        <v>0</v>
      </c>
      <c r="G1948" s="139">
        <v>0.01</v>
      </c>
      <c r="H1948" s="104"/>
      <c r="I1948" s="102" cm="1">
        <f t="array" ref="I1948">((_xlfn.XLOOKUP(B1948,'4. Material Balance Activities'!$C$398:$C$446,'4. Material Balance Activities'!$G$398:$G$446,NA,0,1)-_xlfn.XLOOKUP(B1948,'4. Material Balance Activities'!$C$398:$C$446,'4. Material Balance Activities'!$M$398:$M$446,NA,0,1))*G1948)*(1-F1948)</f>
        <v>5.9013240000000007</v>
      </c>
      <c r="J1948" s="105" t="s">
        <v>214</v>
      </c>
      <c r="K1948" s="83" t="s">
        <v>214</v>
      </c>
      <c r="L1948" s="102" cm="1">
        <f t="array" ref="L1948">((_xlfn.XLOOKUP(B1948,'4. Material Balance Activities'!$C$398:$C$446,'4. Material Balance Activities'!$J$398:$J$446,NA,0,1)-_xlfn.XLOOKUP(B1948,'4. Material Balance Activities'!$C$398:$C$446,'4. Material Balance Activities'!$P$398:$P$446,NA,0,1))*G1948)*(1-F1948)</f>
        <v>2.3795661290322585E-2</v>
      </c>
      <c r="M1948" s="105" t="s">
        <v>214</v>
      </c>
      <c r="N1948" s="83" t="s">
        <v>214</v>
      </c>
    </row>
    <row r="1949" spans="1:14" x14ac:dyDescent="0.25">
      <c r="A1949" s="79" t="s">
        <v>394</v>
      </c>
      <c r="B1949" s="133" t="s">
        <v>293</v>
      </c>
      <c r="C1949" s="137" t="s">
        <v>428</v>
      </c>
      <c r="D1949" s="81" t="str">
        <f>IFERROR(IF(C1949="No CAS","",INDEX('DEQ Pollutant List'!$C$7:$C$611,MATCH('5. Pollutant Emissions - MB'!C1949,'DEQ Pollutant List'!$B$7:$B$611,0))),"")</f>
        <v>Isopropylbenzene (cumene)</v>
      </c>
      <c r="E1949" s="115"/>
      <c r="F1949" s="138">
        <v>0</v>
      </c>
      <c r="G1949" s="139">
        <v>1E-3</v>
      </c>
      <c r="H1949" s="104"/>
      <c r="I1949" s="102" cm="1">
        <f t="array" ref="I1949">((_xlfn.XLOOKUP(B1949,'4. Material Balance Activities'!$C$398:$C$446,'4. Material Balance Activities'!$G$398:$G$446,NA,0,1)-_xlfn.XLOOKUP(B1949,'4. Material Balance Activities'!$C$398:$C$446,'4. Material Balance Activities'!$M$398:$M$446,NA,0,1))*G1949)*(1-F1949)</f>
        <v>0.59013240000000011</v>
      </c>
      <c r="J1949" s="105" t="s">
        <v>214</v>
      </c>
      <c r="K1949" s="83" t="s">
        <v>214</v>
      </c>
      <c r="L1949" s="102" cm="1">
        <f t="array" ref="L1949">((_xlfn.XLOOKUP(B1949,'4. Material Balance Activities'!$C$398:$C$446,'4. Material Balance Activities'!$J$398:$J$446,NA,0,1)-_xlfn.XLOOKUP(B1949,'4. Material Balance Activities'!$C$398:$C$446,'4. Material Balance Activities'!$P$398:$P$446,NA,0,1))*G1949)*(1-F1949)</f>
        <v>2.3795661290322585E-3</v>
      </c>
      <c r="M1949" s="105" t="s">
        <v>214</v>
      </c>
      <c r="N1949" s="83" t="s">
        <v>214</v>
      </c>
    </row>
    <row r="1950" spans="1:14" x14ac:dyDescent="0.25">
      <c r="A1950" s="79" t="s">
        <v>394</v>
      </c>
      <c r="B1950" s="133" t="s">
        <v>293</v>
      </c>
      <c r="C1950" s="137" t="s">
        <v>430</v>
      </c>
      <c r="D1950" s="81" t="str">
        <f>IFERROR(IF(C1950="No CAS","",INDEX('DEQ Pollutant List'!$C$7:$C$611,MATCH('5. Pollutant Emissions - MB'!C1950,'DEQ Pollutant List'!$B$7:$B$611,0))),"")</f>
        <v>n-Butyl alcohol</v>
      </c>
      <c r="E1950" s="115"/>
      <c r="F1950" s="138">
        <v>0</v>
      </c>
      <c r="G1950" s="139">
        <v>0.01</v>
      </c>
      <c r="H1950" s="104"/>
      <c r="I1950" s="102" cm="1">
        <f t="array" ref="I1950">((_xlfn.XLOOKUP(B1950,'4. Material Balance Activities'!$C$398:$C$446,'4. Material Balance Activities'!$G$398:$G$446,NA,0,1)-_xlfn.XLOOKUP(B1950,'4. Material Balance Activities'!$C$398:$C$446,'4. Material Balance Activities'!$M$398:$M$446,NA,0,1))*G1950)*(1-F1950)</f>
        <v>5.9013240000000007</v>
      </c>
      <c r="J1950" s="105" t="s">
        <v>214</v>
      </c>
      <c r="K1950" s="83" t="s">
        <v>214</v>
      </c>
      <c r="L1950" s="102" cm="1">
        <f t="array" ref="L1950">((_xlfn.XLOOKUP(B1950,'4. Material Balance Activities'!$C$398:$C$446,'4. Material Balance Activities'!$J$398:$J$446,NA,0,1)-_xlfn.XLOOKUP(B1950,'4. Material Balance Activities'!$C$398:$C$446,'4. Material Balance Activities'!$P$398:$P$446,NA,0,1))*G1950)*(1-F1950)</f>
        <v>2.3795661290322585E-2</v>
      </c>
      <c r="M1950" s="105" t="s">
        <v>214</v>
      </c>
      <c r="N1950" s="83" t="s">
        <v>214</v>
      </c>
    </row>
    <row r="1951" spans="1:14" x14ac:dyDescent="0.25">
      <c r="A1951" s="79" t="s">
        <v>394</v>
      </c>
      <c r="B1951" s="133" t="s">
        <v>293</v>
      </c>
      <c r="C1951" s="137" t="s">
        <v>436</v>
      </c>
      <c r="D1951" s="81" t="str">
        <f>IFERROR(IF(C1951="No CAS","",INDEX('DEQ Pollutant List'!$C$7:$C$611,MATCH('5. Pollutant Emissions - MB'!C1951,'DEQ Pollutant List'!$B$7:$B$611,0))),"")</f>
        <v>1,2,3-Trimethylbenzene</v>
      </c>
      <c r="E1951" s="115"/>
      <c r="F1951" s="138">
        <v>0</v>
      </c>
      <c r="G1951" s="139">
        <v>0.01</v>
      </c>
      <c r="H1951" s="104"/>
      <c r="I1951" s="102" cm="1">
        <f t="array" ref="I1951">((_xlfn.XLOOKUP(B1951,'4. Material Balance Activities'!$C$398:$C$446,'4. Material Balance Activities'!$G$398:$G$446,NA,0,1)-_xlfn.XLOOKUP(B1951,'4. Material Balance Activities'!$C$398:$C$446,'4. Material Balance Activities'!$M$398:$M$446,NA,0,1))*G1951)*(1-F1951)</f>
        <v>5.9013240000000007</v>
      </c>
      <c r="J1951" s="105" t="s">
        <v>214</v>
      </c>
      <c r="K1951" s="83" t="s">
        <v>214</v>
      </c>
      <c r="L1951" s="102" cm="1">
        <f t="array" ref="L1951">((_xlfn.XLOOKUP(B1951,'4. Material Balance Activities'!$C$398:$C$446,'4. Material Balance Activities'!$J$398:$J$446,NA,0,1)-_xlfn.XLOOKUP(B1951,'4. Material Balance Activities'!$C$398:$C$446,'4. Material Balance Activities'!$P$398:$P$446,NA,0,1))*G1951)*(1-F1951)</f>
        <v>2.3795661290322585E-2</v>
      </c>
      <c r="M1951" s="105" t="s">
        <v>214</v>
      </c>
      <c r="N1951" s="83" t="s">
        <v>214</v>
      </c>
    </row>
    <row r="1952" spans="1:14" x14ac:dyDescent="0.25">
      <c r="A1952" s="79" t="s">
        <v>394</v>
      </c>
      <c r="B1952" s="133" t="s">
        <v>295</v>
      </c>
      <c r="C1952" s="137" t="s">
        <v>191</v>
      </c>
      <c r="D1952" s="81" t="str">
        <f>IFERROR(IF(C1952="No CAS","",INDEX('DEQ Pollutant List'!$C$7:$C$611,MATCH('5. Pollutant Emissions - MB'!C1952,'DEQ Pollutant List'!$B$7:$B$611,0))),"")</f>
        <v>Xylene (mixture), including m-xylene, o-xylene, p-xylene</v>
      </c>
      <c r="E1952" s="115"/>
      <c r="F1952" s="138">
        <v>0</v>
      </c>
      <c r="G1952" s="139">
        <v>1E-3</v>
      </c>
      <c r="H1952" s="104"/>
      <c r="I1952" s="102" cm="1">
        <f t="array" ref="I1952">((_xlfn.XLOOKUP(B1952,'4. Material Balance Activities'!$C$398:$C$446,'4. Material Balance Activities'!$G$398:$G$446,NA,0,1)-_xlfn.XLOOKUP(B1952,'4. Material Balance Activities'!$C$398:$C$446,'4. Material Balance Activities'!$M$398:$M$446,NA,0,1))*G1952)*(1-F1952)</f>
        <v>0.68468400000000007</v>
      </c>
      <c r="J1952" s="105" t="s">
        <v>214</v>
      </c>
      <c r="K1952" s="83" t="s">
        <v>214</v>
      </c>
      <c r="L1952" s="102" cm="1">
        <f t="array" ref="L1952">((_xlfn.XLOOKUP(B1952,'4. Material Balance Activities'!$C$398:$C$446,'4. Material Balance Activities'!$J$398:$J$446,NA,0,1)-_xlfn.XLOOKUP(B1952,'4. Material Balance Activities'!$C$398:$C$446,'4. Material Balance Activities'!$P$398:$P$446,NA,0,1))*G1952)*(1-F1952)</f>
        <v>2.7608225806451617E-3</v>
      </c>
      <c r="M1952" s="105" t="s">
        <v>214</v>
      </c>
      <c r="N1952" s="83" t="s">
        <v>214</v>
      </c>
    </row>
    <row r="1953" spans="1:14" x14ac:dyDescent="0.25">
      <c r="A1953" s="79" t="s">
        <v>394</v>
      </c>
      <c r="B1953" s="133" t="s">
        <v>295</v>
      </c>
      <c r="C1953" s="137" t="s">
        <v>181</v>
      </c>
      <c r="D1953" s="81" t="str">
        <f>IFERROR(IF(C1953="No CAS","",INDEX('DEQ Pollutant List'!$C$7:$C$611,MATCH('5. Pollutant Emissions - MB'!C1953,'DEQ Pollutant List'!$B$7:$B$611,0))),"")</f>
        <v>Ethyl benzene</v>
      </c>
      <c r="E1953" s="115"/>
      <c r="F1953" s="138">
        <v>0</v>
      </c>
      <c r="G1953" s="139">
        <v>2E-3</v>
      </c>
      <c r="H1953" s="104"/>
      <c r="I1953" s="102" cm="1">
        <f t="array" ref="I1953">((_xlfn.XLOOKUP(B1953,'4. Material Balance Activities'!$C$398:$C$446,'4. Material Balance Activities'!$G$398:$G$446,NA,0,1)-_xlfn.XLOOKUP(B1953,'4. Material Balance Activities'!$C$398:$C$446,'4. Material Balance Activities'!$M$398:$M$446,NA,0,1))*G1953)*(1-F1953)</f>
        <v>1.3693680000000001</v>
      </c>
      <c r="J1953" s="105" t="s">
        <v>214</v>
      </c>
      <c r="K1953" s="83" t="s">
        <v>214</v>
      </c>
      <c r="L1953" s="102" cm="1">
        <f t="array" ref="L1953">((_xlfn.XLOOKUP(B1953,'4. Material Balance Activities'!$C$398:$C$446,'4. Material Balance Activities'!$J$398:$J$446,NA,0,1)-_xlfn.XLOOKUP(B1953,'4. Material Balance Activities'!$C$398:$C$446,'4. Material Balance Activities'!$P$398:$P$446,NA,0,1))*G1953)*(1-F1953)</f>
        <v>5.5216451612903235E-3</v>
      </c>
      <c r="M1953" s="105" t="s">
        <v>214</v>
      </c>
      <c r="N1953" s="83" t="s">
        <v>214</v>
      </c>
    </row>
    <row r="1954" spans="1:14" x14ac:dyDescent="0.25">
      <c r="A1954" s="79" t="s">
        <v>394</v>
      </c>
      <c r="B1954" s="133" t="s">
        <v>295</v>
      </c>
      <c r="C1954" s="137" t="s">
        <v>428</v>
      </c>
      <c r="D1954" s="81" t="str">
        <f>IFERROR(IF(C1954="No CAS","",INDEX('DEQ Pollutant List'!$C$7:$C$611,MATCH('5. Pollutant Emissions - MB'!C1954,'DEQ Pollutant List'!$B$7:$B$611,0))),"")</f>
        <v>Isopropylbenzene (cumene)</v>
      </c>
      <c r="E1954" s="115"/>
      <c r="F1954" s="138">
        <v>0</v>
      </c>
      <c r="G1954" s="139">
        <v>0.02</v>
      </c>
      <c r="H1954" s="104"/>
      <c r="I1954" s="102" cm="1">
        <f t="array" ref="I1954">((_xlfn.XLOOKUP(B1954,'4. Material Balance Activities'!$C$398:$C$446,'4. Material Balance Activities'!$G$398:$G$446,NA,0,1)-_xlfn.XLOOKUP(B1954,'4. Material Balance Activities'!$C$398:$C$446,'4. Material Balance Activities'!$M$398:$M$446,NA,0,1))*G1954)*(1-F1954)</f>
        <v>13.693680000000002</v>
      </c>
      <c r="J1954" s="105" t="s">
        <v>214</v>
      </c>
      <c r="K1954" s="83" t="s">
        <v>214</v>
      </c>
      <c r="L1954" s="102" cm="1">
        <f t="array" ref="L1954">((_xlfn.XLOOKUP(B1954,'4. Material Balance Activities'!$C$398:$C$446,'4. Material Balance Activities'!$J$398:$J$446,NA,0,1)-_xlfn.XLOOKUP(B1954,'4. Material Balance Activities'!$C$398:$C$446,'4. Material Balance Activities'!$P$398:$P$446,NA,0,1))*G1954)*(1-F1954)</f>
        <v>5.5216451612903235E-2</v>
      </c>
      <c r="M1954" s="105" t="s">
        <v>214</v>
      </c>
      <c r="N1954" s="83" t="s">
        <v>214</v>
      </c>
    </row>
    <row r="1955" spans="1:14" x14ac:dyDescent="0.25">
      <c r="A1955" s="79" t="s">
        <v>394</v>
      </c>
      <c r="B1955" s="133" t="s">
        <v>295</v>
      </c>
      <c r="C1955" s="137" t="s">
        <v>430</v>
      </c>
      <c r="D1955" s="81" t="str">
        <f>IFERROR(IF(C1955="No CAS","",INDEX('DEQ Pollutant List'!$C$7:$C$611,MATCH('5. Pollutant Emissions - MB'!C1955,'DEQ Pollutant List'!$B$7:$B$611,0))),"")</f>
        <v>n-Butyl alcohol</v>
      </c>
      <c r="E1955" s="115"/>
      <c r="F1955" s="138">
        <v>0</v>
      </c>
      <c r="G1955" s="139">
        <v>0.01</v>
      </c>
      <c r="H1955" s="104"/>
      <c r="I1955" s="102" cm="1">
        <f t="array" ref="I1955">((_xlfn.XLOOKUP(B1955,'4. Material Balance Activities'!$C$398:$C$446,'4. Material Balance Activities'!$G$398:$G$446,NA,0,1)-_xlfn.XLOOKUP(B1955,'4. Material Balance Activities'!$C$398:$C$446,'4. Material Balance Activities'!$M$398:$M$446,NA,0,1))*G1955)*(1-F1955)</f>
        <v>6.8468400000000011</v>
      </c>
      <c r="J1955" s="105" t="s">
        <v>214</v>
      </c>
      <c r="K1955" s="83" t="s">
        <v>214</v>
      </c>
      <c r="L1955" s="102" cm="1">
        <f t="array" ref="L1955">((_xlfn.XLOOKUP(B1955,'4. Material Balance Activities'!$C$398:$C$446,'4. Material Balance Activities'!$J$398:$J$446,NA,0,1)-_xlfn.XLOOKUP(B1955,'4. Material Balance Activities'!$C$398:$C$446,'4. Material Balance Activities'!$P$398:$P$446,NA,0,1))*G1955)*(1-F1955)</f>
        <v>2.7608225806451617E-2</v>
      </c>
      <c r="M1955" s="105" t="s">
        <v>214</v>
      </c>
      <c r="N1955" s="83" t="s">
        <v>214</v>
      </c>
    </row>
    <row r="1956" spans="1:14" x14ac:dyDescent="0.25">
      <c r="A1956" s="79" t="s">
        <v>394</v>
      </c>
      <c r="B1956" s="133" t="s">
        <v>295</v>
      </c>
      <c r="C1956" s="137" t="s">
        <v>436</v>
      </c>
      <c r="D1956" s="81" t="str">
        <f>IFERROR(IF(C1956="No CAS","",INDEX('DEQ Pollutant List'!$C$7:$C$611,MATCH('5. Pollutant Emissions - MB'!C1956,'DEQ Pollutant List'!$B$7:$B$611,0))),"")</f>
        <v>1,2,3-Trimethylbenzene</v>
      </c>
      <c r="E1956" s="115"/>
      <c r="F1956" s="138">
        <v>0</v>
      </c>
      <c r="G1956" s="139">
        <v>1E-3</v>
      </c>
      <c r="H1956" s="104"/>
      <c r="I1956" s="102" cm="1">
        <f t="array" ref="I1956">((_xlfn.XLOOKUP(B1956,'4. Material Balance Activities'!$C$398:$C$446,'4. Material Balance Activities'!$G$398:$G$446,NA,0,1)-_xlfn.XLOOKUP(B1956,'4. Material Balance Activities'!$C$398:$C$446,'4. Material Balance Activities'!$M$398:$M$446,NA,0,1))*G1956)*(1-F1956)</f>
        <v>0.68468400000000007</v>
      </c>
      <c r="J1956" s="105" t="s">
        <v>214</v>
      </c>
      <c r="K1956" s="83" t="s">
        <v>214</v>
      </c>
      <c r="L1956" s="102" cm="1">
        <f t="array" ref="L1956">((_xlfn.XLOOKUP(B1956,'4. Material Balance Activities'!$C$398:$C$446,'4. Material Balance Activities'!$J$398:$J$446,NA,0,1)-_xlfn.XLOOKUP(B1956,'4. Material Balance Activities'!$C$398:$C$446,'4. Material Balance Activities'!$P$398:$P$446,NA,0,1))*G1956)*(1-F1956)</f>
        <v>2.7608225806451617E-3</v>
      </c>
      <c r="M1956" s="105" t="s">
        <v>214</v>
      </c>
      <c r="N1956" s="83" t="s">
        <v>214</v>
      </c>
    </row>
    <row r="1957" spans="1:14" x14ac:dyDescent="0.25">
      <c r="A1957" s="79" t="s">
        <v>394</v>
      </c>
      <c r="B1957" s="133" t="s">
        <v>296</v>
      </c>
      <c r="C1957" s="137" t="s">
        <v>181</v>
      </c>
      <c r="D1957" s="81" t="str">
        <f>IFERROR(IF(C1957="No CAS","",INDEX('DEQ Pollutant List'!$C$7:$C$611,MATCH('5. Pollutant Emissions - MB'!C1957,'DEQ Pollutant List'!$B$7:$B$611,0))),"")</f>
        <v>Ethyl benzene</v>
      </c>
      <c r="E1957" s="115"/>
      <c r="F1957" s="138">
        <v>0</v>
      </c>
      <c r="G1957" s="139">
        <v>0.01</v>
      </c>
      <c r="H1957" s="104"/>
      <c r="I1957" s="102" cm="1">
        <f t="array" ref="I1957">((_xlfn.XLOOKUP(B1957,'4. Material Balance Activities'!$C$398:$C$446,'4. Material Balance Activities'!$G$398:$G$446,NA,0,1)-_xlfn.XLOOKUP(B1957,'4. Material Balance Activities'!$C$398:$C$446,'4. Material Balance Activities'!$M$398:$M$446,NA,0,1))*G1957)*(1-F1957)</f>
        <v>3.4301520000000005</v>
      </c>
      <c r="J1957" s="105" t="s">
        <v>214</v>
      </c>
      <c r="K1957" s="83" t="s">
        <v>214</v>
      </c>
      <c r="L1957" s="102" cm="1">
        <f t="array" ref="L1957">((_xlfn.XLOOKUP(B1957,'4. Material Balance Activities'!$C$398:$C$446,'4. Material Balance Activities'!$J$398:$J$446,NA,0,1)-_xlfn.XLOOKUP(B1957,'4. Material Balance Activities'!$C$398:$C$446,'4. Material Balance Activities'!$P$398:$P$446,NA,0,1))*G1957)*(1-F1957)</f>
        <v>1.3831258064516133E-2</v>
      </c>
      <c r="M1957" s="105" t="s">
        <v>214</v>
      </c>
      <c r="N1957" s="83" t="s">
        <v>214</v>
      </c>
    </row>
    <row r="1958" spans="1:14" x14ac:dyDescent="0.25">
      <c r="A1958" s="79" t="s">
        <v>394</v>
      </c>
      <c r="B1958" s="133" t="s">
        <v>296</v>
      </c>
      <c r="C1958" s="137" t="s">
        <v>428</v>
      </c>
      <c r="D1958" s="81" t="str">
        <f>IFERROR(IF(C1958="No CAS","",INDEX('DEQ Pollutant List'!$C$7:$C$611,MATCH('5. Pollutant Emissions - MB'!C1958,'DEQ Pollutant List'!$B$7:$B$611,0))),"")</f>
        <v>Isopropylbenzene (cumene)</v>
      </c>
      <c r="E1958" s="115"/>
      <c r="F1958" s="138">
        <v>0</v>
      </c>
      <c r="G1958" s="139">
        <v>0.01</v>
      </c>
      <c r="H1958" s="104"/>
      <c r="I1958" s="102" cm="1">
        <f t="array" ref="I1958">((_xlfn.XLOOKUP(B1958,'4. Material Balance Activities'!$C$398:$C$446,'4. Material Balance Activities'!$G$398:$G$446,NA,0,1)-_xlfn.XLOOKUP(B1958,'4. Material Balance Activities'!$C$398:$C$446,'4. Material Balance Activities'!$M$398:$M$446,NA,0,1))*G1958)*(1-F1958)</f>
        <v>3.4301520000000005</v>
      </c>
      <c r="J1958" s="105" t="s">
        <v>214</v>
      </c>
      <c r="K1958" s="83" t="s">
        <v>214</v>
      </c>
      <c r="L1958" s="102" cm="1">
        <f t="array" ref="L1958">((_xlfn.XLOOKUP(B1958,'4. Material Balance Activities'!$C$398:$C$446,'4. Material Balance Activities'!$J$398:$J$446,NA,0,1)-_xlfn.XLOOKUP(B1958,'4. Material Balance Activities'!$C$398:$C$446,'4. Material Balance Activities'!$P$398:$P$446,NA,0,1))*G1958)*(1-F1958)</f>
        <v>1.3831258064516133E-2</v>
      </c>
      <c r="M1958" s="105" t="s">
        <v>214</v>
      </c>
      <c r="N1958" s="83" t="s">
        <v>214</v>
      </c>
    </row>
    <row r="1959" spans="1:14" x14ac:dyDescent="0.25">
      <c r="A1959" s="79" t="s">
        <v>394</v>
      </c>
      <c r="B1959" s="133" t="s">
        <v>296</v>
      </c>
      <c r="C1959" s="137" t="s">
        <v>430</v>
      </c>
      <c r="D1959" s="81" t="str">
        <f>IFERROR(IF(C1959="No CAS","",INDEX('DEQ Pollutant List'!$C$7:$C$611,MATCH('5. Pollutant Emissions - MB'!C1959,'DEQ Pollutant List'!$B$7:$B$611,0))),"")</f>
        <v>n-Butyl alcohol</v>
      </c>
      <c r="E1959" s="115"/>
      <c r="F1959" s="138">
        <v>0</v>
      </c>
      <c r="G1959" s="139">
        <v>3.0000000000000001E-3</v>
      </c>
      <c r="H1959" s="104"/>
      <c r="I1959" s="102" cm="1">
        <f t="array" ref="I1959">((_xlfn.XLOOKUP(B1959,'4. Material Balance Activities'!$C$398:$C$446,'4. Material Balance Activities'!$G$398:$G$446,NA,0,1)-_xlfn.XLOOKUP(B1959,'4. Material Balance Activities'!$C$398:$C$446,'4. Material Balance Activities'!$M$398:$M$446,NA,0,1))*G1959)*(1-F1959)</f>
        <v>1.0290456000000001</v>
      </c>
      <c r="J1959" s="105" t="s">
        <v>214</v>
      </c>
      <c r="K1959" s="83" t="s">
        <v>214</v>
      </c>
      <c r="L1959" s="102" cm="1">
        <f t="array" ref="L1959">((_xlfn.XLOOKUP(B1959,'4. Material Balance Activities'!$C$398:$C$446,'4. Material Balance Activities'!$J$398:$J$446,NA,0,1)-_xlfn.XLOOKUP(B1959,'4. Material Balance Activities'!$C$398:$C$446,'4. Material Balance Activities'!$P$398:$P$446,NA,0,1))*G1959)*(1-F1959)</f>
        <v>4.14937741935484E-3</v>
      </c>
      <c r="M1959" s="105" t="s">
        <v>214</v>
      </c>
      <c r="N1959" s="83" t="s">
        <v>214</v>
      </c>
    </row>
    <row r="1960" spans="1:14" x14ac:dyDescent="0.25">
      <c r="A1960" s="79" t="s">
        <v>394</v>
      </c>
      <c r="B1960" s="133" t="s">
        <v>296</v>
      </c>
      <c r="C1960" s="137" t="s">
        <v>438</v>
      </c>
      <c r="D1960" s="81" t="str">
        <f>IFERROR(IF(C1960="No CAS","",INDEX('DEQ Pollutant List'!$C$7:$C$611,MATCH('5. Pollutant Emissions - MB'!C1960,'DEQ Pollutant List'!$B$7:$B$611,0))),"")</f>
        <v>m-Xylene</v>
      </c>
      <c r="E1960" s="115"/>
      <c r="F1960" s="138">
        <v>0</v>
      </c>
      <c r="G1960" s="139">
        <v>0.02</v>
      </c>
      <c r="H1960" s="104"/>
      <c r="I1960" s="102" cm="1">
        <f t="array" ref="I1960">((_xlfn.XLOOKUP(B1960,'4. Material Balance Activities'!$C$398:$C$446,'4. Material Balance Activities'!$G$398:$G$446,NA,0,1)-_xlfn.XLOOKUP(B1960,'4. Material Balance Activities'!$C$398:$C$446,'4. Material Balance Activities'!$M$398:$M$446,NA,0,1))*G1960)*(1-F1960)</f>
        <v>6.8603040000000011</v>
      </c>
      <c r="J1960" s="105" t="s">
        <v>214</v>
      </c>
      <c r="K1960" s="83" t="s">
        <v>214</v>
      </c>
      <c r="L1960" s="102" cm="1">
        <f t="array" ref="L1960">((_xlfn.XLOOKUP(B1960,'4. Material Balance Activities'!$C$398:$C$446,'4. Material Balance Activities'!$J$398:$J$446,NA,0,1)-_xlfn.XLOOKUP(B1960,'4. Material Balance Activities'!$C$398:$C$446,'4. Material Balance Activities'!$P$398:$P$446,NA,0,1))*G1960)*(1-F1960)</f>
        <v>2.7662516129032266E-2</v>
      </c>
      <c r="M1960" s="105" t="s">
        <v>214</v>
      </c>
      <c r="N1960" s="83" t="s">
        <v>214</v>
      </c>
    </row>
    <row r="1961" spans="1:14" x14ac:dyDescent="0.25">
      <c r="A1961" s="79" t="s">
        <v>394</v>
      </c>
      <c r="B1961" s="133" t="s">
        <v>296</v>
      </c>
      <c r="C1961" s="137" t="s">
        <v>156</v>
      </c>
      <c r="D1961" s="81" t="str">
        <f>IFERROR(IF(C1961="No CAS","",INDEX('DEQ Pollutant List'!$C$7:$C$611,MATCH('5. Pollutant Emissions - MB'!C1961,'DEQ Pollutant List'!$B$7:$B$611,0))),"")</f>
        <v>Formaldehyde</v>
      </c>
      <c r="E1961" s="115"/>
      <c r="F1961" s="138">
        <v>0</v>
      </c>
      <c r="G1961" s="139">
        <v>3.0000000000000001E-3</v>
      </c>
      <c r="H1961" s="104"/>
      <c r="I1961" s="102" cm="1">
        <f t="array" ref="I1961">((_xlfn.XLOOKUP(B1961,'4. Material Balance Activities'!$C$398:$C$446,'4. Material Balance Activities'!$G$398:$G$446,NA,0,1)-_xlfn.XLOOKUP(B1961,'4. Material Balance Activities'!$C$398:$C$446,'4. Material Balance Activities'!$M$398:$M$446,NA,0,1))*G1961)*(1-F1961)</f>
        <v>1.0290456000000001</v>
      </c>
      <c r="J1961" s="105" t="s">
        <v>214</v>
      </c>
      <c r="K1961" s="83" t="s">
        <v>214</v>
      </c>
      <c r="L1961" s="102" cm="1">
        <f t="array" ref="L1961">((_xlfn.XLOOKUP(B1961,'4. Material Balance Activities'!$C$398:$C$446,'4. Material Balance Activities'!$J$398:$J$446,NA,0,1)-_xlfn.XLOOKUP(B1961,'4. Material Balance Activities'!$C$398:$C$446,'4. Material Balance Activities'!$P$398:$P$446,NA,0,1))*G1961)*(1-F1961)</f>
        <v>4.14937741935484E-3</v>
      </c>
      <c r="M1961" s="105" t="s">
        <v>214</v>
      </c>
      <c r="N1961" s="83" t="s">
        <v>214</v>
      </c>
    </row>
    <row r="1962" spans="1:14" x14ac:dyDescent="0.25">
      <c r="A1962" s="79" t="s">
        <v>394</v>
      </c>
      <c r="B1962" s="133" t="s">
        <v>296</v>
      </c>
      <c r="C1962" s="137" t="s">
        <v>431</v>
      </c>
      <c r="D1962" s="81" t="str">
        <f>IFERROR(IF(C1962="No CAS","",INDEX('DEQ Pollutant List'!$C$7:$C$611,MATCH('5. Pollutant Emissions - MB'!C1962,'DEQ Pollutant List'!$B$7:$B$611,0))),"")</f>
        <v>1,2,4-Trimethylbenzene</v>
      </c>
      <c r="E1962" s="115"/>
      <c r="F1962" s="138">
        <v>0</v>
      </c>
      <c r="G1962" s="139">
        <v>1E-3</v>
      </c>
      <c r="H1962" s="104"/>
      <c r="I1962" s="102" cm="1">
        <f t="array" ref="I1962">((_xlfn.XLOOKUP(B1962,'4. Material Balance Activities'!$C$398:$C$446,'4. Material Balance Activities'!$G$398:$G$446,NA,0,1)-_xlfn.XLOOKUP(B1962,'4. Material Balance Activities'!$C$398:$C$446,'4. Material Balance Activities'!$M$398:$M$446,NA,0,1))*G1962)*(1-F1962)</f>
        <v>0.34301520000000008</v>
      </c>
      <c r="J1962" s="105" t="s">
        <v>214</v>
      </c>
      <c r="K1962" s="83" t="s">
        <v>214</v>
      </c>
      <c r="L1962" s="102" cm="1">
        <f t="array" ref="L1962">((_xlfn.XLOOKUP(B1962,'4. Material Balance Activities'!$C$398:$C$446,'4. Material Balance Activities'!$J$398:$J$446,NA,0,1)-_xlfn.XLOOKUP(B1962,'4. Material Balance Activities'!$C$398:$C$446,'4. Material Balance Activities'!$P$398:$P$446,NA,0,1))*G1962)*(1-F1962)</f>
        <v>1.3831258064516132E-3</v>
      </c>
      <c r="M1962" s="105" t="s">
        <v>214</v>
      </c>
      <c r="N1962" s="83" t="s">
        <v>214</v>
      </c>
    </row>
    <row r="1963" spans="1:14" x14ac:dyDescent="0.25">
      <c r="A1963" s="79" t="s">
        <v>394</v>
      </c>
      <c r="B1963" s="133" t="s">
        <v>296</v>
      </c>
      <c r="C1963" s="137" t="s">
        <v>436</v>
      </c>
      <c r="D1963" s="81" t="str">
        <f>IFERROR(IF(C1963="No CAS","",INDEX('DEQ Pollutant List'!$C$7:$C$611,MATCH('5. Pollutant Emissions - MB'!C1963,'DEQ Pollutant List'!$B$7:$B$611,0))),"")</f>
        <v>1,2,3-Trimethylbenzene</v>
      </c>
      <c r="E1963" s="115"/>
      <c r="F1963" s="138">
        <v>0</v>
      </c>
      <c r="G1963" s="139">
        <v>0.06</v>
      </c>
      <c r="H1963" s="104"/>
      <c r="I1963" s="102" cm="1">
        <f t="array" ref="I1963">((_xlfn.XLOOKUP(B1963,'4. Material Balance Activities'!$C$398:$C$446,'4. Material Balance Activities'!$G$398:$G$446,NA,0,1)-_xlfn.XLOOKUP(B1963,'4. Material Balance Activities'!$C$398:$C$446,'4. Material Balance Activities'!$M$398:$M$446,NA,0,1))*G1963)*(1-F1963)</f>
        <v>20.580912000000001</v>
      </c>
      <c r="J1963" s="105" t="s">
        <v>214</v>
      </c>
      <c r="K1963" s="83" t="s">
        <v>214</v>
      </c>
      <c r="L1963" s="102" cm="1">
        <f t="array" ref="L1963">((_xlfn.XLOOKUP(B1963,'4. Material Balance Activities'!$C$398:$C$446,'4. Material Balance Activities'!$J$398:$J$446,NA,0,1)-_xlfn.XLOOKUP(B1963,'4. Material Balance Activities'!$C$398:$C$446,'4. Material Balance Activities'!$P$398:$P$446,NA,0,1))*G1963)*(1-F1963)</f>
        <v>8.2987548387096793E-2</v>
      </c>
      <c r="M1963" s="105" t="s">
        <v>214</v>
      </c>
      <c r="N1963" s="83" t="s">
        <v>214</v>
      </c>
    </row>
    <row r="1964" spans="1:14" x14ac:dyDescent="0.25">
      <c r="A1964" s="79" t="s">
        <v>394</v>
      </c>
      <c r="B1964" s="133" t="s">
        <v>296</v>
      </c>
      <c r="C1964" s="137" t="s">
        <v>437</v>
      </c>
      <c r="D1964" s="81" t="str">
        <f>IFERROR(IF(C1964="No CAS","",INDEX('DEQ Pollutant List'!$C$7:$C$611,MATCH('5. Pollutant Emissions - MB'!C1964,'DEQ Pollutant List'!$B$7:$B$611,0))),"")</f>
        <v>1,3,5-Trimethylbenzene</v>
      </c>
      <c r="E1964" s="115"/>
      <c r="F1964" s="138">
        <v>0</v>
      </c>
      <c r="G1964" s="139">
        <v>0.02</v>
      </c>
      <c r="H1964" s="104"/>
      <c r="I1964" s="102" cm="1">
        <f t="array" ref="I1964">((_xlfn.XLOOKUP(B1964,'4. Material Balance Activities'!$C$398:$C$446,'4. Material Balance Activities'!$G$398:$G$446,NA,0,1)-_xlfn.XLOOKUP(B1964,'4. Material Balance Activities'!$C$398:$C$446,'4. Material Balance Activities'!$M$398:$M$446,NA,0,1))*G1964)*(1-F1964)</f>
        <v>6.8603040000000011</v>
      </c>
      <c r="J1964" s="105" t="s">
        <v>214</v>
      </c>
      <c r="K1964" s="83" t="s">
        <v>214</v>
      </c>
      <c r="L1964" s="102" cm="1">
        <f t="array" ref="L1964">((_xlfn.XLOOKUP(B1964,'4. Material Balance Activities'!$C$398:$C$446,'4. Material Balance Activities'!$J$398:$J$446,NA,0,1)-_xlfn.XLOOKUP(B1964,'4. Material Balance Activities'!$C$398:$C$446,'4. Material Balance Activities'!$P$398:$P$446,NA,0,1))*G1964)*(1-F1964)</f>
        <v>2.7662516129032266E-2</v>
      </c>
      <c r="M1964" s="105" t="s">
        <v>214</v>
      </c>
      <c r="N1964" s="83" t="s">
        <v>214</v>
      </c>
    </row>
    <row r="1965" spans="1:14" x14ac:dyDescent="0.25">
      <c r="A1965" s="79" t="s">
        <v>394</v>
      </c>
      <c r="B1965" s="133" t="s">
        <v>297</v>
      </c>
      <c r="C1965" s="137" t="s">
        <v>181</v>
      </c>
      <c r="D1965" s="81" t="str">
        <f>IFERROR(IF(C1965="No CAS","",INDEX('DEQ Pollutant List'!$C$7:$C$611,MATCH('5. Pollutant Emissions - MB'!C1965,'DEQ Pollutant List'!$B$7:$B$611,0))),"")</f>
        <v>Ethyl benzene</v>
      </c>
      <c r="E1965" s="138">
        <v>0</v>
      </c>
      <c r="F1965" s="138">
        <v>0</v>
      </c>
      <c r="G1965" s="139">
        <v>0.02</v>
      </c>
      <c r="H1965" s="104"/>
      <c r="I1965" s="102" cm="1">
        <f t="array" ref="I1965">((_xlfn.XLOOKUP(B1965,'4. Material Balance Activities'!$C$398:$C$446,'4. Material Balance Activities'!$G$398:$G$446,NA,0,1)-_xlfn.XLOOKUP(B1965,'4. Material Balance Activities'!$C$398:$C$446,'4. Material Balance Activities'!$M$398:$M$446,NA,0,1))*G1965)*(1-F1965)</f>
        <v>1.68696</v>
      </c>
      <c r="J1965" s="105" t="s">
        <v>214</v>
      </c>
      <c r="K1965" s="83" t="s">
        <v>214</v>
      </c>
      <c r="L1965" s="102" cm="1">
        <f t="array" ref="L1965">((_xlfn.XLOOKUP(B1965,'4. Material Balance Activities'!$C$398:$C$446,'4. Material Balance Activities'!$J$398:$J$446,NA,0,1)-_xlfn.XLOOKUP(B1965,'4. Material Balance Activities'!$C$398:$C$446,'4. Material Balance Activities'!$P$398:$P$446,NA,0,1))*G1965)*(1-F1965)</f>
        <v>6.8022580645161288E-3</v>
      </c>
      <c r="M1965" s="105" t="s">
        <v>214</v>
      </c>
      <c r="N1965" s="83" t="s">
        <v>214</v>
      </c>
    </row>
    <row r="1966" spans="1:14" x14ac:dyDescent="0.25">
      <c r="A1966" s="79" t="s">
        <v>394</v>
      </c>
      <c r="B1966" s="133" t="s">
        <v>297</v>
      </c>
      <c r="C1966" s="137" t="s">
        <v>428</v>
      </c>
      <c r="D1966" s="81" t="str">
        <f>IFERROR(IF(C1966="No CAS","",INDEX('DEQ Pollutant List'!$C$7:$C$611,MATCH('5. Pollutant Emissions - MB'!C1966,'DEQ Pollutant List'!$B$7:$B$611,0))),"")</f>
        <v>Isopropylbenzene (cumene)</v>
      </c>
      <c r="E1966" s="138">
        <v>0</v>
      </c>
      <c r="F1966" s="138">
        <v>0</v>
      </c>
      <c r="G1966" s="139">
        <v>0.02</v>
      </c>
      <c r="H1966" s="104"/>
      <c r="I1966" s="102" cm="1">
        <f t="array" ref="I1966">((_xlfn.XLOOKUP(B1966,'4. Material Balance Activities'!$C$398:$C$446,'4. Material Balance Activities'!$G$398:$G$446,NA,0,1)-_xlfn.XLOOKUP(B1966,'4. Material Balance Activities'!$C$398:$C$446,'4. Material Balance Activities'!$M$398:$M$446,NA,0,1))*G1966)*(1-F1966)</f>
        <v>1.68696</v>
      </c>
      <c r="J1966" s="105" t="s">
        <v>214</v>
      </c>
      <c r="K1966" s="83" t="s">
        <v>214</v>
      </c>
      <c r="L1966" s="102" cm="1">
        <f t="array" ref="L1966">((_xlfn.XLOOKUP(B1966,'4. Material Balance Activities'!$C$398:$C$446,'4. Material Balance Activities'!$J$398:$J$446,NA,0,1)-_xlfn.XLOOKUP(B1966,'4. Material Balance Activities'!$C$398:$C$446,'4. Material Balance Activities'!$P$398:$P$446,NA,0,1))*G1966)*(1-F1966)</f>
        <v>6.8022580645161288E-3</v>
      </c>
      <c r="M1966" s="105" t="s">
        <v>214</v>
      </c>
      <c r="N1966" s="83" t="s">
        <v>214</v>
      </c>
    </row>
    <row r="1967" spans="1:14" x14ac:dyDescent="0.25">
      <c r="A1967" s="79" t="s">
        <v>394</v>
      </c>
      <c r="B1967" s="133" t="s">
        <v>297</v>
      </c>
      <c r="C1967" s="137" t="s">
        <v>438</v>
      </c>
      <c r="D1967" s="81" t="str">
        <f>IFERROR(IF(C1967="No CAS","",INDEX('DEQ Pollutant List'!$C$7:$C$611,MATCH('5. Pollutant Emissions - MB'!C1967,'DEQ Pollutant List'!$B$7:$B$611,0))),"")</f>
        <v>m-Xylene</v>
      </c>
      <c r="E1967" s="138">
        <v>0</v>
      </c>
      <c r="F1967" s="138">
        <v>0</v>
      </c>
      <c r="G1967" s="139">
        <v>0.02</v>
      </c>
      <c r="H1967" s="104"/>
      <c r="I1967" s="102" cm="1">
        <f t="array" ref="I1967">((_xlfn.XLOOKUP(B1967,'4. Material Balance Activities'!$C$398:$C$446,'4. Material Balance Activities'!$G$398:$G$446,NA,0,1)-_xlfn.XLOOKUP(B1967,'4. Material Balance Activities'!$C$398:$C$446,'4. Material Balance Activities'!$M$398:$M$446,NA,0,1))*G1967)*(1-F1967)</f>
        <v>1.68696</v>
      </c>
      <c r="J1967" s="105" t="s">
        <v>214</v>
      </c>
      <c r="K1967" s="83" t="s">
        <v>214</v>
      </c>
      <c r="L1967" s="102" cm="1">
        <f t="array" ref="L1967">((_xlfn.XLOOKUP(B1967,'4. Material Balance Activities'!$C$398:$C$446,'4. Material Balance Activities'!$J$398:$J$446,NA,0,1)-_xlfn.XLOOKUP(B1967,'4. Material Balance Activities'!$C$398:$C$446,'4. Material Balance Activities'!$P$398:$P$446,NA,0,1))*G1967)*(1-F1967)</f>
        <v>6.8022580645161288E-3</v>
      </c>
      <c r="M1967" s="105" t="s">
        <v>214</v>
      </c>
      <c r="N1967" s="83" t="s">
        <v>214</v>
      </c>
    </row>
    <row r="1968" spans="1:14" x14ac:dyDescent="0.25">
      <c r="A1968" s="79" t="s">
        <v>394</v>
      </c>
      <c r="B1968" s="133" t="s">
        <v>297</v>
      </c>
      <c r="C1968" s="137" t="s">
        <v>156</v>
      </c>
      <c r="D1968" s="81" t="str">
        <f>IFERROR(IF(C1968="No CAS","",INDEX('DEQ Pollutant List'!$C$7:$C$611,MATCH('5. Pollutant Emissions - MB'!C1968,'DEQ Pollutant List'!$B$7:$B$611,0))),"")</f>
        <v>Formaldehyde</v>
      </c>
      <c r="E1968" s="138">
        <v>0</v>
      </c>
      <c r="F1968" s="138">
        <v>0</v>
      </c>
      <c r="G1968" s="139">
        <v>0.02</v>
      </c>
      <c r="H1968" s="104"/>
      <c r="I1968" s="102" cm="1">
        <f t="array" ref="I1968">((_xlfn.XLOOKUP(B1968,'4. Material Balance Activities'!$C$398:$C$446,'4. Material Balance Activities'!$G$398:$G$446,NA,0,1)-_xlfn.XLOOKUP(B1968,'4. Material Balance Activities'!$C$398:$C$446,'4. Material Balance Activities'!$M$398:$M$446,NA,0,1))*G1968)*(1-F1968)</f>
        <v>1.68696</v>
      </c>
      <c r="J1968" s="105" t="s">
        <v>214</v>
      </c>
      <c r="K1968" s="83" t="s">
        <v>214</v>
      </c>
      <c r="L1968" s="102" cm="1">
        <f t="array" ref="L1968">((_xlfn.XLOOKUP(B1968,'4. Material Balance Activities'!$C$398:$C$446,'4. Material Balance Activities'!$J$398:$J$446,NA,0,1)-_xlfn.XLOOKUP(B1968,'4. Material Balance Activities'!$C$398:$C$446,'4. Material Balance Activities'!$P$398:$P$446,NA,0,1))*G1968)*(1-F1968)</f>
        <v>6.8022580645161288E-3</v>
      </c>
      <c r="M1968" s="105" t="s">
        <v>214</v>
      </c>
      <c r="N1968" s="83" t="s">
        <v>214</v>
      </c>
    </row>
    <row r="1969" spans="1:14" x14ac:dyDescent="0.25">
      <c r="A1969" s="79" t="s">
        <v>394</v>
      </c>
      <c r="B1969" s="133" t="s">
        <v>297</v>
      </c>
      <c r="C1969" s="137" t="s">
        <v>431</v>
      </c>
      <c r="D1969" s="81" t="str">
        <f>IFERROR(IF(C1969="No CAS","",INDEX('DEQ Pollutant List'!$C$7:$C$611,MATCH('5. Pollutant Emissions - MB'!C1969,'DEQ Pollutant List'!$B$7:$B$611,0))),"")</f>
        <v>1,2,4-Trimethylbenzene</v>
      </c>
      <c r="E1969" s="138">
        <v>0</v>
      </c>
      <c r="F1969" s="138">
        <v>0</v>
      </c>
      <c r="G1969" s="139">
        <v>0.02</v>
      </c>
      <c r="H1969" s="104"/>
      <c r="I1969" s="102" cm="1">
        <f t="array" ref="I1969">((_xlfn.XLOOKUP(B1969,'4. Material Balance Activities'!$C$398:$C$446,'4. Material Balance Activities'!$G$398:$G$446,NA,0,1)-_xlfn.XLOOKUP(B1969,'4. Material Balance Activities'!$C$398:$C$446,'4. Material Balance Activities'!$M$398:$M$446,NA,0,1))*G1969)*(1-F1969)</f>
        <v>1.68696</v>
      </c>
      <c r="J1969" s="105" t="s">
        <v>214</v>
      </c>
      <c r="K1969" s="83" t="s">
        <v>214</v>
      </c>
      <c r="L1969" s="102" cm="1">
        <f t="array" ref="L1969">((_xlfn.XLOOKUP(B1969,'4. Material Balance Activities'!$C$398:$C$446,'4. Material Balance Activities'!$J$398:$J$446,NA,0,1)-_xlfn.XLOOKUP(B1969,'4. Material Balance Activities'!$C$398:$C$446,'4. Material Balance Activities'!$P$398:$P$446,NA,0,1))*G1969)*(1-F1969)</f>
        <v>6.8022580645161288E-3</v>
      </c>
      <c r="M1969" s="105" t="s">
        <v>214</v>
      </c>
      <c r="N1969" s="83" t="s">
        <v>214</v>
      </c>
    </row>
    <row r="1970" spans="1:14" x14ac:dyDescent="0.25">
      <c r="A1970" s="79" t="s">
        <v>394</v>
      </c>
      <c r="B1970" s="133" t="s">
        <v>297</v>
      </c>
      <c r="C1970" s="137" t="s">
        <v>437</v>
      </c>
      <c r="D1970" s="81" t="str">
        <f>IFERROR(IF(C1970="No CAS","",INDEX('DEQ Pollutant List'!$C$7:$C$611,MATCH('5. Pollutant Emissions - MB'!C1970,'DEQ Pollutant List'!$B$7:$B$611,0))),"")</f>
        <v>1,3,5-Trimethylbenzene</v>
      </c>
      <c r="E1970" s="138">
        <v>0</v>
      </c>
      <c r="F1970" s="138">
        <v>0</v>
      </c>
      <c r="G1970" s="139">
        <v>0.02</v>
      </c>
      <c r="H1970" s="104"/>
      <c r="I1970" s="102" cm="1">
        <f t="array" ref="I1970">((_xlfn.XLOOKUP(B1970,'4. Material Balance Activities'!$C$398:$C$446,'4. Material Balance Activities'!$G$398:$G$446,NA,0,1)-_xlfn.XLOOKUP(B1970,'4. Material Balance Activities'!$C$398:$C$446,'4. Material Balance Activities'!$M$398:$M$446,NA,0,1))*G1970)*(1-F1970)</f>
        <v>1.68696</v>
      </c>
      <c r="J1970" s="105" t="s">
        <v>214</v>
      </c>
      <c r="K1970" s="83" t="s">
        <v>214</v>
      </c>
      <c r="L1970" s="102" cm="1">
        <f t="array" ref="L1970">((_xlfn.XLOOKUP(B1970,'4. Material Balance Activities'!$C$398:$C$446,'4. Material Balance Activities'!$J$398:$J$446,NA,0,1)-_xlfn.XLOOKUP(B1970,'4. Material Balance Activities'!$C$398:$C$446,'4. Material Balance Activities'!$P$398:$P$446,NA,0,1))*G1970)*(1-F1970)</f>
        <v>6.8022580645161288E-3</v>
      </c>
      <c r="M1970" s="105" t="s">
        <v>214</v>
      </c>
      <c r="N1970" s="83" t="s">
        <v>214</v>
      </c>
    </row>
    <row r="1971" spans="1:14" x14ac:dyDescent="0.25">
      <c r="A1971" s="79" t="s">
        <v>394</v>
      </c>
      <c r="B1971" s="133" t="s">
        <v>297</v>
      </c>
      <c r="C1971" s="137" t="s">
        <v>430</v>
      </c>
      <c r="D1971" s="81" t="str">
        <f>IFERROR(IF(C1971="No CAS","",INDEX('DEQ Pollutant List'!$C$7:$C$611,MATCH('5. Pollutant Emissions - MB'!C1971,'DEQ Pollutant List'!$B$7:$B$611,0))),"")</f>
        <v>n-Butyl alcohol</v>
      </c>
      <c r="E1971" s="138">
        <v>0</v>
      </c>
      <c r="F1971" s="138">
        <v>0</v>
      </c>
      <c r="G1971" s="139">
        <v>0.02</v>
      </c>
      <c r="H1971" s="104"/>
      <c r="I1971" s="102" cm="1">
        <f t="array" ref="I1971">((_xlfn.XLOOKUP(B1971,'4. Material Balance Activities'!$C$398:$C$446,'4. Material Balance Activities'!$G$398:$G$446,NA,0,1)-_xlfn.XLOOKUP(B1971,'4. Material Balance Activities'!$C$398:$C$446,'4. Material Balance Activities'!$M$398:$M$446,NA,0,1))*G1971)*(1-F1971)</f>
        <v>1.68696</v>
      </c>
      <c r="J1971" s="105" t="s">
        <v>214</v>
      </c>
      <c r="K1971" s="83" t="s">
        <v>214</v>
      </c>
      <c r="L1971" s="102" cm="1">
        <f t="array" ref="L1971">((_xlfn.XLOOKUP(B1971,'4. Material Balance Activities'!$C$398:$C$446,'4. Material Balance Activities'!$J$398:$J$446,NA,0,1)-_xlfn.XLOOKUP(B1971,'4. Material Balance Activities'!$C$398:$C$446,'4. Material Balance Activities'!$P$398:$P$446,NA,0,1))*G1971)*(1-F1971)</f>
        <v>6.8022580645161288E-3</v>
      </c>
      <c r="M1971" s="105" t="s">
        <v>214</v>
      </c>
      <c r="N1971" s="83" t="s">
        <v>214</v>
      </c>
    </row>
    <row r="1972" spans="1:14" x14ac:dyDescent="0.25">
      <c r="A1972" s="79" t="s">
        <v>394</v>
      </c>
      <c r="B1972" s="133" t="s">
        <v>298</v>
      </c>
      <c r="C1972" s="137" t="s">
        <v>191</v>
      </c>
      <c r="D1972" s="81" t="str">
        <f>IFERROR(IF(C1972="No CAS","",INDEX('DEQ Pollutant List'!$C$7:$C$611,MATCH('5. Pollutant Emissions - MB'!C1972,'DEQ Pollutant List'!$B$7:$B$611,0))),"")</f>
        <v>Xylene (mixture), including m-xylene, o-xylene, p-xylene</v>
      </c>
      <c r="E1972" s="115"/>
      <c r="F1972" s="138">
        <v>0</v>
      </c>
      <c r="G1972" s="139">
        <v>1E-3</v>
      </c>
      <c r="H1972" s="104"/>
      <c r="I1972" s="102" cm="1">
        <f t="array" ref="I1972">((_xlfn.XLOOKUP(B1972,'4. Material Balance Activities'!$C$398:$C$446,'4. Material Balance Activities'!$G$398:$G$446,NA,0,1)-_xlfn.XLOOKUP(B1972,'4. Material Balance Activities'!$C$398:$C$446,'4. Material Balance Activities'!$M$398:$M$446,NA,0,1))*G1972)*(1-F1972)</f>
        <v>6.0587999999999996E-3</v>
      </c>
      <c r="J1972" s="105" t="s">
        <v>214</v>
      </c>
      <c r="K1972" s="83" t="s">
        <v>214</v>
      </c>
      <c r="L1972" s="102" cm="1">
        <f t="array" ref="L1972">((_xlfn.XLOOKUP(B1972,'4. Material Balance Activities'!$C$398:$C$446,'4. Material Balance Activities'!$J$398:$J$446,NA,0,1)-_xlfn.XLOOKUP(B1972,'4. Material Balance Activities'!$C$398:$C$446,'4. Material Balance Activities'!$P$398:$P$446,NA,0,1))*G1972)*(1-F1972)</f>
        <v>2.4430645161290322E-5</v>
      </c>
      <c r="M1972" s="105" t="s">
        <v>214</v>
      </c>
      <c r="N1972" s="83" t="s">
        <v>214</v>
      </c>
    </row>
    <row r="1973" spans="1:14" x14ac:dyDescent="0.25">
      <c r="A1973" s="79" t="s">
        <v>394</v>
      </c>
      <c r="B1973" s="133" t="s">
        <v>298</v>
      </c>
      <c r="C1973" s="137" t="s">
        <v>181</v>
      </c>
      <c r="D1973" s="81" t="str">
        <f>IFERROR(IF(C1973="No CAS","",INDEX('DEQ Pollutant List'!$C$7:$C$611,MATCH('5. Pollutant Emissions - MB'!C1973,'DEQ Pollutant List'!$B$7:$B$611,0))),"")</f>
        <v>Ethyl benzene</v>
      </c>
      <c r="E1973" s="115"/>
      <c r="F1973" s="138">
        <v>0</v>
      </c>
      <c r="G1973" s="139">
        <v>0.01</v>
      </c>
      <c r="H1973" s="104"/>
      <c r="I1973" s="102" cm="1">
        <f t="array" ref="I1973">((_xlfn.XLOOKUP(B1973,'4. Material Balance Activities'!$C$398:$C$446,'4. Material Balance Activities'!$G$398:$G$446,NA,0,1)-_xlfn.XLOOKUP(B1973,'4. Material Balance Activities'!$C$398:$C$446,'4. Material Balance Activities'!$M$398:$M$446,NA,0,1))*G1973)*(1-F1973)</f>
        <v>6.0587999999999996E-2</v>
      </c>
      <c r="J1973" s="105" t="s">
        <v>214</v>
      </c>
      <c r="K1973" s="83" t="s">
        <v>214</v>
      </c>
      <c r="L1973" s="102" cm="1">
        <f t="array" ref="L1973">((_xlfn.XLOOKUP(B1973,'4. Material Balance Activities'!$C$398:$C$446,'4. Material Balance Activities'!$J$398:$J$446,NA,0,1)-_xlfn.XLOOKUP(B1973,'4. Material Balance Activities'!$C$398:$C$446,'4. Material Balance Activities'!$P$398:$P$446,NA,0,1))*G1973)*(1-F1973)</f>
        <v>2.4430645161290323E-4</v>
      </c>
      <c r="M1973" s="105" t="s">
        <v>214</v>
      </c>
      <c r="N1973" s="83" t="s">
        <v>214</v>
      </c>
    </row>
    <row r="1974" spans="1:14" x14ac:dyDescent="0.25">
      <c r="A1974" s="79" t="s">
        <v>394</v>
      </c>
      <c r="B1974" s="133" t="s">
        <v>298</v>
      </c>
      <c r="C1974" s="137" t="s">
        <v>432</v>
      </c>
      <c r="D1974" s="81" t="str">
        <f>IFERROR(IF(C1974="No CAS","",INDEX('DEQ Pollutant List'!$C$7:$C$611,MATCH('5. Pollutant Emissions - MB'!C1974,'DEQ Pollutant List'!$B$7:$B$611,0))),"")</f>
        <v>Propylene glycol monomethyl ether acetate</v>
      </c>
      <c r="E1974" s="115"/>
      <c r="F1974" s="138">
        <v>0</v>
      </c>
      <c r="G1974" s="139">
        <v>1E-3</v>
      </c>
      <c r="H1974" s="104"/>
      <c r="I1974" s="102" cm="1">
        <f t="array" ref="I1974">((_xlfn.XLOOKUP(B1974,'4. Material Balance Activities'!$C$398:$C$446,'4. Material Balance Activities'!$G$398:$G$446,NA,0,1)-_xlfn.XLOOKUP(B1974,'4. Material Balance Activities'!$C$398:$C$446,'4. Material Balance Activities'!$M$398:$M$446,NA,0,1))*G1974)*(1-F1974)</f>
        <v>6.0587999999999996E-3</v>
      </c>
      <c r="J1974" s="105" t="s">
        <v>214</v>
      </c>
      <c r="K1974" s="83" t="s">
        <v>214</v>
      </c>
      <c r="L1974" s="102" cm="1">
        <f t="array" ref="L1974">((_xlfn.XLOOKUP(B1974,'4. Material Balance Activities'!$C$398:$C$446,'4. Material Balance Activities'!$J$398:$J$446,NA,0,1)-_xlfn.XLOOKUP(B1974,'4. Material Balance Activities'!$C$398:$C$446,'4. Material Balance Activities'!$P$398:$P$446,NA,0,1))*G1974)*(1-F1974)</f>
        <v>2.4430645161290322E-5</v>
      </c>
      <c r="M1974" s="105" t="s">
        <v>214</v>
      </c>
      <c r="N1974" s="83" t="s">
        <v>214</v>
      </c>
    </row>
    <row r="1975" spans="1:14" x14ac:dyDescent="0.25">
      <c r="A1975" s="79" t="s">
        <v>394</v>
      </c>
      <c r="B1975" s="133" t="s">
        <v>299</v>
      </c>
      <c r="C1975" s="137" t="s">
        <v>191</v>
      </c>
      <c r="D1975" s="81" t="str">
        <f>IFERROR(IF(C1975="No CAS","",INDEX('DEQ Pollutant List'!$C$7:$C$611,MATCH('5. Pollutant Emissions - MB'!C1975,'DEQ Pollutant List'!$B$7:$B$611,0))),"")</f>
        <v>Xylene (mixture), including m-xylene, o-xylene, p-xylene</v>
      </c>
      <c r="E1975" s="115"/>
      <c r="F1975" s="138">
        <v>0</v>
      </c>
      <c r="G1975" s="139">
        <v>0.01</v>
      </c>
      <c r="H1975" s="104"/>
      <c r="I1975" s="102" cm="1">
        <f t="array" ref="I1975">((_xlfn.XLOOKUP(B1975,'4. Material Balance Activities'!$C$398:$C$446,'4. Material Balance Activities'!$G$398:$G$446,NA,0,1)-_xlfn.XLOOKUP(B1975,'4. Material Balance Activities'!$C$398:$C$446,'4. Material Balance Activities'!$M$398:$M$446,NA,0,1))*G1975)*(1-F1975)</f>
        <v>64.747188000000008</v>
      </c>
      <c r="J1975" s="105" t="s">
        <v>214</v>
      </c>
      <c r="K1975" s="83" t="s">
        <v>214</v>
      </c>
      <c r="L1975" s="102" cm="1">
        <f t="array" ref="L1975">((_xlfn.XLOOKUP(B1975,'4. Material Balance Activities'!$C$398:$C$446,'4. Material Balance Activities'!$J$398:$J$446,NA,0,1)-_xlfn.XLOOKUP(B1975,'4. Material Balance Activities'!$C$398:$C$446,'4. Material Balance Activities'!$P$398:$P$446,NA,0,1))*G1975)*(1-F1975)</f>
        <v>0.26107737096774197</v>
      </c>
      <c r="M1975" s="105" t="s">
        <v>214</v>
      </c>
      <c r="N1975" s="83" t="s">
        <v>214</v>
      </c>
    </row>
    <row r="1976" spans="1:14" x14ac:dyDescent="0.25">
      <c r="A1976" s="79" t="s">
        <v>394</v>
      </c>
      <c r="B1976" s="133" t="s">
        <v>299</v>
      </c>
      <c r="C1976" s="137" t="s">
        <v>181</v>
      </c>
      <c r="D1976" s="81" t="str">
        <f>IFERROR(IF(C1976="No CAS","",INDEX('DEQ Pollutant List'!$C$7:$C$611,MATCH('5. Pollutant Emissions - MB'!C1976,'DEQ Pollutant List'!$B$7:$B$611,0))),"")</f>
        <v>Ethyl benzene</v>
      </c>
      <c r="E1976" s="115"/>
      <c r="F1976" s="138">
        <v>0</v>
      </c>
      <c r="G1976" s="139">
        <v>0.01</v>
      </c>
      <c r="H1976" s="104"/>
      <c r="I1976" s="102" cm="1">
        <f t="array" ref="I1976">((_xlfn.XLOOKUP(B1976,'4. Material Balance Activities'!$C$398:$C$446,'4. Material Balance Activities'!$G$398:$G$446,NA,0,1)-_xlfn.XLOOKUP(B1976,'4. Material Balance Activities'!$C$398:$C$446,'4. Material Balance Activities'!$M$398:$M$446,NA,0,1))*G1976)*(1-F1976)</f>
        <v>64.747188000000008</v>
      </c>
      <c r="J1976" s="105" t="s">
        <v>214</v>
      </c>
      <c r="K1976" s="83" t="s">
        <v>214</v>
      </c>
      <c r="L1976" s="102" cm="1">
        <f t="array" ref="L1976">((_xlfn.XLOOKUP(B1976,'4. Material Balance Activities'!$C$398:$C$446,'4. Material Balance Activities'!$J$398:$J$446,NA,0,1)-_xlfn.XLOOKUP(B1976,'4. Material Balance Activities'!$C$398:$C$446,'4. Material Balance Activities'!$P$398:$P$446,NA,0,1))*G1976)*(1-F1976)</f>
        <v>0.26107737096774197</v>
      </c>
      <c r="M1976" s="105" t="s">
        <v>214</v>
      </c>
      <c r="N1976" s="83" t="s">
        <v>214</v>
      </c>
    </row>
    <row r="1977" spans="1:14" x14ac:dyDescent="0.25">
      <c r="A1977" s="79" t="s">
        <v>394</v>
      </c>
      <c r="B1977" s="133" t="s">
        <v>299</v>
      </c>
      <c r="C1977" s="137" t="s">
        <v>428</v>
      </c>
      <c r="D1977" s="81" t="str">
        <f>IFERROR(IF(C1977="No CAS","",INDEX('DEQ Pollutant List'!$C$7:$C$611,MATCH('5. Pollutant Emissions - MB'!C1977,'DEQ Pollutant List'!$B$7:$B$611,0))),"")</f>
        <v>Isopropylbenzene (cumene)</v>
      </c>
      <c r="E1977" s="115"/>
      <c r="F1977" s="138">
        <v>0</v>
      </c>
      <c r="G1977" s="139">
        <v>2E-3</v>
      </c>
      <c r="H1977" s="104"/>
      <c r="I1977" s="102" cm="1">
        <f t="array" ref="I1977">((_xlfn.XLOOKUP(B1977,'4. Material Balance Activities'!$C$398:$C$446,'4. Material Balance Activities'!$G$398:$G$446,NA,0,1)-_xlfn.XLOOKUP(B1977,'4. Material Balance Activities'!$C$398:$C$446,'4. Material Balance Activities'!$M$398:$M$446,NA,0,1))*G1977)*(1-F1977)</f>
        <v>12.949437600000001</v>
      </c>
      <c r="J1977" s="105" t="s">
        <v>214</v>
      </c>
      <c r="K1977" s="83" t="s">
        <v>214</v>
      </c>
      <c r="L1977" s="102" cm="1">
        <f t="array" ref="L1977">((_xlfn.XLOOKUP(B1977,'4. Material Balance Activities'!$C$398:$C$446,'4. Material Balance Activities'!$J$398:$J$446,NA,0,1)-_xlfn.XLOOKUP(B1977,'4. Material Balance Activities'!$C$398:$C$446,'4. Material Balance Activities'!$P$398:$P$446,NA,0,1))*G1977)*(1-F1977)</f>
        <v>5.221547419354839E-2</v>
      </c>
      <c r="M1977" s="105" t="s">
        <v>214</v>
      </c>
      <c r="N1977" s="83" t="s">
        <v>214</v>
      </c>
    </row>
    <row r="1978" spans="1:14" x14ac:dyDescent="0.25">
      <c r="A1978" s="79" t="s">
        <v>394</v>
      </c>
      <c r="B1978" s="133" t="s">
        <v>299</v>
      </c>
      <c r="C1978" s="137" t="s">
        <v>430</v>
      </c>
      <c r="D1978" s="81" t="str">
        <f>IFERROR(IF(C1978="No CAS","",INDEX('DEQ Pollutant List'!$C$7:$C$611,MATCH('5. Pollutant Emissions - MB'!C1978,'DEQ Pollutant List'!$B$7:$B$611,0))),"")</f>
        <v>n-Butyl alcohol</v>
      </c>
      <c r="E1978" s="115"/>
      <c r="F1978" s="138">
        <v>0</v>
      </c>
      <c r="G1978" s="139">
        <v>7.0000000000000007E-2</v>
      </c>
      <c r="H1978" s="104"/>
      <c r="I1978" s="102" cm="1">
        <f t="array" ref="I1978">((_xlfn.XLOOKUP(B1978,'4. Material Balance Activities'!$C$398:$C$446,'4. Material Balance Activities'!$G$398:$G$446,NA,0,1)-_xlfn.XLOOKUP(B1978,'4. Material Balance Activities'!$C$398:$C$446,'4. Material Balance Activities'!$M$398:$M$446,NA,0,1))*G1978)*(1-F1978)</f>
        <v>453.23031600000007</v>
      </c>
      <c r="J1978" s="105" t="s">
        <v>214</v>
      </c>
      <c r="K1978" s="83" t="s">
        <v>214</v>
      </c>
      <c r="L1978" s="102" cm="1">
        <f t="array" ref="L1978">((_xlfn.XLOOKUP(B1978,'4. Material Balance Activities'!$C$398:$C$446,'4. Material Balance Activities'!$J$398:$J$446,NA,0,1)-_xlfn.XLOOKUP(B1978,'4. Material Balance Activities'!$C$398:$C$446,'4. Material Balance Activities'!$P$398:$P$446,NA,0,1))*G1978)*(1-F1978)</f>
        <v>1.8275415967741937</v>
      </c>
      <c r="M1978" s="105" t="s">
        <v>214</v>
      </c>
      <c r="N1978" s="83" t="s">
        <v>214</v>
      </c>
    </row>
    <row r="1979" spans="1:14" x14ac:dyDescent="0.25">
      <c r="A1979" s="79" t="s">
        <v>394</v>
      </c>
      <c r="B1979" s="133" t="s">
        <v>299</v>
      </c>
      <c r="C1979" s="137" t="s">
        <v>156</v>
      </c>
      <c r="D1979" s="81" t="str">
        <f>IFERROR(IF(C1979="No CAS","",INDEX('DEQ Pollutant List'!$C$7:$C$611,MATCH('5. Pollutant Emissions - MB'!C1979,'DEQ Pollutant List'!$B$7:$B$611,0))),"")</f>
        <v>Formaldehyde</v>
      </c>
      <c r="E1979" s="115"/>
      <c r="F1979" s="138">
        <v>0</v>
      </c>
      <c r="G1979" s="139">
        <v>0.02</v>
      </c>
      <c r="H1979" s="104"/>
      <c r="I1979" s="102" cm="1">
        <f t="array" ref="I1979">((_xlfn.XLOOKUP(B1979,'4. Material Balance Activities'!$C$398:$C$446,'4. Material Balance Activities'!$G$398:$G$446,NA,0,1)-_xlfn.XLOOKUP(B1979,'4. Material Balance Activities'!$C$398:$C$446,'4. Material Balance Activities'!$M$398:$M$446,NA,0,1))*G1979)*(1-F1979)</f>
        <v>129.49437600000002</v>
      </c>
      <c r="J1979" s="105" t="s">
        <v>214</v>
      </c>
      <c r="K1979" s="83" t="s">
        <v>214</v>
      </c>
      <c r="L1979" s="102" cm="1">
        <f t="array" ref="L1979">((_xlfn.XLOOKUP(B1979,'4. Material Balance Activities'!$C$398:$C$446,'4. Material Balance Activities'!$J$398:$J$446,NA,0,1)-_xlfn.XLOOKUP(B1979,'4. Material Balance Activities'!$C$398:$C$446,'4. Material Balance Activities'!$P$398:$P$446,NA,0,1))*G1979)*(1-F1979)</f>
        <v>0.52215474193548395</v>
      </c>
      <c r="M1979" s="105" t="s">
        <v>214</v>
      </c>
      <c r="N1979" s="83" t="s">
        <v>214</v>
      </c>
    </row>
    <row r="1980" spans="1:14" x14ac:dyDescent="0.25">
      <c r="A1980" s="79" t="s">
        <v>394</v>
      </c>
      <c r="B1980" s="133" t="s">
        <v>299</v>
      </c>
      <c r="C1980" s="137" t="s">
        <v>431</v>
      </c>
      <c r="D1980" s="81" t="str">
        <f>IFERROR(IF(C1980="No CAS","",INDEX('DEQ Pollutant List'!$C$7:$C$611,MATCH('5. Pollutant Emissions - MB'!C1980,'DEQ Pollutant List'!$B$7:$B$611,0))),"")</f>
        <v>1,2,4-Trimethylbenzene</v>
      </c>
      <c r="E1980" s="115"/>
      <c r="F1980" s="138">
        <v>0</v>
      </c>
      <c r="G1980" s="139">
        <v>0.01</v>
      </c>
      <c r="H1980" s="104"/>
      <c r="I1980" s="102" cm="1">
        <f t="array" ref="I1980">((_xlfn.XLOOKUP(B1980,'4. Material Balance Activities'!$C$398:$C$446,'4. Material Balance Activities'!$G$398:$G$446,NA,0,1)-_xlfn.XLOOKUP(B1980,'4. Material Balance Activities'!$C$398:$C$446,'4. Material Balance Activities'!$M$398:$M$446,NA,0,1))*G1980)*(1-F1980)</f>
        <v>64.747188000000008</v>
      </c>
      <c r="J1980" s="105" t="s">
        <v>214</v>
      </c>
      <c r="K1980" s="83" t="s">
        <v>214</v>
      </c>
      <c r="L1980" s="102" cm="1">
        <f t="array" ref="L1980">((_xlfn.XLOOKUP(B1980,'4. Material Balance Activities'!$C$398:$C$446,'4. Material Balance Activities'!$J$398:$J$446,NA,0,1)-_xlfn.XLOOKUP(B1980,'4. Material Balance Activities'!$C$398:$C$446,'4. Material Balance Activities'!$P$398:$P$446,NA,0,1))*G1980)*(1-F1980)</f>
        <v>0.26107737096774197</v>
      </c>
      <c r="M1980" s="105" t="s">
        <v>214</v>
      </c>
      <c r="N1980" s="83" t="s">
        <v>214</v>
      </c>
    </row>
    <row r="1981" spans="1:14" x14ac:dyDescent="0.25">
      <c r="A1981" s="79" t="s">
        <v>394</v>
      </c>
      <c r="B1981" s="133" t="s">
        <v>299</v>
      </c>
      <c r="C1981" s="137" t="s">
        <v>437</v>
      </c>
      <c r="D1981" s="81" t="str">
        <f>IFERROR(IF(C1981="No CAS","",INDEX('DEQ Pollutant List'!$C$7:$C$611,MATCH('5. Pollutant Emissions - MB'!C1981,'DEQ Pollutant List'!$B$7:$B$611,0))),"")</f>
        <v>1,3,5-Trimethylbenzene</v>
      </c>
      <c r="E1981" s="115"/>
      <c r="F1981" s="138">
        <v>0</v>
      </c>
      <c r="G1981" s="139">
        <v>1E-3</v>
      </c>
      <c r="H1981" s="104"/>
      <c r="I1981" s="102" cm="1">
        <f t="array" ref="I1981">((_xlfn.XLOOKUP(B1981,'4. Material Balance Activities'!$C$398:$C$446,'4. Material Balance Activities'!$G$398:$G$446,NA,0,1)-_xlfn.XLOOKUP(B1981,'4. Material Balance Activities'!$C$398:$C$446,'4. Material Balance Activities'!$M$398:$M$446,NA,0,1))*G1981)*(1-F1981)</f>
        <v>6.4747188000000007</v>
      </c>
      <c r="J1981" s="105" t="s">
        <v>214</v>
      </c>
      <c r="K1981" s="83" t="s">
        <v>214</v>
      </c>
      <c r="L1981" s="102" cm="1">
        <f t="array" ref="L1981">((_xlfn.XLOOKUP(B1981,'4. Material Balance Activities'!$C$398:$C$446,'4. Material Balance Activities'!$J$398:$J$446,NA,0,1)-_xlfn.XLOOKUP(B1981,'4. Material Balance Activities'!$C$398:$C$446,'4. Material Balance Activities'!$P$398:$P$446,NA,0,1))*G1981)*(1-F1981)</f>
        <v>2.6107737096774195E-2</v>
      </c>
      <c r="M1981" s="105" t="s">
        <v>214</v>
      </c>
      <c r="N1981" s="83" t="s">
        <v>214</v>
      </c>
    </row>
    <row r="1982" spans="1:14" x14ac:dyDescent="0.25">
      <c r="A1982" s="79" t="s">
        <v>394</v>
      </c>
      <c r="B1982" s="133" t="s">
        <v>299</v>
      </c>
      <c r="C1982" s="137" t="s">
        <v>436</v>
      </c>
      <c r="D1982" s="81" t="str">
        <f>IFERROR(IF(C1982="No CAS","",INDEX('DEQ Pollutant List'!$C$7:$C$611,MATCH('5. Pollutant Emissions - MB'!C1982,'DEQ Pollutant List'!$B$7:$B$611,0))),"")</f>
        <v>1,2,3-Trimethylbenzene</v>
      </c>
      <c r="E1982" s="115"/>
      <c r="F1982" s="138">
        <v>0</v>
      </c>
      <c r="G1982" s="139">
        <v>0.01</v>
      </c>
      <c r="H1982" s="104"/>
      <c r="I1982" s="102" cm="1">
        <f t="array" ref="I1982">((_xlfn.XLOOKUP(B1982,'4. Material Balance Activities'!$C$398:$C$446,'4. Material Balance Activities'!$G$398:$G$446,NA,0,1)-_xlfn.XLOOKUP(B1982,'4. Material Balance Activities'!$C$398:$C$446,'4. Material Balance Activities'!$M$398:$M$446,NA,0,1))*G1982)*(1-F1982)</f>
        <v>64.747188000000008</v>
      </c>
      <c r="J1982" s="105" t="s">
        <v>214</v>
      </c>
      <c r="K1982" s="83" t="s">
        <v>214</v>
      </c>
      <c r="L1982" s="102" cm="1">
        <f t="array" ref="L1982">((_xlfn.XLOOKUP(B1982,'4. Material Balance Activities'!$C$398:$C$446,'4. Material Balance Activities'!$J$398:$J$446,NA,0,1)-_xlfn.XLOOKUP(B1982,'4. Material Balance Activities'!$C$398:$C$446,'4. Material Balance Activities'!$P$398:$P$446,NA,0,1))*G1982)*(1-F1982)</f>
        <v>0.26107737096774197</v>
      </c>
      <c r="M1982" s="105" t="s">
        <v>214</v>
      </c>
      <c r="N1982" s="83" t="s">
        <v>214</v>
      </c>
    </row>
    <row r="1983" spans="1:14" x14ac:dyDescent="0.25">
      <c r="A1983" s="79" t="s">
        <v>394</v>
      </c>
      <c r="B1983" s="133" t="s">
        <v>300</v>
      </c>
      <c r="C1983" s="137" t="s">
        <v>191</v>
      </c>
      <c r="D1983" s="81" t="str">
        <f>IFERROR(IF(C1983="No CAS","",INDEX('DEQ Pollutant List'!$C$7:$C$611,MATCH('5. Pollutant Emissions - MB'!C1983,'DEQ Pollutant List'!$B$7:$B$611,0))),"")</f>
        <v>Xylene (mixture), including m-xylene, o-xylene, p-xylene</v>
      </c>
      <c r="E1983" s="115"/>
      <c r="F1983" s="138">
        <v>0</v>
      </c>
      <c r="G1983" s="139">
        <v>1E-3</v>
      </c>
      <c r="H1983" s="104"/>
      <c r="I1983" s="102" cm="1">
        <f t="array" ref="I1983">((_xlfn.XLOOKUP(B1983,'4. Material Balance Activities'!$C$398:$C$446,'4. Material Balance Activities'!$G$398:$G$446,NA,0,1)-_xlfn.XLOOKUP(B1983,'4. Material Balance Activities'!$C$398:$C$446,'4. Material Balance Activities'!$M$398:$M$446,NA,0,1))*G1983)*(1-F1983)</f>
        <v>6.3153948000000009</v>
      </c>
      <c r="J1983" s="105" t="s">
        <v>214</v>
      </c>
      <c r="K1983" s="83" t="s">
        <v>214</v>
      </c>
      <c r="L1983" s="102" cm="1">
        <f t="array" ref="L1983">((_xlfn.XLOOKUP(B1983,'4. Material Balance Activities'!$C$398:$C$446,'4. Material Balance Activities'!$J$398:$J$446,NA,0,1)-_xlfn.XLOOKUP(B1983,'4. Material Balance Activities'!$C$398:$C$446,'4. Material Balance Activities'!$P$398:$P$446,NA,0,1))*G1983)*(1-F1983)</f>
        <v>2.5465301612903231E-2</v>
      </c>
      <c r="M1983" s="105" t="s">
        <v>214</v>
      </c>
      <c r="N1983" s="83" t="s">
        <v>214</v>
      </c>
    </row>
    <row r="1984" spans="1:14" x14ac:dyDescent="0.25">
      <c r="A1984" s="79" t="s">
        <v>394</v>
      </c>
      <c r="B1984" s="133" t="s">
        <v>300</v>
      </c>
      <c r="C1984" s="137" t="s">
        <v>181</v>
      </c>
      <c r="D1984" s="81" t="str">
        <f>IFERROR(IF(C1984="No CAS","",INDEX('DEQ Pollutant List'!$C$7:$C$611,MATCH('5. Pollutant Emissions - MB'!C1984,'DEQ Pollutant List'!$B$7:$B$611,0))),"")</f>
        <v>Ethyl benzene</v>
      </c>
      <c r="E1984" s="115"/>
      <c r="F1984" s="138">
        <v>0</v>
      </c>
      <c r="G1984" s="139">
        <v>0.01</v>
      </c>
      <c r="H1984" s="104"/>
      <c r="I1984" s="102" cm="1">
        <f t="array" ref="I1984">((_xlfn.XLOOKUP(B1984,'4. Material Balance Activities'!$C$398:$C$446,'4. Material Balance Activities'!$G$398:$G$446,NA,0,1)-_xlfn.XLOOKUP(B1984,'4. Material Balance Activities'!$C$398:$C$446,'4. Material Balance Activities'!$M$398:$M$446,NA,0,1))*G1984)*(1-F1984)</f>
        <v>63.153948000000014</v>
      </c>
      <c r="J1984" s="105" t="s">
        <v>214</v>
      </c>
      <c r="K1984" s="83" t="s">
        <v>214</v>
      </c>
      <c r="L1984" s="102" cm="1">
        <f t="array" ref="L1984">((_xlfn.XLOOKUP(B1984,'4. Material Balance Activities'!$C$398:$C$446,'4. Material Balance Activities'!$J$398:$J$446,NA,0,1)-_xlfn.XLOOKUP(B1984,'4. Material Balance Activities'!$C$398:$C$446,'4. Material Balance Activities'!$P$398:$P$446,NA,0,1))*G1984)*(1-F1984)</f>
        <v>0.25465301612903229</v>
      </c>
      <c r="M1984" s="105" t="s">
        <v>214</v>
      </c>
      <c r="N1984" s="83" t="s">
        <v>214</v>
      </c>
    </row>
    <row r="1985" spans="1:14" x14ac:dyDescent="0.25">
      <c r="A1985" s="79" t="s">
        <v>394</v>
      </c>
      <c r="B1985" s="133" t="s">
        <v>300</v>
      </c>
      <c r="C1985" s="137" t="s">
        <v>156</v>
      </c>
      <c r="D1985" s="81" t="str">
        <f>IFERROR(IF(C1985="No CAS","",INDEX('DEQ Pollutant List'!$C$7:$C$611,MATCH('5. Pollutant Emissions - MB'!C1985,'DEQ Pollutant List'!$B$7:$B$611,0))),"")</f>
        <v>Formaldehyde</v>
      </c>
      <c r="E1985" s="115"/>
      <c r="F1985" s="138">
        <v>0</v>
      </c>
      <c r="G1985" s="139">
        <v>0.01</v>
      </c>
      <c r="H1985" s="104"/>
      <c r="I1985" s="102" cm="1">
        <f t="array" ref="I1985">((_xlfn.XLOOKUP(B1985,'4. Material Balance Activities'!$C$398:$C$446,'4. Material Balance Activities'!$G$398:$G$446,NA,0,1)-_xlfn.XLOOKUP(B1985,'4. Material Balance Activities'!$C$398:$C$446,'4. Material Balance Activities'!$M$398:$M$446,NA,0,1))*G1985)*(1-F1985)</f>
        <v>63.153948000000014</v>
      </c>
      <c r="J1985" s="105" t="s">
        <v>214</v>
      </c>
      <c r="K1985" s="83" t="s">
        <v>214</v>
      </c>
      <c r="L1985" s="102" cm="1">
        <f t="array" ref="L1985">((_xlfn.XLOOKUP(B1985,'4. Material Balance Activities'!$C$398:$C$446,'4. Material Balance Activities'!$J$398:$J$446,NA,0,1)-_xlfn.XLOOKUP(B1985,'4. Material Balance Activities'!$C$398:$C$446,'4. Material Balance Activities'!$P$398:$P$446,NA,0,1))*G1985)*(1-F1985)</f>
        <v>0.25465301612903229</v>
      </c>
      <c r="M1985" s="105" t="s">
        <v>214</v>
      </c>
      <c r="N1985" s="83" t="s">
        <v>214</v>
      </c>
    </row>
    <row r="1986" spans="1:14" x14ac:dyDescent="0.25">
      <c r="A1986" s="79" t="s">
        <v>394</v>
      </c>
      <c r="B1986" s="133" t="s">
        <v>300</v>
      </c>
      <c r="C1986" s="137" t="s">
        <v>431</v>
      </c>
      <c r="D1986" s="81" t="str">
        <f>IFERROR(IF(C1986="No CAS","",INDEX('DEQ Pollutant List'!$C$7:$C$611,MATCH('5. Pollutant Emissions - MB'!C1986,'DEQ Pollutant List'!$B$7:$B$611,0))),"")</f>
        <v>1,2,4-Trimethylbenzene</v>
      </c>
      <c r="E1986" s="115"/>
      <c r="F1986" s="138">
        <v>0</v>
      </c>
      <c r="G1986" s="139">
        <v>2E-3</v>
      </c>
      <c r="H1986" s="104"/>
      <c r="I1986" s="102" cm="1">
        <f t="array" ref="I1986">((_xlfn.XLOOKUP(B1986,'4. Material Balance Activities'!$C$398:$C$446,'4. Material Balance Activities'!$G$398:$G$446,NA,0,1)-_xlfn.XLOOKUP(B1986,'4. Material Balance Activities'!$C$398:$C$446,'4. Material Balance Activities'!$M$398:$M$446,NA,0,1))*G1986)*(1-F1986)</f>
        <v>12.630789600000002</v>
      </c>
      <c r="J1986" s="105" t="s">
        <v>214</v>
      </c>
      <c r="K1986" s="83" t="s">
        <v>214</v>
      </c>
      <c r="L1986" s="102" cm="1">
        <f t="array" ref="L1986">((_xlfn.XLOOKUP(B1986,'4. Material Balance Activities'!$C$398:$C$446,'4. Material Balance Activities'!$J$398:$J$446,NA,0,1)-_xlfn.XLOOKUP(B1986,'4. Material Balance Activities'!$C$398:$C$446,'4. Material Balance Activities'!$P$398:$P$446,NA,0,1))*G1986)*(1-F1986)</f>
        <v>5.0930603225806462E-2</v>
      </c>
      <c r="M1986" s="105" t="s">
        <v>214</v>
      </c>
      <c r="N1986" s="83" t="s">
        <v>214</v>
      </c>
    </row>
    <row r="1987" spans="1:14" x14ac:dyDescent="0.25">
      <c r="A1987" s="79" t="s">
        <v>394</v>
      </c>
      <c r="B1987" s="133" t="s">
        <v>300</v>
      </c>
      <c r="C1987" s="137" t="s">
        <v>437</v>
      </c>
      <c r="D1987" s="81" t="str">
        <f>IFERROR(IF(C1987="No CAS","",INDEX('DEQ Pollutant List'!$C$7:$C$611,MATCH('5. Pollutant Emissions - MB'!C1987,'DEQ Pollutant List'!$B$7:$B$611,0))),"")</f>
        <v>1,3,5-Trimethylbenzene</v>
      </c>
      <c r="E1987" s="115"/>
      <c r="F1987" s="138">
        <v>0</v>
      </c>
      <c r="G1987" s="139">
        <v>7.0000000000000007E-2</v>
      </c>
      <c r="H1987" s="104"/>
      <c r="I1987" s="102" cm="1">
        <f t="array" ref="I1987">((_xlfn.XLOOKUP(B1987,'4. Material Balance Activities'!$C$398:$C$446,'4. Material Balance Activities'!$G$398:$G$446,NA,0,1)-_xlfn.XLOOKUP(B1987,'4. Material Balance Activities'!$C$398:$C$446,'4. Material Balance Activities'!$M$398:$M$446,NA,0,1))*G1987)*(1-F1987)</f>
        <v>442.0776360000001</v>
      </c>
      <c r="J1987" s="105" t="s">
        <v>214</v>
      </c>
      <c r="K1987" s="83" t="s">
        <v>214</v>
      </c>
      <c r="L1987" s="102" cm="1">
        <f t="array" ref="L1987">((_xlfn.XLOOKUP(B1987,'4. Material Balance Activities'!$C$398:$C$446,'4. Material Balance Activities'!$J$398:$J$446,NA,0,1)-_xlfn.XLOOKUP(B1987,'4. Material Balance Activities'!$C$398:$C$446,'4. Material Balance Activities'!$P$398:$P$446,NA,0,1))*G1987)*(1-F1987)</f>
        <v>1.7825711129032262</v>
      </c>
      <c r="M1987" s="105" t="s">
        <v>214</v>
      </c>
      <c r="N1987" s="83" t="s">
        <v>214</v>
      </c>
    </row>
    <row r="1988" spans="1:14" x14ac:dyDescent="0.25">
      <c r="A1988" s="79" t="s">
        <v>394</v>
      </c>
      <c r="B1988" s="133" t="s">
        <v>300</v>
      </c>
      <c r="C1988" s="137" t="s">
        <v>428</v>
      </c>
      <c r="D1988" s="81" t="str">
        <f>IFERROR(IF(C1988="No CAS","",INDEX('DEQ Pollutant List'!$C$7:$C$611,MATCH('5. Pollutant Emissions - MB'!C1988,'DEQ Pollutant List'!$B$7:$B$611,0))),"")</f>
        <v>Isopropylbenzene (cumene)</v>
      </c>
      <c r="E1988" s="115"/>
      <c r="F1988" s="138">
        <v>0</v>
      </c>
      <c r="G1988" s="139">
        <v>0.02</v>
      </c>
      <c r="H1988" s="104"/>
      <c r="I1988" s="102" cm="1">
        <f t="array" ref="I1988">((_xlfn.XLOOKUP(B1988,'4. Material Balance Activities'!$C$398:$C$446,'4. Material Balance Activities'!$G$398:$G$446,NA,0,1)-_xlfn.XLOOKUP(B1988,'4. Material Balance Activities'!$C$398:$C$446,'4. Material Balance Activities'!$M$398:$M$446,NA,0,1))*G1988)*(1-F1988)</f>
        <v>126.30789600000003</v>
      </c>
      <c r="J1988" s="105" t="s">
        <v>214</v>
      </c>
      <c r="K1988" s="83" t="s">
        <v>214</v>
      </c>
      <c r="L1988" s="102" cm="1">
        <f t="array" ref="L1988">((_xlfn.XLOOKUP(B1988,'4. Material Balance Activities'!$C$398:$C$446,'4. Material Balance Activities'!$J$398:$J$446,NA,0,1)-_xlfn.XLOOKUP(B1988,'4. Material Balance Activities'!$C$398:$C$446,'4. Material Balance Activities'!$P$398:$P$446,NA,0,1))*G1988)*(1-F1988)</f>
        <v>0.50930603225806459</v>
      </c>
      <c r="M1988" s="105" t="s">
        <v>214</v>
      </c>
      <c r="N1988" s="83" t="s">
        <v>214</v>
      </c>
    </row>
    <row r="1989" spans="1:14" x14ac:dyDescent="0.25">
      <c r="A1989" s="79" t="s">
        <v>394</v>
      </c>
      <c r="B1989" s="133" t="s">
        <v>300</v>
      </c>
      <c r="C1989" s="137" t="s">
        <v>430</v>
      </c>
      <c r="D1989" s="81" t="str">
        <f>IFERROR(IF(C1989="No CAS","",INDEX('DEQ Pollutant List'!$C$7:$C$611,MATCH('5. Pollutant Emissions - MB'!C1989,'DEQ Pollutant List'!$B$7:$B$611,0))),"")</f>
        <v>n-Butyl alcohol</v>
      </c>
      <c r="E1989" s="115"/>
      <c r="F1989" s="138">
        <v>0</v>
      </c>
      <c r="G1989" s="139">
        <v>0.01</v>
      </c>
      <c r="H1989" s="104"/>
      <c r="I1989" s="102" cm="1">
        <f t="array" ref="I1989">((_xlfn.XLOOKUP(B1989,'4. Material Balance Activities'!$C$398:$C$446,'4. Material Balance Activities'!$G$398:$G$446,NA,0,1)-_xlfn.XLOOKUP(B1989,'4. Material Balance Activities'!$C$398:$C$446,'4. Material Balance Activities'!$M$398:$M$446,NA,0,1))*G1989)*(1-F1989)</f>
        <v>63.153948000000014</v>
      </c>
      <c r="J1989" s="105" t="s">
        <v>214</v>
      </c>
      <c r="K1989" s="83" t="s">
        <v>214</v>
      </c>
      <c r="L1989" s="102" cm="1">
        <f t="array" ref="L1989">((_xlfn.XLOOKUP(B1989,'4. Material Balance Activities'!$C$398:$C$446,'4. Material Balance Activities'!$J$398:$J$446,NA,0,1)-_xlfn.XLOOKUP(B1989,'4. Material Balance Activities'!$C$398:$C$446,'4. Material Balance Activities'!$P$398:$P$446,NA,0,1))*G1989)*(1-F1989)</f>
        <v>0.25465301612903229</v>
      </c>
      <c r="M1989" s="105" t="s">
        <v>214</v>
      </c>
      <c r="N1989" s="83" t="s">
        <v>214</v>
      </c>
    </row>
    <row r="1990" spans="1:14" x14ac:dyDescent="0.25">
      <c r="A1990" s="79" t="s">
        <v>394</v>
      </c>
      <c r="B1990" s="133" t="s">
        <v>300</v>
      </c>
      <c r="C1990" s="137" t="s">
        <v>436</v>
      </c>
      <c r="D1990" s="81" t="str">
        <f>IFERROR(IF(C1990="No CAS","",INDEX('DEQ Pollutant List'!$C$7:$C$611,MATCH('5. Pollutant Emissions - MB'!C1990,'DEQ Pollutant List'!$B$7:$B$611,0))),"")</f>
        <v>1,2,3-Trimethylbenzene</v>
      </c>
      <c r="E1990" s="115"/>
      <c r="F1990" s="138">
        <v>0</v>
      </c>
      <c r="G1990" s="139">
        <v>1E-3</v>
      </c>
      <c r="H1990" s="104"/>
      <c r="I1990" s="102" cm="1">
        <f t="array" ref="I1990">((_xlfn.XLOOKUP(B1990,'4. Material Balance Activities'!$C$398:$C$446,'4. Material Balance Activities'!$G$398:$G$446,NA,0,1)-_xlfn.XLOOKUP(B1990,'4. Material Balance Activities'!$C$398:$C$446,'4. Material Balance Activities'!$M$398:$M$446,NA,0,1))*G1990)*(1-F1990)</f>
        <v>6.3153948000000009</v>
      </c>
      <c r="J1990" s="105" t="s">
        <v>214</v>
      </c>
      <c r="K1990" s="83" t="s">
        <v>214</v>
      </c>
      <c r="L1990" s="102" cm="1">
        <f t="array" ref="L1990">((_xlfn.XLOOKUP(B1990,'4. Material Balance Activities'!$C$398:$C$446,'4. Material Balance Activities'!$J$398:$J$446,NA,0,1)-_xlfn.XLOOKUP(B1990,'4. Material Balance Activities'!$C$398:$C$446,'4. Material Balance Activities'!$P$398:$P$446,NA,0,1))*G1990)*(1-F1990)</f>
        <v>2.5465301612903231E-2</v>
      </c>
      <c r="M1990" s="105" t="s">
        <v>214</v>
      </c>
      <c r="N1990" s="83" t="s">
        <v>214</v>
      </c>
    </row>
    <row r="1991" spans="1:14" x14ac:dyDescent="0.25">
      <c r="A1991" s="79" t="s">
        <v>394</v>
      </c>
      <c r="B1991" s="133" t="s">
        <v>301</v>
      </c>
      <c r="C1991" s="137" t="s">
        <v>156</v>
      </c>
      <c r="D1991" s="81" t="str">
        <f>IFERROR(IF(C1991="No CAS","",INDEX('DEQ Pollutant List'!$C$7:$C$611,MATCH('5. Pollutant Emissions - MB'!C1991,'DEQ Pollutant List'!$B$7:$B$611,0))),"")</f>
        <v>Formaldehyde</v>
      </c>
      <c r="E1991" s="115"/>
      <c r="F1991" s="138">
        <v>0</v>
      </c>
      <c r="G1991" s="139">
        <v>0.01</v>
      </c>
      <c r="H1991" s="104"/>
      <c r="I1991" s="102" cm="1">
        <f t="array" ref="I1991">((_xlfn.XLOOKUP(B1991,'4. Material Balance Activities'!$C$398:$C$446,'4. Material Balance Activities'!$G$398:$G$446,NA,0,1)-_xlfn.XLOOKUP(B1991,'4. Material Balance Activities'!$C$398:$C$446,'4. Material Balance Activities'!$M$398:$M$446,NA,0,1))*G1991)*(1-F1991)</f>
        <v>37.023195000000001</v>
      </c>
      <c r="J1991" s="105" t="s">
        <v>214</v>
      </c>
      <c r="K1991" s="83" t="s">
        <v>214</v>
      </c>
      <c r="L1991" s="102" cm="1">
        <f t="array" ref="L1991">((_xlfn.XLOOKUP(B1991,'4. Material Balance Activities'!$C$398:$C$446,'4. Material Balance Activities'!$J$398:$J$446,NA,0,1)-_xlfn.XLOOKUP(B1991,'4. Material Balance Activities'!$C$398:$C$446,'4. Material Balance Activities'!$P$398:$P$446,NA,0,1))*G1991)*(1-F1991)</f>
        <v>0.14928707661290325</v>
      </c>
      <c r="M1991" s="105" t="s">
        <v>214</v>
      </c>
      <c r="N1991" s="83" t="s">
        <v>214</v>
      </c>
    </row>
    <row r="1992" spans="1:14" x14ac:dyDescent="0.25">
      <c r="A1992" s="79" t="s">
        <v>394</v>
      </c>
      <c r="B1992" s="133" t="s">
        <v>301</v>
      </c>
      <c r="C1992" s="137" t="s">
        <v>431</v>
      </c>
      <c r="D1992" s="81" t="str">
        <f>IFERROR(IF(C1992="No CAS","",INDEX('DEQ Pollutant List'!$C$7:$C$611,MATCH('5. Pollutant Emissions - MB'!C1992,'DEQ Pollutant List'!$B$7:$B$611,0))),"")</f>
        <v>1,2,4-Trimethylbenzene</v>
      </c>
      <c r="E1992" s="115"/>
      <c r="F1992" s="138">
        <v>0</v>
      </c>
      <c r="G1992" s="139">
        <v>0.01</v>
      </c>
      <c r="H1992" s="104"/>
      <c r="I1992" s="102" cm="1">
        <f t="array" ref="I1992">((_xlfn.XLOOKUP(B1992,'4. Material Balance Activities'!$C$398:$C$446,'4. Material Balance Activities'!$G$398:$G$446,NA,0,1)-_xlfn.XLOOKUP(B1992,'4. Material Balance Activities'!$C$398:$C$446,'4. Material Balance Activities'!$M$398:$M$446,NA,0,1))*G1992)*(1-F1992)</f>
        <v>37.023195000000001</v>
      </c>
      <c r="J1992" s="105" t="s">
        <v>214</v>
      </c>
      <c r="K1992" s="83" t="s">
        <v>214</v>
      </c>
      <c r="L1992" s="102" cm="1">
        <f t="array" ref="L1992">((_xlfn.XLOOKUP(B1992,'4. Material Balance Activities'!$C$398:$C$446,'4. Material Balance Activities'!$J$398:$J$446,NA,0,1)-_xlfn.XLOOKUP(B1992,'4. Material Balance Activities'!$C$398:$C$446,'4. Material Balance Activities'!$P$398:$P$446,NA,0,1))*G1992)*(1-F1992)</f>
        <v>0.14928707661290325</v>
      </c>
      <c r="M1992" s="105" t="s">
        <v>214</v>
      </c>
      <c r="N1992" s="83" t="s">
        <v>214</v>
      </c>
    </row>
    <row r="1993" spans="1:14" x14ac:dyDescent="0.25">
      <c r="A1993" s="79" t="s">
        <v>394</v>
      </c>
      <c r="B1993" s="133" t="s">
        <v>301</v>
      </c>
      <c r="C1993" s="137" t="s">
        <v>437</v>
      </c>
      <c r="D1993" s="81" t="str">
        <f>IFERROR(IF(C1993="No CAS","",INDEX('DEQ Pollutant List'!$C$7:$C$611,MATCH('5. Pollutant Emissions - MB'!C1993,'DEQ Pollutant List'!$B$7:$B$611,0))),"")</f>
        <v>1,3,5-Trimethylbenzene</v>
      </c>
      <c r="E1993" s="115"/>
      <c r="F1993" s="138">
        <v>0</v>
      </c>
      <c r="G1993" s="139">
        <v>3.0000000000000001E-3</v>
      </c>
      <c r="H1993" s="104"/>
      <c r="I1993" s="102" cm="1">
        <f t="array" ref="I1993">((_xlfn.XLOOKUP(B1993,'4. Material Balance Activities'!$C$398:$C$446,'4. Material Balance Activities'!$G$398:$G$446,NA,0,1)-_xlfn.XLOOKUP(B1993,'4. Material Balance Activities'!$C$398:$C$446,'4. Material Balance Activities'!$M$398:$M$446,NA,0,1))*G1993)*(1-F1993)</f>
        <v>11.106958500000001</v>
      </c>
      <c r="J1993" s="105" t="s">
        <v>214</v>
      </c>
      <c r="K1993" s="83" t="s">
        <v>214</v>
      </c>
      <c r="L1993" s="102" cm="1">
        <f t="array" ref="L1993">((_xlfn.XLOOKUP(B1993,'4. Material Balance Activities'!$C$398:$C$446,'4. Material Balance Activities'!$J$398:$J$446,NA,0,1)-_xlfn.XLOOKUP(B1993,'4. Material Balance Activities'!$C$398:$C$446,'4. Material Balance Activities'!$P$398:$P$446,NA,0,1))*G1993)*(1-F1993)</f>
        <v>4.4786122983870968E-2</v>
      </c>
      <c r="M1993" s="105" t="s">
        <v>214</v>
      </c>
      <c r="N1993" s="83" t="s">
        <v>214</v>
      </c>
    </row>
    <row r="1994" spans="1:14" x14ac:dyDescent="0.25">
      <c r="A1994" s="79" t="s">
        <v>394</v>
      </c>
      <c r="B1994" s="133" t="s">
        <v>301</v>
      </c>
      <c r="C1994" s="137" t="s">
        <v>191</v>
      </c>
      <c r="D1994" s="81" t="str">
        <f>IFERROR(IF(C1994="No CAS","",INDEX('DEQ Pollutant List'!$C$7:$C$611,MATCH('5. Pollutant Emissions - MB'!C1994,'DEQ Pollutant List'!$B$7:$B$611,0))),"")</f>
        <v>Xylene (mixture), including m-xylene, o-xylene, p-xylene</v>
      </c>
      <c r="E1994" s="115"/>
      <c r="F1994" s="138">
        <v>0</v>
      </c>
      <c r="G1994" s="139">
        <v>0.02</v>
      </c>
      <c r="H1994" s="104"/>
      <c r="I1994" s="102" cm="1">
        <f t="array" ref="I1994">((_xlfn.XLOOKUP(B1994,'4. Material Balance Activities'!$C$398:$C$446,'4. Material Balance Activities'!$G$398:$G$446,NA,0,1)-_xlfn.XLOOKUP(B1994,'4. Material Balance Activities'!$C$398:$C$446,'4. Material Balance Activities'!$M$398:$M$446,NA,0,1))*G1994)*(1-F1994)</f>
        <v>74.046390000000002</v>
      </c>
      <c r="J1994" s="105" t="s">
        <v>214</v>
      </c>
      <c r="K1994" s="83" t="s">
        <v>214</v>
      </c>
      <c r="L1994" s="102" cm="1">
        <f t="array" ref="L1994">((_xlfn.XLOOKUP(B1994,'4. Material Balance Activities'!$C$398:$C$446,'4. Material Balance Activities'!$J$398:$J$446,NA,0,1)-_xlfn.XLOOKUP(B1994,'4. Material Balance Activities'!$C$398:$C$446,'4. Material Balance Activities'!$P$398:$P$446,NA,0,1))*G1994)*(1-F1994)</f>
        <v>0.29857415322580649</v>
      </c>
      <c r="M1994" s="105" t="s">
        <v>214</v>
      </c>
      <c r="N1994" s="83" t="s">
        <v>214</v>
      </c>
    </row>
    <row r="1995" spans="1:14" x14ac:dyDescent="0.25">
      <c r="A1995" s="79" t="s">
        <v>394</v>
      </c>
      <c r="B1995" s="133" t="s">
        <v>301</v>
      </c>
      <c r="C1995" s="137" t="s">
        <v>181</v>
      </c>
      <c r="D1995" s="81" t="str">
        <f>IFERROR(IF(C1995="No CAS","",INDEX('DEQ Pollutant List'!$C$7:$C$611,MATCH('5. Pollutant Emissions - MB'!C1995,'DEQ Pollutant List'!$B$7:$B$611,0))),"")</f>
        <v>Ethyl benzene</v>
      </c>
      <c r="E1995" s="115"/>
      <c r="F1995" s="138">
        <v>0</v>
      </c>
      <c r="G1995" s="139">
        <v>3.0000000000000001E-3</v>
      </c>
      <c r="H1995" s="104"/>
      <c r="I1995" s="102" cm="1">
        <f t="array" ref="I1995">((_xlfn.XLOOKUP(B1995,'4. Material Balance Activities'!$C$398:$C$446,'4. Material Balance Activities'!$G$398:$G$446,NA,0,1)-_xlfn.XLOOKUP(B1995,'4. Material Balance Activities'!$C$398:$C$446,'4. Material Balance Activities'!$M$398:$M$446,NA,0,1))*G1995)*(1-F1995)</f>
        <v>11.106958500000001</v>
      </c>
      <c r="J1995" s="105" t="s">
        <v>214</v>
      </c>
      <c r="K1995" s="83" t="s">
        <v>214</v>
      </c>
      <c r="L1995" s="102" cm="1">
        <f t="array" ref="L1995">((_xlfn.XLOOKUP(B1995,'4. Material Balance Activities'!$C$398:$C$446,'4. Material Balance Activities'!$J$398:$J$446,NA,0,1)-_xlfn.XLOOKUP(B1995,'4. Material Balance Activities'!$C$398:$C$446,'4. Material Balance Activities'!$P$398:$P$446,NA,0,1))*G1995)*(1-F1995)</f>
        <v>4.4786122983870968E-2</v>
      </c>
      <c r="M1995" s="105" t="s">
        <v>214</v>
      </c>
      <c r="N1995" s="83" t="s">
        <v>214</v>
      </c>
    </row>
    <row r="1996" spans="1:14" x14ac:dyDescent="0.25">
      <c r="A1996" s="79" t="s">
        <v>394</v>
      </c>
      <c r="B1996" s="133" t="s">
        <v>301</v>
      </c>
      <c r="C1996" s="137" t="s">
        <v>428</v>
      </c>
      <c r="D1996" s="81" t="str">
        <f>IFERROR(IF(C1996="No CAS","",INDEX('DEQ Pollutant List'!$C$7:$C$611,MATCH('5. Pollutant Emissions - MB'!C1996,'DEQ Pollutant List'!$B$7:$B$611,0))),"")</f>
        <v>Isopropylbenzene (cumene)</v>
      </c>
      <c r="E1996" s="115"/>
      <c r="F1996" s="138">
        <v>0</v>
      </c>
      <c r="G1996" s="139">
        <v>1E-3</v>
      </c>
      <c r="H1996" s="104"/>
      <c r="I1996" s="102" cm="1">
        <f t="array" ref="I1996">((_xlfn.XLOOKUP(B1996,'4. Material Balance Activities'!$C$398:$C$446,'4. Material Balance Activities'!$G$398:$G$446,NA,0,1)-_xlfn.XLOOKUP(B1996,'4. Material Balance Activities'!$C$398:$C$446,'4. Material Balance Activities'!$M$398:$M$446,NA,0,1))*G1996)*(1-F1996)</f>
        <v>3.7023195000000002</v>
      </c>
      <c r="J1996" s="105" t="s">
        <v>214</v>
      </c>
      <c r="K1996" s="83" t="s">
        <v>214</v>
      </c>
      <c r="L1996" s="102" cm="1">
        <f t="array" ref="L1996">((_xlfn.XLOOKUP(B1996,'4. Material Balance Activities'!$C$398:$C$446,'4. Material Balance Activities'!$J$398:$J$446,NA,0,1)-_xlfn.XLOOKUP(B1996,'4. Material Balance Activities'!$C$398:$C$446,'4. Material Balance Activities'!$P$398:$P$446,NA,0,1))*G1996)*(1-F1996)</f>
        <v>1.4928707661290324E-2</v>
      </c>
      <c r="M1996" s="105" t="s">
        <v>214</v>
      </c>
      <c r="N1996" s="83" t="s">
        <v>214</v>
      </c>
    </row>
    <row r="1997" spans="1:14" x14ac:dyDescent="0.25">
      <c r="A1997" s="79" t="s">
        <v>394</v>
      </c>
      <c r="B1997" s="133" t="s">
        <v>301</v>
      </c>
      <c r="C1997" s="137" t="s">
        <v>430</v>
      </c>
      <c r="D1997" s="81" t="str">
        <f>IFERROR(IF(C1997="No CAS","",INDEX('DEQ Pollutant List'!$C$7:$C$611,MATCH('5. Pollutant Emissions - MB'!C1997,'DEQ Pollutant List'!$B$7:$B$611,0))),"")</f>
        <v>n-Butyl alcohol</v>
      </c>
      <c r="E1997" s="115"/>
      <c r="F1997" s="138">
        <v>0</v>
      </c>
      <c r="G1997" s="139">
        <v>0.06</v>
      </c>
      <c r="H1997" s="104"/>
      <c r="I1997" s="102" cm="1">
        <f t="array" ref="I1997">((_xlfn.XLOOKUP(B1997,'4. Material Balance Activities'!$C$398:$C$446,'4. Material Balance Activities'!$G$398:$G$446,NA,0,1)-_xlfn.XLOOKUP(B1997,'4. Material Balance Activities'!$C$398:$C$446,'4. Material Balance Activities'!$M$398:$M$446,NA,0,1))*G1997)*(1-F1997)</f>
        <v>222.13917000000001</v>
      </c>
      <c r="J1997" s="105" t="s">
        <v>214</v>
      </c>
      <c r="K1997" s="83" t="s">
        <v>214</v>
      </c>
      <c r="L1997" s="102" cm="1">
        <f t="array" ref="L1997">((_xlfn.XLOOKUP(B1997,'4. Material Balance Activities'!$C$398:$C$446,'4. Material Balance Activities'!$J$398:$J$446,NA,0,1)-_xlfn.XLOOKUP(B1997,'4. Material Balance Activities'!$C$398:$C$446,'4. Material Balance Activities'!$P$398:$P$446,NA,0,1))*G1997)*(1-F1997)</f>
        <v>0.89572245967741937</v>
      </c>
      <c r="M1997" s="105" t="s">
        <v>214</v>
      </c>
      <c r="N1997" s="83" t="s">
        <v>214</v>
      </c>
    </row>
    <row r="1998" spans="1:14" x14ac:dyDescent="0.25">
      <c r="A1998" s="79" t="s">
        <v>394</v>
      </c>
      <c r="B1998" s="133" t="s">
        <v>301</v>
      </c>
      <c r="C1998" s="137" t="s">
        <v>436</v>
      </c>
      <c r="D1998" s="81" t="str">
        <f>IFERROR(IF(C1998="No CAS","",INDEX('DEQ Pollutant List'!$C$7:$C$611,MATCH('5. Pollutant Emissions - MB'!C1998,'DEQ Pollutant List'!$B$7:$B$611,0))),"")</f>
        <v>1,2,3-Trimethylbenzene</v>
      </c>
      <c r="E1998" s="115"/>
      <c r="F1998" s="138">
        <v>0</v>
      </c>
      <c r="G1998" s="139">
        <v>0.01</v>
      </c>
      <c r="H1998" s="104"/>
      <c r="I1998" s="102" cm="1">
        <f t="array" ref="I1998">((_xlfn.XLOOKUP(B1998,'4. Material Balance Activities'!$C$398:$C$446,'4. Material Balance Activities'!$G$398:$G$446,NA,0,1)-_xlfn.XLOOKUP(B1998,'4. Material Balance Activities'!$C$398:$C$446,'4. Material Balance Activities'!$M$398:$M$446,NA,0,1))*G1998)*(1-F1998)</f>
        <v>37.023195000000001</v>
      </c>
      <c r="J1998" s="105" t="s">
        <v>214</v>
      </c>
      <c r="K1998" s="83" t="s">
        <v>214</v>
      </c>
      <c r="L1998" s="102" cm="1">
        <f t="array" ref="L1998">((_xlfn.XLOOKUP(B1998,'4. Material Balance Activities'!$C$398:$C$446,'4. Material Balance Activities'!$J$398:$J$446,NA,0,1)-_xlfn.XLOOKUP(B1998,'4. Material Balance Activities'!$C$398:$C$446,'4. Material Balance Activities'!$P$398:$P$446,NA,0,1))*G1998)*(1-F1998)</f>
        <v>0.14928707661290325</v>
      </c>
      <c r="M1998" s="105" t="s">
        <v>214</v>
      </c>
      <c r="N1998" s="83" t="s">
        <v>214</v>
      </c>
    </row>
    <row r="1999" spans="1:14" x14ac:dyDescent="0.25">
      <c r="A1999" s="79" t="s">
        <v>394</v>
      </c>
      <c r="B1999" s="133" t="s">
        <v>302</v>
      </c>
      <c r="C1999" s="137" t="s">
        <v>191</v>
      </c>
      <c r="D1999" s="81" t="str">
        <f>IFERROR(IF(C1999="No CAS","",INDEX('DEQ Pollutant List'!$C$7:$C$611,MATCH('5. Pollutant Emissions - MB'!C1999,'DEQ Pollutant List'!$B$7:$B$611,0))),"")</f>
        <v>Xylene (mixture), including m-xylene, o-xylene, p-xylene</v>
      </c>
      <c r="E1999" s="115"/>
      <c r="F1999" s="138">
        <v>0</v>
      </c>
      <c r="G1999" s="139">
        <v>1E-3</v>
      </c>
      <c r="H1999" s="104"/>
      <c r="I1999" s="102" cm="1">
        <f t="array" ref="I1999">((_xlfn.XLOOKUP(B1999,'4. Material Balance Activities'!$C$398:$C$446,'4. Material Balance Activities'!$G$398:$G$446,NA,0,1)-_xlfn.XLOOKUP(B1999,'4. Material Balance Activities'!$C$398:$C$446,'4. Material Balance Activities'!$M$398:$M$446,NA,0,1))*G1999)*(1-F1999)</f>
        <v>1.3796112</v>
      </c>
      <c r="J1999" s="105" t="s">
        <v>214</v>
      </c>
      <c r="K1999" s="83" t="s">
        <v>214</v>
      </c>
      <c r="L1999" s="102" cm="1">
        <f t="array" ref="L1999">((_xlfn.XLOOKUP(B1999,'4. Material Balance Activities'!$C$398:$C$446,'4. Material Balance Activities'!$J$398:$J$446,NA,0,1)-_xlfn.XLOOKUP(B1999,'4. Material Balance Activities'!$C$398:$C$446,'4. Material Balance Activities'!$P$398:$P$446,NA,0,1))*G1999)*(1-F1999)</f>
        <v>5.5629483870967746E-3</v>
      </c>
      <c r="M1999" s="105" t="s">
        <v>214</v>
      </c>
      <c r="N1999" s="83" t="s">
        <v>214</v>
      </c>
    </row>
    <row r="2000" spans="1:14" x14ac:dyDescent="0.25">
      <c r="A2000" s="79" t="s">
        <v>394</v>
      </c>
      <c r="B2000" s="133" t="s">
        <v>302</v>
      </c>
      <c r="C2000" s="137" t="s">
        <v>181</v>
      </c>
      <c r="D2000" s="81" t="str">
        <f>IFERROR(IF(C2000="No CAS","",INDEX('DEQ Pollutant List'!$C$7:$C$611,MATCH('5. Pollutant Emissions - MB'!C2000,'DEQ Pollutant List'!$B$7:$B$611,0))),"")</f>
        <v>Ethyl benzene</v>
      </c>
      <c r="E2000" s="115"/>
      <c r="F2000" s="138">
        <v>0</v>
      </c>
      <c r="G2000" s="139">
        <v>0.01</v>
      </c>
      <c r="H2000" s="104"/>
      <c r="I2000" s="102" cm="1">
        <f t="array" ref="I2000">((_xlfn.XLOOKUP(B2000,'4. Material Balance Activities'!$C$398:$C$446,'4. Material Balance Activities'!$G$398:$G$446,NA,0,1)-_xlfn.XLOOKUP(B2000,'4. Material Balance Activities'!$C$398:$C$446,'4. Material Balance Activities'!$M$398:$M$446,NA,0,1))*G2000)*(1-F2000)</f>
        <v>13.796112000000001</v>
      </c>
      <c r="J2000" s="105" t="s">
        <v>214</v>
      </c>
      <c r="K2000" s="83" t="s">
        <v>214</v>
      </c>
      <c r="L2000" s="102" cm="1">
        <f t="array" ref="L2000">((_xlfn.XLOOKUP(B2000,'4. Material Balance Activities'!$C$398:$C$446,'4. Material Balance Activities'!$J$398:$J$446,NA,0,1)-_xlfn.XLOOKUP(B2000,'4. Material Balance Activities'!$C$398:$C$446,'4. Material Balance Activities'!$P$398:$P$446,NA,0,1))*G2000)*(1-F2000)</f>
        <v>5.562948387096775E-2</v>
      </c>
      <c r="M2000" s="105" t="s">
        <v>214</v>
      </c>
      <c r="N2000" s="83" t="s">
        <v>214</v>
      </c>
    </row>
    <row r="2001" spans="1:14" x14ac:dyDescent="0.25">
      <c r="A2001" s="79" t="s">
        <v>394</v>
      </c>
      <c r="B2001" s="133" t="s">
        <v>302</v>
      </c>
      <c r="C2001" s="137" t="s">
        <v>156</v>
      </c>
      <c r="D2001" s="81" t="str">
        <f>IFERROR(IF(C2001="No CAS","",INDEX('DEQ Pollutant List'!$C$7:$C$611,MATCH('5. Pollutant Emissions - MB'!C2001,'DEQ Pollutant List'!$B$7:$B$611,0))),"")</f>
        <v>Formaldehyde</v>
      </c>
      <c r="E2001" s="115"/>
      <c r="F2001" s="138">
        <v>0</v>
      </c>
      <c r="G2001" s="139">
        <v>0.01</v>
      </c>
      <c r="H2001" s="104"/>
      <c r="I2001" s="102" cm="1">
        <f t="array" ref="I2001">((_xlfn.XLOOKUP(B2001,'4. Material Balance Activities'!$C$398:$C$446,'4. Material Balance Activities'!$G$398:$G$446,NA,0,1)-_xlfn.XLOOKUP(B2001,'4. Material Balance Activities'!$C$398:$C$446,'4. Material Balance Activities'!$M$398:$M$446,NA,0,1))*G2001)*(1-F2001)</f>
        <v>13.796112000000001</v>
      </c>
      <c r="J2001" s="105" t="s">
        <v>214</v>
      </c>
      <c r="K2001" s="83" t="s">
        <v>214</v>
      </c>
      <c r="L2001" s="102" cm="1">
        <f t="array" ref="L2001">((_xlfn.XLOOKUP(B2001,'4. Material Balance Activities'!$C$398:$C$446,'4. Material Balance Activities'!$J$398:$J$446,NA,0,1)-_xlfn.XLOOKUP(B2001,'4. Material Balance Activities'!$C$398:$C$446,'4. Material Balance Activities'!$P$398:$P$446,NA,0,1))*G2001)*(1-F2001)</f>
        <v>5.562948387096775E-2</v>
      </c>
      <c r="M2001" s="105" t="s">
        <v>214</v>
      </c>
      <c r="N2001" s="83" t="s">
        <v>214</v>
      </c>
    </row>
    <row r="2002" spans="1:14" x14ac:dyDescent="0.25">
      <c r="A2002" s="79" t="s">
        <v>394</v>
      </c>
      <c r="B2002" s="133" t="s">
        <v>302</v>
      </c>
      <c r="C2002" s="137" t="s">
        <v>431</v>
      </c>
      <c r="D2002" s="81" t="str">
        <f>IFERROR(IF(C2002="No CAS","",INDEX('DEQ Pollutant List'!$C$7:$C$611,MATCH('5. Pollutant Emissions - MB'!C2002,'DEQ Pollutant List'!$B$7:$B$611,0))),"")</f>
        <v>1,2,4-Trimethylbenzene</v>
      </c>
      <c r="E2002" s="115"/>
      <c r="F2002" s="138">
        <v>0</v>
      </c>
      <c r="G2002" s="139">
        <v>0.02</v>
      </c>
      <c r="H2002" s="104"/>
      <c r="I2002" s="102" cm="1">
        <f t="array" ref="I2002">((_xlfn.XLOOKUP(B2002,'4. Material Balance Activities'!$C$398:$C$446,'4. Material Balance Activities'!$G$398:$G$446,NA,0,1)-_xlfn.XLOOKUP(B2002,'4. Material Balance Activities'!$C$398:$C$446,'4. Material Balance Activities'!$M$398:$M$446,NA,0,1))*G2002)*(1-F2002)</f>
        <v>27.592224000000002</v>
      </c>
      <c r="J2002" s="105" t="s">
        <v>214</v>
      </c>
      <c r="K2002" s="83" t="s">
        <v>214</v>
      </c>
      <c r="L2002" s="102" cm="1">
        <f t="array" ref="L2002">((_xlfn.XLOOKUP(B2002,'4. Material Balance Activities'!$C$398:$C$446,'4. Material Balance Activities'!$J$398:$J$446,NA,0,1)-_xlfn.XLOOKUP(B2002,'4. Material Balance Activities'!$C$398:$C$446,'4. Material Balance Activities'!$P$398:$P$446,NA,0,1))*G2002)*(1-F2002)</f>
        <v>0.1112589677419355</v>
      </c>
      <c r="M2002" s="105" t="s">
        <v>214</v>
      </c>
      <c r="N2002" s="83" t="s">
        <v>214</v>
      </c>
    </row>
    <row r="2003" spans="1:14" x14ac:dyDescent="0.25">
      <c r="A2003" s="79" t="s">
        <v>394</v>
      </c>
      <c r="B2003" s="133" t="s">
        <v>302</v>
      </c>
      <c r="C2003" s="137" t="s">
        <v>437</v>
      </c>
      <c r="D2003" s="81" t="str">
        <f>IFERROR(IF(C2003="No CAS","",INDEX('DEQ Pollutant List'!$C$7:$C$611,MATCH('5. Pollutant Emissions - MB'!C2003,'DEQ Pollutant List'!$B$7:$B$611,0))),"")</f>
        <v>1,3,5-Trimethylbenzene</v>
      </c>
      <c r="E2003" s="115"/>
      <c r="F2003" s="138">
        <v>0</v>
      </c>
      <c r="G2003" s="139">
        <v>3.0000000000000001E-3</v>
      </c>
      <c r="H2003" s="104"/>
      <c r="I2003" s="102" cm="1">
        <f t="array" ref="I2003">((_xlfn.XLOOKUP(B2003,'4. Material Balance Activities'!$C$398:$C$446,'4. Material Balance Activities'!$G$398:$G$446,NA,0,1)-_xlfn.XLOOKUP(B2003,'4. Material Balance Activities'!$C$398:$C$446,'4. Material Balance Activities'!$M$398:$M$446,NA,0,1))*G2003)*(1-F2003)</f>
        <v>4.1388335999999999</v>
      </c>
      <c r="J2003" s="105" t="s">
        <v>214</v>
      </c>
      <c r="K2003" s="83" t="s">
        <v>214</v>
      </c>
      <c r="L2003" s="102" cm="1">
        <f t="array" ref="L2003">((_xlfn.XLOOKUP(B2003,'4. Material Balance Activities'!$C$398:$C$446,'4. Material Balance Activities'!$J$398:$J$446,NA,0,1)-_xlfn.XLOOKUP(B2003,'4. Material Balance Activities'!$C$398:$C$446,'4. Material Balance Activities'!$P$398:$P$446,NA,0,1))*G2003)*(1-F2003)</f>
        <v>1.6688845161290326E-2</v>
      </c>
      <c r="M2003" s="105" t="s">
        <v>214</v>
      </c>
      <c r="N2003" s="83" t="s">
        <v>214</v>
      </c>
    </row>
    <row r="2004" spans="1:14" x14ac:dyDescent="0.25">
      <c r="A2004" s="79" t="s">
        <v>394</v>
      </c>
      <c r="B2004" s="133" t="s">
        <v>302</v>
      </c>
      <c r="C2004" s="137" t="s">
        <v>428</v>
      </c>
      <c r="D2004" s="81" t="str">
        <f>IFERROR(IF(C2004="No CAS","",INDEX('DEQ Pollutant List'!$C$7:$C$611,MATCH('5. Pollutant Emissions - MB'!C2004,'DEQ Pollutant List'!$B$7:$B$611,0))),"")</f>
        <v>Isopropylbenzene (cumene)</v>
      </c>
      <c r="E2004" s="115"/>
      <c r="F2004" s="138">
        <v>0</v>
      </c>
      <c r="G2004" s="139">
        <v>1E-3</v>
      </c>
      <c r="H2004" s="104"/>
      <c r="I2004" s="102" cm="1">
        <f t="array" ref="I2004">((_xlfn.XLOOKUP(B2004,'4. Material Balance Activities'!$C$398:$C$446,'4. Material Balance Activities'!$G$398:$G$446,NA,0,1)-_xlfn.XLOOKUP(B2004,'4. Material Balance Activities'!$C$398:$C$446,'4. Material Balance Activities'!$M$398:$M$446,NA,0,1))*G2004)*(1-F2004)</f>
        <v>1.3796112</v>
      </c>
      <c r="J2004" s="105" t="s">
        <v>214</v>
      </c>
      <c r="K2004" s="83" t="s">
        <v>214</v>
      </c>
      <c r="L2004" s="102" cm="1">
        <f t="array" ref="L2004">((_xlfn.XLOOKUP(B2004,'4. Material Balance Activities'!$C$398:$C$446,'4. Material Balance Activities'!$J$398:$J$446,NA,0,1)-_xlfn.XLOOKUP(B2004,'4. Material Balance Activities'!$C$398:$C$446,'4. Material Balance Activities'!$P$398:$P$446,NA,0,1))*G2004)*(1-F2004)</f>
        <v>5.5629483870967746E-3</v>
      </c>
      <c r="M2004" s="105" t="s">
        <v>214</v>
      </c>
      <c r="N2004" s="83" t="s">
        <v>214</v>
      </c>
    </row>
    <row r="2005" spans="1:14" x14ac:dyDescent="0.25">
      <c r="A2005" s="79" t="s">
        <v>394</v>
      </c>
      <c r="B2005" s="133" t="s">
        <v>302</v>
      </c>
      <c r="C2005" s="137" t="s">
        <v>430</v>
      </c>
      <c r="D2005" s="81" t="str">
        <f>IFERROR(IF(C2005="No CAS","",INDEX('DEQ Pollutant List'!$C$7:$C$611,MATCH('5. Pollutant Emissions - MB'!C2005,'DEQ Pollutant List'!$B$7:$B$611,0))),"")</f>
        <v>n-Butyl alcohol</v>
      </c>
      <c r="E2005" s="115"/>
      <c r="F2005" s="138">
        <v>0</v>
      </c>
      <c r="G2005" s="139">
        <v>0.06</v>
      </c>
      <c r="H2005" s="104"/>
      <c r="I2005" s="102" cm="1">
        <f t="array" ref="I2005">((_xlfn.XLOOKUP(B2005,'4. Material Balance Activities'!$C$398:$C$446,'4. Material Balance Activities'!$G$398:$G$446,NA,0,1)-_xlfn.XLOOKUP(B2005,'4. Material Balance Activities'!$C$398:$C$446,'4. Material Balance Activities'!$M$398:$M$446,NA,0,1))*G2005)*(1-F2005)</f>
        <v>82.776672000000005</v>
      </c>
      <c r="J2005" s="105" t="s">
        <v>214</v>
      </c>
      <c r="K2005" s="83" t="s">
        <v>214</v>
      </c>
      <c r="L2005" s="102" cm="1">
        <f t="array" ref="L2005">((_xlfn.XLOOKUP(B2005,'4. Material Balance Activities'!$C$398:$C$446,'4. Material Balance Activities'!$J$398:$J$446,NA,0,1)-_xlfn.XLOOKUP(B2005,'4. Material Balance Activities'!$C$398:$C$446,'4. Material Balance Activities'!$P$398:$P$446,NA,0,1))*G2005)*(1-F2005)</f>
        <v>0.33377690322580644</v>
      </c>
      <c r="M2005" s="105" t="s">
        <v>214</v>
      </c>
      <c r="N2005" s="83" t="s">
        <v>214</v>
      </c>
    </row>
    <row r="2006" spans="1:14" x14ac:dyDescent="0.25">
      <c r="A2006" s="79" t="s">
        <v>394</v>
      </c>
      <c r="B2006" s="133" t="s">
        <v>302</v>
      </c>
      <c r="C2006" s="137" t="s">
        <v>436</v>
      </c>
      <c r="D2006" s="81" t="str">
        <f>IFERROR(IF(C2006="No CAS","",INDEX('DEQ Pollutant List'!$C$7:$C$611,MATCH('5. Pollutant Emissions - MB'!C2006,'DEQ Pollutant List'!$B$7:$B$611,0))),"")</f>
        <v>1,2,3-Trimethylbenzene</v>
      </c>
      <c r="E2006" s="115"/>
      <c r="F2006" s="138">
        <v>0</v>
      </c>
      <c r="G2006" s="139">
        <v>0.01</v>
      </c>
      <c r="H2006" s="104"/>
      <c r="I2006" s="102" cm="1">
        <f t="array" ref="I2006">((_xlfn.XLOOKUP(B2006,'4. Material Balance Activities'!$C$398:$C$446,'4. Material Balance Activities'!$G$398:$G$446,NA,0,1)-_xlfn.XLOOKUP(B2006,'4. Material Balance Activities'!$C$398:$C$446,'4. Material Balance Activities'!$M$398:$M$446,NA,0,1))*G2006)*(1-F2006)</f>
        <v>13.796112000000001</v>
      </c>
      <c r="J2006" s="105" t="s">
        <v>214</v>
      </c>
      <c r="K2006" s="83" t="s">
        <v>214</v>
      </c>
      <c r="L2006" s="102" cm="1">
        <f t="array" ref="L2006">((_xlfn.XLOOKUP(B2006,'4. Material Balance Activities'!$C$398:$C$446,'4. Material Balance Activities'!$J$398:$J$446,NA,0,1)-_xlfn.XLOOKUP(B2006,'4. Material Balance Activities'!$C$398:$C$446,'4. Material Balance Activities'!$P$398:$P$446,NA,0,1))*G2006)*(1-F2006)</f>
        <v>5.562948387096775E-2</v>
      </c>
      <c r="M2006" s="105" t="s">
        <v>214</v>
      </c>
      <c r="N2006" s="83" t="s">
        <v>214</v>
      </c>
    </row>
    <row r="2007" spans="1:14" x14ac:dyDescent="0.25">
      <c r="A2007" s="79" t="s">
        <v>394</v>
      </c>
      <c r="B2007" s="133" t="s">
        <v>303</v>
      </c>
      <c r="C2007" s="137" t="s">
        <v>181</v>
      </c>
      <c r="D2007" s="81" t="str">
        <f>IFERROR(IF(C2007="No CAS","",INDEX('DEQ Pollutant List'!$C$7:$C$611,MATCH('5. Pollutant Emissions - MB'!C2007,'DEQ Pollutant List'!$B$7:$B$611,0))),"")</f>
        <v>Ethyl benzene</v>
      </c>
      <c r="E2007" s="115"/>
      <c r="F2007" s="138">
        <v>0</v>
      </c>
      <c r="G2007" s="139">
        <v>1E-3</v>
      </c>
      <c r="H2007" s="104"/>
      <c r="I2007" s="102" cm="1">
        <f t="array" ref="I2007">((_xlfn.XLOOKUP(B2007,'4. Material Balance Activities'!$C$398:$C$446,'4. Material Balance Activities'!$G$398:$G$446,NA,0,1)-_xlfn.XLOOKUP(B2007,'4. Material Balance Activities'!$C$398:$C$446,'4. Material Balance Activities'!$M$398:$M$446,NA,0,1))*G2007)*(1-F2007)</f>
        <v>1.8253125000000001</v>
      </c>
      <c r="J2007" s="105" t="s">
        <v>214</v>
      </c>
      <c r="K2007" s="83" t="s">
        <v>214</v>
      </c>
      <c r="L2007" s="102" cm="1">
        <f t="array" ref="L2007">((_xlfn.XLOOKUP(B2007,'4. Material Balance Activities'!$C$398:$C$446,'4. Material Balance Activities'!$J$398:$J$446,NA,0,1)-_xlfn.XLOOKUP(B2007,'4. Material Balance Activities'!$C$398:$C$446,'4. Material Balance Activities'!$P$398:$P$446,NA,0,1))*G2007)*(1-F2007)</f>
        <v>7.3601310483870971E-3</v>
      </c>
      <c r="M2007" s="105" t="s">
        <v>214</v>
      </c>
      <c r="N2007" s="83" t="s">
        <v>214</v>
      </c>
    </row>
    <row r="2008" spans="1:14" x14ac:dyDescent="0.25">
      <c r="A2008" s="79" t="s">
        <v>394</v>
      </c>
      <c r="B2008" s="133" t="s">
        <v>303</v>
      </c>
      <c r="C2008" s="137" t="s">
        <v>191</v>
      </c>
      <c r="D2008" s="81" t="str">
        <f>IFERROR(IF(C2008="No CAS","",INDEX('DEQ Pollutant List'!$C$7:$C$611,MATCH('5. Pollutant Emissions - MB'!C2008,'DEQ Pollutant List'!$B$7:$B$611,0))),"")</f>
        <v>Xylene (mixture), including m-xylene, o-xylene, p-xylene</v>
      </c>
      <c r="E2008" s="115"/>
      <c r="F2008" s="138">
        <v>0</v>
      </c>
      <c r="G2008" s="139">
        <v>0.01</v>
      </c>
      <c r="H2008" s="104"/>
      <c r="I2008" s="102" cm="1">
        <f t="array" ref="I2008">((_xlfn.XLOOKUP(B2008,'4. Material Balance Activities'!$C$398:$C$446,'4. Material Balance Activities'!$G$398:$G$446,NA,0,1)-_xlfn.XLOOKUP(B2008,'4. Material Balance Activities'!$C$398:$C$446,'4. Material Balance Activities'!$M$398:$M$446,NA,0,1))*G2008)*(1-F2008)</f>
        <v>18.253125000000001</v>
      </c>
      <c r="J2008" s="105" t="s">
        <v>214</v>
      </c>
      <c r="K2008" s="83" t="s">
        <v>214</v>
      </c>
      <c r="L2008" s="102" cm="1">
        <f t="array" ref="L2008">((_xlfn.XLOOKUP(B2008,'4. Material Balance Activities'!$C$398:$C$446,'4. Material Balance Activities'!$J$398:$J$446,NA,0,1)-_xlfn.XLOOKUP(B2008,'4. Material Balance Activities'!$C$398:$C$446,'4. Material Balance Activities'!$P$398:$P$446,NA,0,1))*G2008)*(1-F2008)</f>
        <v>7.3601310483870974E-2</v>
      </c>
      <c r="M2008" s="105" t="s">
        <v>214</v>
      </c>
      <c r="N2008" s="83" t="s">
        <v>214</v>
      </c>
    </row>
    <row r="2009" spans="1:14" x14ac:dyDescent="0.25">
      <c r="A2009" s="79" t="s">
        <v>394</v>
      </c>
      <c r="B2009" s="133" t="s">
        <v>303</v>
      </c>
      <c r="C2009" s="137" t="s">
        <v>156</v>
      </c>
      <c r="D2009" s="81" t="str">
        <f>IFERROR(IF(C2009="No CAS","",INDEX('DEQ Pollutant List'!$C$7:$C$611,MATCH('5. Pollutant Emissions - MB'!C2009,'DEQ Pollutant List'!$B$7:$B$611,0))),"")</f>
        <v>Formaldehyde</v>
      </c>
      <c r="E2009" s="115"/>
      <c r="F2009" s="138">
        <v>0</v>
      </c>
      <c r="G2009" s="139">
        <v>0.01</v>
      </c>
      <c r="H2009" s="104"/>
      <c r="I2009" s="102" cm="1">
        <f t="array" ref="I2009">((_xlfn.XLOOKUP(B2009,'4. Material Balance Activities'!$C$398:$C$446,'4. Material Balance Activities'!$G$398:$G$446,NA,0,1)-_xlfn.XLOOKUP(B2009,'4. Material Balance Activities'!$C$398:$C$446,'4. Material Balance Activities'!$M$398:$M$446,NA,0,1))*G2009)*(1-F2009)</f>
        <v>18.253125000000001</v>
      </c>
      <c r="J2009" s="105" t="s">
        <v>214</v>
      </c>
      <c r="K2009" s="83" t="s">
        <v>214</v>
      </c>
      <c r="L2009" s="102" cm="1">
        <f t="array" ref="L2009">((_xlfn.XLOOKUP(B2009,'4. Material Balance Activities'!$C$398:$C$446,'4. Material Balance Activities'!$J$398:$J$446,NA,0,1)-_xlfn.XLOOKUP(B2009,'4. Material Balance Activities'!$C$398:$C$446,'4. Material Balance Activities'!$P$398:$P$446,NA,0,1))*G2009)*(1-F2009)</f>
        <v>7.3601310483870974E-2</v>
      </c>
      <c r="M2009" s="105" t="s">
        <v>214</v>
      </c>
      <c r="N2009" s="83" t="s">
        <v>214</v>
      </c>
    </row>
    <row r="2010" spans="1:14" x14ac:dyDescent="0.25">
      <c r="A2010" s="79" t="s">
        <v>394</v>
      </c>
      <c r="B2010" s="133" t="s">
        <v>303</v>
      </c>
      <c r="C2010" s="137" t="s">
        <v>431</v>
      </c>
      <c r="D2010" s="81" t="str">
        <f>IFERROR(IF(C2010="No CAS","",INDEX('DEQ Pollutant List'!$C$7:$C$611,MATCH('5. Pollutant Emissions - MB'!C2010,'DEQ Pollutant List'!$B$7:$B$611,0))),"")</f>
        <v>1,2,4-Trimethylbenzene</v>
      </c>
      <c r="E2010" s="115"/>
      <c r="F2010" s="138">
        <v>0</v>
      </c>
      <c r="G2010" s="139">
        <v>0.02</v>
      </c>
      <c r="H2010" s="104"/>
      <c r="I2010" s="102" cm="1">
        <f t="array" ref="I2010">((_xlfn.XLOOKUP(B2010,'4. Material Balance Activities'!$C$398:$C$446,'4. Material Balance Activities'!$G$398:$G$446,NA,0,1)-_xlfn.XLOOKUP(B2010,'4. Material Balance Activities'!$C$398:$C$446,'4. Material Balance Activities'!$M$398:$M$446,NA,0,1))*G2010)*(1-F2010)</f>
        <v>36.506250000000001</v>
      </c>
      <c r="J2010" s="105" t="s">
        <v>214</v>
      </c>
      <c r="K2010" s="83" t="s">
        <v>214</v>
      </c>
      <c r="L2010" s="102" cm="1">
        <f t="array" ref="L2010">((_xlfn.XLOOKUP(B2010,'4. Material Balance Activities'!$C$398:$C$446,'4. Material Balance Activities'!$J$398:$J$446,NA,0,1)-_xlfn.XLOOKUP(B2010,'4. Material Balance Activities'!$C$398:$C$446,'4. Material Balance Activities'!$P$398:$P$446,NA,0,1))*G2010)*(1-F2010)</f>
        <v>0.14720262096774195</v>
      </c>
      <c r="M2010" s="105" t="s">
        <v>214</v>
      </c>
      <c r="N2010" s="83" t="s">
        <v>214</v>
      </c>
    </row>
    <row r="2011" spans="1:14" x14ac:dyDescent="0.25">
      <c r="A2011" s="79" t="s">
        <v>394</v>
      </c>
      <c r="B2011" s="133" t="s">
        <v>303</v>
      </c>
      <c r="C2011" s="137" t="s">
        <v>437</v>
      </c>
      <c r="D2011" s="81" t="str">
        <f>IFERROR(IF(C2011="No CAS","",INDEX('DEQ Pollutant List'!$C$7:$C$611,MATCH('5. Pollutant Emissions - MB'!C2011,'DEQ Pollutant List'!$B$7:$B$611,0))),"")</f>
        <v>1,3,5-Trimethylbenzene</v>
      </c>
      <c r="E2011" s="115"/>
      <c r="F2011" s="138">
        <v>0</v>
      </c>
      <c r="G2011" s="139">
        <v>3.0000000000000001E-3</v>
      </c>
      <c r="H2011" s="104"/>
      <c r="I2011" s="102" cm="1">
        <f t="array" ref="I2011">((_xlfn.XLOOKUP(B2011,'4. Material Balance Activities'!$C$398:$C$446,'4. Material Balance Activities'!$G$398:$G$446,NA,0,1)-_xlfn.XLOOKUP(B2011,'4. Material Balance Activities'!$C$398:$C$446,'4. Material Balance Activities'!$M$398:$M$446,NA,0,1))*G2011)*(1-F2011)</f>
        <v>5.4759374999999997</v>
      </c>
      <c r="J2011" s="105" t="s">
        <v>214</v>
      </c>
      <c r="K2011" s="83" t="s">
        <v>214</v>
      </c>
      <c r="L2011" s="102" cm="1">
        <f t="array" ref="L2011">((_xlfn.XLOOKUP(B2011,'4. Material Balance Activities'!$C$398:$C$446,'4. Material Balance Activities'!$J$398:$J$446,NA,0,1)-_xlfn.XLOOKUP(B2011,'4. Material Balance Activities'!$C$398:$C$446,'4. Material Balance Activities'!$P$398:$P$446,NA,0,1))*G2011)*(1-F2011)</f>
        <v>2.2080393145161293E-2</v>
      </c>
      <c r="M2011" s="105" t="s">
        <v>214</v>
      </c>
      <c r="N2011" s="83" t="s">
        <v>214</v>
      </c>
    </row>
    <row r="2012" spans="1:14" x14ac:dyDescent="0.25">
      <c r="A2012" s="79" t="s">
        <v>394</v>
      </c>
      <c r="B2012" s="133" t="s">
        <v>303</v>
      </c>
      <c r="C2012" s="137" t="s">
        <v>428</v>
      </c>
      <c r="D2012" s="81" t="str">
        <f>IFERROR(IF(C2012="No CAS","",INDEX('DEQ Pollutant List'!$C$7:$C$611,MATCH('5. Pollutant Emissions - MB'!C2012,'DEQ Pollutant List'!$B$7:$B$611,0))),"")</f>
        <v>Isopropylbenzene (cumene)</v>
      </c>
      <c r="E2012" s="115"/>
      <c r="F2012" s="138">
        <v>0</v>
      </c>
      <c r="G2012" s="139">
        <v>1E-3</v>
      </c>
      <c r="H2012" s="104"/>
      <c r="I2012" s="102" cm="1">
        <f t="array" ref="I2012">((_xlfn.XLOOKUP(B2012,'4. Material Balance Activities'!$C$398:$C$446,'4. Material Balance Activities'!$G$398:$G$446,NA,0,1)-_xlfn.XLOOKUP(B2012,'4. Material Balance Activities'!$C$398:$C$446,'4. Material Balance Activities'!$M$398:$M$446,NA,0,1))*G2012)*(1-F2012)</f>
        <v>1.8253125000000001</v>
      </c>
      <c r="J2012" s="105" t="s">
        <v>214</v>
      </c>
      <c r="K2012" s="83" t="s">
        <v>214</v>
      </c>
      <c r="L2012" s="102" cm="1">
        <f t="array" ref="L2012">((_xlfn.XLOOKUP(B2012,'4. Material Balance Activities'!$C$398:$C$446,'4. Material Balance Activities'!$J$398:$J$446,NA,0,1)-_xlfn.XLOOKUP(B2012,'4. Material Balance Activities'!$C$398:$C$446,'4. Material Balance Activities'!$P$398:$P$446,NA,0,1))*G2012)*(1-F2012)</f>
        <v>7.3601310483870971E-3</v>
      </c>
      <c r="M2012" s="105" t="s">
        <v>214</v>
      </c>
      <c r="N2012" s="83" t="s">
        <v>214</v>
      </c>
    </row>
    <row r="2013" spans="1:14" x14ac:dyDescent="0.25">
      <c r="A2013" s="79" t="s">
        <v>394</v>
      </c>
      <c r="B2013" s="133" t="s">
        <v>303</v>
      </c>
      <c r="C2013" s="137" t="s">
        <v>430</v>
      </c>
      <c r="D2013" s="81" t="str">
        <f>IFERROR(IF(C2013="No CAS","",INDEX('DEQ Pollutant List'!$C$7:$C$611,MATCH('5. Pollutant Emissions - MB'!C2013,'DEQ Pollutant List'!$B$7:$B$611,0))),"")</f>
        <v>n-Butyl alcohol</v>
      </c>
      <c r="E2013" s="115"/>
      <c r="F2013" s="138">
        <v>0</v>
      </c>
      <c r="G2013" s="139">
        <v>0.06</v>
      </c>
      <c r="H2013" s="104"/>
      <c r="I2013" s="102" cm="1">
        <f t="array" ref="I2013">((_xlfn.XLOOKUP(B2013,'4. Material Balance Activities'!$C$398:$C$446,'4. Material Balance Activities'!$G$398:$G$446,NA,0,1)-_xlfn.XLOOKUP(B2013,'4. Material Balance Activities'!$C$398:$C$446,'4. Material Balance Activities'!$M$398:$M$446,NA,0,1))*G2013)*(1-F2013)</f>
        <v>109.51875</v>
      </c>
      <c r="J2013" s="105" t="s">
        <v>214</v>
      </c>
      <c r="K2013" s="83" t="s">
        <v>214</v>
      </c>
      <c r="L2013" s="102" cm="1">
        <f t="array" ref="L2013">((_xlfn.XLOOKUP(B2013,'4. Material Balance Activities'!$C$398:$C$446,'4. Material Balance Activities'!$J$398:$J$446,NA,0,1)-_xlfn.XLOOKUP(B2013,'4. Material Balance Activities'!$C$398:$C$446,'4. Material Balance Activities'!$P$398:$P$446,NA,0,1))*G2013)*(1-F2013)</f>
        <v>0.44160786290322579</v>
      </c>
      <c r="M2013" s="105" t="s">
        <v>214</v>
      </c>
      <c r="N2013" s="83" t="s">
        <v>214</v>
      </c>
    </row>
    <row r="2014" spans="1:14" x14ac:dyDescent="0.25">
      <c r="A2014" s="79" t="s">
        <v>394</v>
      </c>
      <c r="B2014" s="133" t="s">
        <v>303</v>
      </c>
      <c r="C2014" s="137" t="s">
        <v>432</v>
      </c>
      <c r="D2014" s="81" t="str">
        <f>IFERROR(IF(C2014="No CAS","",INDEX('DEQ Pollutant List'!$C$7:$C$611,MATCH('5. Pollutant Emissions - MB'!C2014,'DEQ Pollutant List'!$B$7:$B$611,0))),"")</f>
        <v>Propylene glycol monomethyl ether acetate</v>
      </c>
      <c r="E2014" s="115"/>
      <c r="F2014" s="138">
        <v>0</v>
      </c>
      <c r="G2014" s="139">
        <v>0.01</v>
      </c>
      <c r="H2014" s="104"/>
      <c r="I2014" s="102" cm="1">
        <f t="array" ref="I2014">((_xlfn.XLOOKUP(B2014,'4. Material Balance Activities'!$C$398:$C$446,'4. Material Balance Activities'!$G$398:$G$446,NA,0,1)-_xlfn.XLOOKUP(B2014,'4. Material Balance Activities'!$C$398:$C$446,'4. Material Balance Activities'!$M$398:$M$446,NA,0,1))*G2014)*(1-F2014)</f>
        <v>18.253125000000001</v>
      </c>
      <c r="J2014" s="105" t="s">
        <v>214</v>
      </c>
      <c r="K2014" s="83" t="s">
        <v>214</v>
      </c>
      <c r="L2014" s="102" cm="1">
        <f t="array" ref="L2014">((_xlfn.XLOOKUP(B2014,'4. Material Balance Activities'!$C$398:$C$446,'4. Material Balance Activities'!$J$398:$J$446,NA,0,1)-_xlfn.XLOOKUP(B2014,'4. Material Balance Activities'!$C$398:$C$446,'4. Material Balance Activities'!$P$398:$P$446,NA,0,1))*G2014)*(1-F2014)</f>
        <v>7.3601310483870974E-2</v>
      </c>
      <c r="M2014" s="105" t="s">
        <v>214</v>
      </c>
      <c r="N2014" s="83" t="s">
        <v>214</v>
      </c>
    </row>
    <row r="2015" spans="1:14" x14ac:dyDescent="0.25">
      <c r="A2015" s="79" t="s">
        <v>394</v>
      </c>
      <c r="B2015" s="133" t="s">
        <v>303</v>
      </c>
      <c r="C2015" s="137" t="s">
        <v>436</v>
      </c>
      <c r="D2015" s="81" t="str">
        <f>IFERROR(IF(C2015="No CAS","",INDEX('DEQ Pollutant List'!$C$7:$C$611,MATCH('5. Pollutant Emissions - MB'!C2015,'DEQ Pollutant List'!$B$7:$B$611,0))),"")</f>
        <v>1,2,3-Trimethylbenzene</v>
      </c>
      <c r="E2015" s="115"/>
      <c r="F2015" s="138">
        <v>0</v>
      </c>
      <c r="G2015" s="139">
        <v>0.01</v>
      </c>
      <c r="H2015" s="104"/>
      <c r="I2015" s="102" cm="1">
        <f t="array" ref="I2015">((_xlfn.XLOOKUP(B2015,'4. Material Balance Activities'!$C$398:$C$446,'4. Material Balance Activities'!$G$398:$G$446,NA,0,1)-_xlfn.XLOOKUP(B2015,'4. Material Balance Activities'!$C$398:$C$446,'4. Material Balance Activities'!$M$398:$M$446,NA,0,1))*G2015)*(1-F2015)</f>
        <v>18.253125000000001</v>
      </c>
      <c r="J2015" s="105" t="s">
        <v>214</v>
      </c>
      <c r="K2015" s="83" t="s">
        <v>214</v>
      </c>
      <c r="L2015" s="102" cm="1">
        <f t="array" ref="L2015">((_xlfn.XLOOKUP(B2015,'4. Material Balance Activities'!$C$398:$C$446,'4. Material Balance Activities'!$J$398:$J$446,NA,0,1)-_xlfn.XLOOKUP(B2015,'4. Material Balance Activities'!$C$398:$C$446,'4. Material Balance Activities'!$P$398:$P$446,NA,0,1))*G2015)*(1-F2015)</f>
        <v>7.3601310483870974E-2</v>
      </c>
      <c r="M2015" s="105" t="s">
        <v>214</v>
      </c>
      <c r="N2015" s="83" t="s">
        <v>214</v>
      </c>
    </row>
    <row r="2016" spans="1:14" x14ac:dyDescent="0.25">
      <c r="A2016" s="79" t="s">
        <v>394</v>
      </c>
      <c r="B2016" s="133" t="s">
        <v>304</v>
      </c>
      <c r="C2016" s="137" t="s">
        <v>156</v>
      </c>
      <c r="D2016" s="81" t="str">
        <f>IFERROR(IF(C2016="No CAS","",INDEX('DEQ Pollutant List'!$C$7:$C$611,MATCH('5. Pollutant Emissions - MB'!C2016,'DEQ Pollutant List'!$B$7:$B$611,0))),"")</f>
        <v>Formaldehyde</v>
      </c>
      <c r="E2016" s="115"/>
      <c r="F2016" s="138">
        <v>0</v>
      </c>
      <c r="G2016" s="139">
        <v>1E-3</v>
      </c>
      <c r="H2016" s="104"/>
      <c r="I2016" s="102" cm="1">
        <f t="array" ref="I2016">((_xlfn.XLOOKUP(B2016,'4. Material Balance Activities'!$C$398:$C$446,'4. Material Balance Activities'!$G$398:$G$446,NA,0,1)-_xlfn.XLOOKUP(B2016,'4. Material Balance Activities'!$C$398:$C$446,'4. Material Balance Activities'!$M$398:$M$446,NA,0,1))*G2016)*(1-F2016)</f>
        <v>1.3530858000000001</v>
      </c>
      <c r="J2016" s="105" t="s">
        <v>214</v>
      </c>
      <c r="K2016" s="83" t="s">
        <v>214</v>
      </c>
      <c r="L2016" s="102" cm="1">
        <f t="array" ref="L2016">((_xlfn.XLOOKUP(B2016,'4. Material Balance Activities'!$C$398:$C$446,'4. Material Balance Activities'!$J$398:$J$446,NA,0,1)-_xlfn.XLOOKUP(B2016,'4. Material Balance Activities'!$C$398:$C$446,'4. Material Balance Activities'!$P$398:$P$446,NA,0,1))*G2016)*(1-F2016)</f>
        <v>5.4559911290322591E-3</v>
      </c>
      <c r="M2016" s="105" t="s">
        <v>214</v>
      </c>
      <c r="N2016" s="83" t="s">
        <v>214</v>
      </c>
    </row>
    <row r="2017" spans="1:14" x14ac:dyDescent="0.25">
      <c r="A2017" s="79" t="s">
        <v>394</v>
      </c>
      <c r="B2017" s="133" t="s">
        <v>304</v>
      </c>
      <c r="C2017" s="137" t="s">
        <v>431</v>
      </c>
      <c r="D2017" s="81" t="str">
        <f>IFERROR(IF(C2017="No CAS","",INDEX('DEQ Pollutant List'!$C$7:$C$611,MATCH('5. Pollutant Emissions - MB'!C2017,'DEQ Pollutant List'!$B$7:$B$611,0))),"")</f>
        <v>1,2,4-Trimethylbenzene</v>
      </c>
      <c r="E2017" s="115"/>
      <c r="F2017" s="138">
        <v>0</v>
      </c>
      <c r="G2017" s="139">
        <v>0.01</v>
      </c>
      <c r="H2017" s="104"/>
      <c r="I2017" s="102" cm="1">
        <f t="array" ref="I2017">((_xlfn.XLOOKUP(B2017,'4. Material Balance Activities'!$C$398:$C$446,'4. Material Balance Activities'!$G$398:$G$446,NA,0,1)-_xlfn.XLOOKUP(B2017,'4. Material Balance Activities'!$C$398:$C$446,'4. Material Balance Activities'!$M$398:$M$446,NA,0,1))*G2017)*(1-F2017)</f>
        <v>13.530858</v>
      </c>
      <c r="J2017" s="105" t="s">
        <v>214</v>
      </c>
      <c r="K2017" s="83" t="s">
        <v>214</v>
      </c>
      <c r="L2017" s="102" cm="1">
        <f t="array" ref="L2017">((_xlfn.XLOOKUP(B2017,'4. Material Balance Activities'!$C$398:$C$446,'4. Material Balance Activities'!$J$398:$J$446,NA,0,1)-_xlfn.XLOOKUP(B2017,'4. Material Balance Activities'!$C$398:$C$446,'4. Material Balance Activities'!$P$398:$P$446,NA,0,1))*G2017)*(1-F2017)</f>
        <v>5.4559911290322588E-2</v>
      </c>
      <c r="M2017" s="105" t="s">
        <v>214</v>
      </c>
      <c r="N2017" s="83" t="s">
        <v>214</v>
      </c>
    </row>
    <row r="2018" spans="1:14" x14ac:dyDescent="0.25">
      <c r="A2018" s="79" t="s">
        <v>394</v>
      </c>
      <c r="B2018" s="133" t="s">
        <v>304</v>
      </c>
      <c r="C2018" s="137" t="s">
        <v>437</v>
      </c>
      <c r="D2018" s="81" t="str">
        <f>IFERROR(IF(C2018="No CAS","",INDEX('DEQ Pollutant List'!$C$7:$C$611,MATCH('5. Pollutant Emissions - MB'!C2018,'DEQ Pollutant List'!$B$7:$B$611,0))),"")</f>
        <v>1,3,5-Trimethylbenzene</v>
      </c>
      <c r="E2018" s="115"/>
      <c r="F2018" s="138">
        <v>0</v>
      </c>
      <c r="G2018" s="139">
        <v>0.01</v>
      </c>
      <c r="H2018" s="104"/>
      <c r="I2018" s="102" cm="1">
        <f t="array" ref="I2018">((_xlfn.XLOOKUP(B2018,'4. Material Balance Activities'!$C$398:$C$446,'4. Material Balance Activities'!$G$398:$G$446,NA,0,1)-_xlfn.XLOOKUP(B2018,'4. Material Balance Activities'!$C$398:$C$446,'4. Material Balance Activities'!$M$398:$M$446,NA,0,1))*G2018)*(1-F2018)</f>
        <v>13.530858</v>
      </c>
      <c r="J2018" s="105" t="s">
        <v>214</v>
      </c>
      <c r="K2018" s="83" t="s">
        <v>214</v>
      </c>
      <c r="L2018" s="102" cm="1">
        <f t="array" ref="L2018">((_xlfn.XLOOKUP(B2018,'4. Material Balance Activities'!$C$398:$C$446,'4. Material Balance Activities'!$J$398:$J$446,NA,0,1)-_xlfn.XLOOKUP(B2018,'4. Material Balance Activities'!$C$398:$C$446,'4. Material Balance Activities'!$P$398:$P$446,NA,0,1))*G2018)*(1-F2018)</f>
        <v>5.4559911290322588E-2</v>
      </c>
      <c r="M2018" s="105" t="s">
        <v>214</v>
      </c>
      <c r="N2018" s="83" t="s">
        <v>214</v>
      </c>
    </row>
    <row r="2019" spans="1:14" x14ac:dyDescent="0.25">
      <c r="A2019" s="79" t="s">
        <v>394</v>
      </c>
      <c r="B2019" s="133" t="s">
        <v>304</v>
      </c>
      <c r="C2019" s="137" t="s">
        <v>191</v>
      </c>
      <c r="D2019" s="81" t="str">
        <f>IFERROR(IF(C2019="No CAS","",INDEX('DEQ Pollutant List'!$C$7:$C$611,MATCH('5. Pollutant Emissions - MB'!C2019,'DEQ Pollutant List'!$B$7:$B$611,0))),"")</f>
        <v>Xylene (mixture), including m-xylene, o-xylene, p-xylene</v>
      </c>
      <c r="E2019" s="115"/>
      <c r="F2019" s="138">
        <v>0</v>
      </c>
      <c r="G2019" s="139">
        <v>1E-3</v>
      </c>
      <c r="H2019" s="104"/>
      <c r="I2019" s="102" cm="1">
        <f t="array" ref="I2019">((_xlfn.XLOOKUP(B2019,'4. Material Balance Activities'!$C$398:$C$446,'4. Material Balance Activities'!$G$398:$G$446,NA,0,1)-_xlfn.XLOOKUP(B2019,'4. Material Balance Activities'!$C$398:$C$446,'4. Material Balance Activities'!$M$398:$M$446,NA,0,1))*G2019)*(1-F2019)</f>
        <v>1.3530858000000001</v>
      </c>
      <c r="J2019" s="105" t="s">
        <v>214</v>
      </c>
      <c r="K2019" s="83" t="s">
        <v>214</v>
      </c>
      <c r="L2019" s="102" cm="1">
        <f t="array" ref="L2019">((_xlfn.XLOOKUP(B2019,'4. Material Balance Activities'!$C$398:$C$446,'4. Material Balance Activities'!$J$398:$J$446,NA,0,1)-_xlfn.XLOOKUP(B2019,'4. Material Balance Activities'!$C$398:$C$446,'4. Material Balance Activities'!$P$398:$P$446,NA,0,1))*G2019)*(1-F2019)</f>
        <v>5.4559911290322591E-3</v>
      </c>
      <c r="M2019" s="105" t="s">
        <v>214</v>
      </c>
      <c r="N2019" s="83" t="s">
        <v>214</v>
      </c>
    </row>
    <row r="2020" spans="1:14" x14ac:dyDescent="0.25">
      <c r="A2020" s="79" t="s">
        <v>394</v>
      </c>
      <c r="B2020" s="133" t="s">
        <v>304</v>
      </c>
      <c r="C2020" s="137" t="s">
        <v>181</v>
      </c>
      <c r="D2020" s="81" t="str">
        <f>IFERROR(IF(C2020="No CAS","",INDEX('DEQ Pollutant List'!$C$7:$C$611,MATCH('5. Pollutant Emissions - MB'!C2020,'DEQ Pollutant List'!$B$7:$B$611,0))),"")</f>
        <v>Ethyl benzene</v>
      </c>
      <c r="E2020" s="115"/>
      <c r="F2020" s="138">
        <v>0</v>
      </c>
      <c r="G2020" s="139">
        <v>1E-3</v>
      </c>
      <c r="H2020" s="104"/>
      <c r="I2020" s="102" cm="1">
        <f t="array" ref="I2020">((_xlfn.XLOOKUP(B2020,'4. Material Balance Activities'!$C$398:$C$446,'4. Material Balance Activities'!$G$398:$G$446,NA,0,1)-_xlfn.XLOOKUP(B2020,'4. Material Balance Activities'!$C$398:$C$446,'4. Material Balance Activities'!$M$398:$M$446,NA,0,1))*G2020)*(1-F2020)</f>
        <v>1.3530858000000001</v>
      </c>
      <c r="J2020" s="105" t="s">
        <v>214</v>
      </c>
      <c r="K2020" s="83" t="s">
        <v>214</v>
      </c>
      <c r="L2020" s="102" cm="1">
        <f t="array" ref="L2020">((_xlfn.XLOOKUP(B2020,'4. Material Balance Activities'!$C$398:$C$446,'4. Material Balance Activities'!$J$398:$J$446,NA,0,1)-_xlfn.XLOOKUP(B2020,'4. Material Balance Activities'!$C$398:$C$446,'4. Material Balance Activities'!$P$398:$P$446,NA,0,1))*G2020)*(1-F2020)</f>
        <v>5.4559911290322591E-3</v>
      </c>
      <c r="M2020" s="105" t="s">
        <v>214</v>
      </c>
      <c r="N2020" s="83" t="s">
        <v>214</v>
      </c>
    </row>
    <row r="2021" spans="1:14" x14ac:dyDescent="0.25">
      <c r="A2021" s="79" t="s">
        <v>394</v>
      </c>
      <c r="B2021" s="133" t="s">
        <v>304</v>
      </c>
      <c r="C2021" s="137" t="s">
        <v>428</v>
      </c>
      <c r="D2021" s="81" t="str">
        <f>IFERROR(IF(C2021="No CAS","",INDEX('DEQ Pollutant List'!$C$7:$C$611,MATCH('5. Pollutant Emissions - MB'!C2021,'DEQ Pollutant List'!$B$7:$B$611,0))),"")</f>
        <v>Isopropylbenzene (cumene)</v>
      </c>
      <c r="E2021" s="115"/>
      <c r="F2021" s="138">
        <v>0</v>
      </c>
      <c r="G2021" s="139">
        <v>2E-3</v>
      </c>
      <c r="H2021" s="104"/>
      <c r="I2021" s="102" cm="1">
        <f t="array" ref="I2021">((_xlfn.XLOOKUP(B2021,'4. Material Balance Activities'!$C$398:$C$446,'4. Material Balance Activities'!$G$398:$G$446,NA,0,1)-_xlfn.XLOOKUP(B2021,'4. Material Balance Activities'!$C$398:$C$446,'4. Material Balance Activities'!$M$398:$M$446,NA,0,1))*G2021)*(1-F2021)</f>
        <v>2.7061716000000002</v>
      </c>
      <c r="J2021" s="105" t="s">
        <v>214</v>
      </c>
      <c r="K2021" s="83" t="s">
        <v>214</v>
      </c>
      <c r="L2021" s="102" cm="1">
        <f t="array" ref="L2021">((_xlfn.XLOOKUP(B2021,'4. Material Balance Activities'!$C$398:$C$446,'4. Material Balance Activities'!$J$398:$J$446,NA,0,1)-_xlfn.XLOOKUP(B2021,'4. Material Balance Activities'!$C$398:$C$446,'4. Material Balance Activities'!$P$398:$P$446,NA,0,1))*G2021)*(1-F2021)</f>
        <v>1.0911982258064518E-2</v>
      </c>
      <c r="M2021" s="105" t="s">
        <v>214</v>
      </c>
      <c r="N2021" s="83" t="s">
        <v>214</v>
      </c>
    </row>
    <row r="2022" spans="1:14" x14ac:dyDescent="0.25">
      <c r="A2022" s="79" t="s">
        <v>394</v>
      </c>
      <c r="B2022" s="133" t="s">
        <v>304</v>
      </c>
      <c r="C2022" s="137" t="s">
        <v>430</v>
      </c>
      <c r="D2022" s="81" t="str">
        <f>IFERROR(IF(C2022="No CAS","",INDEX('DEQ Pollutant List'!$C$7:$C$611,MATCH('5. Pollutant Emissions - MB'!C2022,'DEQ Pollutant List'!$B$7:$B$611,0))),"")</f>
        <v>n-Butyl alcohol</v>
      </c>
      <c r="E2022" s="115"/>
      <c r="F2022" s="138">
        <v>0</v>
      </c>
      <c r="G2022" s="139">
        <v>7.0000000000000007E-2</v>
      </c>
      <c r="H2022" s="104"/>
      <c r="I2022" s="102" cm="1">
        <f t="array" ref="I2022">((_xlfn.XLOOKUP(B2022,'4. Material Balance Activities'!$C$398:$C$446,'4. Material Balance Activities'!$G$398:$G$446,NA,0,1)-_xlfn.XLOOKUP(B2022,'4. Material Balance Activities'!$C$398:$C$446,'4. Material Balance Activities'!$M$398:$M$446,NA,0,1))*G2022)*(1-F2022)</f>
        <v>94.716006000000007</v>
      </c>
      <c r="J2022" s="105" t="s">
        <v>214</v>
      </c>
      <c r="K2022" s="83" t="s">
        <v>214</v>
      </c>
      <c r="L2022" s="102" cm="1">
        <f t="array" ref="L2022">((_xlfn.XLOOKUP(B2022,'4. Material Balance Activities'!$C$398:$C$446,'4. Material Balance Activities'!$J$398:$J$446,NA,0,1)-_xlfn.XLOOKUP(B2022,'4. Material Balance Activities'!$C$398:$C$446,'4. Material Balance Activities'!$P$398:$P$446,NA,0,1))*G2022)*(1-F2022)</f>
        <v>0.38191937903225814</v>
      </c>
      <c r="M2022" s="105" t="s">
        <v>214</v>
      </c>
      <c r="N2022" s="83" t="s">
        <v>214</v>
      </c>
    </row>
    <row r="2023" spans="1:14" x14ac:dyDescent="0.25">
      <c r="A2023" s="79" t="s">
        <v>394</v>
      </c>
      <c r="B2023" s="133" t="s">
        <v>304</v>
      </c>
      <c r="C2023" s="137" t="s">
        <v>432</v>
      </c>
      <c r="D2023" s="81" t="str">
        <f>IFERROR(IF(C2023="No CAS","",INDEX('DEQ Pollutant List'!$C$7:$C$611,MATCH('5. Pollutant Emissions - MB'!C2023,'DEQ Pollutant List'!$B$7:$B$611,0))),"")</f>
        <v>Propylene glycol monomethyl ether acetate</v>
      </c>
      <c r="E2023" s="115"/>
      <c r="F2023" s="138">
        <v>0</v>
      </c>
      <c r="G2023" s="139">
        <v>0.02</v>
      </c>
      <c r="H2023" s="104"/>
      <c r="I2023" s="102" cm="1">
        <f t="array" ref="I2023">((_xlfn.XLOOKUP(B2023,'4. Material Balance Activities'!$C$398:$C$446,'4. Material Balance Activities'!$G$398:$G$446,NA,0,1)-_xlfn.XLOOKUP(B2023,'4. Material Balance Activities'!$C$398:$C$446,'4. Material Balance Activities'!$M$398:$M$446,NA,0,1))*G2023)*(1-F2023)</f>
        <v>27.061716000000001</v>
      </c>
      <c r="J2023" s="105" t="s">
        <v>214</v>
      </c>
      <c r="K2023" s="83" t="s">
        <v>214</v>
      </c>
      <c r="L2023" s="102" cm="1">
        <f t="array" ref="L2023">((_xlfn.XLOOKUP(B2023,'4. Material Balance Activities'!$C$398:$C$446,'4. Material Balance Activities'!$J$398:$J$446,NA,0,1)-_xlfn.XLOOKUP(B2023,'4. Material Balance Activities'!$C$398:$C$446,'4. Material Balance Activities'!$P$398:$P$446,NA,0,1))*G2023)*(1-F2023)</f>
        <v>0.10911982258064518</v>
      </c>
      <c r="M2023" s="105" t="s">
        <v>214</v>
      </c>
      <c r="N2023" s="83" t="s">
        <v>214</v>
      </c>
    </row>
    <row r="2024" spans="1:14" x14ac:dyDescent="0.25">
      <c r="A2024" s="79" t="s">
        <v>394</v>
      </c>
      <c r="B2024" s="133" t="s">
        <v>304</v>
      </c>
      <c r="C2024" s="137" t="s">
        <v>436</v>
      </c>
      <c r="D2024" s="81" t="str">
        <f>IFERROR(IF(C2024="No CAS","",INDEX('DEQ Pollutant List'!$C$7:$C$611,MATCH('5. Pollutant Emissions - MB'!C2024,'DEQ Pollutant List'!$B$7:$B$611,0))),"")</f>
        <v>1,2,3-Trimethylbenzene</v>
      </c>
      <c r="E2024" s="115"/>
      <c r="F2024" s="138">
        <v>0</v>
      </c>
      <c r="G2024" s="139">
        <v>0.01</v>
      </c>
      <c r="H2024" s="104"/>
      <c r="I2024" s="102" cm="1">
        <f t="array" ref="I2024">((_xlfn.XLOOKUP(B2024,'4. Material Balance Activities'!$C$398:$C$446,'4. Material Balance Activities'!$G$398:$G$446,NA,0,1)-_xlfn.XLOOKUP(B2024,'4. Material Balance Activities'!$C$398:$C$446,'4. Material Balance Activities'!$M$398:$M$446,NA,0,1))*G2024)*(1-F2024)</f>
        <v>13.530858</v>
      </c>
      <c r="J2024" s="105" t="s">
        <v>214</v>
      </c>
      <c r="K2024" s="83" t="s">
        <v>214</v>
      </c>
      <c r="L2024" s="102" cm="1">
        <f t="array" ref="L2024">((_xlfn.XLOOKUP(B2024,'4. Material Balance Activities'!$C$398:$C$446,'4. Material Balance Activities'!$J$398:$J$446,NA,0,1)-_xlfn.XLOOKUP(B2024,'4. Material Balance Activities'!$C$398:$C$446,'4. Material Balance Activities'!$P$398:$P$446,NA,0,1))*G2024)*(1-F2024)</f>
        <v>5.4559911290322588E-2</v>
      </c>
      <c r="M2024" s="105" t="s">
        <v>214</v>
      </c>
      <c r="N2024" s="83" t="s">
        <v>214</v>
      </c>
    </row>
    <row r="2025" spans="1:14" x14ac:dyDescent="0.25">
      <c r="A2025" s="79" t="s">
        <v>394</v>
      </c>
      <c r="B2025" s="133" t="s">
        <v>305</v>
      </c>
      <c r="C2025" s="137" t="s">
        <v>181</v>
      </c>
      <c r="D2025" s="81" t="str">
        <f>IFERROR(IF(C2025="No CAS","",INDEX('DEQ Pollutant List'!$C$7:$C$611,MATCH('5. Pollutant Emissions - MB'!C2025,'DEQ Pollutant List'!$B$7:$B$611,0))),"")</f>
        <v>Ethyl benzene</v>
      </c>
      <c r="E2025" s="115"/>
      <c r="F2025" s="138">
        <v>0</v>
      </c>
      <c r="G2025" s="139">
        <v>1E-3</v>
      </c>
      <c r="H2025" s="104"/>
      <c r="I2025" s="102" cm="1">
        <f t="array" ref="I2025">((_xlfn.XLOOKUP(B2025,'4. Material Balance Activities'!$C$398:$C$446,'4. Material Balance Activities'!$G$398:$G$446,NA,0,1)-_xlfn.XLOOKUP(B2025,'4. Material Balance Activities'!$C$398:$C$446,'4. Material Balance Activities'!$M$398:$M$446,NA,0,1))*G2025)*(1-F2025)</f>
        <v>1.6962627000000003</v>
      </c>
      <c r="J2025" s="105" t="s">
        <v>214</v>
      </c>
      <c r="K2025" s="83" t="s">
        <v>214</v>
      </c>
      <c r="L2025" s="102" cm="1">
        <f t="array" ref="L2025">((_xlfn.XLOOKUP(B2025,'4. Material Balance Activities'!$C$398:$C$446,'4. Material Balance Activities'!$J$398:$J$446,NA,0,1)-_xlfn.XLOOKUP(B2025,'4. Material Balance Activities'!$C$398:$C$446,'4. Material Balance Activities'!$P$398:$P$446,NA,0,1))*G2025)*(1-F2025)</f>
        <v>6.8397689516129043E-3</v>
      </c>
      <c r="M2025" s="105" t="s">
        <v>214</v>
      </c>
      <c r="N2025" s="83" t="s">
        <v>214</v>
      </c>
    </row>
    <row r="2026" spans="1:14" x14ac:dyDescent="0.25">
      <c r="A2026" s="79" t="s">
        <v>394</v>
      </c>
      <c r="B2026" s="133" t="s">
        <v>305</v>
      </c>
      <c r="C2026" s="137" t="s">
        <v>191</v>
      </c>
      <c r="D2026" s="81" t="str">
        <f>IFERROR(IF(C2026="No CAS","",INDEX('DEQ Pollutant List'!$C$7:$C$611,MATCH('5. Pollutant Emissions - MB'!C2026,'DEQ Pollutant List'!$B$7:$B$611,0))),"")</f>
        <v>Xylene (mixture), including m-xylene, o-xylene, p-xylene</v>
      </c>
      <c r="E2026" s="115"/>
      <c r="F2026" s="138">
        <v>0</v>
      </c>
      <c r="G2026" s="139">
        <v>0.01</v>
      </c>
      <c r="H2026" s="104"/>
      <c r="I2026" s="102" cm="1">
        <f t="array" ref="I2026">((_xlfn.XLOOKUP(B2026,'4. Material Balance Activities'!$C$398:$C$446,'4. Material Balance Activities'!$G$398:$G$446,NA,0,1)-_xlfn.XLOOKUP(B2026,'4. Material Balance Activities'!$C$398:$C$446,'4. Material Balance Activities'!$M$398:$M$446,NA,0,1))*G2026)*(1-F2026)</f>
        <v>16.962627000000001</v>
      </c>
      <c r="J2026" s="105" t="s">
        <v>214</v>
      </c>
      <c r="K2026" s="83" t="s">
        <v>214</v>
      </c>
      <c r="L2026" s="102" cm="1">
        <f t="array" ref="L2026">((_xlfn.XLOOKUP(B2026,'4. Material Balance Activities'!$C$398:$C$446,'4. Material Balance Activities'!$J$398:$J$446,NA,0,1)-_xlfn.XLOOKUP(B2026,'4. Material Balance Activities'!$C$398:$C$446,'4. Material Balance Activities'!$P$398:$P$446,NA,0,1))*G2026)*(1-F2026)</f>
        <v>6.839768951612904E-2</v>
      </c>
      <c r="M2026" s="105" t="s">
        <v>214</v>
      </c>
      <c r="N2026" s="83" t="s">
        <v>214</v>
      </c>
    </row>
    <row r="2027" spans="1:14" x14ac:dyDescent="0.25">
      <c r="A2027" s="79" t="s">
        <v>394</v>
      </c>
      <c r="B2027" s="133" t="s">
        <v>305</v>
      </c>
      <c r="C2027" s="137" t="s">
        <v>156</v>
      </c>
      <c r="D2027" s="81" t="str">
        <f>IFERROR(IF(C2027="No CAS","",INDEX('DEQ Pollutant List'!$C$7:$C$611,MATCH('5. Pollutant Emissions - MB'!C2027,'DEQ Pollutant List'!$B$7:$B$611,0))),"")</f>
        <v>Formaldehyde</v>
      </c>
      <c r="E2027" s="115"/>
      <c r="F2027" s="138">
        <v>0</v>
      </c>
      <c r="G2027" s="139">
        <v>1E-3</v>
      </c>
      <c r="H2027" s="104"/>
      <c r="I2027" s="102" cm="1">
        <f t="array" ref="I2027">((_xlfn.XLOOKUP(B2027,'4. Material Balance Activities'!$C$398:$C$446,'4. Material Balance Activities'!$G$398:$G$446,NA,0,1)-_xlfn.XLOOKUP(B2027,'4. Material Balance Activities'!$C$398:$C$446,'4. Material Balance Activities'!$M$398:$M$446,NA,0,1))*G2027)*(1-F2027)</f>
        <v>1.6962627000000003</v>
      </c>
      <c r="J2027" s="105" t="s">
        <v>214</v>
      </c>
      <c r="K2027" s="83" t="s">
        <v>214</v>
      </c>
      <c r="L2027" s="102" cm="1">
        <f t="array" ref="L2027">((_xlfn.XLOOKUP(B2027,'4. Material Balance Activities'!$C$398:$C$446,'4. Material Balance Activities'!$J$398:$J$446,NA,0,1)-_xlfn.XLOOKUP(B2027,'4. Material Balance Activities'!$C$398:$C$446,'4. Material Balance Activities'!$P$398:$P$446,NA,0,1))*G2027)*(1-F2027)</f>
        <v>6.8397689516129043E-3</v>
      </c>
      <c r="M2027" s="105" t="s">
        <v>214</v>
      </c>
      <c r="N2027" s="83" t="s">
        <v>214</v>
      </c>
    </row>
    <row r="2028" spans="1:14" x14ac:dyDescent="0.25">
      <c r="A2028" s="79" t="s">
        <v>394</v>
      </c>
      <c r="B2028" s="133" t="s">
        <v>305</v>
      </c>
      <c r="C2028" s="137" t="s">
        <v>431</v>
      </c>
      <c r="D2028" s="81" t="str">
        <f>IFERROR(IF(C2028="No CAS","",INDEX('DEQ Pollutant List'!$C$7:$C$611,MATCH('5. Pollutant Emissions - MB'!C2028,'DEQ Pollutant List'!$B$7:$B$611,0))),"")</f>
        <v>1,2,4-Trimethylbenzene</v>
      </c>
      <c r="E2028" s="115"/>
      <c r="F2028" s="138">
        <v>0</v>
      </c>
      <c r="G2028" s="139">
        <v>0.01</v>
      </c>
      <c r="H2028" s="104"/>
      <c r="I2028" s="102" cm="1">
        <f t="array" ref="I2028">((_xlfn.XLOOKUP(B2028,'4. Material Balance Activities'!$C$398:$C$446,'4. Material Balance Activities'!$G$398:$G$446,NA,0,1)-_xlfn.XLOOKUP(B2028,'4. Material Balance Activities'!$C$398:$C$446,'4. Material Balance Activities'!$M$398:$M$446,NA,0,1))*G2028)*(1-F2028)</f>
        <v>16.962627000000001</v>
      </c>
      <c r="J2028" s="105" t="s">
        <v>214</v>
      </c>
      <c r="K2028" s="83" t="s">
        <v>214</v>
      </c>
      <c r="L2028" s="102" cm="1">
        <f t="array" ref="L2028">((_xlfn.XLOOKUP(B2028,'4. Material Balance Activities'!$C$398:$C$446,'4. Material Balance Activities'!$J$398:$J$446,NA,0,1)-_xlfn.XLOOKUP(B2028,'4. Material Balance Activities'!$C$398:$C$446,'4. Material Balance Activities'!$P$398:$P$446,NA,0,1))*G2028)*(1-F2028)</f>
        <v>6.839768951612904E-2</v>
      </c>
      <c r="M2028" s="105" t="s">
        <v>214</v>
      </c>
      <c r="N2028" s="83" t="s">
        <v>214</v>
      </c>
    </row>
    <row r="2029" spans="1:14" x14ac:dyDescent="0.25">
      <c r="A2029" s="79" t="s">
        <v>394</v>
      </c>
      <c r="B2029" s="133" t="s">
        <v>305</v>
      </c>
      <c r="C2029" s="137" t="s">
        <v>437</v>
      </c>
      <c r="D2029" s="81" t="str">
        <f>IFERROR(IF(C2029="No CAS","",INDEX('DEQ Pollutant List'!$C$7:$C$611,MATCH('5. Pollutant Emissions - MB'!C2029,'DEQ Pollutant List'!$B$7:$B$611,0))),"")</f>
        <v>1,3,5-Trimethylbenzene</v>
      </c>
      <c r="E2029" s="115"/>
      <c r="F2029" s="138">
        <v>0</v>
      </c>
      <c r="G2029" s="139">
        <v>0.01</v>
      </c>
      <c r="H2029" s="104"/>
      <c r="I2029" s="102" cm="1">
        <f t="array" ref="I2029">((_xlfn.XLOOKUP(B2029,'4. Material Balance Activities'!$C$398:$C$446,'4. Material Balance Activities'!$G$398:$G$446,NA,0,1)-_xlfn.XLOOKUP(B2029,'4. Material Balance Activities'!$C$398:$C$446,'4. Material Balance Activities'!$M$398:$M$446,NA,0,1))*G2029)*(1-F2029)</f>
        <v>16.962627000000001</v>
      </c>
      <c r="J2029" s="105" t="s">
        <v>214</v>
      </c>
      <c r="K2029" s="83" t="s">
        <v>214</v>
      </c>
      <c r="L2029" s="102" cm="1">
        <f t="array" ref="L2029">((_xlfn.XLOOKUP(B2029,'4. Material Balance Activities'!$C$398:$C$446,'4. Material Balance Activities'!$J$398:$J$446,NA,0,1)-_xlfn.XLOOKUP(B2029,'4. Material Balance Activities'!$C$398:$C$446,'4. Material Balance Activities'!$P$398:$P$446,NA,0,1))*G2029)*(1-F2029)</f>
        <v>6.839768951612904E-2</v>
      </c>
      <c r="M2029" s="105" t="s">
        <v>214</v>
      </c>
      <c r="N2029" s="83" t="s">
        <v>214</v>
      </c>
    </row>
    <row r="2030" spans="1:14" x14ac:dyDescent="0.25">
      <c r="A2030" s="79" t="s">
        <v>394</v>
      </c>
      <c r="B2030" s="133" t="s">
        <v>305</v>
      </c>
      <c r="C2030" s="137" t="s">
        <v>428</v>
      </c>
      <c r="D2030" s="81" t="str">
        <f>IFERROR(IF(C2030="No CAS","",INDEX('DEQ Pollutant List'!$C$7:$C$611,MATCH('5. Pollutant Emissions - MB'!C2030,'DEQ Pollutant List'!$B$7:$B$611,0))),"")</f>
        <v>Isopropylbenzene (cumene)</v>
      </c>
      <c r="E2030" s="115"/>
      <c r="F2030" s="138">
        <v>0</v>
      </c>
      <c r="G2030" s="139">
        <v>2E-3</v>
      </c>
      <c r="H2030" s="104"/>
      <c r="I2030" s="102" cm="1">
        <f t="array" ref="I2030">((_xlfn.XLOOKUP(B2030,'4. Material Balance Activities'!$C$398:$C$446,'4. Material Balance Activities'!$G$398:$G$446,NA,0,1)-_xlfn.XLOOKUP(B2030,'4. Material Balance Activities'!$C$398:$C$446,'4. Material Balance Activities'!$M$398:$M$446,NA,0,1))*G2030)*(1-F2030)</f>
        <v>3.3925254000000007</v>
      </c>
      <c r="J2030" s="105" t="s">
        <v>214</v>
      </c>
      <c r="K2030" s="83" t="s">
        <v>214</v>
      </c>
      <c r="L2030" s="102" cm="1">
        <f t="array" ref="L2030">((_xlfn.XLOOKUP(B2030,'4. Material Balance Activities'!$C$398:$C$446,'4. Material Balance Activities'!$J$398:$J$446,NA,0,1)-_xlfn.XLOOKUP(B2030,'4. Material Balance Activities'!$C$398:$C$446,'4. Material Balance Activities'!$P$398:$P$446,NA,0,1))*G2030)*(1-F2030)</f>
        <v>1.3679537903225809E-2</v>
      </c>
      <c r="M2030" s="105" t="s">
        <v>214</v>
      </c>
      <c r="N2030" s="83" t="s">
        <v>214</v>
      </c>
    </row>
    <row r="2031" spans="1:14" x14ac:dyDescent="0.25">
      <c r="A2031" s="79" t="s">
        <v>394</v>
      </c>
      <c r="B2031" s="133" t="s">
        <v>305</v>
      </c>
      <c r="C2031" s="137" t="s">
        <v>430</v>
      </c>
      <c r="D2031" s="81" t="str">
        <f>IFERROR(IF(C2031="No CAS","",INDEX('DEQ Pollutant List'!$C$7:$C$611,MATCH('5. Pollutant Emissions - MB'!C2031,'DEQ Pollutant List'!$B$7:$B$611,0))),"")</f>
        <v>n-Butyl alcohol</v>
      </c>
      <c r="E2031" s="115"/>
      <c r="F2031" s="138">
        <v>0</v>
      </c>
      <c r="G2031" s="139">
        <v>7.0000000000000007E-2</v>
      </c>
      <c r="H2031" s="104"/>
      <c r="I2031" s="102" cm="1">
        <f t="array" ref="I2031">((_xlfn.XLOOKUP(B2031,'4. Material Balance Activities'!$C$398:$C$446,'4. Material Balance Activities'!$G$398:$G$446,NA,0,1)-_xlfn.XLOOKUP(B2031,'4. Material Balance Activities'!$C$398:$C$446,'4. Material Balance Activities'!$M$398:$M$446,NA,0,1))*G2031)*(1-F2031)</f>
        <v>118.73838900000003</v>
      </c>
      <c r="J2031" s="105" t="s">
        <v>214</v>
      </c>
      <c r="K2031" s="83" t="s">
        <v>214</v>
      </c>
      <c r="L2031" s="102" cm="1">
        <f t="array" ref="L2031">((_xlfn.XLOOKUP(B2031,'4. Material Balance Activities'!$C$398:$C$446,'4. Material Balance Activities'!$J$398:$J$446,NA,0,1)-_xlfn.XLOOKUP(B2031,'4. Material Balance Activities'!$C$398:$C$446,'4. Material Balance Activities'!$P$398:$P$446,NA,0,1))*G2031)*(1-F2031)</f>
        <v>0.47878382661290336</v>
      </c>
      <c r="M2031" s="105" t="s">
        <v>214</v>
      </c>
      <c r="N2031" s="83" t="s">
        <v>214</v>
      </c>
    </row>
    <row r="2032" spans="1:14" x14ac:dyDescent="0.25">
      <c r="A2032" s="79" t="s">
        <v>394</v>
      </c>
      <c r="B2032" s="133" t="s">
        <v>305</v>
      </c>
      <c r="C2032" s="137" t="s">
        <v>432</v>
      </c>
      <c r="D2032" s="81" t="str">
        <f>IFERROR(IF(C2032="No CAS","",INDEX('DEQ Pollutant List'!$C$7:$C$611,MATCH('5. Pollutant Emissions - MB'!C2032,'DEQ Pollutant List'!$B$7:$B$611,0))),"")</f>
        <v>Propylene glycol monomethyl ether acetate</v>
      </c>
      <c r="E2032" s="115"/>
      <c r="F2032" s="138">
        <v>0</v>
      </c>
      <c r="G2032" s="139">
        <v>0.03</v>
      </c>
      <c r="H2032" s="104"/>
      <c r="I2032" s="102" cm="1">
        <f t="array" ref="I2032">((_xlfn.XLOOKUP(B2032,'4. Material Balance Activities'!$C$398:$C$446,'4. Material Balance Activities'!$G$398:$G$446,NA,0,1)-_xlfn.XLOOKUP(B2032,'4. Material Balance Activities'!$C$398:$C$446,'4. Material Balance Activities'!$M$398:$M$446,NA,0,1))*G2032)*(1-F2032)</f>
        <v>50.887881000000007</v>
      </c>
      <c r="J2032" s="105" t="s">
        <v>214</v>
      </c>
      <c r="K2032" s="83" t="s">
        <v>214</v>
      </c>
      <c r="L2032" s="102" cm="1">
        <f t="array" ref="L2032">((_xlfn.XLOOKUP(B2032,'4. Material Balance Activities'!$C$398:$C$446,'4. Material Balance Activities'!$J$398:$J$446,NA,0,1)-_xlfn.XLOOKUP(B2032,'4. Material Balance Activities'!$C$398:$C$446,'4. Material Balance Activities'!$P$398:$P$446,NA,0,1))*G2032)*(1-F2032)</f>
        <v>0.20519306854838712</v>
      </c>
      <c r="M2032" s="105" t="s">
        <v>214</v>
      </c>
      <c r="N2032" s="83" t="s">
        <v>214</v>
      </c>
    </row>
    <row r="2033" spans="1:14" x14ac:dyDescent="0.25">
      <c r="A2033" s="79" t="s">
        <v>394</v>
      </c>
      <c r="B2033" s="133" t="s">
        <v>305</v>
      </c>
      <c r="C2033" s="137" t="s">
        <v>436</v>
      </c>
      <c r="D2033" s="81" t="str">
        <f>IFERROR(IF(C2033="No CAS","",INDEX('DEQ Pollutant List'!$C$7:$C$611,MATCH('5. Pollutant Emissions - MB'!C2033,'DEQ Pollutant List'!$B$7:$B$611,0))),"")</f>
        <v>1,2,3-Trimethylbenzene</v>
      </c>
      <c r="E2033" s="115"/>
      <c r="F2033" s="138">
        <v>0</v>
      </c>
      <c r="G2033" s="139">
        <v>0.01</v>
      </c>
      <c r="H2033" s="104"/>
      <c r="I2033" s="102" cm="1">
        <f t="array" ref="I2033">((_xlfn.XLOOKUP(B2033,'4. Material Balance Activities'!$C$398:$C$446,'4. Material Balance Activities'!$G$398:$G$446,NA,0,1)-_xlfn.XLOOKUP(B2033,'4. Material Balance Activities'!$C$398:$C$446,'4. Material Balance Activities'!$M$398:$M$446,NA,0,1))*G2033)*(1-F2033)</f>
        <v>16.962627000000001</v>
      </c>
      <c r="J2033" s="105" t="s">
        <v>214</v>
      </c>
      <c r="K2033" s="83" t="s">
        <v>214</v>
      </c>
      <c r="L2033" s="102" cm="1">
        <f t="array" ref="L2033">((_xlfn.XLOOKUP(B2033,'4. Material Balance Activities'!$C$398:$C$446,'4. Material Balance Activities'!$J$398:$J$446,NA,0,1)-_xlfn.XLOOKUP(B2033,'4. Material Balance Activities'!$C$398:$C$446,'4. Material Balance Activities'!$P$398:$P$446,NA,0,1))*G2033)*(1-F2033)</f>
        <v>6.839768951612904E-2</v>
      </c>
      <c r="M2033" s="105" t="s">
        <v>214</v>
      </c>
      <c r="N2033" s="83" t="s">
        <v>214</v>
      </c>
    </row>
    <row r="2034" spans="1:14" x14ac:dyDescent="0.25">
      <c r="A2034" s="79" t="s">
        <v>394</v>
      </c>
      <c r="B2034" s="133" t="s">
        <v>306</v>
      </c>
      <c r="C2034" s="137" t="s">
        <v>191</v>
      </c>
      <c r="D2034" s="81" t="str">
        <f>IFERROR(IF(C2034="No CAS","",INDEX('DEQ Pollutant List'!$C$7:$C$611,MATCH('5. Pollutant Emissions - MB'!C2034,'DEQ Pollutant List'!$B$7:$B$611,0))),"")</f>
        <v>Xylene (mixture), including m-xylene, o-xylene, p-xylene</v>
      </c>
      <c r="E2034" s="115"/>
      <c r="F2034" s="138">
        <v>0</v>
      </c>
      <c r="G2034" s="139">
        <v>0.01</v>
      </c>
      <c r="H2034" s="104"/>
      <c r="I2034" s="102" cm="1">
        <f t="array" ref="I2034">((_xlfn.XLOOKUP(B2034,'4. Material Balance Activities'!$C$398:$C$446,'4. Material Balance Activities'!$G$398:$G$446,NA,0,1)-_xlfn.XLOOKUP(B2034,'4. Material Balance Activities'!$C$398:$C$446,'4. Material Balance Activities'!$M$398:$M$446,NA,0,1))*G2034)*(1-F2034)</f>
        <v>3.05613</v>
      </c>
      <c r="J2034" s="105" t="s">
        <v>214</v>
      </c>
      <c r="K2034" s="83" t="s">
        <v>214</v>
      </c>
      <c r="L2034" s="102" cm="1">
        <f t="array" ref="L2034">((_xlfn.XLOOKUP(B2034,'4. Material Balance Activities'!$C$398:$C$446,'4. Material Balance Activities'!$J$398:$J$446,NA,0,1)-_xlfn.XLOOKUP(B2034,'4. Material Balance Activities'!$C$398:$C$446,'4. Material Balance Activities'!$P$398:$P$446,NA,0,1))*G2034)*(1-F2034)</f>
        <v>1.2323104838709678E-2</v>
      </c>
      <c r="M2034" s="105" t="s">
        <v>214</v>
      </c>
      <c r="N2034" s="83" t="s">
        <v>214</v>
      </c>
    </row>
    <row r="2035" spans="1:14" x14ac:dyDescent="0.25">
      <c r="A2035" s="79" t="s">
        <v>394</v>
      </c>
      <c r="B2035" s="133" t="s">
        <v>306</v>
      </c>
      <c r="C2035" s="137" t="s">
        <v>181</v>
      </c>
      <c r="D2035" s="81" t="str">
        <f>IFERROR(IF(C2035="No CAS","",INDEX('DEQ Pollutant List'!$C$7:$C$611,MATCH('5. Pollutant Emissions - MB'!C2035,'DEQ Pollutant List'!$B$7:$B$611,0))),"")</f>
        <v>Ethyl benzene</v>
      </c>
      <c r="E2035" s="115"/>
      <c r="F2035" s="138">
        <v>0</v>
      </c>
      <c r="G2035" s="139">
        <v>3.0000000000000001E-3</v>
      </c>
      <c r="H2035" s="104"/>
      <c r="I2035" s="102" cm="1">
        <f t="array" ref="I2035">((_xlfn.XLOOKUP(B2035,'4. Material Balance Activities'!$C$398:$C$446,'4. Material Balance Activities'!$G$398:$G$446,NA,0,1)-_xlfn.XLOOKUP(B2035,'4. Material Balance Activities'!$C$398:$C$446,'4. Material Balance Activities'!$M$398:$M$446,NA,0,1))*G2035)*(1-F2035)</f>
        <v>0.91683900000000007</v>
      </c>
      <c r="J2035" s="105" t="s">
        <v>214</v>
      </c>
      <c r="K2035" s="83" t="s">
        <v>214</v>
      </c>
      <c r="L2035" s="102" cm="1">
        <f t="array" ref="L2035">((_xlfn.XLOOKUP(B2035,'4. Material Balance Activities'!$C$398:$C$446,'4. Material Balance Activities'!$J$398:$J$446,NA,0,1)-_xlfn.XLOOKUP(B2035,'4. Material Balance Activities'!$C$398:$C$446,'4. Material Balance Activities'!$P$398:$P$446,NA,0,1))*G2035)*(1-F2035)</f>
        <v>3.6969314516129034E-3</v>
      </c>
      <c r="M2035" s="105" t="s">
        <v>214</v>
      </c>
      <c r="N2035" s="83" t="s">
        <v>214</v>
      </c>
    </row>
    <row r="2036" spans="1:14" x14ac:dyDescent="0.25">
      <c r="A2036" s="79" t="s">
        <v>394</v>
      </c>
      <c r="B2036" s="133" t="s">
        <v>306</v>
      </c>
      <c r="C2036" s="137" t="s">
        <v>428</v>
      </c>
      <c r="D2036" s="81" t="str">
        <f>IFERROR(IF(C2036="No CAS","",INDEX('DEQ Pollutant List'!$C$7:$C$611,MATCH('5. Pollutant Emissions - MB'!C2036,'DEQ Pollutant List'!$B$7:$B$611,0))),"")</f>
        <v>Isopropylbenzene (cumene)</v>
      </c>
      <c r="E2036" s="115"/>
      <c r="F2036" s="138">
        <v>0</v>
      </c>
      <c r="G2036" s="139">
        <v>1E-3</v>
      </c>
      <c r="H2036" s="104"/>
      <c r="I2036" s="102" cm="1">
        <f t="array" ref="I2036">((_xlfn.XLOOKUP(B2036,'4. Material Balance Activities'!$C$398:$C$446,'4. Material Balance Activities'!$G$398:$G$446,NA,0,1)-_xlfn.XLOOKUP(B2036,'4. Material Balance Activities'!$C$398:$C$446,'4. Material Balance Activities'!$M$398:$M$446,NA,0,1))*G2036)*(1-F2036)</f>
        <v>0.30561300000000002</v>
      </c>
      <c r="J2036" s="105" t="s">
        <v>214</v>
      </c>
      <c r="K2036" s="83" t="s">
        <v>214</v>
      </c>
      <c r="L2036" s="102" cm="1">
        <f t="array" ref="L2036">((_xlfn.XLOOKUP(B2036,'4. Material Balance Activities'!$C$398:$C$446,'4. Material Balance Activities'!$J$398:$J$446,NA,0,1)-_xlfn.XLOOKUP(B2036,'4. Material Balance Activities'!$C$398:$C$446,'4. Material Balance Activities'!$P$398:$P$446,NA,0,1))*G2036)*(1-F2036)</f>
        <v>1.2323104838709677E-3</v>
      </c>
      <c r="M2036" s="105" t="s">
        <v>214</v>
      </c>
      <c r="N2036" s="83" t="s">
        <v>214</v>
      </c>
    </row>
    <row r="2037" spans="1:14" x14ac:dyDescent="0.25">
      <c r="A2037" s="79" t="s">
        <v>394</v>
      </c>
      <c r="B2037" s="133" t="s">
        <v>306</v>
      </c>
      <c r="C2037" s="137" t="s">
        <v>430</v>
      </c>
      <c r="D2037" s="81" t="str">
        <f>IFERROR(IF(C2037="No CAS","",INDEX('DEQ Pollutant List'!$C$7:$C$611,MATCH('5. Pollutant Emissions - MB'!C2037,'DEQ Pollutant List'!$B$7:$B$611,0))),"")</f>
        <v>n-Butyl alcohol</v>
      </c>
      <c r="E2037" s="115"/>
      <c r="F2037" s="138">
        <v>0</v>
      </c>
      <c r="G2037" s="139">
        <v>0.06</v>
      </c>
      <c r="H2037" s="104"/>
      <c r="I2037" s="102" cm="1">
        <f t="array" ref="I2037">((_xlfn.XLOOKUP(B2037,'4. Material Balance Activities'!$C$398:$C$446,'4. Material Balance Activities'!$G$398:$G$446,NA,0,1)-_xlfn.XLOOKUP(B2037,'4. Material Balance Activities'!$C$398:$C$446,'4. Material Balance Activities'!$M$398:$M$446,NA,0,1))*G2037)*(1-F2037)</f>
        <v>18.336780000000001</v>
      </c>
      <c r="J2037" s="105" t="s">
        <v>214</v>
      </c>
      <c r="K2037" s="83" t="s">
        <v>214</v>
      </c>
      <c r="L2037" s="102" cm="1">
        <f t="array" ref="L2037">((_xlfn.XLOOKUP(B2037,'4. Material Balance Activities'!$C$398:$C$446,'4. Material Balance Activities'!$J$398:$J$446,NA,0,1)-_xlfn.XLOOKUP(B2037,'4. Material Balance Activities'!$C$398:$C$446,'4. Material Balance Activities'!$P$398:$P$446,NA,0,1))*G2037)*(1-F2037)</f>
        <v>7.3938629032258063E-2</v>
      </c>
      <c r="M2037" s="105" t="s">
        <v>214</v>
      </c>
      <c r="N2037" s="83" t="s">
        <v>214</v>
      </c>
    </row>
    <row r="2038" spans="1:14" x14ac:dyDescent="0.25">
      <c r="A2038" s="79" t="s">
        <v>394</v>
      </c>
      <c r="B2038" s="133" t="s">
        <v>306</v>
      </c>
      <c r="C2038" s="137" t="s">
        <v>432</v>
      </c>
      <c r="D2038" s="81" t="str">
        <f>IFERROR(IF(C2038="No CAS","",INDEX('DEQ Pollutant List'!$C$7:$C$611,MATCH('5. Pollutant Emissions - MB'!C2038,'DEQ Pollutant List'!$B$7:$B$611,0))),"")</f>
        <v>Propylene glycol monomethyl ether acetate</v>
      </c>
      <c r="E2038" s="115"/>
      <c r="F2038" s="138">
        <v>0</v>
      </c>
      <c r="G2038" s="139">
        <v>0.02</v>
      </c>
      <c r="H2038" s="104"/>
      <c r="I2038" s="102" cm="1">
        <f t="array" ref="I2038">((_xlfn.XLOOKUP(B2038,'4. Material Balance Activities'!$C$398:$C$446,'4. Material Balance Activities'!$G$398:$G$446,NA,0,1)-_xlfn.XLOOKUP(B2038,'4. Material Balance Activities'!$C$398:$C$446,'4. Material Balance Activities'!$M$398:$M$446,NA,0,1))*G2038)*(1-F2038)</f>
        <v>6.11226</v>
      </c>
      <c r="J2038" s="105" t="s">
        <v>214</v>
      </c>
      <c r="K2038" s="83" t="s">
        <v>214</v>
      </c>
      <c r="L2038" s="102" cm="1">
        <f t="array" ref="L2038">((_xlfn.XLOOKUP(B2038,'4. Material Balance Activities'!$C$398:$C$446,'4. Material Balance Activities'!$J$398:$J$446,NA,0,1)-_xlfn.XLOOKUP(B2038,'4. Material Balance Activities'!$C$398:$C$446,'4. Material Balance Activities'!$P$398:$P$446,NA,0,1))*G2038)*(1-F2038)</f>
        <v>2.4646209677419356E-2</v>
      </c>
      <c r="M2038" s="105" t="s">
        <v>214</v>
      </c>
      <c r="N2038" s="83" t="s">
        <v>214</v>
      </c>
    </row>
    <row r="2039" spans="1:14" x14ac:dyDescent="0.25">
      <c r="A2039" s="79" t="s">
        <v>394</v>
      </c>
      <c r="B2039" s="133" t="s">
        <v>307</v>
      </c>
      <c r="C2039" s="137" t="s">
        <v>156</v>
      </c>
      <c r="D2039" s="81" t="str">
        <f>IFERROR(IF(C2039="No CAS","",INDEX('DEQ Pollutant List'!$C$7:$C$611,MATCH('5. Pollutant Emissions - MB'!C2039,'DEQ Pollutant List'!$B$7:$B$611,0))),"")</f>
        <v>Formaldehyde</v>
      </c>
      <c r="E2039" s="115"/>
      <c r="F2039" s="138">
        <v>0</v>
      </c>
      <c r="G2039" s="139">
        <v>1E-3</v>
      </c>
      <c r="H2039" s="104"/>
      <c r="I2039" s="102" cm="1">
        <f t="array" ref="I2039">((_xlfn.XLOOKUP(B2039,'4. Material Balance Activities'!$C$398:$C$446,'4. Material Balance Activities'!$G$398:$G$446,NA,0,1)-_xlfn.XLOOKUP(B2039,'4. Material Balance Activities'!$C$398:$C$446,'4. Material Balance Activities'!$M$398:$M$446,NA,0,1))*G2039)*(1-F2039)</f>
        <v>0.91845600000000005</v>
      </c>
      <c r="J2039" s="105" t="s">
        <v>214</v>
      </c>
      <c r="K2039" s="83" t="s">
        <v>214</v>
      </c>
      <c r="L2039" s="102" cm="1">
        <f t="array" ref="L2039">((_xlfn.XLOOKUP(B2039,'4. Material Balance Activities'!$C$398:$C$446,'4. Material Balance Activities'!$J$398:$J$446,NA,0,1)-_xlfn.XLOOKUP(B2039,'4. Material Balance Activities'!$C$398:$C$446,'4. Material Balance Activities'!$P$398:$P$446,NA,0,1))*G2039)*(1-F2039)</f>
        <v>3.703451612903226E-3</v>
      </c>
      <c r="M2039" s="105" t="s">
        <v>214</v>
      </c>
      <c r="N2039" s="83" t="s">
        <v>214</v>
      </c>
    </row>
    <row r="2040" spans="1:14" x14ac:dyDescent="0.25">
      <c r="A2040" s="79" t="s">
        <v>394</v>
      </c>
      <c r="B2040" s="133" t="s">
        <v>307</v>
      </c>
      <c r="C2040" s="137" t="s">
        <v>431</v>
      </c>
      <c r="D2040" s="81" t="str">
        <f>IFERROR(IF(C2040="No CAS","",INDEX('DEQ Pollutant List'!$C$7:$C$611,MATCH('5. Pollutant Emissions - MB'!C2040,'DEQ Pollutant List'!$B$7:$B$611,0))),"")</f>
        <v>1,2,4-Trimethylbenzene</v>
      </c>
      <c r="E2040" s="115"/>
      <c r="F2040" s="138">
        <v>0</v>
      </c>
      <c r="G2040" s="139">
        <v>0.01</v>
      </c>
      <c r="H2040" s="104"/>
      <c r="I2040" s="102" cm="1">
        <f t="array" ref="I2040">((_xlfn.XLOOKUP(B2040,'4. Material Balance Activities'!$C$398:$C$446,'4. Material Balance Activities'!$G$398:$G$446,NA,0,1)-_xlfn.XLOOKUP(B2040,'4. Material Balance Activities'!$C$398:$C$446,'4. Material Balance Activities'!$M$398:$M$446,NA,0,1))*G2040)*(1-F2040)</f>
        <v>9.1845600000000012</v>
      </c>
      <c r="J2040" s="105" t="s">
        <v>214</v>
      </c>
      <c r="K2040" s="83" t="s">
        <v>214</v>
      </c>
      <c r="L2040" s="102" cm="1">
        <f t="array" ref="L2040">((_xlfn.XLOOKUP(B2040,'4. Material Balance Activities'!$C$398:$C$446,'4. Material Balance Activities'!$J$398:$J$446,NA,0,1)-_xlfn.XLOOKUP(B2040,'4. Material Balance Activities'!$C$398:$C$446,'4. Material Balance Activities'!$P$398:$P$446,NA,0,1))*G2040)*(1-F2040)</f>
        <v>3.7034516129032261E-2</v>
      </c>
      <c r="M2040" s="105" t="s">
        <v>214</v>
      </c>
      <c r="N2040" s="83" t="s">
        <v>214</v>
      </c>
    </row>
    <row r="2041" spans="1:14" x14ac:dyDescent="0.25">
      <c r="A2041" s="79" t="s">
        <v>394</v>
      </c>
      <c r="B2041" s="133" t="s">
        <v>307</v>
      </c>
      <c r="C2041" s="137" t="s">
        <v>437</v>
      </c>
      <c r="D2041" s="81" t="str">
        <f>IFERROR(IF(C2041="No CAS","",INDEX('DEQ Pollutant List'!$C$7:$C$611,MATCH('5. Pollutant Emissions - MB'!C2041,'DEQ Pollutant List'!$B$7:$B$611,0))),"")</f>
        <v>1,3,5-Trimethylbenzene</v>
      </c>
      <c r="E2041" s="115"/>
      <c r="F2041" s="138">
        <v>0</v>
      </c>
      <c r="G2041" s="139">
        <v>0.01</v>
      </c>
      <c r="H2041" s="104"/>
      <c r="I2041" s="102" cm="1">
        <f t="array" ref="I2041">((_xlfn.XLOOKUP(B2041,'4. Material Balance Activities'!$C$398:$C$446,'4. Material Balance Activities'!$G$398:$G$446,NA,0,1)-_xlfn.XLOOKUP(B2041,'4. Material Balance Activities'!$C$398:$C$446,'4. Material Balance Activities'!$M$398:$M$446,NA,0,1))*G2041)*(1-F2041)</f>
        <v>9.1845600000000012</v>
      </c>
      <c r="J2041" s="105" t="s">
        <v>214</v>
      </c>
      <c r="K2041" s="83" t="s">
        <v>214</v>
      </c>
      <c r="L2041" s="102" cm="1">
        <f t="array" ref="L2041">((_xlfn.XLOOKUP(B2041,'4. Material Balance Activities'!$C$398:$C$446,'4. Material Balance Activities'!$J$398:$J$446,NA,0,1)-_xlfn.XLOOKUP(B2041,'4. Material Balance Activities'!$C$398:$C$446,'4. Material Balance Activities'!$P$398:$P$446,NA,0,1))*G2041)*(1-F2041)</f>
        <v>3.7034516129032261E-2</v>
      </c>
      <c r="M2041" s="105" t="s">
        <v>214</v>
      </c>
      <c r="N2041" s="83" t="s">
        <v>214</v>
      </c>
    </row>
    <row r="2042" spans="1:14" x14ac:dyDescent="0.25">
      <c r="A2042" s="79" t="s">
        <v>394</v>
      </c>
      <c r="B2042" s="133" t="s">
        <v>307</v>
      </c>
      <c r="C2042" s="137" t="s">
        <v>436</v>
      </c>
      <c r="D2042" s="81" t="str">
        <f>IFERROR(IF(C2042="No CAS","",INDEX('DEQ Pollutant List'!$C$7:$C$611,MATCH('5. Pollutant Emissions - MB'!C2042,'DEQ Pollutant List'!$B$7:$B$611,0))),"")</f>
        <v>1,2,3-Trimethylbenzene</v>
      </c>
      <c r="E2042" s="115"/>
      <c r="F2042" s="138">
        <v>0</v>
      </c>
      <c r="G2042" s="139">
        <v>3.0000000000000001E-3</v>
      </c>
      <c r="H2042" s="104"/>
      <c r="I2042" s="102" cm="1">
        <f t="array" ref="I2042">((_xlfn.XLOOKUP(B2042,'4. Material Balance Activities'!$C$398:$C$446,'4. Material Balance Activities'!$G$398:$G$446,NA,0,1)-_xlfn.XLOOKUP(B2042,'4. Material Balance Activities'!$C$398:$C$446,'4. Material Balance Activities'!$M$398:$M$446,NA,0,1))*G2042)*(1-F2042)</f>
        <v>2.7553680000000003</v>
      </c>
      <c r="J2042" s="105" t="s">
        <v>214</v>
      </c>
      <c r="K2042" s="83" t="s">
        <v>214</v>
      </c>
      <c r="L2042" s="102" cm="1">
        <f t="array" ref="L2042">((_xlfn.XLOOKUP(B2042,'4. Material Balance Activities'!$C$398:$C$446,'4. Material Balance Activities'!$J$398:$J$446,NA,0,1)-_xlfn.XLOOKUP(B2042,'4. Material Balance Activities'!$C$398:$C$446,'4. Material Balance Activities'!$P$398:$P$446,NA,0,1))*G2042)*(1-F2042)</f>
        <v>1.1110354838709677E-2</v>
      </c>
      <c r="M2042" s="105" t="s">
        <v>214</v>
      </c>
      <c r="N2042" s="83" t="s">
        <v>214</v>
      </c>
    </row>
    <row r="2043" spans="1:14" x14ac:dyDescent="0.25">
      <c r="A2043" s="79" t="s">
        <v>394</v>
      </c>
      <c r="B2043" s="133" t="s">
        <v>307</v>
      </c>
      <c r="C2043" s="137" t="s">
        <v>191</v>
      </c>
      <c r="D2043" s="81" t="str">
        <f>IFERROR(IF(C2043="No CAS","",INDEX('DEQ Pollutant List'!$C$7:$C$611,MATCH('5. Pollutant Emissions - MB'!C2043,'DEQ Pollutant List'!$B$7:$B$611,0))),"")</f>
        <v>Xylene (mixture), including m-xylene, o-xylene, p-xylene</v>
      </c>
      <c r="E2043" s="115"/>
      <c r="F2043" s="138">
        <v>0</v>
      </c>
      <c r="G2043" s="139">
        <v>0.02</v>
      </c>
      <c r="H2043" s="104"/>
      <c r="I2043" s="102" cm="1">
        <f t="array" ref="I2043">((_xlfn.XLOOKUP(B2043,'4. Material Balance Activities'!$C$398:$C$446,'4. Material Balance Activities'!$G$398:$G$446,NA,0,1)-_xlfn.XLOOKUP(B2043,'4. Material Balance Activities'!$C$398:$C$446,'4. Material Balance Activities'!$M$398:$M$446,NA,0,1))*G2043)*(1-F2043)</f>
        <v>18.369120000000002</v>
      </c>
      <c r="J2043" s="105" t="s">
        <v>214</v>
      </c>
      <c r="K2043" s="83" t="s">
        <v>214</v>
      </c>
      <c r="L2043" s="102" cm="1">
        <f t="array" ref="L2043">((_xlfn.XLOOKUP(B2043,'4. Material Balance Activities'!$C$398:$C$446,'4. Material Balance Activities'!$J$398:$J$446,NA,0,1)-_xlfn.XLOOKUP(B2043,'4. Material Balance Activities'!$C$398:$C$446,'4. Material Balance Activities'!$P$398:$P$446,NA,0,1))*G2043)*(1-F2043)</f>
        <v>7.4069032258064521E-2</v>
      </c>
      <c r="M2043" s="105" t="s">
        <v>214</v>
      </c>
      <c r="N2043" s="83" t="s">
        <v>214</v>
      </c>
    </row>
    <row r="2044" spans="1:14" x14ac:dyDescent="0.25">
      <c r="A2044" s="79" t="s">
        <v>394</v>
      </c>
      <c r="B2044" s="133" t="s">
        <v>307</v>
      </c>
      <c r="C2044" s="137" t="s">
        <v>181</v>
      </c>
      <c r="D2044" s="81" t="str">
        <f>IFERROR(IF(C2044="No CAS","",INDEX('DEQ Pollutant List'!$C$7:$C$611,MATCH('5. Pollutant Emissions - MB'!C2044,'DEQ Pollutant List'!$B$7:$B$611,0))),"")</f>
        <v>Ethyl benzene</v>
      </c>
      <c r="E2044" s="115"/>
      <c r="F2044" s="138">
        <v>0</v>
      </c>
      <c r="G2044" s="139">
        <v>3.0000000000000001E-3</v>
      </c>
      <c r="H2044" s="104"/>
      <c r="I2044" s="102" cm="1">
        <f t="array" ref="I2044">((_xlfn.XLOOKUP(B2044,'4. Material Balance Activities'!$C$398:$C$446,'4. Material Balance Activities'!$G$398:$G$446,NA,0,1)-_xlfn.XLOOKUP(B2044,'4. Material Balance Activities'!$C$398:$C$446,'4. Material Balance Activities'!$M$398:$M$446,NA,0,1))*G2044)*(1-F2044)</f>
        <v>2.7553680000000003</v>
      </c>
      <c r="J2044" s="105" t="s">
        <v>214</v>
      </c>
      <c r="K2044" s="83" t="s">
        <v>214</v>
      </c>
      <c r="L2044" s="102" cm="1">
        <f t="array" ref="L2044">((_xlfn.XLOOKUP(B2044,'4. Material Balance Activities'!$C$398:$C$446,'4. Material Balance Activities'!$J$398:$J$446,NA,0,1)-_xlfn.XLOOKUP(B2044,'4. Material Balance Activities'!$C$398:$C$446,'4. Material Balance Activities'!$P$398:$P$446,NA,0,1))*G2044)*(1-F2044)</f>
        <v>1.1110354838709677E-2</v>
      </c>
      <c r="M2044" s="105" t="s">
        <v>214</v>
      </c>
      <c r="N2044" s="83" t="s">
        <v>214</v>
      </c>
    </row>
    <row r="2045" spans="1:14" x14ac:dyDescent="0.25">
      <c r="A2045" s="79" t="s">
        <v>394</v>
      </c>
      <c r="B2045" s="133" t="s">
        <v>307</v>
      </c>
      <c r="C2045" s="137" t="s">
        <v>428</v>
      </c>
      <c r="D2045" s="81" t="str">
        <f>IFERROR(IF(C2045="No CAS","",INDEX('DEQ Pollutant List'!$C$7:$C$611,MATCH('5. Pollutant Emissions - MB'!C2045,'DEQ Pollutant List'!$B$7:$B$611,0))),"")</f>
        <v>Isopropylbenzene (cumene)</v>
      </c>
      <c r="E2045" s="115"/>
      <c r="F2045" s="138">
        <v>0</v>
      </c>
      <c r="G2045" s="139">
        <v>1E-3</v>
      </c>
      <c r="H2045" s="104"/>
      <c r="I2045" s="102" cm="1">
        <f t="array" ref="I2045">((_xlfn.XLOOKUP(B2045,'4. Material Balance Activities'!$C$398:$C$446,'4. Material Balance Activities'!$G$398:$G$446,NA,0,1)-_xlfn.XLOOKUP(B2045,'4. Material Balance Activities'!$C$398:$C$446,'4. Material Balance Activities'!$M$398:$M$446,NA,0,1))*G2045)*(1-F2045)</f>
        <v>0.91845600000000005</v>
      </c>
      <c r="J2045" s="105" t="s">
        <v>214</v>
      </c>
      <c r="K2045" s="83" t="s">
        <v>214</v>
      </c>
      <c r="L2045" s="102" cm="1">
        <f t="array" ref="L2045">((_xlfn.XLOOKUP(B2045,'4. Material Balance Activities'!$C$398:$C$446,'4. Material Balance Activities'!$J$398:$J$446,NA,0,1)-_xlfn.XLOOKUP(B2045,'4. Material Balance Activities'!$C$398:$C$446,'4. Material Balance Activities'!$P$398:$P$446,NA,0,1))*G2045)*(1-F2045)</f>
        <v>3.703451612903226E-3</v>
      </c>
      <c r="M2045" s="105" t="s">
        <v>214</v>
      </c>
      <c r="N2045" s="83" t="s">
        <v>214</v>
      </c>
    </row>
    <row r="2046" spans="1:14" x14ac:dyDescent="0.25">
      <c r="A2046" s="79" t="s">
        <v>394</v>
      </c>
      <c r="B2046" s="133" t="s">
        <v>307</v>
      </c>
      <c r="C2046" s="137" t="s">
        <v>430</v>
      </c>
      <c r="D2046" s="81" t="str">
        <f>IFERROR(IF(C2046="No CAS","",INDEX('DEQ Pollutant List'!$C$7:$C$611,MATCH('5. Pollutant Emissions - MB'!C2046,'DEQ Pollutant List'!$B$7:$B$611,0))),"")</f>
        <v>n-Butyl alcohol</v>
      </c>
      <c r="E2046" s="115"/>
      <c r="F2046" s="138">
        <v>0</v>
      </c>
      <c r="G2046" s="139">
        <v>0.06</v>
      </c>
      <c r="H2046" s="104"/>
      <c r="I2046" s="102" cm="1">
        <f t="array" ref="I2046">((_xlfn.XLOOKUP(B2046,'4. Material Balance Activities'!$C$398:$C$446,'4. Material Balance Activities'!$G$398:$G$446,NA,0,1)-_xlfn.XLOOKUP(B2046,'4. Material Balance Activities'!$C$398:$C$446,'4. Material Balance Activities'!$M$398:$M$446,NA,0,1))*G2046)*(1-F2046)</f>
        <v>55.10736</v>
      </c>
      <c r="J2046" s="105" t="s">
        <v>214</v>
      </c>
      <c r="K2046" s="83" t="s">
        <v>214</v>
      </c>
      <c r="L2046" s="102" cm="1">
        <f t="array" ref="L2046">((_xlfn.XLOOKUP(B2046,'4. Material Balance Activities'!$C$398:$C$446,'4. Material Balance Activities'!$J$398:$J$446,NA,0,1)-_xlfn.XLOOKUP(B2046,'4. Material Balance Activities'!$C$398:$C$446,'4. Material Balance Activities'!$P$398:$P$446,NA,0,1))*G2046)*(1-F2046)</f>
        <v>0.22220709677419354</v>
      </c>
      <c r="M2046" s="105" t="s">
        <v>214</v>
      </c>
      <c r="N2046" s="83" t="s">
        <v>214</v>
      </c>
    </row>
    <row r="2047" spans="1:14" x14ac:dyDescent="0.25">
      <c r="A2047" s="79" t="s">
        <v>394</v>
      </c>
      <c r="B2047" s="133" t="s">
        <v>308</v>
      </c>
      <c r="C2047" s="137" t="s">
        <v>156</v>
      </c>
      <c r="D2047" s="81" t="str">
        <f>IFERROR(IF(C2047="No CAS","",INDEX('DEQ Pollutant List'!$C$7:$C$611,MATCH('5. Pollutant Emissions - MB'!C2047,'DEQ Pollutant List'!$B$7:$B$611,0))),"")</f>
        <v>Formaldehyde</v>
      </c>
      <c r="E2047" s="115"/>
      <c r="F2047" s="138">
        <v>0</v>
      </c>
      <c r="G2047" s="139">
        <v>1E-3</v>
      </c>
      <c r="H2047" s="104"/>
      <c r="I2047" s="102" cm="1">
        <f t="array" ref="I2047">((_xlfn.XLOOKUP(B2047,'4. Material Balance Activities'!$C$398:$C$446,'4. Material Balance Activities'!$G$398:$G$446,NA,0,1)-_xlfn.XLOOKUP(B2047,'4. Material Balance Activities'!$C$398:$C$446,'4. Material Balance Activities'!$M$398:$M$446,NA,0,1))*G2047)*(1-F2047)</f>
        <v>1.8841977000000003</v>
      </c>
      <c r="J2047" s="105" t="s">
        <v>214</v>
      </c>
      <c r="K2047" s="83" t="s">
        <v>214</v>
      </c>
      <c r="L2047" s="102" cm="1">
        <f t="array" ref="L2047">((_xlfn.XLOOKUP(B2047,'4. Material Balance Activities'!$C$398:$C$446,'4. Material Balance Activities'!$J$398:$J$446,NA,0,1)-_xlfn.XLOOKUP(B2047,'4. Material Balance Activities'!$C$398:$C$446,'4. Material Balance Activities'!$P$398:$P$446,NA,0,1))*G2047)*(1-F2047)</f>
        <v>7.5975713709677435E-3</v>
      </c>
      <c r="M2047" s="105" t="s">
        <v>214</v>
      </c>
      <c r="N2047" s="83" t="s">
        <v>214</v>
      </c>
    </row>
    <row r="2048" spans="1:14" x14ac:dyDescent="0.25">
      <c r="A2048" s="79" t="s">
        <v>394</v>
      </c>
      <c r="B2048" s="133" t="s">
        <v>308</v>
      </c>
      <c r="C2048" s="137" t="s">
        <v>431</v>
      </c>
      <c r="D2048" s="81" t="str">
        <f>IFERROR(IF(C2048="No CAS","",INDEX('DEQ Pollutant List'!$C$7:$C$611,MATCH('5. Pollutant Emissions - MB'!C2048,'DEQ Pollutant List'!$B$7:$B$611,0))),"")</f>
        <v>1,2,4-Trimethylbenzene</v>
      </c>
      <c r="E2048" s="115"/>
      <c r="F2048" s="138">
        <v>0</v>
      </c>
      <c r="G2048" s="139">
        <v>0.01</v>
      </c>
      <c r="H2048" s="104"/>
      <c r="I2048" s="102" cm="1">
        <f t="array" ref="I2048">((_xlfn.XLOOKUP(B2048,'4. Material Balance Activities'!$C$398:$C$446,'4. Material Balance Activities'!$G$398:$G$446,NA,0,1)-_xlfn.XLOOKUP(B2048,'4. Material Balance Activities'!$C$398:$C$446,'4. Material Balance Activities'!$M$398:$M$446,NA,0,1))*G2048)*(1-F2048)</f>
        <v>18.841977000000004</v>
      </c>
      <c r="J2048" s="105" t="s">
        <v>214</v>
      </c>
      <c r="K2048" s="83" t="s">
        <v>214</v>
      </c>
      <c r="L2048" s="102" cm="1">
        <f t="array" ref="L2048">((_xlfn.XLOOKUP(B2048,'4. Material Balance Activities'!$C$398:$C$446,'4. Material Balance Activities'!$J$398:$J$446,NA,0,1)-_xlfn.XLOOKUP(B2048,'4. Material Balance Activities'!$C$398:$C$446,'4. Material Balance Activities'!$P$398:$P$446,NA,0,1))*G2048)*(1-F2048)</f>
        <v>7.5975713709677428E-2</v>
      </c>
      <c r="M2048" s="105" t="s">
        <v>214</v>
      </c>
      <c r="N2048" s="83" t="s">
        <v>214</v>
      </c>
    </row>
    <row r="2049" spans="1:14" x14ac:dyDescent="0.25">
      <c r="A2049" s="79" t="s">
        <v>394</v>
      </c>
      <c r="B2049" s="133" t="s">
        <v>308</v>
      </c>
      <c r="C2049" s="137" t="s">
        <v>437</v>
      </c>
      <c r="D2049" s="81" t="str">
        <f>IFERROR(IF(C2049="No CAS","",INDEX('DEQ Pollutant List'!$C$7:$C$611,MATCH('5. Pollutant Emissions - MB'!C2049,'DEQ Pollutant List'!$B$7:$B$611,0))),"")</f>
        <v>1,3,5-Trimethylbenzene</v>
      </c>
      <c r="E2049" s="115"/>
      <c r="F2049" s="138">
        <v>0</v>
      </c>
      <c r="G2049" s="139">
        <v>0.01</v>
      </c>
      <c r="H2049" s="104"/>
      <c r="I2049" s="102" cm="1">
        <f t="array" ref="I2049">((_xlfn.XLOOKUP(B2049,'4. Material Balance Activities'!$C$398:$C$446,'4. Material Balance Activities'!$G$398:$G$446,NA,0,1)-_xlfn.XLOOKUP(B2049,'4. Material Balance Activities'!$C$398:$C$446,'4. Material Balance Activities'!$M$398:$M$446,NA,0,1))*G2049)*(1-F2049)</f>
        <v>18.841977000000004</v>
      </c>
      <c r="J2049" s="105" t="s">
        <v>214</v>
      </c>
      <c r="K2049" s="83" t="s">
        <v>214</v>
      </c>
      <c r="L2049" s="102" cm="1">
        <f t="array" ref="L2049">((_xlfn.XLOOKUP(B2049,'4. Material Balance Activities'!$C$398:$C$446,'4. Material Balance Activities'!$J$398:$J$446,NA,0,1)-_xlfn.XLOOKUP(B2049,'4. Material Balance Activities'!$C$398:$C$446,'4. Material Balance Activities'!$P$398:$P$446,NA,0,1))*G2049)*(1-F2049)</f>
        <v>7.5975713709677428E-2</v>
      </c>
      <c r="M2049" s="105" t="s">
        <v>214</v>
      </c>
      <c r="N2049" s="83" t="s">
        <v>214</v>
      </c>
    </row>
    <row r="2050" spans="1:14" x14ac:dyDescent="0.25">
      <c r="A2050" s="79" t="s">
        <v>394</v>
      </c>
      <c r="B2050" s="133" t="s">
        <v>308</v>
      </c>
      <c r="C2050" s="137" t="s">
        <v>436</v>
      </c>
      <c r="D2050" s="81" t="str">
        <f>IFERROR(IF(C2050="No CAS","",INDEX('DEQ Pollutant List'!$C$7:$C$611,MATCH('5. Pollutant Emissions - MB'!C2050,'DEQ Pollutant List'!$B$7:$B$611,0))),"")</f>
        <v>1,2,3-Trimethylbenzene</v>
      </c>
      <c r="E2050" s="115"/>
      <c r="F2050" s="138">
        <v>0</v>
      </c>
      <c r="G2050" s="139">
        <v>3.0000000000000001E-3</v>
      </c>
      <c r="H2050" s="104"/>
      <c r="I2050" s="102" cm="1">
        <f t="array" ref="I2050">((_xlfn.XLOOKUP(B2050,'4. Material Balance Activities'!$C$398:$C$446,'4. Material Balance Activities'!$G$398:$G$446,NA,0,1)-_xlfn.XLOOKUP(B2050,'4. Material Balance Activities'!$C$398:$C$446,'4. Material Balance Activities'!$M$398:$M$446,NA,0,1))*G2050)*(1-F2050)</f>
        <v>5.6525931000000007</v>
      </c>
      <c r="J2050" s="105" t="s">
        <v>214</v>
      </c>
      <c r="K2050" s="83" t="s">
        <v>214</v>
      </c>
      <c r="L2050" s="102" cm="1">
        <f t="array" ref="L2050">((_xlfn.XLOOKUP(B2050,'4. Material Balance Activities'!$C$398:$C$446,'4. Material Balance Activities'!$J$398:$J$446,NA,0,1)-_xlfn.XLOOKUP(B2050,'4. Material Balance Activities'!$C$398:$C$446,'4. Material Balance Activities'!$P$398:$P$446,NA,0,1))*G2050)*(1-F2050)</f>
        <v>2.2792714112903231E-2</v>
      </c>
      <c r="M2050" s="105" t="s">
        <v>214</v>
      </c>
      <c r="N2050" s="83" t="s">
        <v>214</v>
      </c>
    </row>
    <row r="2051" spans="1:14" x14ac:dyDescent="0.25">
      <c r="A2051" s="79" t="s">
        <v>394</v>
      </c>
      <c r="B2051" s="133" t="s">
        <v>308</v>
      </c>
      <c r="C2051" s="137" t="s">
        <v>191</v>
      </c>
      <c r="D2051" s="81" t="str">
        <f>IFERROR(IF(C2051="No CAS","",INDEX('DEQ Pollutant List'!$C$7:$C$611,MATCH('5. Pollutant Emissions - MB'!C2051,'DEQ Pollutant List'!$B$7:$B$611,0))),"")</f>
        <v>Xylene (mixture), including m-xylene, o-xylene, p-xylene</v>
      </c>
      <c r="E2051" s="115"/>
      <c r="F2051" s="138">
        <v>0</v>
      </c>
      <c r="G2051" s="139">
        <v>0.02</v>
      </c>
      <c r="H2051" s="104"/>
      <c r="I2051" s="102" cm="1">
        <f t="array" ref="I2051">((_xlfn.XLOOKUP(B2051,'4. Material Balance Activities'!$C$398:$C$446,'4. Material Balance Activities'!$G$398:$G$446,NA,0,1)-_xlfn.XLOOKUP(B2051,'4. Material Balance Activities'!$C$398:$C$446,'4. Material Balance Activities'!$M$398:$M$446,NA,0,1))*G2051)*(1-F2051)</f>
        <v>37.683954000000007</v>
      </c>
      <c r="J2051" s="105" t="s">
        <v>214</v>
      </c>
      <c r="K2051" s="83" t="s">
        <v>214</v>
      </c>
      <c r="L2051" s="102" cm="1">
        <f t="array" ref="L2051">((_xlfn.XLOOKUP(B2051,'4. Material Balance Activities'!$C$398:$C$446,'4. Material Balance Activities'!$J$398:$J$446,NA,0,1)-_xlfn.XLOOKUP(B2051,'4. Material Balance Activities'!$C$398:$C$446,'4. Material Balance Activities'!$P$398:$P$446,NA,0,1))*G2051)*(1-F2051)</f>
        <v>0.15195142741935486</v>
      </c>
      <c r="M2051" s="105" t="s">
        <v>214</v>
      </c>
      <c r="N2051" s="83" t="s">
        <v>214</v>
      </c>
    </row>
    <row r="2052" spans="1:14" x14ac:dyDescent="0.25">
      <c r="A2052" s="79" t="s">
        <v>394</v>
      </c>
      <c r="B2052" s="133" t="s">
        <v>308</v>
      </c>
      <c r="C2052" s="137" t="s">
        <v>181</v>
      </c>
      <c r="D2052" s="81" t="str">
        <f>IFERROR(IF(C2052="No CAS","",INDEX('DEQ Pollutant List'!$C$7:$C$611,MATCH('5. Pollutant Emissions - MB'!C2052,'DEQ Pollutant List'!$B$7:$B$611,0))),"")</f>
        <v>Ethyl benzene</v>
      </c>
      <c r="E2052" s="115"/>
      <c r="F2052" s="138">
        <v>0</v>
      </c>
      <c r="G2052" s="139">
        <v>3.0000000000000001E-3</v>
      </c>
      <c r="H2052" s="104"/>
      <c r="I2052" s="102" cm="1">
        <f t="array" ref="I2052">((_xlfn.XLOOKUP(B2052,'4. Material Balance Activities'!$C$398:$C$446,'4. Material Balance Activities'!$G$398:$G$446,NA,0,1)-_xlfn.XLOOKUP(B2052,'4. Material Balance Activities'!$C$398:$C$446,'4. Material Balance Activities'!$M$398:$M$446,NA,0,1))*G2052)*(1-F2052)</f>
        <v>5.6525931000000007</v>
      </c>
      <c r="J2052" s="105" t="s">
        <v>214</v>
      </c>
      <c r="K2052" s="83" t="s">
        <v>214</v>
      </c>
      <c r="L2052" s="102" cm="1">
        <f t="array" ref="L2052">((_xlfn.XLOOKUP(B2052,'4. Material Balance Activities'!$C$398:$C$446,'4. Material Balance Activities'!$J$398:$J$446,NA,0,1)-_xlfn.XLOOKUP(B2052,'4. Material Balance Activities'!$C$398:$C$446,'4. Material Balance Activities'!$P$398:$P$446,NA,0,1))*G2052)*(1-F2052)</f>
        <v>2.2792714112903231E-2</v>
      </c>
      <c r="M2052" s="105" t="s">
        <v>214</v>
      </c>
      <c r="N2052" s="83" t="s">
        <v>214</v>
      </c>
    </row>
    <row r="2053" spans="1:14" x14ac:dyDescent="0.25">
      <c r="A2053" s="79" t="s">
        <v>394</v>
      </c>
      <c r="B2053" s="133" t="s">
        <v>308</v>
      </c>
      <c r="C2053" s="137" t="s">
        <v>428</v>
      </c>
      <c r="D2053" s="81" t="str">
        <f>IFERROR(IF(C2053="No CAS","",INDEX('DEQ Pollutant List'!$C$7:$C$611,MATCH('5. Pollutant Emissions - MB'!C2053,'DEQ Pollutant List'!$B$7:$B$611,0))),"")</f>
        <v>Isopropylbenzene (cumene)</v>
      </c>
      <c r="E2053" s="115"/>
      <c r="F2053" s="138">
        <v>0</v>
      </c>
      <c r="G2053" s="139">
        <v>1E-3</v>
      </c>
      <c r="H2053" s="104"/>
      <c r="I2053" s="102" cm="1">
        <f t="array" ref="I2053">((_xlfn.XLOOKUP(B2053,'4. Material Balance Activities'!$C$398:$C$446,'4. Material Balance Activities'!$G$398:$G$446,NA,0,1)-_xlfn.XLOOKUP(B2053,'4. Material Balance Activities'!$C$398:$C$446,'4. Material Balance Activities'!$M$398:$M$446,NA,0,1))*G2053)*(1-F2053)</f>
        <v>1.8841977000000003</v>
      </c>
      <c r="J2053" s="105" t="s">
        <v>214</v>
      </c>
      <c r="K2053" s="83" t="s">
        <v>214</v>
      </c>
      <c r="L2053" s="102" cm="1">
        <f t="array" ref="L2053">((_xlfn.XLOOKUP(B2053,'4. Material Balance Activities'!$C$398:$C$446,'4. Material Balance Activities'!$J$398:$J$446,NA,0,1)-_xlfn.XLOOKUP(B2053,'4. Material Balance Activities'!$C$398:$C$446,'4. Material Balance Activities'!$P$398:$P$446,NA,0,1))*G2053)*(1-F2053)</f>
        <v>7.5975713709677435E-3</v>
      </c>
      <c r="M2053" s="105" t="s">
        <v>214</v>
      </c>
      <c r="N2053" s="83" t="s">
        <v>214</v>
      </c>
    </row>
    <row r="2054" spans="1:14" x14ac:dyDescent="0.25">
      <c r="A2054" s="79" t="s">
        <v>394</v>
      </c>
      <c r="B2054" s="133" t="s">
        <v>308</v>
      </c>
      <c r="C2054" s="137" t="s">
        <v>430</v>
      </c>
      <c r="D2054" s="81" t="str">
        <f>IFERROR(IF(C2054="No CAS","",INDEX('DEQ Pollutant List'!$C$7:$C$611,MATCH('5. Pollutant Emissions - MB'!C2054,'DEQ Pollutant List'!$B$7:$B$611,0))),"")</f>
        <v>n-Butyl alcohol</v>
      </c>
      <c r="E2054" s="115"/>
      <c r="F2054" s="138">
        <v>0</v>
      </c>
      <c r="G2054" s="139">
        <v>0.06</v>
      </c>
      <c r="H2054" s="104"/>
      <c r="I2054" s="102" cm="1">
        <f t="array" ref="I2054">((_xlfn.XLOOKUP(B2054,'4. Material Balance Activities'!$C$398:$C$446,'4. Material Balance Activities'!$G$398:$G$446,NA,0,1)-_xlfn.XLOOKUP(B2054,'4. Material Balance Activities'!$C$398:$C$446,'4. Material Balance Activities'!$M$398:$M$446,NA,0,1))*G2054)*(1-F2054)</f>
        <v>113.051862</v>
      </c>
      <c r="J2054" s="105" t="s">
        <v>214</v>
      </c>
      <c r="K2054" s="83" t="s">
        <v>214</v>
      </c>
      <c r="L2054" s="102" cm="1">
        <f t="array" ref="L2054">((_xlfn.XLOOKUP(B2054,'4. Material Balance Activities'!$C$398:$C$446,'4. Material Balance Activities'!$J$398:$J$446,NA,0,1)-_xlfn.XLOOKUP(B2054,'4. Material Balance Activities'!$C$398:$C$446,'4. Material Balance Activities'!$P$398:$P$446,NA,0,1))*G2054)*(1-F2054)</f>
        <v>0.45585428225806457</v>
      </c>
      <c r="M2054" s="105" t="s">
        <v>214</v>
      </c>
      <c r="N2054" s="83" t="s">
        <v>214</v>
      </c>
    </row>
    <row r="2055" spans="1:14" x14ac:dyDescent="0.25">
      <c r="A2055" s="79" t="s">
        <v>394</v>
      </c>
      <c r="B2055" s="133" t="s">
        <v>308</v>
      </c>
      <c r="C2055" s="137" t="s">
        <v>432</v>
      </c>
      <c r="D2055" s="81" t="str">
        <f>IFERROR(IF(C2055="No CAS","",INDEX('DEQ Pollutant List'!$C$7:$C$611,MATCH('5. Pollutant Emissions - MB'!C2055,'DEQ Pollutant List'!$B$7:$B$611,0))),"")</f>
        <v>Propylene glycol monomethyl ether acetate</v>
      </c>
      <c r="E2055" s="115"/>
      <c r="F2055" s="138">
        <v>0</v>
      </c>
      <c r="G2055" s="139">
        <v>0.01</v>
      </c>
      <c r="H2055" s="104"/>
      <c r="I2055" s="102" cm="1">
        <f t="array" ref="I2055">((_xlfn.XLOOKUP(B2055,'4. Material Balance Activities'!$C$398:$C$446,'4. Material Balance Activities'!$G$398:$G$446,NA,0,1)-_xlfn.XLOOKUP(B2055,'4. Material Balance Activities'!$C$398:$C$446,'4. Material Balance Activities'!$M$398:$M$446,NA,0,1))*G2055)*(1-F2055)</f>
        <v>18.841977000000004</v>
      </c>
      <c r="J2055" s="105" t="s">
        <v>214</v>
      </c>
      <c r="K2055" s="83" t="s">
        <v>214</v>
      </c>
      <c r="L2055" s="102" cm="1">
        <f t="array" ref="L2055">((_xlfn.XLOOKUP(B2055,'4. Material Balance Activities'!$C$398:$C$446,'4. Material Balance Activities'!$J$398:$J$446,NA,0,1)-_xlfn.XLOOKUP(B2055,'4. Material Balance Activities'!$C$398:$C$446,'4. Material Balance Activities'!$P$398:$P$446,NA,0,1))*G2055)*(1-F2055)</f>
        <v>7.5975713709677428E-2</v>
      </c>
      <c r="M2055" s="105" t="s">
        <v>214</v>
      </c>
      <c r="N2055" s="83" t="s">
        <v>214</v>
      </c>
    </row>
    <row r="2056" spans="1:14" x14ac:dyDescent="0.25">
      <c r="A2056" s="79" t="s">
        <v>394</v>
      </c>
      <c r="B2056" s="133" t="s">
        <v>309</v>
      </c>
      <c r="C2056" s="137" t="s">
        <v>156</v>
      </c>
      <c r="D2056" s="81" t="str">
        <f>IFERROR(IF(C2056="No CAS","",INDEX('DEQ Pollutant List'!$C$7:$C$611,MATCH('5. Pollutant Emissions - MB'!C2056,'DEQ Pollutant List'!$B$7:$B$611,0))),"")</f>
        <v>Formaldehyde</v>
      </c>
      <c r="E2056" s="115"/>
      <c r="F2056" s="138">
        <v>0</v>
      </c>
      <c r="G2056" s="139">
        <v>1E-3</v>
      </c>
      <c r="H2056" s="104"/>
      <c r="I2056" s="102" cm="1">
        <f t="array" ref="I2056">((_xlfn.XLOOKUP(B2056,'4. Material Balance Activities'!$C$398:$C$446,'4. Material Balance Activities'!$G$398:$G$446,NA,0,1)-_xlfn.XLOOKUP(B2056,'4. Material Balance Activities'!$C$398:$C$446,'4. Material Balance Activities'!$M$398:$M$446,NA,0,1))*G2056)*(1-F2056)</f>
        <v>1.2661011000000002</v>
      </c>
      <c r="J2056" s="105" t="s">
        <v>214</v>
      </c>
      <c r="K2056" s="83" t="s">
        <v>214</v>
      </c>
      <c r="L2056" s="102" cm="1">
        <f t="array" ref="L2056">((_xlfn.XLOOKUP(B2056,'4. Material Balance Activities'!$C$398:$C$446,'4. Material Balance Activities'!$J$398:$J$446,NA,0,1)-_xlfn.XLOOKUP(B2056,'4. Material Balance Activities'!$C$398:$C$446,'4. Material Balance Activities'!$P$398:$P$446,NA,0,1))*G2056)*(1-F2056)</f>
        <v>5.1052463709677426E-3</v>
      </c>
      <c r="M2056" s="105" t="s">
        <v>214</v>
      </c>
      <c r="N2056" s="83" t="s">
        <v>214</v>
      </c>
    </row>
    <row r="2057" spans="1:14" x14ac:dyDescent="0.25">
      <c r="A2057" s="79" t="s">
        <v>394</v>
      </c>
      <c r="B2057" s="133" t="s">
        <v>309</v>
      </c>
      <c r="C2057" s="137" t="s">
        <v>431</v>
      </c>
      <c r="D2057" s="81" t="str">
        <f>IFERROR(IF(C2057="No CAS","",INDEX('DEQ Pollutant List'!$C$7:$C$611,MATCH('5. Pollutant Emissions - MB'!C2057,'DEQ Pollutant List'!$B$7:$B$611,0))),"")</f>
        <v>1,2,4-Trimethylbenzene</v>
      </c>
      <c r="E2057" s="115"/>
      <c r="F2057" s="138">
        <v>0</v>
      </c>
      <c r="G2057" s="139">
        <v>0.01</v>
      </c>
      <c r="H2057" s="104"/>
      <c r="I2057" s="102" cm="1">
        <f t="array" ref="I2057">((_xlfn.XLOOKUP(B2057,'4. Material Balance Activities'!$C$398:$C$446,'4. Material Balance Activities'!$G$398:$G$446,NA,0,1)-_xlfn.XLOOKUP(B2057,'4. Material Balance Activities'!$C$398:$C$446,'4. Material Balance Activities'!$M$398:$M$446,NA,0,1))*G2057)*(1-F2057)</f>
        <v>12.661011000000002</v>
      </c>
      <c r="J2057" s="105" t="s">
        <v>214</v>
      </c>
      <c r="K2057" s="83" t="s">
        <v>214</v>
      </c>
      <c r="L2057" s="102" cm="1">
        <f t="array" ref="L2057">((_xlfn.XLOOKUP(B2057,'4. Material Balance Activities'!$C$398:$C$446,'4. Material Balance Activities'!$J$398:$J$446,NA,0,1)-_xlfn.XLOOKUP(B2057,'4. Material Balance Activities'!$C$398:$C$446,'4. Material Balance Activities'!$P$398:$P$446,NA,0,1))*G2057)*(1-F2057)</f>
        <v>5.105246370967742E-2</v>
      </c>
      <c r="M2057" s="105" t="s">
        <v>214</v>
      </c>
      <c r="N2057" s="83" t="s">
        <v>214</v>
      </c>
    </row>
    <row r="2058" spans="1:14" x14ac:dyDescent="0.25">
      <c r="A2058" s="79" t="s">
        <v>394</v>
      </c>
      <c r="B2058" s="133" t="s">
        <v>309</v>
      </c>
      <c r="C2058" s="137" t="s">
        <v>437</v>
      </c>
      <c r="D2058" s="81" t="str">
        <f>IFERROR(IF(C2058="No CAS","",INDEX('DEQ Pollutant List'!$C$7:$C$611,MATCH('5. Pollutant Emissions - MB'!C2058,'DEQ Pollutant List'!$B$7:$B$611,0))),"")</f>
        <v>1,3,5-Trimethylbenzene</v>
      </c>
      <c r="E2058" s="115"/>
      <c r="F2058" s="138">
        <v>0</v>
      </c>
      <c r="G2058" s="139">
        <v>0.01</v>
      </c>
      <c r="H2058" s="104"/>
      <c r="I2058" s="102" cm="1">
        <f t="array" ref="I2058">((_xlfn.XLOOKUP(B2058,'4. Material Balance Activities'!$C$398:$C$446,'4. Material Balance Activities'!$G$398:$G$446,NA,0,1)-_xlfn.XLOOKUP(B2058,'4. Material Balance Activities'!$C$398:$C$446,'4. Material Balance Activities'!$M$398:$M$446,NA,0,1))*G2058)*(1-F2058)</f>
        <v>12.661011000000002</v>
      </c>
      <c r="J2058" s="105" t="s">
        <v>214</v>
      </c>
      <c r="K2058" s="83" t="s">
        <v>214</v>
      </c>
      <c r="L2058" s="102" cm="1">
        <f t="array" ref="L2058">((_xlfn.XLOOKUP(B2058,'4. Material Balance Activities'!$C$398:$C$446,'4. Material Balance Activities'!$J$398:$J$446,NA,0,1)-_xlfn.XLOOKUP(B2058,'4. Material Balance Activities'!$C$398:$C$446,'4. Material Balance Activities'!$P$398:$P$446,NA,0,1))*G2058)*(1-F2058)</f>
        <v>5.105246370967742E-2</v>
      </c>
      <c r="M2058" s="105" t="s">
        <v>214</v>
      </c>
      <c r="N2058" s="83" t="s">
        <v>214</v>
      </c>
    </row>
    <row r="2059" spans="1:14" x14ac:dyDescent="0.25">
      <c r="A2059" s="79" t="s">
        <v>394</v>
      </c>
      <c r="B2059" s="133" t="s">
        <v>309</v>
      </c>
      <c r="C2059" s="137" t="s">
        <v>436</v>
      </c>
      <c r="D2059" s="81" t="str">
        <f>IFERROR(IF(C2059="No CAS","",INDEX('DEQ Pollutant List'!$C$7:$C$611,MATCH('5. Pollutant Emissions - MB'!C2059,'DEQ Pollutant List'!$B$7:$B$611,0))),"")</f>
        <v>1,2,3-Trimethylbenzene</v>
      </c>
      <c r="E2059" s="115"/>
      <c r="F2059" s="138">
        <v>0</v>
      </c>
      <c r="G2059" s="139">
        <v>3.0000000000000001E-3</v>
      </c>
      <c r="H2059" s="104"/>
      <c r="I2059" s="102" cm="1">
        <f t="array" ref="I2059">((_xlfn.XLOOKUP(B2059,'4. Material Balance Activities'!$C$398:$C$446,'4. Material Balance Activities'!$G$398:$G$446,NA,0,1)-_xlfn.XLOOKUP(B2059,'4. Material Balance Activities'!$C$398:$C$446,'4. Material Balance Activities'!$M$398:$M$446,NA,0,1))*G2059)*(1-F2059)</f>
        <v>3.7983033000000002</v>
      </c>
      <c r="J2059" s="105" t="s">
        <v>214</v>
      </c>
      <c r="K2059" s="83" t="s">
        <v>214</v>
      </c>
      <c r="L2059" s="102" cm="1">
        <f t="array" ref="L2059">((_xlfn.XLOOKUP(B2059,'4. Material Balance Activities'!$C$398:$C$446,'4. Material Balance Activities'!$J$398:$J$446,NA,0,1)-_xlfn.XLOOKUP(B2059,'4. Material Balance Activities'!$C$398:$C$446,'4. Material Balance Activities'!$P$398:$P$446,NA,0,1))*G2059)*(1-F2059)</f>
        <v>1.5315739112903227E-2</v>
      </c>
      <c r="M2059" s="105" t="s">
        <v>214</v>
      </c>
      <c r="N2059" s="83" t="s">
        <v>214</v>
      </c>
    </row>
    <row r="2060" spans="1:14" x14ac:dyDescent="0.25">
      <c r="A2060" s="79" t="s">
        <v>394</v>
      </c>
      <c r="B2060" s="133" t="s">
        <v>309</v>
      </c>
      <c r="C2060" s="137" t="s">
        <v>191</v>
      </c>
      <c r="D2060" s="81" t="str">
        <f>IFERROR(IF(C2060="No CAS","",INDEX('DEQ Pollutant List'!$C$7:$C$611,MATCH('5. Pollutant Emissions - MB'!C2060,'DEQ Pollutant List'!$B$7:$B$611,0))),"")</f>
        <v>Xylene (mixture), including m-xylene, o-xylene, p-xylene</v>
      </c>
      <c r="E2060" s="115"/>
      <c r="F2060" s="138">
        <v>0</v>
      </c>
      <c r="G2060" s="139">
        <v>0.02</v>
      </c>
      <c r="H2060" s="104"/>
      <c r="I2060" s="102" cm="1">
        <f t="array" ref="I2060">((_xlfn.XLOOKUP(B2060,'4. Material Balance Activities'!$C$398:$C$446,'4. Material Balance Activities'!$G$398:$G$446,NA,0,1)-_xlfn.XLOOKUP(B2060,'4. Material Balance Activities'!$C$398:$C$446,'4. Material Balance Activities'!$M$398:$M$446,NA,0,1))*G2060)*(1-F2060)</f>
        <v>25.322022000000004</v>
      </c>
      <c r="J2060" s="105" t="s">
        <v>214</v>
      </c>
      <c r="K2060" s="83" t="s">
        <v>214</v>
      </c>
      <c r="L2060" s="102" cm="1">
        <f t="array" ref="L2060">((_xlfn.XLOOKUP(B2060,'4. Material Balance Activities'!$C$398:$C$446,'4. Material Balance Activities'!$J$398:$J$446,NA,0,1)-_xlfn.XLOOKUP(B2060,'4. Material Balance Activities'!$C$398:$C$446,'4. Material Balance Activities'!$P$398:$P$446,NA,0,1))*G2060)*(1-F2060)</f>
        <v>0.10210492741935484</v>
      </c>
      <c r="M2060" s="105" t="s">
        <v>214</v>
      </c>
      <c r="N2060" s="83" t="s">
        <v>214</v>
      </c>
    </row>
    <row r="2061" spans="1:14" x14ac:dyDescent="0.25">
      <c r="A2061" s="79" t="s">
        <v>394</v>
      </c>
      <c r="B2061" s="133" t="s">
        <v>309</v>
      </c>
      <c r="C2061" s="137" t="s">
        <v>181</v>
      </c>
      <c r="D2061" s="81" t="str">
        <f>IFERROR(IF(C2061="No CAS","",INDEX('DEQ Pollutant List'!$C$7:$C$611,MATCH('5. Pollutant Emissions - MB'!C2061,'DEQ Pollutant List'!$B$7:$B$611,0))),"")</f>
        <v>Ethyl benzene</v>
      </c>
      <c r="E2061" s="115"/>
      <c r="F2061" s="138">
        <v>0</v>
      </c>
      <c r="G2061" s="139">
        <v>3.0000000000000001E-3</v>
      </c>
      <c r="H2061" s="104"/>
      <c r="I2061" s="102" cm="1">
        <f t="array" ref="I2061">((_xlfn.XLOOKUP(B2061,'4. Material Balance Activities'!$C$398:$C$446,'4. Material Balance Activities'!$G$398:$G$446,NA,0,1)-_xlfn.XLOOKUP(B2061,'4. Material Balance Activities'!$C$398:$C$446,'4. Material Balance Activities'!$M$398:$M$446,NA,0,1))*G2061)*(1-F2061)</f>
        <v>3.7983033000000002</v>
      </c>
      <c r="J2061" s="105" t="s">
        <v>214</v>
      </c>
      <c r="K2061" s="83" t="s">
        <v>214</v>
      </c>
      <c r="L2061" s="102" cm="1">
        <f t="array" ref="L2061">((_xlfn.XLOOKUP(B2061,'4. Material Balance Activities'!$C$398:$C$446,'4. Material Balance Activities'!$J$398:$J$446,NA,0,1)-_xlfn.XLOOKUP(B2061,'4. Material Balance Activities'!$C$398:$C$446,'4. Material Balance Activities'!$P$398:$P$446,NA,0,1))*G2061)*(1-F2061)</f>
        <v>1.5315739112903227E-2</v>
      </c>
      <c r="M2061" s="105" t="s">
        <v>214</v>
      </c>
      <c r="N2061" s="83" t="s">
        <v>214</v>
      </c>
    </row>
    <row r="2062" spans="1:14" x14ac:dyDescent="0.25">
      <c r="A2062" s="79" t="s">
        <v>394</v>
      </c>
      <c r="B2062" s="133" t="s">
        <v>309</v>
      </c>
      <c r="C2062" s="137" t="s">
        <v>428</v>
      </c>
      <c r="D2062" s="81" t="str">
        <f>IFERROR(IF(C2062="No CAS","",INDEX('DEQ Pollutant List'!$C$7:$C$611,MATCH('5. Pollutant Emissions - MB'!C2062,'DEQ Pollutant List'!$B$7:$B$611,0))),"")</f>
        <v>Isopropylbenzene (cumene)</v>
      </c>
      <c r="E2062" s="115"/>
      <c r="F2062" s="138">
        <v>0</v>
      </c>
      <c r="G2062" s="139">
        <v>1E-3</v>
      </c>
      <c r="H2062" s="104"/>
      <c r="I2062" s="102" cm="1">
        <f t="array" ref="I2062">((_xlfn.XLOOKUP(B2062,'4. Material Balance Activities'!$C$398:$C$446,'4. Material Balance Activities'!$G$398:$G$446,NA,0,1)-_xlfn.XLOOKUP(B2062,'4. Material Balance Activities'!$C$398:$C$446,'4. Material Balance Activities'!$M$398:$M$446,NA,0,1))*G2062)*(1-F2062)</f>
        <v>1.2661011000000002</v>
      </c>
      <c r="J2062" s="105" t="s">
        <v>214</v>
      </c>
      <c r="K2062" s="83" t="s">
        <v>214</v>
      </c>
      <c r="L2062" s="102" cm="1">
        <f t="array" ref="L2062">((_xlfn.XLOOKUP(B2062,'4. Material Balance Activities'!$C$398:$C$446,'4. Material Balance Activities'!$J$398:$J$446,NA,0,1)-_xlfn.XLOOKUP(B2062,'4. Material Balance Activities'!$C$398:$C$446,'4. Material Balance Activities'!$P$398:$P$446,NA,0,1))*G2062)*(1-F2062)</f>
        <v>5.1052463709677426E-3</v>
      </c>
      <c r="M2062" s="105" t="s">
        <v>214</v>
      </c>
      <c r="N2062" s="83" t="s">
        <v>214</v>
      </c>
    </row>
    <row r="2063" spans="1:14" x14ac:dyDescent="0.25">
      <c r="A2063" s="79" t="s">
        <v>394</v>
      </c>
      <c r="B2063" s="133" t="s">
        <v>309</v>
      </c>
      <c r="C2063" s="137" t="s">
        <v>430</v>
      </c>
      <c r="D2063" s="81" t="str">
        <f>IFERROR(IF(C2063="No CAS","",INDEX('DEQ Pollutant List'!$C$7:$C$611,MATCH('5. Pollutant Emissions - MB'!C2063,'DEQ Pollutant List'!$B$7:$B$611,0))),"")</f>
        <v>n-Butyl alcohol</v>
      </c>
      <c r="E2063" s="115"/>
      <c r="F2063" s="138">
        <v>0</v>
      </c>
      <c r="G2063" s="139">
        <v>0.06</v>
      </c>
      <c r="H2063" s="104"/>
      <c r="I2063" s="102" cm="1">
        <f t="array" ref="I2063">((_xlfn.XLOOKUP(B2063,'4. Material Balance Activities'!$C$398:$C$446,'4. Material Balance Activities'!$G$398:$G$446,NA,0,1)-_xlfn.XLOOKUP(B2063,'4. Material Balance Activities'!$C$398:$C$446,'4. Material Balance Activities'!$M$398:$M$446,NA,0,1))*G2063)*(1-F2063)</f>
        <v>75.966065999999998</v>
      </c>
      <c r="J2063" s="105" t="s">
        <v>214</v>
      </c>
      <c r="K2063" s="83" t="s">
        <v>214</v>
      </c>
      <c r="L2063" s="102" cm="1">
        <f t="array" ref="L2063">((_xlfn.XLOOKUP(B2063,'4. Material Balance Activities'!$C$398:$C$446,'4. Material Balance Activities'!$J$398:$J$446,NA,0,1)-_xlfn.XLOOKUP(B2063,'4. Material Balance Activities'!$C$398:$C$446,'4. Material Balance Activities'!$P$398:$P$446,NA,0,1))*G2063)*(1-F2063)</f>
        <v>0.30631478225806452</v>
      </c>
      <c r="M2063" s="105" t="s">
        <v>214</v>
      </c>
      <c r="N2063" s="83" t="s">
        <v>214</v>
      </c>
    </row>
    <row r="2064" spans="1:14" x14ac:dyDescent="0.25">
      <c r="A2064" s="79" t="s">
        <v>394</v>
      </c>
      <c r="B2064" s="133" t="s">
        <v>309</v>
      </c>
      <c r="C2064" s="137" t="s">
        <v>432</v>
      </c>
      <c r="D2064" s="81" t="str">
        <f>IFERROR(IF(C2064="No CAS","",INDEX('DEQ Pollutant List'!$C$7:$C$611,MATCH('5. Pollutant Emissions - MB'!C2064,'DEQ Pollutant List'!$B$7:$B$611,0))),"")</f>
        <v>Propylene glycol monomethyl ether acetate</v>
      </c>
      <c r="E2064" s="115"/>
      <c r="F2064" s="138">
        <v>0</v>
      </c>
      <c r="G2064" s="139">
        <v>0.02</v>
      </c>
      <c r="H2064" s="104"/>
      <c r="I2064" s="102" cm="1">
        <f t="array" ref="I2064">((_xlfn.XLOOKUP(B2064,'4. Material Balance Activities'!$C$398:$C$446,'4. Material Balance Activities'!$G$398:$G$446,NA,0,1)-_xlfn.XLOOKUP(B2064,'4. Material Balance Activities'!$C$398:$C$446,'4. Material Balance Activities'!$M$398:$M$446,NA,0,1))*G2064)*(1-F2064)</f>
        <v>25.322022000000004</v>
      </c>
      <c r="J2064" s="105" t="s">
        <v>214</v>
      </c>
      <c r="K2064" s="83" t="s">
        <v>214</v>
      </c>
      <c r="L2064" s="102" cm="1">
        <f t="array" ref="L2064">((_xlfn.XLOOKUP(B2064,'4. Material Balance Activities'!$C$398:$C$446,'4. Material Balance Activities'!$J$398:$J$446,NA,0,1)-_xlfn.XLOOKUP(B2064,'4. Material Balance Activities'!$C$398:$C$446,'4. Material Balance Activities'!$P$398:$P$446,NA,0,1))*G2064)*(1-F2064)</f>
        <v>0.10210492741935484</v>
      </c>
      <c r="M2064" s="105" t="s">
        <v>214</v>
      </c>
      <c r="N2064" s="83" t="s">
        <v>214</v>
      </c>
    </row>
    <row r="2065" spans="1:14" x14ac:dyDescent="0.25">
      <c r="A2065" s="79" t="s">
        <v>394</v>
      </c>
      <c r="B2065" s="133" t="s">
        <v>310</v>
      </c>
      <c r="C2065" s="137" t="s">
        <v>181</v>
      </c>
      <c r="D2065" s="81" t="str">
        <f>IFERROR(IF(C2065="No CAS","",INDEX('DEQ Pollutant List'!$C$7:$C$611,MATCH('5. Pollutant Emissions - MB'!C2065,'DEQ Pollutant List'!$B$7:$B$611,0))),"")</f>
        <v>Ethyl benzene</v>
      </c>
      <c r="E2065" s="115"/>
      <c r="F2065" s="138">
        <v>0</v>
      </c>
      <c r="G2065" s="139">
        <v>1E-3</v>
      </c>
      <c r="H2065" s="104"/>
      <c r="I2065" s="102" cm="1">
        <f t="array" ref="I2065">((_xlfn.XLOOKUP(B2065,'4. Material Balance Activities'!$C$398:$C$446,'4. Material Balance Activities'!$G$398:$G$446,NA,0,1)-_xlfn.XLOOKUP(B2065,'4. Material Balance Activities'!$C$398:$C$446,'4. Material Balance Activities'!$M$398:$M$446,NA,0,1))*G2065)*(1-F2065)</f>
        <v>1.8845111999999999</v>
      </c>
      <c r="J2065" s="105" t="s">
        <v>214</v>
      </c>
      <c r="K2065" s="83" t="s">
        <v>214</v>
      </c>
      <c r="L2065" s="102" cm="1">
        <f t="array" ref="L2065">((_xlfn.XLOOKUP(B2065,'4. Material Balance Activities'!$C$398:$C$446,'4. Material Balance Activities'!$J$398:$J$446,NA,0,1)-_xlfn.XLOOKUP(B2065,'4. Material Balance Activities'!$C$398:$C$446,'4. Material Balance Activities'!$P$398:$P$446,NA,0,1))*G2065)*(1-F2065)</f>
        <v>7.5988354838709676E-3</v>
      </c>
      <c r="M2065" s="105" t="s">
        <v>214</v>
      </c>
      <c r="N2065" s="83" t="s">
        <v>214</v>
      </c>
    </row>
    <row r="2066" spans="1:14" x14ac:dyDescent="0.25">
      <c r="A2066" s="79" t="s">
        <v>394</v>
      </c>
      <c r="B2066" s="133" t="s">
        <v>310</v>
      </c>
      <c r="C2066" s="137" t="s">
        <v>191</v>
      </c>
      <c r="D2066" s="81" t="str">
        <f>IFERROR(IF(C2066="No CAS","",INDEX('DEQ Pollutant List'!$C$7:$C$611,MATCH('5. Pollutant Emissions - MB'!C2066,'DEQ Pollutant List'!$B$7:$B$611,0))),"")</f>
        <v>Xylene (mixture), including m-xylene, o-xylene, p-xylene</v>
      </c>
      <c r="E2066" s="115"/>
      <c r="F2066" s="138">
        <v>0</v>
      </c>
      <c r="G2066" s="139">
        <v>0.01</v>
      </c>
      <c r="H2066" s="104"/>
      <c r="I2066" s="102" cm="1">
        <f t="array" ref="I2066">((_xlfn.XLOOKUP(B2066,'4. Material Balance Activities'!$C$398:$C$446,'4. Material Balance Activities'!$G$398:$G$446,NA,0,1)-_xlfn.XLOOKUP(B2066,'4. Material Balance Activities'!$C$398:$C$446,'4. Material Balance Activities'!$M$398:$M$446,NA,0,1))*G2066)*(1-F2066)</f>
        <v>18.845112</v>
      </c>
      <c r="J2066" s="105" t="s">
        <v>214</v>
      </c>
      <c r="K2066" s="83" t="s">
        <v>214</v>
      </c>
      <c r="L2066" s="102" cm="1">
        <f t="array" ref="L2066">((_xlfn.XLOOKUP(B2066,'4. Material Balance Activities'!$C$398:$C$446,'4. Material Balance Activities'!$J$398:$J$446,NA,0,1)-_xlfn.XLOOKUP(B2066,'4. Material Balance Activities'!$C$398:$C$446,'4. Material Balance Activities'!$P$398:$P$446,NA,0,1))*G2066)*(1-F2066)</f>
        <v>7.5988354838709679E-2</v>
      </c>
      <c r="M2066" s="105" t="s">
        <v>214</v>
      </c>
      <c r="N2066" s="83" t="s">
        <v>214</v>
      </c>
    </row>
    <row r="2067" spans="1:14" x14ac:dyDescent="0.25">
      <c r="A2067" s="79" t="s">
        <v>394</v>
      </c>
      <c r="B2067" s="133" t="s">
        <v>310</v>
      </c>
      <c r="C2067" s="137" t="s">
        <v>156</v>
      </c>
      <c r="D2067" s="81" t="str">
        <f>IFERROR(IF(C2067="No CAS","",INDEX('DEQ Pollutant List'!$C$7:$C$611,MATCH('5. Pollutant Emissions - MB'!C2067,'DEQ Pollutant List'!$B$7:$B$611,0))),"")</f>
        <v>Formaldehyde</v>
      </c>
      <c r="E2067" s="115"/>
      <c r="F2067" s="138">
        <v>0</v>
      </c>
      <c r="G2067" s="139">
        <v>1E-3</v>
      </c>
      <c r="H2067" s="104"/>
      <c r="I2067" s="102" cm="1">
        <f t="array" ref="I2067">((_xlfn.XLOOKUP(B2067,'4. Material Balance Activities'!$C$398:$C$446,'4. Material Balance Activities'!$G$398:$G$446,NA,0,1)-_xlfn.XLOOKUP(B2067,'4. Material Balance Activities'!$C$398:$C$446,'4. Material Balance Activities'!$M$398:$M$446,NA,0,1))*G2067)*(1-F2067)</f>
        <v>1.8845111999999999</v>
      </c>
      <c r="J2067" s="105" t="s">
        <v>214</v>
      </c>
      <c r="K2067" s="83" t="s">
        <v>214</v>
      </c>
      <c r="L2067" s="102" cm="1">
        <f t="array" ref="L2067">((_xlfn.XLOOKUP(B2067,'4. Material Balance Activities'!$C$398:$C$446,'4. Material Balance Activities'!$J$398:$J$446,NA,0,1)-_xlfn.XLOOKUP(B2067,'4. Material Balance Activities'!$C$398:$C$446,'4. Material Balance Activities'!$P$398:$P$446,NA,0,1))*G2067)*(1-F2067)</f>
        <v>7.5988354838709676E-3</v>
      </c>
      <c r="M2067" s="105" t="s">
        <v>214</v>
      </c>
      <c r="N2067" s="83" t="s">
        <v>214</v>
      </c>
    </row>
    <row r="2068" spans="1:14" x14ac:dyDescent="0.25">
      <c r="A2068" s="79" t="s">
        <v>394</v>
      </c>
      <c r="B2068" s="133" t="s">
        <v>310</v>
      </c>
      <c r="C2068" s="137" t="s">
        <v>431</v>
      </c>
      <c r="D2068" s="81" t="str">
        <f>IFERROR(IF(C2068="No CAS","",INDEX('DEQ Pollutant List'!$C$7:$C$611,MATCH('5. Pollutant Emissions - MB'!C2068,'DEQ Pollutant List'!$B$7:$B$611,0))),"")</f>
        <v>1,2,4-Trimethylbenzene</v>
      </c>
      <c r="E2068" s="115"/>
      <c r="F2068" s="138">
        <v>0</v>
      </c>
      <c r="G2068" s="139">
        <v>0.01</v>
      </c>
      <c r="H2068" s="104"/>
      <c r="I2068" s="102" cm="1">
        <f t="array" ref="I2068">((_xlfn.XLOOKUP(B2068,'4. Material Balance Activities'!$C$398:$C$446,'4. Material Balance Activities'!$G$398:$G$446,NA,0,1)-_xlfn.XLOOKUP(B2068,'4. Material Balance Activities'!$C$398:$C$446,'4. Material Balance Activities'!$M$398:$M$446,NA,0,1))*G2068)*(1-F2068)</f>
        <v>18.845112</v>
      </c>
      <c r="J2068" s="105" t="s">
        <v>214</v>
      </c>
      <c r="K2068" s="83" t="s">
        <v>214</v>
      </c>
      <c r="L2068" s="102" cm="1">
        <f t="array" ref="L2068">((_xlfn.XLOOKUP(B2068,'4. Material Balance Activities'!$C$398:$C$446,'4. Material Balance Activities'!$J$398:$J$446,NA,0,1)-_xlfn.XLOOKUP(B2068,'4. Material Balance Activities'!$C$398:$C$446,'4. Material Balance Activities'!$P$398:$P$446,NA,0,1))*G2068)*(1-F2068)</f>
        <v>7.5988354838709679E-2</v>
      </c>
      <c r="M2068" s="105" t="s">
        <v>214</v>
      </c>
      <c r="N2068" s="83" t="s">
        <v>214</v>
      </c>
    </row>
    <row r="2069" spans="1:14" x14ac:dyDescent="0.25">
      <c r="A2069" s="79" t="s">
        <v>394</v>
      </c>
      <c r="B2069" s="133" t="s">
        <v>310</v>
      </c>
      <c r="C2069" s="137" t="s">
        <v>437</v>
      </c>
      <c r="D2069" s="81" t="str">
        <f>IFERROR(IF(C2069="No CAS","",INDEX('DEQ Pollutant List'!$C$7:$C$611,MATCH('5. Pollutant Emissions - MB'!C2069,'DEQ Pollutant List'!$B$7:$B$611,0))),"")</f>
        <v>1,3,5-Trimethylbenzene</v>
      </c>
      <c r="E2069" s="115"/>
      <c r="F2069" s="138">
        <v>0</v>
      </c>
      <c r="G2069" s="139">
        <v>0.01</v>
      </c>
      <c r="H2069" s="104"/>
      <c r="I2069" s="102" cm="1">
        <f t="array" ref="I2069">((_xlfn.XLOOKUP(B2069,'4. Material Balance Activities'!$C$398:$C$446,'4. Material Balance Activities'!$G$398:$G$446,NA,0,1)-_xlfn.XLOOKUP(B2069,'4. Material Balance Activities'!$C$398:$C$446,'4. Material Balance Activities'!$M$398:$M$446,NA,0,1))*G2069)*(1-F2069)</f>
        <v>18.845112</v>
      </c>
      <c r="J2069" s="105" t="s">
        <v>214</v>
      </c>
      <c r="K2069" s="83" t="s">
        <v>214</v>
      </c>
      <c r="L2069" s="102" cm="1">
        <f t="array" ref="L2069">((_xlfn.XLOOKUP(B2069,'4. Material Balance Activities'!$C$398:$C$446,'4. Material Balance Activities'!$J$398:$J$446,NA,0,1)-_xlfn.XLOOKUP(B2069,'4. Material Balance Activities'!$C$398:$C$446,'4. Material Balance Activities'!$P$398:$P$446,NA,0,1))*G2069)*(1-F2069)</f>
        <v>7.5988354838709679E-2</v>
      </c>
      <c r="M2069" s="105" t="s">
        <v>214</v>
      </c>
      <c r="N2069" s="83" t="s">
        <v>214</v>
      </c>
    </row>
    <row r="2070" spans="1:14" x14ac:dyDescent="0.25">
      <c r="A2070" s="79" t="s">
        <v>394</v>
      </c>
      <c r="B2070" s="133" t="s">
        <v>310</v>
      </c>
      <c r="C2070" s="137" t="s">
        <v>428</v>
      </c>
      <c r="D2070" s="81" t="str">
        <f>IFERROR(IF(C2070="No CAS","",INDEX('DEQ Pollutant List'!$C$7:$C$611,MATCH('5. Pollutant Emissions - MB'!C2070,'DEQ Pollutant List'!$B$7:$B$611,0))),"")</f>
        <v>Isopropylbenzene (cumene)</v>
      </c>
      <c r="E2070" s="115"/>
      <c r="F2070" s="138">
        <v>0</v>
      </c>
      <c r="G2070" s="139">
        <v>2E-3</v>
      </c>
      <c r="H2070" s="104"/>
      <c r="I2070" s="102" cm="1">
        <f t="array" ref="I2070">((_xlfn.XLOOKUP(B2070,'4. Material Balance Activities'!$C$398:$C$446,'4. Material Balance Activities'!$G$398:$G$446,NA,0,1)-_xlfn.XLOOKUP(B2070,'4. Material Balance Activities'!$C$398:$C$446,'4. Material Balance Activities'!$M$398:$M$446,NA,0,1))*G2070)*(1-F2070)</f>
        <v>3.7690223999999999</v>
      </c>
      <c r="J2070" s="105" t="s">
        <v>214</v>
      </c>
      <c r="K2070" s="83" t="s">
        <v>214</v>
      </c>
      <c r="L2070" s="102" cm="1">
        <f t="array" ref="L2070">((_xlfn.XLOOKUP(B2070,'4. Material Balance Activities'!$C$398:$C$446,'4. Material Balance Activities'!$J$398:$J$446,NA,0,1)-_xlfn.XLOOKUP(B2070,'4. Material Balance Activities'!$C$398:$C$446,'4. Material Balance Activities'!$P$398:$P$446,NA,0,1))*G2070)*(1-F2070)</f>
        <v>1.5197670967741935E-2</v>
      </c>
      <c r="M2070" s="105" t="s">
        <v>214</v>
      </c>
      <c r="N2070" s="83" t="s">
        <v>214</v>
      </c>
    </row>
    <row r="2071" spans="1:14" x14ac:dyDescent="0.25">
      <c r="A2071" s="79" t="s">
        <v>394</v>
      </c>
      <c r="B2071" s="133" t="s">
        <v>310</v>
      </c>
      <c r="C2071" s="137" t="s">
        <v>430</v>
      </c>
      <c r="D2071" s="81" t="str">
        <f>IFERROR(IF(C2071="No CAS","",INDEX('DEQ Pollutant List'!$C$7:$C$611,MATCH('5. Pollutant Emissions - MB'!C2071,'DEQ Pollutant List'!$B$7:$B$611,0))),"")</f>
        <v>n-Butyl alcohol</v>
      </c>
      <c r="E2071" s="115"/>
      <c r="F2071" s="138">
        <v>0</v>
      </c>
      <c r="G2071" s="139">
        <v>7.0000000000000007E-2</v>
      </c>
      <c r="H2071" s="104"/>
      <c r="I2071" s="102" cm="1">
        <f t="array" ref="I2071">((_xlfn.XLOOKUP(B2071,'4. Material Balance Activities'!$C$398:$C$446,'4. Material Balance Activities'!$G$398:$G$446,NA,0,1)-_xlfn.XLOOKUP(B2071,'4. Material Balance Activities'!$C$398:$C$446,'4. Material Balance Activities'!$M$398:$M$446,NA,0,1))*G2071)*(1-F2071)</f>
        <v>131.915784</v>
      </c>
      <c r="J2071" s="105" t="s">
        <v>214</v>
      </c>
      <c r="K2071" s="83" t="s">
        <v>214</v>
      </c>
      <c r="L2071" s="102" cm="1">
        <f t="array" ref="L2071">((_xlfn.XLOOKUP(B2071,'4. Material Balance Activities'!$C$398:$C$446,'4. Material Balance Activities'!$J$398:$J$446,NA,0,1)-_xlfn.XLOOKUP(B2071,'4. Material Balance Activities'!$C$398:$C$446,'4. Material Balance Activities'!$P$398:$P$446,NA,0,1))*G2071)*(1-F2071)</f>
        <v>0.53191848387096774</v>
      </c>
      <c r="M2071" s="105" t="s">
        <v>214</v>
      </c>
      <c r="N2071" s="83" t="s">
        <v>214</v>
      </c>
    </row>
    <row r="2072" spans="1:14" x14ac:dyDescent="0.25">
      <c r="A2072" s="79" t="s">
        <v>394</v>
      </c>
      <c r="B2072" s="133" t="s">
        <v>310</v>
      </c>
      <c r="C2072" s="137" t="s">
        <v>432</v>
      </c>
      <c r="D2072" s="81" t="str">
        <f>IFERROR(IF(C2072="No CAS","",INDEX('DEQ Pollutant List'!$C$7:$C$611,MATCH('5. Pollutant Emissions - MB'!C2072,'DEQ Pollutant List'!$B$7:$B$611,0))),"")</f>
        <v>Propylene glycol monomethyl ether acetate</v>
      </c>
      <c r="E2072" s="115"/>
      <c r="F2072" s="138">
        <v>0</v>
      </c>
      <c r="G2072" s="139">
        <v>0.02</v>
      </c>
      <c r="H2072" s="104"/>
      <c r="I2072" s="102" cm="1">
        <f t="array" ref="I2072">((_xlfn.XLOOKUP(B2072,'4. Material Balance Activities'!$C$398:$C$446,'4. Material Balance Activities'!$G$398:$G$446,NA,0,1)-_xlfn.XLOOKUP(B2072,'4. Material Balance Activities'!$C$398:$C$446,'4. Material Balance Activities'!$M$398:$M$446,NA,0,1))*G2072)*(1-F2072)</f>
        <v>37.690224000000001</v>
      </c>
      <c r="J2072" s="105" t="s">
        <v>214</v>
      </c>
      <c r="K2072" s="83" t="s">
        <v>214</v>
      </c>
      <c r="L2072" s="102" cm="1">
        <f t="array" ref="L2072">((_xlfn.XLOOKUP(B2072,'4. Material Balance Activities'!$C$398:$C$446,'4. Material Balance Activities'!$J$398:$J$446,NA,0,1)-_xlfn.XLOOKUP(B2072,'4. Material Balance Activities'!$C$398:$C$446,'4. Material Balance Activities'!$P$398:$P$446,NA,0,1))*G2072)*(1-F2072)</f>
        <v>0.15197670967741936</v>
      </c>
      <c r="M2072" s="105" t="s">
        <v>214</v>
      </c>
      <c r="N2072" s="83" t="s">
        <v>214</v>
      </c>
    </row>
    <row r="2073" spans="1:14" x14ac:dyDescent="0.25">
      <c r="A2073" s="79" t="s">
        <v>394</v>
      </c>
      <c r="B2073" s="133" t="s">
        <v>310</v>
      </c>
      <c r="C2073" s="137" t="s">
        <v>436</v>
      </c>
      <c r="D2073" s="81" t="str">
        <f>IFERROR(IF(C2073="No CAS","",INDEX('DEQ Pollutant List'!$C$7:$C$611,MATCH('5. Pollutant Emissions - MB'!C2073,'DEQ Pollutant List'!$B$7:$B$611,0))),"")</f>
        <v>1,2,3-Trimethylbenzene</v>
      </c>
      <c r="E2073" s="115"/>
      <c r="F2073" s="138">
        <v>0</v>
      </c>
      <c r="G2073" s="139">
        <v>0.01</v>
      </c>
      <c r="H2073" s="104"/>
      <c r="I2073" s="102" cm="1">
        <f t="array" ref="I2073">((_xlfn.XLOOKUP(B2073,'4. Material Balance Activities'!$C$398:$C$446,'4. Material Balance Activities'!$G$398:$G$446,NA,0,1)-_xlfn.XLOOKUP(B2073,'4. Material Balance Activities'!$C$398:$C$446,'4. Material Balance Activities'!$M$398:$M$446,NA,0,1))*G2073)*(1-F2073)</f>
        <v>18.845112</v>
      </c>
      <c r="J2073" s="105" t="s">
        <v>214</v>
      </c>
      <c r="K2073" s="83" t="s">
        <v>214</v>
      </c>
      <c r="L2073" s="102" cm="1">
        <f t="array" ref="L2073">((_xlfn.XLOOKUP(B2073,'4. Material Balance Activities'!$C$398:$C$446,'4. Material Balance Activities'!$J$398:$J$446,NA,0,1)-_xlfn.XLOOKUP(B2073,'4. Material Balance Activities'!$C$398:$C$446,'4. Material Balance Activities'!$P$398:$P$446,NA,0,1))*G2073)*(1-F2073)</f>
        <v>7.5988354838709679E-2</v>
      </c>
      <c r="M2073" s="105" t="s">
        <v>214</v>
      </c>
      <c r="N2073" s="83" t="s">
        <v>214</v>
      </c>
    </row>
    <row r="2074" spans="1:14" x14ac:dyDescent="0.25">
      <c r="A2074" s="79" t="s">
        <v>394</v>
      </c>
      <c r="B2074" s="133" t="s">
        <v>311</v>
      </c>
      <c r="C2074" s="137" t="s">
        <v>191</v>
      </c>
      <c r="D2074" s="81" t="str">
        <f>IFERROR(IF(C2074="No CAS","",INDEX('DEQ Pollutant List'!$C$7:$C$611,MATCH('5. Pollutant Emissions - MB'!C2074,'DEQ Pollutant List'!$B$7:$B$611,0))),"")</f>
        <v>Xylene (mixture), including m-xylene, o-xylene, p-xylene</v>
      </c>
      <c r="E2074" s="115"/>
      <c r="F2074" s="138">
        <v>0</v>
      </c>
      <c r="G2074" s="139">
        <v>0.01</v>
      </c>
      <c r="H2074" s="104"/>
      <c r="I2074" s="102" cm="1">
        <f t="array" ref="I2074">((_xlfn.XLOOKUP(B2074,'4. Material Balance Activities'!$C$398:$C$446,'4. Material Balance Activities'!$G$398:$G$446,NA,0,1)-_xlfn.XLOOKUP(B2074,'4. Material Balance Activities'!$C$398:$C$446,'4. Material Balance Activities'!$M$398:$M$446,NA,0,1))*G2074)*(1-F2074)</f>
        <v>8.2747499999999992</v>
      </c>
      <c r="J2074" s="105" t="s">
        <v>214</v>
      </c>
      <c r="K2074" s="83" t="s">
        <v>214</v>
      </c>
      <c r="L2074" s="102" cm="1">
        <f t="array" ref="L2074">((_xlfn.XLOOKUP(B2074,'4. Material Balance Activities'!$C$398:$C$446,'4. Material Balance Activities'!$J$398:$J$446,NA,0,1)-_xlfn.XLOOKUP(B2074,'4. Material Balance Activities'!$C$398:$C$446,'4. Material Balance Activities'!$P$398:$P$446,NA,0,1))*G2074)*(1-F2074)</f>
        <v>3.3365927419354839E-2</v>
      </c>
      <c r="M2074" s="105" t="s">
        <v>214</v>
      </c>
      <c r="N2074" s="83" t="s">
        <v>214</v>
      </c>
    </row>
    <row r="2075" spans="1:14" x14ac:dyDescent="0.25">
      <c r="A2075" s="79" t="s">
        <v>394</v>
      </c>
      <c r="B2075" s="133" t="s">
        <v>311</v>
      </c>
      <c r="C2075" s="137" t="s">
        <v>156</v>
      </c>
      <c r="D2075" s="81" t="str">
        <f>IFERROR(IF(C2075="No CAS","",INDEX('DEQ Pollutant List'!$C$7:$C$611,MATCH('5. Pollutant Emissions - MB'!C2075,'DEQ Pollutant List'!$B$7:$B$611,0))),"")</f>
        <v>Formaldehyde</v>
      </c>
      <c r="E2075" s="115"/>
      <c r="F2075" s="138">
        <v>0</v>
      </c>
      <c r="G2075" s="139">
        <v>1E-3</v>
      </c>
      <c r="H2075" s="104"/>
      <c r="I2075" s="102" cm="1">
        <f t="array" ref="I2075">((_xlfn.XLOOKUP(B2075,'4. Material Balance Activities'!$C$398:$C$446,'4. Material Balance Activities'!$G$398:$G$446,NA,0,1)-_xlfn.XLOOKUP(B2075,'4. Material Balance Activities'!$C$398:$C$446,'4. Material Balance Activities'!$M$398:$M$446,NA,0,1))*G2075)*(1-F2075)</f>
        <v>0.82747499999999996</v>
      </c>
      <c r="J2075" s="105" t="s">
        <v>214</v>
      </c>
      <c r="K2075" s="83" t="s">
        <v>214</v>
      </c>
      <c r="L2075" s="102" cm="1">
        <f t="array" ref="L2075">((_xlfn.XLOOKUP(B2075,'4. Material Balance Activities'!$C$398:$C$446,'4. Material Balance Activities'!$J$398:$J$446,NA,0,1)-_xlfn.XLOOKUP(B2075,'4. Material Balance Activities'!$C$398:$C$446,'4. Material Balance Activities'!$P$398:$P$446,NA,0,1))*G2075)*(1-F2075)</f>
        <v>3.3365927419354837E-3</v>
      </c>
      <c r="M2075" s="105" t="s">
        <v>214</v>
      </c>
      <c r="N2075" s="83" t="s">
        <v>214</v>
      </c>
    </row>
    <row r="2076" spans="1:14" x14ac:dyDescent="0.25">
      <c r="A2076" s="79" t="s">
        <v>394</v>
      </c>
      <c r="B2076" s="133" t="s">
        <v>311</v>
      </c>
      <c r="C2076" s="137" t="s">
        <v>431</v>
      </c>
      <c r="D2076" s="81" t="str">
        <f>IFERROR(IF(C2076="No CAS","",INDEX('DEQ Pollutant List'!$C$7:$C$611,MATCH('5. Pollutant Emissions - MB'!C2076,'DEQ Pollutant List'!$B$7:$B$611,0))),"")</f>
        <v>1,2,4-Trimethylbenzene</v>
      </c>
      <c r="E2076" s="115"/>
      <c r="F2076" s="138">
        <v>0</v>
      </c>
      <c r="G2076" s="139">
        <v>0.01</v>
      </c>
      <c r="H2076" s="104"/>
      <c r="I2076" s="102" cm="1">
        <f t="array" ref="I2076">((_xlfn.XLOOKUP(B2076,'4. Material Balance Activities'!$C$398:$C$446,'4. Material Balance Activities'!$G$398:$G$446,NA,0,1)-_xlfn.XLOOKUP(B2076,'4. Material Balance Activities'!$C$398:$C$446,'4. Material Balance Activities'!$M$398:$M$446,NA,0,1))*G2076)*(1-F2076)</f>
        <v>8.2747499999999992</v>
      </c>
      <c r="J2076" s="105" t="s">
        <v>214</v>
      </c>
      <c r="K2076" s="83" t="s">
        <v>214</v>
      </c>
      <c r="L2076" s="102" cm="1">
        <f t="array" ref="L2076">((_xlfn.XLOOKUP(B2076,'4. Material Balance Activities'!$C$398:$C$446,'4. Material Balance Activities'!$J$398:$J$446,NA,0,1)-_xlfn.XLOOKUP(B2076,'4. Material Balance Activities'!$C$398:$C$446,'4. Material Balance Activities'!$P$398:$P$446,NA,0,1))*G2076)*(1-F2076)</f>
        <v>3.3365927419354839E-2</v>
      </c>
      <c r="M2076" s="105" t="s">
        <v>214</v>
      </c>
      <c r="N2076" s="83" t="s">
        <v>214</v>
      </c>
    </row>
    <row r="2077" spans="1:14" x14ac:dyDescent="0.25">
      <c r="A2077" s="79" t="s">
        <v>394</v>
      </c>
      <c r="B2077" s="133" t="s">
        <v>311</v>
      </c>
      <c r="C2077" s="137" t="s">
        <v>437</v>
      </c>
      <c r="D2077" s="81" t="str">
        <f>IFERROR(IF(C2077="No CAS","",INDEX('DEQ Pollutant List'!$C$7:$C$611,MATCH('5. Pollutant Emissions - MB'!C2077,'DEQ Pollutant List'!$B$7:$B$611,0))),"")</f>
        <v>1,3,5-Trimethylbenzene</v>
      </c>
      <c r="E2077" s="115"/>
      <c r="F2077" s="138">
        <v>0</v>
      </c>
      <c r="G2077" s="139">
        <v>0.01</v>
      </c>
      <c r="H2077" s="104"/>
      <c r="I2077" s="102" cm="1">
        <f t="array" ref="I2077">((_xlfn.XLOOKUP(B2077,'4. Material Balance Activities'!$C$398:$C$446,'4. Material Balance Activities'!$G$398:$G$446,NA,0,1)-_xlfn.XLOOKUP(B2077,'4. Material Balance Activities'!$C$398:$C$446,'4. Material Balance Activities'!$M$398:$M$446,NA,0,1))*G2077)*(1-F2077)</f>
        <v>8.2747499999999992</v>
      </c>
      <c r="J2077" s="105" t="s">
        <v>214</v>
      </c>
      <c r="K2077" s="83" t="s">
        <v>214</v>
      </c>
      <c r="L2077" s="102" cm="1">
        <f t="array" ref="L2077">((_xlfn.XLOOKUP(B2077,'4. Material Balance Activities'!$C$398:$C$446,'4. Material Balance Activities'!$J$398:$J$446,NA,0,1)-_xlfn.XLOOKUP(B2077,'4. Material Balance Activities'!$C$398:$C$446,'4. Material Balance Activities'!$P$398:$P$446,NA,0,1))*G2077)*(1-F2077)</f>
        <v>3.3365927419354839E-2</v>
      </c>
      <c r="M2077" s="105" t="s">
        <v>214</v>
      </c>
      <c r="N2077" s="83" t="s">
        <v>214</v>
      </c>
    </row>
    <row r="2078" spans="1:14" x14ac:dyDescent="0.25">
      <c r="A2078" s="79" t="s">
        <v>394</v>
      </c>
      <c r="B2078" s="133" t="s">
        <v>311</v>
      </c>
      <c r="C2078" s="137" t="s">
        <v>436</v>
      </c>
      <c r="D2078" s="81" t="str">
        <f>IFERROR(IF(C2078="No CAS","",INDEX('DEQ Pollutant List'!$C$7:$C$611,MATCH('5. Pollutant Emissions - MB'!C2078,'DEQ Pollutant List'!$B$7:$B$611,0))),"")</f>
        <v>1,2,3-Trimethylbenzene</v>
      </c>
      <c r="E2078" s="115"/>
      <c r="F2078" s="138">
        <v>0</v>
      </c>
      <c r="G2078" s="139">
        <v>3.0000000000000001E-3</v>
      </c>
      <c r="H2078" s="104"/>
      <c r="I2078" s="102" cm="1">
        <f t="array" ref="I2078">((_xlfn.XLOOKUP(B2078,'4. Material Balance Activities'!$C$398:$C$446,'4. Material Balance Activities'!$G$398:$G$446,NA,0,1)-_xlfn.XLOOKUP(B2078,'4. Material Balance Activities'!$C$398:$C$446,'4. Material Balance Activities'!$M$398:$M$446,NA,0,1))*G2078)*(1-F2078)</f>
        <v>2.4824249999999997</v>
      </c>
      <c r="J2078" s="105" t="s">
        <v>214</v>
      </c>
      <c r="K2078" s="83" t="s">
        <v>214</v>
      </c>
      <c r="L2078" s="102" cm="1">
        <f t="array" ref="L2078">((_xlfn.XLOOKUP(B2078,'4. Material Balance Activities'!$C$398:$C$446,'4. Material Balance Activities'!$J$398:$J$446,NA,0,1)-_xlfn.XLOOKUP(B2078,'4. Material Balance Activities'!$C$398:$C$446,'4. Material Balance Activities'!$P$398:$P$446,NA,0,1))*G2078)*(1-F2078)</f>
        <v>1.0009778225806452E-2</v>
      </c>
      <c r="M2078" s="105" t="s">
        <v>214</v>
      </c>
      <c r="N2078" s="83" t="s">
        <v>214</v>
      </c>
    </row>
    <row r="2079" spans="1:14" x14ac:dyDescent="0.25">
      <c r="A2079" s="79" t="s">
        <v>394</v>
      </c>
      <c r="B2079" s="133" t="s">
        <v>311</v>
      </c>
      <c r="C2079" s="137" t="s">
        <v>181</v>
      </c>
      <c r="D2079" s="81" t="str">
        <f>IFERROR(IF(C2079="No CAS","",INDEX('DEQ Pollutant List'!$C$7:$C$611,MATCH('5. Pollutant Emissions - MB'!C2079,'DEQ Pollutant List'!$B$7:$B$611,0))),"")</f>
        <v>Ethyl benzene</v>
      </c>
      <c r="E2079" s="115"/>
      <c r="F2079" s="138">
        <v>0</v>
      </c>
      <c r="G2079" s="139">
        <v>3.0000000000000001E-3</v>
      </c>
      <c r="H2079" s="104"/>
      <c r="I2079" s="102" cm="1">
        <f t="array" ref="I2079">((_xlfn.XLOOKUP(B2079,'4. Material Balance Activities'!$C$398:$C$446,'4. Material Balance Activities'!$G$398:$G$446,NA,0,1)-_xlfn.XLOOKUP(B2079,'4. Material Balance Activities'!$C$398:$C$446,'4. Material Balance Activities'!$M$398:$M$446,NA,0,1))*G2079)*(1-F2079)</f>
        <v>2.4824249999999997</v>
      </c>
      <c r="J2079" s="105" t="s">
        <v>214</v>
      </c>
      <c r="K2079" s="83" t="s">
        <v>214</v>
      </c>
      <c r="L2079" s="102" cm="1">
        <f t="array" ref="L2079">((_xlfn.XLOOKUP(B2079,'4. Material Balance Activities'!$C$398:$C$446,'4. Material Balance Activities'!$J$398:$J$446,NA,0,1)-_xlfn.XLOOKUP(B2079,'4. Material Balance Activities'!$C$398:$C$446,'4. Material Balance Activities'!$P$398:$P$446,NA,0,1))*G2079)*(1-F2079)</f>
        <v>1.0009778225806452E-2</v>
      </c>
      <c r="M2079" s="105" t="s">
        <v>214</v>
      </c>
      <c r="N2079" s="83" t="s">
        <v>214</v>
      </c>
    </row>
    <row r="2080" spans="1:14" x14ac:dyDescent="0.25">
      <c r="A2080" s="79" t="s">
        <v>394</v>
      </c>
      <c r="B2080" s="133" t="s">
        <v>311</v>
      </c>
      <c r="C2080" s="137" t="s">
        <v>428</v>
      </c>
      <c r="D2080" s="81" t="str">
        <f>IFERROR(IF(C2080="No CAS","",INDEX('DEQ Pollutant List'!$C$7:$C$611,MATCH('5. Pollutant Emissions - MB'!C2080,'DEQ Pollutant List'!$B$7:$B$611,0))),"")</f>
        <v>Isopropylbenzene (cumene)</v>
      </c>
      <c r="E2080" s="115"/>
      <c r="F2080" s="138">
        <v>0</v>
      </c>
      <c r="G2080" s="139">
        <v>1E-3</v>
      </c>
      <c r="H2080" s="104"/>
      <c r="I2080" s="102" cm="1">
        <f t="array" ref="I2080">((_xlfn.XLOOKUP(B2080,'4. Material Balance Activities'!$C$398:$C$446,'4. Material Balance Activities'!$G$398:$G$446,NA,0,1)-_xlfn.XLOOKUP(B2080,'4. Material Balance Activities'!$C$398:$C$446,'4. Material Balance Activities'!$M$398:$M$446,NA,0,1))*G2080)*(1-F2080)</f>
        <v>0.82747499999999996</v>
      </c>
      <c r="J2080" s="105" t="s">
        <v>214</v>
      </c>
      <c r="K2080" s="83" t="s">
        <v>214</v>
      </c>
      <c r="L2080" s="102" cm="1">
        <f t="array" ref="L2080">((_xlfn.XLOOKUP(B2080,'4. Material Balance Activities'!$C$398:$C$446,'4. Material Balance Activities'!$J$398:$J$446,NA,0,1)-_xlfn.XLOOKUP(B2080,'4. Material Balance Activities'!$C$398:$C$446,'4. Material Balance Activities'!$P$398:$P$446,NA,0,1))*G2080)*(1-F2080)</f>
        <v>3.3365927419354837E-3</v>
      </c>
      <c r="M2080" s="105" t="s">
        <v>214</v>
      </c>
      <c r="N2080" s="83" t="s">
        <v>214</v>
      </c>
    </row>
    <row r="2081" spans="1:14" x14ac:dyDescent="0.25">
      <c r="A2081" s="79" t="s">
        <v>394</v>
      </c>
      <c r="B2081" s="133" t="s">
        <v>311</v>
      </c>
      <c r="C2081" s="137" t="s">
        <v>430</v>
      </c>
      <c r="D2081" s="81" t="str">
        <f>IFERROR(IF(C2081="No CAS","",INDEX('DEQ Pollutant List'!$C$7:$C$611,MATCH('5. Pollutant Emissions - MB'!C2081,'DEQ Pollutant List'!$B$7:$B$611,0))),"")</f>
        <v>n-Butyl alcohol</v>
      </c>
      <c r="E2081" s="115"/>
      <c r="F2081" s="138">
        <v>0</v>
      </c>
      <c r="G2081" s="139">
        <v>0.06</v>
      </c>
      <c r="H2081" s="104"/>
      <c r="I2081" s="102" cm="1">
        <f t="array" ref="I2081">((_xlfn.XLOOKUP(B2081,'4. Material Balance Activities'!$C$398:$C$446,'4. Material Balance Activities'!$G$398:$G$446,NA,0,1)-_xlfn.XLOOKUP(B2081,'4. Material Balance Activities'!$C$398:$C$446,'4. Material Balance Activities'!$M$398:$M$446,NA,0,1))*G2081)*(1-F2081)</f>
        <v>49.648499999999991</v>
      </c>
      <c r="J2081" s="105" t="s">
        <v>214</v>
      </c>
      <c r="K2081" s="83" t="s">
        <v>214</v>
      </c>
      <c r="L2081" s="102" cm="1">
        <f t="array" ref="L2081">((_xlfn.XLOOKUP(B2081,'4. Material Balance Activities'!$C$398:$C$446,'4. Material Balance Activities'!$J$398:$J$446,NA,0,1)-_xlfn.XLOOKUP(B2081,'4. Material Balance Activities'!$C$398:$C$446,'4. Material Balance Activities'!$P$398:$P$446,NA,0,1))*G2081)*(1-F2081)</f>
        <v>0.20019556451612902</v>
      </c>
      <c r="M2081" s="105" t="s">
        <v>214</v>
      </c>
      <c r="N2081" s="83" t="s">
        <v>214</v>
      </c>
    </row>
    <row r="2082" spans="1:14" x14ac:dyDescent="0.25">
      <c r="A2082" s="79" t="s">
        <v>394</v>
      </c>
      <c r="B2082" s="133" t="s">
        <v>311</v>
      </c>
      <c r="C2082" s="137" t="s">
        <v>432</v>
      </c>
      <c r="D2082" s="81" t="str">
        <f>IFERROR(IF(C2082="No CAS","",INDEX('DEQ Pollutant List'!$C$7:$C$611,MATCH('5. Pollutant Emissions - MB'!C2082,'DEQ Pollutant List'!$B$7:$B$611,0))),"")</f>
        <v>Propylene glycol monomethyl ether acetate</v>
      </c>
      <c r="E2082" s="115"/>
      <c r="F2082" s="138">
        <v>0</v>
      </c>
      <c r="G2082" s="139">
        <v>0.02</v>
      </c>
      <c r="H2082" s="104"/>
      <c r="I2082" s="102" cm="1">
        <f t="array" ref="I2082">((_xlfn.XLOOKUP(B2082,'4. Material Balance Activities'!$C$398:$C$446,'4. Material Balance Activities'!$G$398:$G$446,NA,0,1)-_xlfn.XLOOKUP(B2082,'4. Material Balance Activities'!$C$398:$C$446,'4. Material Balance Activities'!$M$398:$M$446,NA,0,1))*G2082)*(1-F2082)</f>
        <v>16.549499999999998</v>
      </c>
      <c r="J2082" s="105" t="s">
        <v>214</v>
      </c>
      <c r="K2082" s="83" t="s">
        <v>214</v>
      </c>
      <c r="L2082" s="102" cm="1">
        <f t="array" ref="L2082">((_xlfn.XLOOKUP(B2082,'4. Material Balance Activities'!$C$398:$C$446,'4. Material Balance Activities'!$J$398:$J$446,NA,0,1)-_xlfn.XLOOKUP(B2082,'4. Material Balance Activities'!$C$398:$C$446,'4. Material Balance Activities'!$P$398:$P$446,NA,0,1))*G2082)*(1-F2082)</f>
        <v>6.6731854838709678E-2</v>
      </c>
      <c r="M2082" s="105" t="s">
        <v>214</v>
      </c>
      <c r="N2082" s="83" t="s">
        <v>214</v>
      </c>
    </row>
    <row r="2083" spans="1:14" x14ac:dyDescent="0.25">
      <c r="A2083" s="79" t="s">
        <v>394</v>
      </c>
      <c r="B2083" s="133" t="s">
        <v>312</v>
      </c>
      <c r="C2083" s="137" t="s">
        <v>181</v>
      </c>
      <c r="D2083" s="81" t="str">
        <f>IFERROR(IF(C2083="No CAS","",INDEX('DEQ Pollutant List'!$C$7:$C$611,MATCH('5. Pollutant Emissions - MB'!C2083,'DEQ Pollutant List'!$B$7:$B$611,0))),"")</f>
        <v>Ethyl benzene</v>
      </c>
      <c r="E2083" s="115"/>
      <c r="F2083" s="138">
        <v>0</v>
      </c>
      <c r="G2083" s="139">
        <v>1E-3</v>
      </c>
      <c r="H2083" s="104"/>
      <c r="I2083" s="102" cm="1">
        <f t="array" ref="I2083">((_xlfn.XLOOKUP(B2083,'4. Material Balance Activities'!$C$398:$C$446,'4. Material Balance Activities'!$G$398:$G$446,NA,0,1)-_xlfn.XLOOKUP(B2083,'4. Material Balance Activities'!$C$398:$C$446,'4. Material Balance Activities'!$M$398:$M$446,NA,0,1))*G2083)*(1-F2083)</f>
        <v>1.1614184999999999</v>
      </c>
      <c r="J2083" s="105" t="s">
        <v>214</v>
      </c>
      <c r="K2083" s="83" t="s">
        <v>214</v>
      </c>
      <c r="L2083" s="102" cm="1">
        <f t="array" ref="L2083">((_xlfn.XLOOKUP(B2083,'4. Material Balance Activities'!$C$398:$C$446,'4. Material Balance Activities'!$J$398:$J$446,NA,0,1)-_xlfn.XLOOKUP(B2083,'4. Material Balance Activities'!$C$398:$C$446,'4. Material Balance Activities'!$P$398:$P$446,NA,0,1))*G2083)*(1-F2083)</f>
        <v>4.6831391129032261E-3</v>
      </c>
      <c r="M2083" s="105" t="s">
        <v>214</v>
      </c>
      <c r="N2083" s="83" t="s">
        <v>214</v>
      </c>
    </row>
    <row r="2084" spans="1:14" x14ac:dyDescent="0.25">
      <c r="A2084" s="79" t="s">
        <v>394</v>
      </c>
      <c r="B2084" s="133" t="s">
        <v>312</v>
      </c>
      <c r="C2084" s="137" t="s">
        <v>191</v>
      </c>
      <c r="D2084" s="81" t="str">
        <f>IFERROR(IF(C2084="No CAS","",INDEX('DEQ Pollutant List'!$C$7:$C$611,MATCH('5. Pollutant Emissions - MB'!C2084,'DEQ Pollutant List'!$B$7:$B$611,0))),"")</f>
        <v>Xylene (mixture), including m-xylene, o-xylene, p-xylene</v>
      </c>
      <c r="E2084" s="115"/>
      <c r="F2084" s="138">
        <v>0</v>
      </c>
      <c r="G2084" s="139">
        <v>0.01</v>
      </c>
      <c r="H2084" s="104"/>
      <c r="I2084" s="102" cm="1">
        <f t="array" ref="I2084">((_xlfn.XLOOKUP(B2084,'4. Material Balance Activities'!$C$398:$C$446,'4. Material Balance Activities'!$G$398:$G$446,NA,0,1)-_xlfn.XLOOKUP(B2084,'4. Material Balance Activities'!$C$398:$C$446,'4. Material Balance Activities'!$M$398:$M$446,NA,0,1))*G2084)*(1-F2084)</f>
        <v>11.614185000000001</v>
      </c>
      <c r="J2084" s="105" t="s">
        <v>214</v>
      </c>
      <c r="K2084" s="83" t="s">
        <v>214</v>
      </c>
      <c r="L2084" s="102" cm="1">
        <f t="array" ref="L2084">((_xlfn.XLOOKUP(B2084,'4. Material Balance Activities'!$C$398:$C$446,'4. Material Balance Activities'!$J$398:$J$446,NA,0,1)-_xlfn.XLOOKUP(B2084,'4. Material Balance Activities'!$C$398:$C$446,'4. Material Balance Activities'!$P$398:$P$446,NA,0,1))*G2084)*(1-F2084)</f>
        <v>4.6831391129032264E-2</v>
      </c>
      <c r="M2084" s="105" t="s">
        <v>214</v>
      </c>
      <c r="N2084" s="83" t="s">
        <v>214</v>
      </c>
    </row>
    <row r="2085" spans="1:14" x14ac:dyDescent="0.25">
      <c r="A2085" s="79" t="s">
        <v>394</v>
      </c>
      <c r="B2085" s="133" t="s">
        <v>312</v>
      </c>
      <c r="C2085" s="137" t="s">
        <v>156</v>
      </c>
      <c r="D2085" s="81" t="str">
        <f>IFERROR(IF(C2085="No CAS","",INDEX('DEQ Pollutant List'!$C$7:$C$611,MATCH('5. Pollutant Emissions - MB'!C2085,'DEQ Pollutant List'!$B$7:$B$611,0))),"")</f>
        <v>Formaldehyde</v>
      </c>
      <c r="E2085" s="115"/>
      <c r="F2085" s="138">
        <v>0</v>
      </c>
      <c r="G2085" s="139">
        <v>1E-3</v>
      </c>
      <c r="H2085" s="104"/>
      <c r="I2085" s="102" cm="1">
        <f t="array" ref="I2085">((_xlfn.XLOOKUP(B2085,'4. Material Balance Activities'!$C$398:$C$446,'4. Material Balance Activities'!$G$398:$G$446,NA,0,1)-_xlfn.XLOOKUP(B2085,'4. Material Balance Activities'!$C$398:$C$446,'4. Material Balance Activities'!$M$398:$M$446,NA,0,1))*G2085)*(1-F2085)</f>
        <v>1.1614184999999999</v>
      </c>
      <c r="J2085" s="105" t="s">
        <v>214</v>
      </c>
      <c r="K2085" s="83" t="s">
        <v>214</v>
      </c>
      <c r="L2085" s="102" cm="1">
        <f t="array" ref="L2085">((_xlfn.XLOOKUP(B2085,'4. Material Balance Activities'!$C$398:$C$446,'4. Material Balance Activities'!$J$398:$J$446,NA,0,1)-_xlfn.XLOOKUP(B2085,'4. Material Balance Activities'!$C$398:$C$446,'4. Material Balance Activities'!$P$398:$P$446,NA,0,1))*G2085)*(1-F2085)</f>
        <v>4.6831391129032261E-3</v>
      </c>
      <c r="M2085" s="105" t="s">
        <v>214</v>
      </c>
      <c r="N2085" s="83" t="s">
        <v>214</v>
      </c>
    </row>
    <row r="2086" spans="1:14" x14ac:dyDescent="0.25">
      <c r="A2086" s="79" t="s">
        <v>394</v>
      </c>
      <c r="B2086" s="133" t="s">
        <v>312</v>
      </c>
      <c r="C2086" s="137" t="s">
        <v>431</v>
      </c>
      <c r="D2086" s="81" t="str">
        <f>IFERROR(IF(C2086="No CAS","",INDEX('DEQ Pollutant List'!$C$7:$C$611,MATCH('5. Pollutant Emissions - MB'!C2086,'DEQ Pollutant List'!$B$7:$B$611,0))),"")</f>
        <v>1,2,4-Trimethylbenzene</v>
      </c>
      <c r="E2086" s="115"/>
      <c r="F2086" s="138">
        <v>0</v>
      </c>
      <c r="G2086" s="139">
        <v>0.01</v>
      </c>
      <c r="H2086" s="104"/>
      <c r="I2086" s="102" cm="1">
        <f t="array" ref="I2086">((_xlfn.XLOOKUP(B2086,'4. Material Balance Activities'!$C$398:$C$446,'4. Material Balance Activities'!$G$398:$G$446,NA,0,1)-_xlfn.XLOOKUP(B2086,'4. Material Balance Activities'!$C$398:$C$446,'4. Material Balance Activities'!$M$398:$M$446,NA,0,1))*G2086)*(1-F2086)</f>
        <v>11.614185000000001</v>
      </c>
      <c r="J2086" s="105" t="s">
        <v>214</v>
      </c>
      <c r="K2086" s="83" t="s">
        <v>214</v>
      </c>
      <c r="L2086" s="102" cm="1">
        <f t="array" ref="L2086">((_xlfn.XLOOKUP(B2086,'4. Material Balance Activities'!$C$398:$C$446,'4. Material Balance Activities'!$J$398:$J$446,NA,0,1)-_xlfn.XLOOKUP(B2086,'4. Material Balance Activities'!$C$398:$C$446,'4. Material Balance Activities'!$P$398:$P$446,NA,0,1))*G2086)*(1-F2086)</f>
        <v>4.6831391129032264E-2</v>
      </c>
      <c r="M2086" s="105" t="s">
        <v>214</v>
      </c>
      <c r="N2086" s="83" t="s">
        <v>214</v>
      </c>
    </row>
    <row r="2087" spans="1:14" x14ac:dyDescent="0.25">
      <c r="A2087" s="79" t="s">
        <v>394</v>
      </c>
      <c r="B2087" s="133" t="s">
        <v>312</v>
      </c>
      <c r="C2087" s="137" t="s">
        <v>437</v>
      </c>
      <c r="D2087" s="81" t="str">
        <f>IFERROR(IF(C2087="No CAS","",INDEX('DEQ Pollutant List'!$C$7:$C$611,MATCH('5. Pollutant Emissions - MB'!C2087,'DEQ Pollutant List'!$B$7:$B$611,0))),"")</f>
        <v>1,3,5-Trimethylbenzene</v>
      </c>
      <c r="E2087" s="115"/>
      <c r="F2087" s="138">
        <v>0</v>
      </c>
      <c r="G2087" s="139">
        <v>0.01</v>
      </c>
      <c r="H2087" s="104"/>
      <c r="I2087" s="102" cm="1">
        <f t="array" ref="I2087">((_xlfn.XLOOKUP(B2087,'4. Material Balance Activities'!$C$398:$C$446,'4. Material Balance Activities'!$G$398:$G$446,NA,0,1)-_xlfn.XLOOKUP(B2087,'4. Material Balance Activities'!$C$398:$C$446,'4. Material Balance Activities'!$M$398:$M$446,NA,0,1))*G2087)*(1-F2087)</f>
        <v>11.614185000000001</v>
      </c>
      <c r="J2087" s="105" t="s">
        <v>214</v>
      </c>
      <c r="K2087" s="83" t="s">
        <v>214</v>
      </c>
      <c r="L2087" s="102" cm="1">
        <f t="array" ref="L2087">((_xlfn.XLOOKUP(B2087,'4. Material Balance Activities'!$C$398:$C$446,'4. Material Balance Activities'!$J$398:$J$446,NA,0,1)-_xlfn.XLOOKUP(B2087,'4. Material Balance Activities'!$C$398:$C$446,'4. Material Balance Activities'!$P$398:$P$446,NA,0,1))*G2087)*(1-F2087)</f>
        <v>4.6831391129032264E-2</v>
      </c>
      <c r="M2087" s="105" t="s">
        <v>214</v>
      </c>
      <c r="N2087" s="83" t="s">
        <v>214</v>
      </c>
    </row>
    <row r="2088" spans="1:14" x14ac:dyDescent="0.25">
      <c r="A2088" s="79" t="s">
        <v>394</v>
      </c>
      <c r="B2088" s="133" t="s">
        <v>312</v>
      </c>
      <c r="C2088" s="137" t="s">
        <v>428</v>
      </c>
      <c r="D2088" s="81" t="str">
        <f>IFERROR(IF(C2088="No CAS","",INDEX('DEQ Pollutant List'!$C$7:$C$611,MATCH('5. Pollutant Emissions - MB'!C2088,'DEQ Pollutant List'!$B$7:$B$611,0))),"")</f>
        <v>Isopropylbenzene (cumene)</v>
      </c>
      <c r="E2088" s="115"/>
      <c r="F2088" s="138">
        <v>0</v>
      </c>
      <c r="G2088" s="139">
        <v>2E-3</v>
      </c>
      <c r="H2088" s="104"/>
      <c r="I2088" s="102" cm="1">
        <f t="array" ref="I2088">((_xlfn.XLOOKUP(B2088,'4. Material Balance Activities'!$C$398:$C$446,'4. Material Balance Activities'!$G$398:$G$446,NA,0,1)-_xlfn.XLOOKUP(B2088,'4. Material Balance Activities'!$C$398:$C$446,'4. Material Balance Activities'!$M$398:$M$446,NA,0,1))*G2088)*(1-F2088)</f>
        <v>2.3228369999999998</v>
      </c>
      <c r="J2088" s="105" t="s">
        <v>214</v>
      </c>
      <c r="K2088" s="83" t="s">
        <v>214</v>
      </c>
      <c r="L2088" s="102" cm="1">
        <f t="array" ref="L2088">((_xlfn.XLOOKUP(B2088,'4. Material Balance Activities'!$C$398:$C$446,'4. Material Balance Activities'!$J$398:$J$446,NA,0,1)-_xlfn.XLOOKUP(B2088,'4. Material Balance Activities'!$C$398:$C$446,'4. Material Balance Activities'!$P$398:$P$446,NA,0,1))*G2088)*(1-F2088)</f>
        <v>9.3662782258064521E-3</v>
      </c>
      <c r="M2088" s="105" t="s">
        <v>214</v>
      </c>
      <c r="N2088" s="83" t="s">
        <v>214</v>
      </c>
    </row>
    <row r="2089" spans="1:14" x14ac:dyDescent="0.25">
      <c r="A2089" s="79" t="s">
        <v>394</v>
      </c>
      <c r="B2089" s="133" t="s">
        <v>312</v>
      </c>
      <c r="C2089" s="137" t="s">
        <v>430</v>
      </c>
      <c r="D2089" s="81" t="str">
        <f>IFERROR(IF(C2089="No CAS","",INDEX('DEQ Pollutant List'!$C$7:$C$611,MATCH('5. Pollutant Emissions - MB'!C2089,'DEQ Pollutant List'!$B$7:$B$611,0))),"")</f>
        <v>n-Butyl alcohol</v>
      </c>
      <c r="E2089" s="115"/>
      <c r="F2089" s="138">
        <v>0</v>
      </c>
      <c r="G2089" s="139">
        <v>7.0000000000000007E-2</v>
      </c>
      <c r="H2089" s="104"/>
      <c r="I2089" s="102" cm="1">
        <f t="array" ref="I2089">((_xlfn.XLOOKUP(B2089,'4. Material Balance Activities'!$C$398:$C$446,'4. Material Balance Activities'!$G$398:$G$446,NA,0,1)-_xlfn.XLOOKUP(B2089,'4. Material Balance Activities'!$C$398:$C$446,'4. Material Balance Activities'!$M$398:$M$446,NA,0,1))*G2089)*(1-F2089)</f>
        <v>81.299295000000001</v>
      </c>
      <c r="J2089" s="105" t="s">
        <v>214</v>
      </c>
      <c r="K2089" s="83" t="s">
        <v>214</v>
      </c>
      <c r="L2089" s="102" cm="1">
        <f t="array" ref="L2089">((_xlfn.XLOOKUP(B2089,'4. Material Balance Activities'!$C$398:$C$446,'4. Material Balance Activities'!$J$398:$J$446,NA,0,1)-_xlfn.XLOOKUP(B2089,'4. Material Balance Activities'!$C$398:$C$446,'4. Material Balance Activities'!$P$398:$P$446,NA,0,1))*G2089)*(1-F2089)</f>
        <v>0.32781973790322583</v>
      </c>
      <c r="M2089" s="105" t="s">
        <v>214</v>
      </c>
      <c r="N2089" s="83" t="s">
        <v>214</v>
      </c>
    </row>
    <row r="2090" spans="1:14" x14ac:dyDescent="0.25">
      <c r="A2090" s="79" t="s">
        <v>394</v>
      </c>
      <c r="B2090" s="133" t="s">
        <v>312</v>
      </c>
      <c r="C2090" s="137" t="s">
        <v>432</v>
      </c>
      <c r="D2090" s="81" t="str">
        <f>IFERROR(IF(C2090="No CAS","",INDEX('DEQ Pollutant List'!$C$7:$C$611,MATCH('5. Pollutant Emissions - MB'!C2090,'DEQ Pollutant List'!$B$7:$B$611,0))),"")</f>
        <v>Propylene glycol monomethyl ether acetate</v>
      </c>
      <c r="E2090" s="115"/>
      <c r="F2090" s="138">
        <v>0</v>
      </c>
      <c r="G2090" s="139">
        <v>0.03</v>
      </c>
      <c r="H2090" s="104"/>
      <c r="I2090" s="102" cm="1">
        <f t="array" ref="I2090">((_xlfn.XLOOKUP(B2090,'4. Material Balance Activities'!$C$398:$C$446,'4. Material Balance Activities'!$G$398:$G$446,NA,0,1)-_xlfn.XLOOKUP(B2090,'4. Material Balance Activities'!$C$398:$C$446,'4. Material Balance Activities'!$M$398:$M$446,NA,0,1))*G2090)*(1-F2090)</f>
        <v>34.842554999999997</v>
      </c>
      <c r="J2090" s="105" t="s">
        <v>214</v>
      </c>
      <c r="K2090" s="83" t="s">
        <v>214</v>
      </c>
      <c r="L2090" s="102" cm="1">
        <f t="array" ref="L2090">((_xlfn.XLOOKUP(B2090,'4. Material Balance Activities'!$C$398:$C$446,'4. Material Balance Activities'!$J$398:$J$446,NA,0,1)-_xlfn.XLOOKUP(B2090,'4. Material Balance Activities'!$C$398:$C$446,'4. Material Balance Activities'!$P$398:$P$446,NA,0,1))*G2090)*(1-F2090)</f>
        <v>0.14049417338709677</v>
      </c>
      <c r="M2090" s="105" t="s">
        <v>214</v>
      </c>
      <c r="N2090" s="83" t="s">
        <v>214</v>
      </c>
    </row>
    <row r="2091" spans="1:14" x14ac:dyDescent="0.25">
      <c r="A2091" s="79" t="s">
        <v>394</v>
      </c>
      <c r="B2091" s="133" t="s">
        <v>312</v>
      </c>
      <c r="C2091" s="137" t="s">
        <v>436</v>
      </c>
      <c r="D2091" s="81" t="str">
        <f>IFERROR(IF(C2091="No CAS","",INDEX('DEQ Pollutant List'!$C$7:$C$611,MATCH('5. Pollutant Emissions - MB'!C2091,'DEQ Pollutant List'!$B$7:$B$611,0))),"")</f>
        <v>1,2,3-Trimethylbenzene</v>
      </c>
      <c r="E2091" s="115"/>
      <c r="F2091" s="138">
        <v>0</v>
      </c>
      <c r="G2091" s="139">
        <v>0.01</v>
      </c>
      <c r="H2091" s="104"/>
      <c r="I2091" s="102" cm="1">
        <f t="array" ref="I2091">((_xlfn.XLOOKUP(B2091,'4. Material Balance Activities'!$C$398:$C$446,'4. Material Balance Activities'!$G$398:$G$446,NA,0,1)-_xlfn.XLOOKUP(B2091,'4. Material Balance Activities'!$C$398:$C$446,'4. Material Balance Activities'!$M$398:$M$446,NA,0,1))*G2091)*(1-F2091)</f>
        <v>11.614185000000001</v>
      </c>
      <c r="J2091" s="105" t="s">
        <v>214</v>
      </c>
      <c r="K2091" s="83" t="s">
        <v>214</v>
      </c>
      <c r="L2091" s="102" cm="1">
        <f t="array" ref="L2091">((_xlfn.XLOOKUP(B2091,'4. Material Balance Activities'!$C$398:$C$446,'4. Material Balance Activities'!$J$398:$J$446,NA,0,1)-_xlfn.XLOOKUP(B2091,'4. Material Balance Activities'!$C$398:$C$446,'4. Material Balance Activities'!$P$398:$P$446,NA,0,1))*G2091)*(1-F2091)</f>
        <v>4.6831391129032264E-2</v>
      </c>
      <c r="M2091" s="105" t="s">
        <v>214</v>
      </c>
      <c r="N2091" s="83" t="s">
        <v>214</v>
      </c>
    </row>
    <row r="2092" spans="1:14" x14ac:dyDescent="0.25">
      <c r="A2092" s="79" t="s">
        <v>394</v>
      </c>
      <c r="B2092" s="133" t="s">
        <v>313</v>
      </c>
      <c r="C2092" s="137" t="s">
        <v>181</v>
      </c>
      <c r="D2092" s="81" t="str">
        <f>IFERROR(IF(C2092="No CAS","",INDEX('DEQ Pollutant List'!$C$7:$C$611,MATCH('5. Pollutant Emissions - MB'!C2092,'DEQ Pollutant List'!$B$7:$B$611,0))),"")</f>
        <v>Ethyl benzene</v>
      </c>
      <c r="E2092" s="115"/>
      <c r="F2092" s="138">
        <v>0</v>
      </c>
      <c r="G2092" s="139">
        <v>1E-3</v>
      </c>
      <c r="H2092" s="104"/>
      <c r="I2092" s="102" cm="1">
        <f t="array" ref="I2092">((_xlfn.XLOOKUP(B2092,'4. Material Balance Activities'!$C$398:$C$446,'4. Material Balance Activities'!$G$398:$G$446,NA,0,1)-_xlfn.XLOOKUP(B2092,'4. Material Balance Activities'!$C$398:$C$446,'4. Material Balance Activities'!$M$398:$M$446,NA,0,1))*G2092)*(1-F2092)</f>
        <v>1.6002360000000004</v>
      </c>
      <c r="J2092" s="105" t="s">
        <v>214</v>
      </c>
      <c r="K2092" s="83" t="s">
        <v>214</v>
      </c>
      <c r="L2092" s="102" cm="1">
        <f t="array" ref="L2092">((_xlfn.XLOOKUP(B2092,'4. Material Balance Activities'!$C$398:$C$446,'4. Material Balance Activities'!$J$398:$J$446,NA,0,1)-_xlfn.XLOOKUP(B2092,'4. Material Balance Activities'!$C$398:$C$446,'4. Material Balance Activities'!$P$398:$P$446,NA,0,1))*G2092)*(1-F2092)</f>
        <v>6.4525645161290337E-3</v>
      </c>
      <c r="M2092" s="105" t="s">
        <v>214</v>
      </c>
      <c r="N2092" s="83" t="s">
        <v>214</v>
      </c>
    </row>
    <row r="2093" spans="1:14" x14ac:dyDescent="0.25">
      <c r="A2093" s="79" t="s">
        <v>394</v>
      </c>
      <c r="B2093" s="133" t="s">
        <v>313</v>
      </c>
      <c r="C2093" s="137" t="s">
        <v>191</v>
      </c>
      <c r="D2093" s="81" t="str">
        <f>IFERROR(IF(C2093="No CAS","",INDEX('DEQ Pollutant List'!$C$7:$C$611,MATCH('5. Pollutant Emissions - MB'!C2093,'DEQ Pollutant List'!$B$7:$B$611,0))),"")</f>
        <v>Xylene (mixture), including m-xylene, o-xylene, p-xylene</v>
      </c>
      <c r="E2093" s="115"/>
      <c r="F2093" s="138">
        <v>0</v>
      </c>
      <c r="G2093" s="139">
        <v>0.01</v>
      </c>
      <c r="H2093" s="104"/>
      <c r="I2093" s="102" cm="1">
        <f t="array" ref="I2093">((_xlfn.XLOOKUP(B2093,'4. Material Balance Activities'!$C$398:$C$446,'4. Material Balance Activities'!$G$398:$G$446,NA,0,1)-_xlfn.XLOOKUP(B2093,'4. Material Balance Activities'!$C$398:$C$446,'4. Material Balance Activities'!$M$398:$M$446,NA,0,1))*G2093)*(1-F2093)</f>
        <v>16.002360000000003</v>
      </c>
      <c r="J2093" s="105" t="s">
        <v>214</v>
      </c>
      <c r="K2093" s="83" t="s">
        <v>214</v>
      </c>
      <c r="L2093" s="102" cm="1">
        <f t="array" ref="L2093">((_xlfn.XLOOKUP(B2093,'4. Material Balance Activities'!$C$398:$C$446,'4. Material Balance Activities'!$J$398:$J$446,NA,0,1)-_xlfn.XLOOKUP(B2093,'4. Material Balance Activities'!$C$398:$C$446,'4. Material Balance Activities'!$P$398:$P$446,NA,0,1))*G2093)*(1-F2093)</f>
        <v>6.4525645161290335E-2</v>
      </c>
      <c r="M2093" s="105" t="s">
        <v>214</v>
      </c>
      <c r="N2093" s="83" t="s">
        <v>214</v>
      </c>
    </row>
    <row r="2094" spans="1:14" x14ac:dyDescent="0.25">
      <c r="A2094" s="79" t="s">
        <v>394</v>
      </c>
      <c r="B2094" s="133" t="s">
        <v>313</v>
      </c>
      <c r="C2094" s="137" t="s">
        <v>156</v>
      </c>
      <c r="D2094" s="81" t="str">
        <f>IFERROR(IF(C2094="No CAS","",INDEX('DEQ Pollutant List'!$C$7:$C$611,MATCH('5. Pollutant Emissions - MB'!C2094,'DEQ Pollutant List'!$B$7:$B$611,0))),"")</f>
        <v>Formaldehyde</v>
      </c>
      <c r="E2094" s="115"/>
      <c r="F2094" s="138">
        <v>0</v>
      </c>
      <c r="G2094" s="139">
        <v>1E-3</v>
      </c>
      <c r="H2094" s="104"/>
      <c r="I2094" s="102" cm="1">
        <f t="array" ref="I2094">((_xlfn.XLOOKUP(B2094,'4. Material Balance Activities'!$C$398:$C$446,'4. Material Balance Activities'!$G$398:$G$446,NA,0,1)-_xlfn.XLOOKUP(B2094,'4. Material Balance Activities'!$C$398:$C$446,'4. Material Balance Activities'!$M$398:$M$446,NA,0,1))*G2094)*(1-F2094)</f>
        <v>1.6002360000000004</v>
      </c>
      <c r="J2094" s="105" t="s">
        <v>214</v>
      </c>
      <c r="K2094" s="83" t="s">
        <v>214</v>
      </c>
      <c r="L2094" s="102" cm="1">
        <f t="array" ref="L2094">((_xlfn.XLOOKUP(B2094,'4. Material Balance Activities'!$C$398:$C$446,'4. Material Balance Activities'!$J$398:$J$446,NA,0,1)-_xlfn.XLOOKUP(B2094,'4. Material Balance Activities'!$C$398:$C$446,'4. Material Balance Activities'!$P$398:$P$446,NA,0,1))*G2094)*(1-F2094)</f>
        <v>6.4525645161290337E-3</v>
      </c>
      <c r="M2094" s="105" t="s">
        <v>214</v>
      </c>
      <c r="N2094" s="83" t="s">
        <v>214</v>
      </c>
    </row>
    <row r="2095" spans="1:14" x14ac:dyDescent="0.25">
      <c r="A2095" s="79" t="s">
        <v>394</v>
      </c>
      <c r="B2095" s="133" t="s">
        <v>313</v>
      </c>
      <c r="C2095" s="137" t="s">
        <v>431</v>
      </c>
      <c r="D2095" s="81" t="str">
        <f>IFERROR(IF(C2095="No CAS","",INDEX('DEQ Pollutant List'!$C$7:$C$611,MATCH('5. Pollutant Emissions - MB'!C2095,'DEQ Pollutant List'!$B$7:$B$611,0))),"")</f>
        <v>1,2,4-Trimethylbenzene</v>
      </c>
      <c r="E2095" s="115"/>
      <c r="F2095" s="138">
        <v>0</v>
      </c>
      <c r="G2095" s="139">
        <v>0.01</v>
      </c>
      <c r="H2095" s="104"/>
      <c r="I2095" s="102" cm="1">
        <f t="array" ref="I2095">((_xlfn.XLOOKUP(B2095,'4. Material Balance Activities'!$C$398:$C$446,'4. Material Balance Activities'!$G$398:$G$446,NA,0,1)-_xlfn.XLOOKUP(B2095,'4. Material Balance Activities'!$C$398:$C$446,'4. Material Balance Activities'!$M$398:$M$446,NA,0,1))*G2095)*(1-F2095)</f>
        <v>16.002360000000003</v>
      </c>
      <c r="J2095" s="105" t="s">
        <v>214</v>
      </c>
      <c r="K2095" s="83" t="s">
        <v>214</v>
      </c>
      <c r="L2095" s="102" cm="1">
        <f t="array" ref="L2095">((_xlfn.XLOOKUP(B2095,'4. Material Balance Activities'!$C$398:$C$446,'4. Material Balance Activities'!$J$398:$J$446,NA,0,1)-_xlfn.XLOOKUP(B2095,'4. Material Balance Activities'!$C$398:$C$446,'4. Material Balance Activities'!$P$398:$P$446,NA,0,1))*G2095)*(1-F2095)</f>
        <v>6.4525645161290335E-2</v>
      </c>
      <c r="M2095" s="105" t="s">
        <v>214</v>
      </c>
      <c r="N2095" s="83" t="s">
        <v>214</v>
      </c>
    </row>
    <row r="2096" spans="1:14" x14ac:dyDescent="0.25">
      <c r="A2096" s="79" t="s">
        <v>394</v>
      </c>
      <c r="B2096" s="133" t="s">
        <v>313</v>
      </c>
      <c r="C2096" s="137" t="s">
        <v>437</v>
      </c>
      <c r="D2096" s="81" t="str">
        <f>IFERROR(IF(C2096="No CAS","",INDEX('DEQ Pollutant List'!$C$7:$C$611,MATCH('5. Pollutant Emissions - MB'!C2096,'DEQ Pollutant List'!$B$7:$B$611,0))),"")</f>
        <v>1,3,5-Trimethylbenzene</v>
      </c>
      <c r="E2096" s="115"/>
      <c r="F2096" s="138">
        <v>0</v>
      </c>
      <c r="G2096" s="139">
        <v>0.01</v>
      </c>
      <c r="H2096" s="104"/>
      <c r="I2096" s="102" cm="1">
        <f t="array" ref="I2096">((_xlfn.XLOOKUP(B2096,'4. Material Balance Activities'!$C$398:$C$446,'4. Material Balance Activities'!$G$398:$G$446,NA,0,1)-_xlfn.XLOOKUP(B2096,'4. Material Balance Activities'!$C$398:$C$446,'4. Material Balance Activities'!$M$398:$M$446,NA,0,1))*G2096)*(1-F2096)</f>
        <v>16.002360000000003</v>
      </c>
      <c r="J2096" s="105" t="s">
        <v>214</v>
      </c>
      <c r="K2096" s="83" t="s">
        <v>214</v>
      </c>
      <c r="L2096" s="102" cm="1">
        <f t="array" ref="L2096">((_xlfn.XLOOKUP(B2096,'4. Material Balance Activities'!$C$398:$C$446,'4. Material Balance Activities'!$J$398:$J$446,NA,0,1)-_xlfn.XLOOKUP(B2096,'4. Material Balance Activities'!$C$398:$C$446,'4. Material Balance Activities'!$P$398:$P$446,NA,0,1))*G2096)*(1-F2096)</f>
        <v>6.4525645161290335E-2</v>
      </c>
      <c r="M2096" s="105" t="s">
        <v>214</v>
      </c>
      <c r="N2096" s="83" t="s">
        <v>214</v>
      </c>
    </row>
    <row r="2097" spans="1:14" x14ac:dyDescent="0.25">
      <c r="A2097" s="79" t="s">
        <v>394</v>
      </c>
      <c r="B2097" s="133" t="s">
        <v>313</v>
      </c>
      <c r="C2097" s="137" t="s">
        <v>436</v>
      </c>
      <c r="D2097" s="81" t="str">
        <f>IFERROR(IF(C2097="No CAS","",INDEX('DEQ Pollutant List'!$C$7:$C$611,MATCH('5. Pollutant Emissions - MB'!C2097,'DEQ Pollutant List'!$B$7:$B$611,0))),"")</f>
        <v>1,2,3-Trimethylbenzene</v>
      </c>
      <c r="E2097" s="115"/>
      <c r="F2097" s="138">
        <v>0</v>
      </c>
      <c r="G2097" s="139">
        <v>3.0000000000000001E-3</v>
      </c>
      <c r="H2097" s="104"/>
      <c r="I2097" s="102" cm="1">
        <f t="array" ref="I2097">((_xlfn.XLOOKUP(B2097,'4. Material Balance Activities'!$C$398:$C$446,'4. Material Balance Activities'!$G$398:$G$446,NA,0,1)-_xlfn.XLOOKUP(B2097,'4. Material Balance Activities'!$C$398:$C$446,'4. Material Balance Activities'!$M$398:$M$446,NA,0,1))*G2097)*(1-F2097)</f>
        <v>4.8007080000000011</v>
      </c>
      <c r="J2097" s="105" t="s">
        <v>214</v>
      </c>
      <c r="K2097" s="83" t="s">
        <v>214</v>
      </c>
      <c r="L2097" s="102" cm="1">
        <f t="array" ref="L2097">((_xlfn.XLOOKUP(B2097,'4. Material Balance Activities'!$C$398:$C$446,'4. Material Balance Activities'!$J$398:$J$446,NA,0,1)-_xlfn.XLOOKUP(B2097,'4. Material Balance Activities'!$C$398:$C$446,'4. Material Balance Activities'!$P$398:$P$446,NA,0,1))*G2097)*(1-F2097)</f>
        <v>1.9357693548387102E-2</v>
      </c>
      <c r="M2097" s="105" t="s">
        <v>214</v>
      </c>
      <c r="N2097" s="83" t="s">
        <v>214</v>
      </c>
    </row>
    <row r="2098" spans="1:14" x14ac:dyDescent="0.25">
      <c r="A2098" s="79" t="s">
        <v>394</v>
      </c>
      <c r="B2098" s="133" t="s">
        <v>313</v>
      </c>
      <c r="C2098" s="137" t="s">
        <v>428</v>
      </c>
      <c r="D2098" s="81" t="str">
        <f>IFERROR(IF(C2098="No CAS","",INDEX('DEQ Pollutant List'!$C$7:$C$611,MATCH('5. Pollutant Emissions - MB'!C2098,'DEQ Pollutant List'!$B$7:$B$611,0))),"")</f>
        <v>Isopropylbenzene (cumene)</v>
      </c>
      <c r="E2098" s="115"/>
      <c r="F2098" s="138">
        <v>0</v>
      </c>
      <c r="G2098" s="139">
        <v>2E-3</v>
      </c>
      <c r="H2098" s="104"/>
      <c r="I2098" s="102" cm="1">
        <f t="array" ref="I2098">((_xlfn.XLOOKUP(B2098,'4. Material Balance Activities'!$C$398:$C$446,'4. Material Balance Activities'!$G$398:$G$446,NA,0,1)-_xlfn.XLOOKUP(B2098,'4. Material Balance Activities'!$C$398:$C$446,'4. Material Balance Activities'!$M$398:$M$446,NA,0,1))*G2098)*(1-F2098)</f>
        <v>3.2004720000000009</v>
      </c>
      <c r="J2098" s="105" t="s">
        <v>214</v>
      </c>
      <c r="K2098" s="83" t="s">
        <v>214</v>
      </c>
      <c r="L2098" s="102" cm="1">
        <f t="array" ref="L2098">((_xlfn.XLOOKUP(B2098,'4. Material Balance Activities'!$C$398:$C$446,'4. Material Balance Activities'!$J$398:$J$446,NA,0,1)-_xlfn.XLOOKUP(B2098,'4. Material Balance Activities'!$C$398:$C$446,'4. Material Balance Activities'!$P$398:$P$446,NA,0,1))*G2098)*(1-F2098)</f>
        <v>1.2905129032258067E-2</v>
      </c>
      <c r="M2098" s="105" t="s">
        <v>214</v>
      </c>
      <c r="N2098" s="83" t="s">
        <v>214</v>
      </c>
    </row>
    <row r="2099" spans="1:14" x14ac:dyDescent="0.25">
      <c r="A2099" s="79" t="s">
        <v>394</v>
      </c>
      <c r="B2099" s="133" t="s">
        <v>313</v>
      </c>
      <c r="C2099" s="137" t="s">
        <v>430</v>
      </c>
      <c r="D2099" s="81" t="str">
        <f>IFERROR(IF(C2099="No CAS","",INDEX('DEQ Pollutant List'!$C$7:$C$611,MATCH('5. Pollutant Emissions - MB'!C2099,'DEQ Pollutant List'!$B$7:$B$611,0))),"")</f>
        <v>n-Butyl alcohol</v>
      </c>
      <c r="E2099" s="115"/>
      <c r="F2099" s="138">
        <v>0</v>
      </c>
      <c r="G2099" s="139">
        <v>7.0000000000000007E-2</v>
      </c>
      <c r="H2099" s="104"/>
      <c r="I2099" s="102" cm="1">
        <f t="array" ref="I2099">((_xlfn.XLOOKUP(B2099,'4. Material Balance Activities'!$C$398:$C$446,'4. Material Balance Activities'!$G$398:$G$446,NA,0,1)-_xlfn.XLOOKUP(B2099,'4. Material Balance Activities'!$C$398:$C$446,'4. Material Balance Activities'!$M$398:$M$446,NA,0,1))*G2099)*(1-F2099)</f>
        <v>112.01652000000003</v>
      </c>
      <c r="J2099" s="105" t="s">
        <v>214</v>
      </c>
      <c r="K2099" s="83" t="s">
        <v>214</v>
      </c>
      <c r="L2099" s="102" cm="1">
        <f t="array" ref="L2099">((_xlfn.XLOOKUP(B2099,'4. Material Balance Activities'!$C$398:$C$446,'4. Material Balance Activities'!$J$398:$J$446,NA,0,1)-_xlfn.XLOOKUP(B2099,'4. Material Balance Activities'!$C$398:$C$446,'4. Material Balance Activities'!$P$398:$P$446,NA,0,1))*G2099)*(1-F2099)</f>
        <v>0.4516795161290324</v>
      </c>
      <c r="M2099" s="105" t="s">
        <v>214</v>
      </c>
      <c r="N2099" s="83" t="s">
        <v>214</v>
      </c>
    </row>
    <row r="2100" spans="1:14" x14ac:dyDescent="0.25">
      <c r="A2100" s="79" t="s">
        <v>394</v>
      </c>
      <c r="B2100" s="133" t="s">
        <v>313</v>
      </c>
      <c r="C2100" s="137" t="s">
        <v>432</v>
      </c>
      <c r="D2100" s="81" t="str">
        <f>IFERROR(IF(C2100="No CAS","",INDEX('DEQ Pollutant List'!$C$7:$C$611,MATCH('5. Pollutant Emissions - MB'!C2100,'DEQ Pollutant List'!$B$7:$B$611,0))),"")</f>
        <v>Propylene glycol monomethyl ether acetate</v>
      </c>
      <c r="E2100" s="115"/>
      <c r="F2100" s="138">
        <v>0</v>
      </c>
      <c r="G2100" s="139">
        <v>0.02</v>
      </c>
      <c r="H2100" s="104"/>
      <c r="I2100" s="102" cm="1">
        <f t="array" ref="I2100">((_xlfn.XLOOKUP(B2100,'4. Material Balance Activities'!$C$398:$C$446,'4. Material Balance Activities'!$G$398:$G$446,NA,0,1)-_xlfn.XLOOKUP(B2100,'4. Material Balance Activities'!$C$398:$C$446,'4. Material Balance Activities'!$M$398:$M$446,NA,0,1))*G2100)*(1-F2100)</f>
        <v>32.004720000000006</v>
      </c>
      <c r="J2100" s="105" t="s">
        <v>214</v>
      </c>
      <c r="K2100" s="83" t="s">
        <v>214</v>
      </c>
      <c r="L2100" s="102" cm="1">
        <f t="array" ref="L2100">((_xlfn.XLOOKUP(B2100,'4. Material Balance Activities'!$C$398:$C$446,'4. Material Balance Activities'!$J$398:$J$446,NA,0,1)-_xlfn.XLOOKUP(B2100,'4. Material Balance Activities'!$C$398:$C$446,'4. Material Balance Activities'!$P$398:$P$446,NA,0,1))*G2100)*(1-F2100)</f>
        <v>0.12905129032258067</v>
      </c>
      <c r="M2100" s="105" t="s">
        <v>214</v>
      </c>
      <c r="N2100" s="83" t="s">
        <v>214</v>
      </c>
    </row>
    <row r="2101" spans="1:14" x14ac:dyDescent="0.25">
      <c r="A2101" s="79" t="s">
        <v>394</v>
      </c>
      <c r="B2101" s="133" t="s">
        <v>313</v>
      </c>
      <c r="C2101" s="137" t="s">
        <v>436</v>
      </c>
      <c r="D2101" s="81" t="str">
        <f>IFERROR(IF(C2101="No CAS","",INDEX('DEQ Pollutant List'!$C$7:$C$611,MATCH('5. Pollutant Emissions - MB'!C2101,'DEQ Pollutant List'!$B$7:$B$611,0))),"")</f>
        <v>1,2,3-Trimethylbenzene</v>
      </c>
      <c r="E2101" s="115"/>
      <c r="F2101" s="138">
        <v>0</v>
      </c>
      <c r="G2101" s="139">
        <v>0</v>
      </c>
      <c r="H2101" s="104"/>
      <c r="I2101" s="102" cm="1">
        <f t="array" ref="I2101">((_xlfn.XLOOKUP(B2101,'4. Material Balance Activities'!$C$398:$C$446,'4. Material Balance Activities'!$G$398:$G$446,NA,0,1)-_xlfn.XLOOKUP(B2101,'4. Material Balance Activities'!$C$398:$C$446,'4. Material Balance Activities'!$M$398:$M$446,NA,0,1))*G2101)*(1-F2101)</f>
        <v>0</v>
      </c>
      <c r="J2101" s="105" t="s">
        <v>214</v>
      </c>
      <c r="K2101" s="83" t="s">
        <v>214</v>
      </c>
      <c r="L2101" s="102" cm="1">
        <f t="array" ref="L2101">((_xlfn.XLOOKUP(B2101,'4. Material Balance Activities'!$C$398:$C$446,'4. Material Balance Activities'!$J$398:$J$446,NA,0,1)-_xlfn.XLOOKUP(B2101,'4. Material Balance Activities'!$C$398:$C$446,'4. Material Balance Activities'!$P$398:$P$446,NA,0,1))*G2101)*(1-F2101)</f>
        <v>0</v>
      </c>
      <c r="M2101" s="105" t="s">
        <v>214</v>
      </c>
      <c r="N2101" s="83" t="s">
        <v>214</v>
      </c>
    </row>
    <row r="2102" spans="1:14" x14ac:dyDescent="0.25">
      <c r="A2102" s="79" t="s">
        <v>394</v>
      </c>
      <c r="B2102" s="133" t="s">
        <v>314</v>
      </c>
      <c r="C2102" s="137" t="s">
        <v>156</v>
      </c>
      <c r="D2102" s="81" t="str">
        <f>IFERROR(IF(C2102="No CAS","",INDEX('DEQ Pollutant List'!$C$7:$C$611,MATCH('5. Pollutant Emissions - MB'!C2102,'DEQ Pollutant List'!$B$7:$B$611,0))),"")</f>
        <v>Formaldehyde</v>
      </c>
      <c r="E2102" s="115"/>
      <c r="F2102" s="138">
        <v>0</v>
      </c>
      <c r="G2102" s="139">
        <v>1E-3</v>
      </c>
      <c r="H2102" s="104"/>
      <c r="I2102" s="102" cm="1">
        <f t="array" ref="I2102">((_xlfn.XLOOKUP(B2102,'4. Material Balance Activities'!$C$398:$C$446,'4. Material Balance Activities'!$G$398:$G$446,NA,0,1)-_xlfn.XLOOKUP(B2102,'4. Material Balance Activities'!$C$398:$C$446,'4. Material Balance Activities'!$M$398:$M$446,NA,0,1))*G2102)*(1-F2102)</f>
        <v>0.98703000000000007</v>
      </c>
      <c r="J2102" s="105" t="s">
        <v>214</v>
      </c>
      <c r="K2102" s="83" t="s">
        <v>214</v>
      </c>
      <c r="L2102" s="102" cm="1">
        <f t="array" ref="L2102">((_xlfn.XLOOKUP(B2102,'4. Material Balance Activities'!$C$398:$C$446,'4. Material Balance Activities'!$J$398:$J$446,NA,0,1)-_xlfn.XLOOKUP(B2102,'4. Material Balance Activities'!$C$398:$C$446,'4. Material Balance Activities'!$P$398:$P$446,NA,0,1))*G2102)*(1-F2102)</f>
        <v>3.9799596774193558E-3</v>
      </c>
      <c r="M2102" s="105" t="s">
        <v>214</v>
      </c>
      <c r="N2102" s="83" t="s">
        <v>214</v>
      </c>
    </row>
    <row r="2103" spans="1:14" x14ac:dyDescent="0.25">
      <c r="A2103" s="79" t="s">
        <v>394</v>
      </c>
      <c r="B2103" s="133" t="s">
        <v>314</v>
      </c>
      <c r="C2103" s="137" t="s">
        <v>431</v>
      </c>
      <c r="D2103" s="81" t="str">
        <f>IFERROR(IF(C2103="No CAS","",INDEX('DEQ Pollutant List'!$C$7:$C$611,MATCH('5. Pollutant Emissions - MB'!C2103,'DEQ Pollutant List'!$B$7:$B$611,0))),"")</f>
        <v>1,2,4-Trimethylbenzene</v>
      </c>
      <c r="E2103" s="115"/>
      <c r="F2103" s="138">
        <v>0</v>
      </c>
      <c r="G2103" s="139">
        <v>0.01</v>
      </c>
      <c r="H2103" s="104"/>
      <c r="I2103" s="102" cm="1">
        <f t="array" ref="I2103">((_xlfn.XLOOKUP(B2103,'4. Material Balance Activities'!$C$398:$C$446,'4. Material Balance Activities'!$G$398:$G$446,NA,0,1)-_xlfn.XLOOKUP(B2103,'4. Material Balance Activities'!$C$398:$C$446,'4. Material Balance Activities'!$M$398:$M$446,NA,0,1))*G2103)*(1-F2103)</f>
        <v>9.8703000000000003</v>
      </c>
      <c r="J2103" s="105" t="s">
        <v>214</v>
      </c>
      <c r="K2103" s="83" t="s">
        <v>214</v>
      </c>
      <c r="L2103" s="102" cm="1">
        <f t="array" ref="L2103">((_xlfn.XLOOKUP(B2103,'4. Material Balance Activities'!$C$398:$C$446,'4. Material Balance Activities'!$J$398:$J$446,NA,0,1)-_xlfn.XLOOKUP(B2103,'4. Material Balance Activities'!$C$398:$C$446,'4. Material Balance Activities'!$P$398:$P$446,NA,0,1))*G2103)*(1-F2103)</f>
        <v>3.9799596774193556E-2</v>
      </c>
      <c r="M2103" s="105" t="s">
        <v>214</v>
      </c>
      <c r="N2103" s="83" t="s">
        <v>214</v>
      </c>
    </row>
    <row r="2104" spans="1:14" x14ac:dyDescent="0.25">
      <c r="A2104" s="79" t="s">
        <v>394</v>
      </c>
      <c r="B2104" s="133" t="s">
        <v>314</v>
      </c>
      <c r="C2104" s="137" t="s">
        <v>437</v>
      </c>
      <c r="D2104" s="81" t="str">
        <f>IFERROR(IF(C2104="No CAS","",INDEX('DEQ Pollutant List'!$C$7:$C$611,MATCH('5. Pollutant Emissions - MB'!C2104,'DEQ Pollutant List'!$B$7:$B$611,0))),"")</f>
        <v>1,3,5-Trimethylbenzene</v>
      </c>
      <c r="E2104" s="115"/>
      <c r="F2104" s="138">
        <v>0</v>
      </c>
      <c r="G2104" s="139">
        <v>0.01</v>
      </c>
      <c r="H2104" s="104"/>
      <c r="I2104" s="102" cm="1">
        <f t="array" ref="I2104">((_xlfn.XLOOKUP(B2104,'4. Material Balance Activities'!$C$398:$C$446,'4. Material Balance Activities'!$G$398:$G$446,NA,0,1)-_xlfn.XLOOKUP(B2104,'4. Material Balance Activities'!$C$398:$C$446,'4. Material Balance Activities'!$M$398:$M$446,NA,0,1))*G2104)*(1-F2104)</f>
        <v>9.8703000000000003</v>
      </c>
      <c r="J2104" s="105" t="s">
        <v>214</v>
      </c>
      <c r="K2104" s="83" t="s">
        <v>214</v>
      </c>
      <c r="L2104" s="102" cm="1">
        <f t="array" ref="L2104">((_xlfn.XLOOKUP(B2104,'4. Material Balance Activities'!$C$398:$C$446,'4. Material Balance Activities'!$J$398:$J$446,NA,0,1)-_xlfn.XLOOKUP(B2104,'4. Material Balance Activities'!$C$398:$C$446,'4. Material Balance Activities'!$P$398:$P$446,NA,0,1))*G2104)*(1-F2104)</f>
        <v>3.9799596774193556E-2</v>
      </c>
      <c r="M2104" s="105" t="s">
        <v>214</v>
      </c>
      <c r="N2104" s="83" t="s">
        <v>214</v>
      </c>
    </row>
    <row r="2105" spans="1:14" x14ac:dyDescent="0.25">
      <c r="A2105" s="79" t="s">
        <v>394</v>
      </c>
      <c r="B2105" s="133" t="s">
        <v>314</v>
      </c>
      <c r="C2105" s="137" t="s">
        <v>436</v>
      </c>
      <c r="D2105" s="81" t="str">
        <f>IFERROR(IF(C2105="No CAS","",INDEX('DEQ Pollutant List'!$C$7:$C$611,MATCH('5. Pollutant Emissions - MB'!C2105,'DEQ Pollutant List'!$B$7:$B$611,0))),"")</f>
        <v>1,2,3-Trimethylbenzene</v>
      </c>
      <c r="E2105" s="115"/>
      <c r="F2105" s="138">
        <v>0</v>
      </c>
      <c r="G2105" s="139">
        <v>3.0000000000000001E-3</v>
      </c>
      <c r="H2105" s="104"/>
      <c r="I2105" s="102" cm="1">
        <f t="array" ref="I2105">((_xlfn.XLOOKUP(B2105,'4. Material Balance Activities'!$C$398:$C$446,'4. Material Balance Activities'!$G$398:$G$446,NA,0,1)-_xlfn.XLOOKUP(B2105,'4. Material Balance Activities'!$C$398:$C$446,'4. Material Balance Activities'!$M$398:$M$446,NA,0,1))*G2105)*(1-F2105)</f>
        <v>2.9610900000000004</v>
      </c>
      <c r="J2105" s="105" t="s">
        <v>214</v>
      </c>
      <c r="K2105" s="83" t="s">
        <v>214</v>
      </c>
      <c r="L2105" s="102" cm="1">
        <f t="array" ref="L2105">((_xlfn.XLOOKUP(B2105,'4. Material Balance Activities'!$C$398:$C$446,'4. Material Balance Activities'!$J$398:$J$446,NA,0,1)-_xlfn.XLOOKUP(B2105,'4. Material Balance Activities'!$C$398:$C$446,'4. Material Balance Activities'!$P$398:$P$446,NA,0,1))*G2105)*(1-F2105)</f>
        <v>1.1939879032258066E-2</v>
      </c>
      <c r="M2105" s="105" t="s">
        <v>214</v>
      </c>
      <c r="N2105" s="83" t="s">
        <v>214</v>
      </c>
    </row>
    <row r="2106" spans="1:14" x14ac:dyDescent="0.25">
      <c r="A2106" s="79" t="s">
        <v>394</v>
      </c>
      <c r="B2106" s="133" t="s">
        <v>314</v>
      </c>
      <c r="C2106" s="137" t="s">
        <v>191</v>
      </c>
      <c r="D2106" s="81" t="str">
        <f>IFERROR(IF(C2106="No CAS","",INDEX('DEQ Pollutant List'!$C$7:$C$611,MATCH('5. Pollutant Emissions - MB'!C2106,'DEQ Pollutant List'!$B$7:$B$611,0))),"")</f>
        <v>Xylene (mixture), including m-xylene, o-xylene, p-xylene</v>
      </c>
      <c r="E2106" s="115"/>
      <c r="F2106" s="138">
        <v>0</v>
      </c>
      <c r="G2106" s="139">
        <v>0.02</v>
      </c>
      <c r="H2106" s="104"/>
      <c r="I2106" s="102" cm="1">
        <f t="array" ref="I2106">((_xlfn.XLOOKUP(B2106,'4. Material Balance Activities'!$C$398:$C$446,'4. Material Balance Activities'!$G$398:$G$446,NA,0,1)-_xlfn.XLOOKUP(B2106,'4. Material Balance Activities'!$C$398:$C$446,'4. Material Balance Activities'!$M$398:$M$446,NA,0,1))*G2106)*(1-F2106)</f>
        <v>19.740600000000001</v>
      </c>
      <c r="J2106" s="105" t="s">
        <v>214</v>
      </c>
      <c r="K2106" s="83" t="s">
        <v>214</v>
      </c>
      <c r="L2106" s="102" cm="1">
        <f t="array" ref="L2106">((_xlfn.XLOOKUP(B2106,'4. Material Balance Activities'!$C$398:$C$446,'4. Material Balance Activities'!$J$398:$J$446,NA,0,1)-_xlfn.XLOOKUP(B2106,'4. Material Balance Activities'!$C$398:$C$446,'4. Material Balance Activities'!$P$398:$P$446,NA,0,1))*G2106)*(1-F2106)</f>
        <v>7.9599193548387112E-2</v>
      </c>
      <c r="M2106" s="105" t="s">
        <v>214</v>
      </c>
      <c r="N2106" s="83" t="s">
        <v>214</v>
      </c>
    </row>
    <row r="2107" spans="1:14" x14ac:dyDescent="0.25">
      <c r="A2107" s="79" t="s">
        <v>394</v>
      </c>
      <c r="B2107" s="133" t="s">
        <v>314</v>
      </c>
      <c r="C2107" s="137" t="s">
        <v>181</v>
      </c>
      <c r="D2107" s="81" t="str">
        <f>IFERROR(IF(C2107="No CAS","",INDEX('DEQ Pollutant List'!$C$7:$C$611,MATCH('5. Pollutant Emissions - MB'!C2107,'DEQ Pollutant List'!$B$7:$B$611,0))),"")</f>
        <v>Ethyl benzene</v>
      </c>
      <c r="E2107" s="115"/>
      <c r="F2107" s="138">
        <v>0</v>
      </c>
      <c r="G2107" s="139">
        <v>3.0000000000000001E-3</v>
      </c>
      <c r="H2107" s="104"/>
      <c r="I2107" s="102" cm="1">
        <f t="array" ref="I2107">((_xlfn.XLOOKUP(B2107,'4. Material Balance Activities'!$C$398:$C$446,'4. Material Balance Activities'!$G$398:$G$446,NA,0,1)-_xlfn.XLOOKUP(B2107,'4. Material Balance Activities'!$C$398:$C$446,'4. Material Balance Activities'!$M$398:$M$446,NA,0,1))*G2107)*(1-F2107)</f>
        <v>2.9610900000000004</v>
      </c>
      <c r="J2107" s="105" t="s">
        <v>214</v>
      </c>
      <c r="K2107" s="83" t="s">
        <v>214</v>
      </c>
      <c r="L2107" s="102" cm="1">
        <f t="array" ref="L2107">((_xlfn.XLOOKUP(B2107,'4. Material Balance Activities'!$C$398:$C$446,'4. Material Balance Activities'!$J$398:$J$446,NA,0,1)-_xlfn.XLOOKUP(B2107,'4. Material Balance Activities'!$C$398:$C$446,'4. Material Balance Activities'!$P$398:$P$446,NA,0,1))*G2107)*(1-F2107)</f>
        <v>1.1939879032258066E-2</v>
      </c>
      <c r="M2107" s="105" t="s">
        <v>214</v>
      </c>
      <c r="N2107" s="83" t="s">
        <v>214</v>
      </c>
    </row>
    <row r="2108" spans="1:14" x14ac:dyDescent="0.25">
      <c r="A2108" s="79" t="s">
        <v>394</v>
      </c>
      <c r="B2108" s="133" t="s">
        <v>314</v>
      </c>
      <c r="C2108" s="137" t="s">
        <v>428</v>
      </c>
      <c r="D2108" s="81" t="str">
        <f>IFERROR(IF(C2108="No CAS","",INDEX('DEQ Pollutant List'!$C$7:$C$611,MATCH('5. Pollutant Emissions - MB'!C2108,'DEQ Pollutant List'!$B$7:$B$611,0))),"")</f>
        <v>Isopropylbenzene (cumene)</v>
      </c>
      <c r="E2108" s="115"/>
      <c r="F2108" s="138">
        <v>0</v>
      </c>
      <c r="G2108" s="139">
        <v>1E-3</v>
      </c>
      <c r="H2108" s="104"/>
      <c r="I2108" s="102" cm="1">
        <f t="array" ref="I2108">((_xlfn.XLOOKUP(B2108,'4. Material Balance Activities'!$C$398:$C$446,'4. Material Balance Activities'!$G$398:$G$446,NA,0,1)-_xlfn.XLOOKUP(B2108,'4. Material Balance Activities'!$C$398:$C$446,'4. Material Balance Activities'!$M$398:$M$446,NA,0,1))*G2108)*(1-F2108)</f>
        <v>0.98703000000000007</v>
      </c>
      <c r="J2108" s="105" t="s">
        <v>214</v>
      </c>
      <c r="K2108" s="83" t="s">
        <v>214</v>
      </c>
      <c r="L2108" s="102" cm="1">
        <f t="array" ref="L2108">((_xlfn.XLOOKUP(B2108,'4. Material Balance Activities'!$C$398:$C$446,'4. Material Balance Activities'!$J$398:$J$446,NA,0,1)-_xlfn.XLOOKUP(B2108,'4. Material Balance Activities'!$C$398:$C$446,'4. Material Balance Activities'!$P$398:$P$446,NA,0,1))*G2108)*(1-F2108)</f>
        <v>3.9799596774193558E-3</v>
      </c>
      <c r="M2108" s="105" t="s">
        <v>214</v>
      </c>
      <c r="N2108" s="83" t="s">
        <v>214</v>
      </c>
    </row>
    <row r="2109" spans="1:14" x14ac:dyDescent="0.25">
      <c r="A2109" s="79" t="s">
        <v>394</v>
      </c>
      <c r="B2109" s="133" t="s">
        <v>314</v>
      </c>
      <c r="C2109" s="137" t="s">
        <v>430</v>
      </c>
      <c r="D2109" s="81" t="str">
        <f>IFERROR(IF(C2109="No CAS","",INDEX('DEQ Pollutant List'!$C$7:$C$611,MATCH('5. Pollutant Emissions - MB'!C2109,'DEQ Pollutant List'!$B$7:$B$611,0))),"")</f>
        <v>n-Butyl alcohol</v>
      </c>
      <c r="E2109" s="115"/>
      <c r="F2109" s="138">
        <v>0</v>
      </c>
      <c r="G2109" s="139">
        <v>0.06</v>
      </c>
      <c r="H2109" s="104"/>
      <c r="I2109" s="102" cm="1">
        <f t="array" ref="I2109">((_xlfn.XLOOKUP(B2109,'4. Material Balance Activities'!$C$398:$C$446,'4. Material Balance Activities'!$G$398:$G$446,NA,0,1)-_xlfn.XLOOKUP(B2109,'4. Material Balance Activities'!$C$398:$C$446,'4. Material Balance Activities'!$M$398:$M$446,NA,0,1))*G2109)*(1-F2109)</f>
        <v>59.221800000000002</v>
      </c>
      <c r="J2109" s="105" t="s">
        <v>214</v>
      </c>
      <c r="K2109" s="83" t="s">
        <v>214</v>
      </c>
      <c r="L2109" s="102" cm="1">
        <f t="array" ref="L2109">((_xlfn.XLOOKUP(B2109,'4. Material Balance Activities'!$C$398:$C$446,'4. Material Balance Activities'!$J$398:$J$446,NA,0,1)-_xlfn.XLOOKUP(B2109,'4. Material Balance Activities'!$C$398:$C$446,'4. Material Balance Activities'!$P$398:$P$446,NA,0,1))*G2109)*(1-F2109)</f>
        <v>0.23879758064516132</v>
      </c>
      <c r="M2109" s="105" t="s">
        <v>214</v>
      </c>
      <c r="N2109" s="83" t="s">
        <v>214</v>
      </c>
    </row>
    <row r="2110" spans="1:14" x14ac:dyDescent="0.25">
      <c r="A2110" s="79" t="s">
        <v>394</v>
      </c>
      <c r="B2110" s="133" t="s">
        <v>315</v>
      </c>
      <c r="C2110" s="137" t="s">
        <v>156</v>
      </c>
      <c r="D2110" s="81" t="str">
        <f>IFERROR(IF(C2110="No CAS","",INDEX('DEQ Pollutant List'!$C$7:$C$611,MATCH('5. Pollutant Emissions - MB'!C2110,'DEQ Pollutant List'!$B$7:$B$611,0))),"")</f>
        <v>Formaldehyde</v>
      </c>
      <c r="E2110" s="115"/>
      <c r="F2110" s="138">
        <v>0</v>
      </c>
      <c r="G2110" s="139">
        <v>1E-3</v>
      </c>
      <c r="H2110" s="104"/>
      <c r="I2110" s="102" cm="1">
        <f t="array" ref="I2110">((_xlfn.XLOOKUP(B2110,'4. Material Balance Activities'!$C$398:$C$446,'4. Material Balance Activities'!$G$398:$G$446,NA,0,1)-_xlfn.XLOOKUP(B2110,'4. Material Balance Activities'!$C$398:$C$446,'4. Material Balance Activities'!$M$398:$M$446,NA,0,1))*G2110)*(1-F2110)</f>
        <v>0.89901900000000012</v>
      </c>
      <c r="J2110" s="105" t="s">
        <v>214</v>
      </c>
      <c r="K2110" s="83" t="s">
        <v>214</v>
      </c>
      <c r="L2110" s="102" cm="1">
        <f t="array" ref="L2110">((_xlfn.XLOOKUP(B2110,'4. Material Balance Activities'!$C$398:$C$446,'4. Material Balance Activities'!$J$398:$J$446,NA,0,1)-_xlfn.XLOOKUP(B2110,'4. Material Balance Activities'!$C$398:$C$446,'4. Material Balance Activities'!$P$398:$P$446,NA,0,1))*G2110)*(1-F2110)</f>
        <v>3.6250766129032265E-3</v>
      </c>
      <c r="M2110" s="105" t="s">
        <v>214</v>
      </c>
      <c r="N2110" s="83" t="s">
        <v>214</v>
      </c>
    </row>
    <row r="2111" spans="1:14" x14ac:dyDescent="0.25">
      <c r="A2111" s="79" t="s">
        <v>394</v>
      </c>
      <c r="B2111" s="133" t="s">
        <v>315</v>
      </c>
      <c r="C2111" s="137" t="s">
        <v>431</v>
      </c>
      <c r="D2111" s="81" t="str">
        <f>IFERROR(IF(C2111="No CAS","",INDEX('DEQ Pollutant List'!$C$7:$C$611,MATCH('5. Pollutant Emissions - MB'!C2111,'DEQ Pollutant List'!$B$7:$B$611,0))),"")</f>
        <v>1,2,4-Trimethylbenzene</v>
      </c>
      <c r="E2111" s="115"/>
      <c r="F2111" s="138">
        <v>0</v>
      </c>
      <c r="G2111" s="139">
        <v>0.01</v>
      </c>
      <c r="H2111" s="104"/>
      <c r="I2111" s="102" cm="1">
        <f t="array" ref="I2111">((_xlfn.XLOOKUP(B2111,'4. Material Balance Activities'!$C$398:$C$446,'4. Material Balance Activities'!$G$398:$G$446,NA,0,1)-_xlfn.XLOOKUP(B2111,'4. Material Balance Activities'!$C$398:$C$446,'4. Material Balance Activities'!$M$398:$M$446,NA,0,1))*G2111)*(1-F2111)</f>
        <v>8.9901900000000019</v>
      </c>
      <c r="J2111" s="105" t="s">
        <v>214</v>
      </c>
      <c r="K2111" s="83" t="s">
        <v>214</v>
      </c>
      <c r="L2111" s="102" cm="1">
        <f t="array" ref="L2111">((_xlfn.XLOOKUP(B2111,'4. Material Balance Activities'!$C$398:$C$446,'4. Material Balance Activities'!$J$398:$J$446,NA,0,1)-_xlfn.XLOOKUP(B2111,'4. Material Balance Activities'!$C$398:$C$446,'4. Material Balance Activities'!$P$398:$P$446,NA,0,1))*G2111)*(1-F2111)</f>
        <v>3.6250766129032268E-2</v>
      </c>
      <c r="M2111" s="105" t="s">
        <v>214</v>
      </c>
      <c r="N2111" s="83" t="s">
        <v>214</v>
      </c>
    </row>
    <row r="2112" spans="1:14" x14ac:dyDescent="0.25">
      <c r="A2112" s="79" t="s">
        <v>394</v>
      </c>
      <c r="B2112" s="133" t="s">
        <v>315</v>
      </c>
      <c r="C2112" s="137" t="s">
        <v>437</v>
      </c>
      <c r="D2112" s="81" t="str">
        <f>IFERROR(IF(C2112="No CAS","",INDEX('DEQ Pollutant List'!$C$7:$C$611,MATCH('5. Pollutant Emissions - MB'!C2112,'DEQ Pollutant List'!$B$7:$B$611,0))),"")</f>
        <v>1,3,5-Trimethylbenzene</v>
      </c>
      <c r="E2112" s="115"/>
      <c r="F2112" s="138">
        <v>0</v>
      </c>
      <c r="G2112" s="139">
        <v>0.01</v>
      </c>
      <c r="H2112" s="104"/>
      <c r="I2112" s="102" cm="1">
        <f t="array" ref="I2112">((_xlfn.XLOOKUP(B2112,'4. Material Balance Activities'!$C$398:$C$446,'4. Material Balance Activities'!$G$398:$G$446,NA,0,1)-_xlfn.XLOOKUP(B2112,'4. Material Balance Activities'!$C$398:$C$446,'4. Material Balance Activities'!$M$398:$M$446,NA,0,1))*G2112)*(1-F2112)</f>
        <v>8.9901900000000019</v>
      </c>
      <c r="J2112" s="105" t="s">
        <v>214</v>
      </c>
      <c r="K2112" s="83" t="s">
        <v>214</v>
      </c>
      <c r="L2112" s="102" cm="1">
        <f t="array" ref="L2112">((_xlfn.XLOOKUP(B2112,'4. Material Balance Activities'!$C$398:$C$446,'4. Material Balance Activities'!$J$398:$J$446,NA,0,1)-_xlfn.XLOOKUP(B2112,'4. Material Balance Activities'!$C$398:$C$446,'4. Material Balance Activities'!$P$398:$P$446,NA,0,1))*G2112)*(1-F2112)</f>
        <v>3.6250766129032268E-2</v>
      </c>
      <c r="M2112" s="105" t="s">
        <v>214</v>
      </c>
      <c r="N2112" s="83" t="s">
        <v>214</v>
      </c>
    </row>
    <row r="2113" spans="1:14" x14ac:dyDescent="0.25">
      <c r="A2113" s="79" t="s">
        <v>394</v>
      </c>
      <c r="B2113" s="133" t="s">
        <v>315</v>
      </c>
      <c r="C2113" s="137" t="s">
        <v>436</v>
      </c>
      <c r="D2113" s="81" t="str">
        <f>IFERROR(IF(C2113="No CAS","",INDEX('DEQ Pollutant List'!$C$7:$C$611,MATCH('5. Pollutant Emissions - MB'!C2113,'DEQ Pollutant List'!$B$7:$B$611,0))),"")</f>
        <v>1,2,3-Trimethylbenzene</v>
      </c>
      <c r="E2113" s="115"/>
      <c r="F2113" s="138">
        <v>0</v>
      </c>
      <c r="G2113" s="139">
        <v>3.0000000000000001E-3</v>
      </c>
      <c r="H2113" s="104"/>
      <c r="I2113" s="102" cm="1">
        <f t="array" ref="I2113">((_xlfn.XLOOKUP(B2113,'4. Material Balance Activities'!$C$398:$C$446,'4. Material Balance Activities'!$G$398:$G$446,NA,0,1)-_xlfn.XLOOKUP(B2113,'4. Material Balance Activities'!$C$398:$C$446,'4. Material Balance Activities'!$M$398:$M$446,NA,0,1))*G2113)*(1-F2113)</f>
        <v>2.6970570000000005</v>
      </c>
      <c r="J2113" s="105" t="s">
        <v>214</v>
      </c>
      <c r="K2113" s="83" t="s">
        <v>214</v>
      </c>
      <c r="L2113" s="102" cm="1">
        <f t="array" ref="L2113">((_xlfn.XLOOKUP(B2113,'4. Material Balance Activities'!$C$398:$C$446,'4. Material Balance Activities'!$J$398:$J$446,NA,0,1)-_xlfn.XLOOKUP(B2113,'4. Material Balance Activities'!$C$398:$C$446,'4. Material Balance Activities'!$P$398:$P$446,NA,0,1))*G2113)*(1-F2113)</f>
        <v>1.087522983870968E-2</v>
      </c>
      <c r="M2113" s="105" t="s">
        <v>214</v>
      </c>
      <c r="N2113" s="83" t="s">
        <v>214</v>
      </c>
    </row>
    <row r="2114" spans="1:14" x14ac:dyDescent="0.25">
      <c r="A2114" s="79" t="s">
        <v>394</v>
      </c>
      <c r="B2114" s="133" t="s">
        <v>315</v>
      </c>
      <c r="C2114" s="137" t="s">
        <v>191</v>
      </c>
      <c r="D2114" s="81" t="str">
        <f>IFERROR(IF(C2114="No CAS","",INDEX('DEQ Pollutant List'!$C$7:$C$611,MATCH('5. Pollutant Emissions - MB'!C2114,'DEQ Pollutant List'!$B$7:$B$611,0))),"")</f>
        <v>Xylene (mixture), including m-xylene, o-xylene, p-xylene</v>
      </c>
      <c r="E2114" s="115"/>
      <c r="F2114" s="138">
        <v>0</v>
      </c>
      <c r="G2114" s="139">
        <v>0.01</v>
      </c>
      <c r="H2114" s="104"/>
      <c r="I2114" s="102" cm="1">
        <f t="array" ref="I2114">((_xlfn.XLOOKUP(B2114,'4. Material Balance Activities'!$C$398:$C$446,'4. Material Balance Activities'!$G$398:$G$446,NA,0,1)-_xlfn.XLOOKUP(B2114,'4. Material Balance Activities'!$C$398:$C$446,'4. Material Balance Activities'!$M$398:$M$446,NA,0,1))*G2114)*(1-F2114)</f>
        <v>8.9901900000000019</v>
      </c>
      <c r="J2114" s="105" t="s">
        <v>214</v>
      </c>
      <c r="K2114" s="83" t="s">
        <v>214</v>
      </c>
      <c r="L2114" s="102" cm="1">
        <f t="array" ref="L2114">((_xlfn.XLOOKUP(B2114,'4. Material Balance Activities'!$C$398:$C$446,'4. Material Balance Activities'!$J$398:$J$446,NA,0,1)-_xlfn.XLOOKUP(B2114,'4. Material Balance Activities'!$C$398:$C$446,'4. Material Balance Activities'!$P$398:$P$446,NA,0,1))*G2114)*(1-F2114)</f>
        <v>3.6250766129032268E-2</v>
      </c>
      <c r="M2114" s="105" t="s">
        <v>214</v>
      </c>
      <c r="N2114" s="83" t="s">
        <v>214</v>
      </c>
    </row>
    <row r="2115" spans="1:14" x14ac:dyDescent="0.25">
      <c r="A2115" s="79" t="s">
        <v>394</v>
      </c>
      <c r="B2115" s="133" t="s">
        <v>315</v>
      </c>
      <c r="C2115" s="137" t="s">
        <v>181</v>
      </c>
      <c r="D2115" s="81" t="str">
        <f>IFERROR(IF(C2115="No CAS","",INDEX('DEQ Pollutant List'!$C$7:$C$611,MATCH('5. Pollutant Emissions - MB'!C2115,'DEQ Pollutant List'!$B$7:$B$611,0))),"")</f>
        <v>Ethyl benzene</v>
      </c>
      <c r="E2115" s="115"/>
      <c r="F2115" s="138">
        <v>0</v>
      </c>
      <c r="G2115" s="139">
        <v>3.0000000000000001E-3</v>
      </c>
      <c r="H2115" s="104"/>
      <c r="I2115" s="102" cm="1">
        <f t="array" ref="I2115">((_xlfn.XLOOKUP(B2115,'4. Material Balance Activities'!$C$398:$C$446,'4. Material Balance Activities'!$G$398:$G$446,NA,0,1)-_xlfn.XLOOKUP(B2115,'4. Material Balance Activities'!$C$398:$C$446,'4. Material Balance Activities'!$M$398:$M$446,NA,0,1))*G2115)*(1-F2115)</f>
        <v>2.6970570000000005</v>
      </c>
      <c r="J2115" s="105" t="s">
        <v>214</v>
      </c>
      <c r="K2115" s="83" t="s">
        <v>214</v>
      </c>
      <c r="L2115" s="102" cm="1">
        <f t="array" ref="L2115">((_xlfn.XLOOKUP(B2115,'4. Material Balance Activities'!$C$398:$C$446,'4. Material Balance Activities'!$J$398:$J$446,NA,0,1)-_xlfn.XLOOKUP(B2115,'4. Material Balance Activities'!$C$398:$C$446,'4. Material Balance Activities'!$P$398:$P$446,NA,0,1))*G2115)*(1-F2115)</f>
        <v>1.087522983870968E-2</v>
      </c>
      <c r="M2115" s="105" t="s">
        <v>214</v>
      </c>
      <c r="N2115" s="83" t="s">
        <v>214</v>
      </c>
    </row>
    <row r="2116" spans="1:14" x14ac:dyDescent="0.25">
      <c r="A2116" s="79" t="s">
        <v>394</v>
      </c>
      <c r="B2116" s="133" t="s">
        <v>315</v>
      </c>
      <c r="C2116" s="137" t="s">
        <v>428</v>
      </c>
      <c r="D2116" s="81" t="str">
        <f>IFERROR(IF(C2116="No CAS","",INDEX('DEQ Pollutant List'!$C$7:$C$611,MATCH('5. Pollutant Emissions - MB'!C2116,'DEQ Pollutant List'!$B$7:$B$611,0))),"")</f>
        <v>Isopropylbenzene (cumene)</v>
      </c>
      <c r="E2116" s="115"/>
      <c r="F2116" s="138">
        <v>0</v>
      </c>
      <c r="G2116" s="139">
        <v>1E-3</v>
      </c>
      <c r="H2116" s="104"/>
      <c r="I2116" s="102" cm="1">
        <f t="array" ref="I2116">((_xlfn.XLOOKUP(B2116,'4. Material Balance Activities'!$C$398:$C$446,'4. Material Balance Activities'!$G$398:$G$446,NA,0,1)-_xlfn.XLOOKUP(B2116,'4. Material Balance Activities'!$C$398:$C$446,'4. Material Balance Activities'!$M$398:$M$446,NA,0,1))*G2116)*(1-F2116)</f>
        <v>0.89901900000000012</v>
      </c>
      <c r="J2116" s="105" t="s">
        <v>214</v>
      </c>
      <c r="K2116" s="83" t="s">
        <v>214</v>
      </c>
      <c r="L2116" s="102" cm="1">
        <f t="array" ref="L2116">((_xlfn.XLOOKUP(B2116,'4. Material Balance Activities'!$C$398:$C$446,'4. Material Balance Activities'!$J$398:$J$446,NA,0,1)-_xlfn.XLOOKUP(B2116,'4. Material Balance Activities'!$C$398:$C$446,'4. Material Balance Activities'!$P$398:$P$446,NA,0,1))*G2116)*(1-F2116)</f>
        <v>3.6250766129032265E-3</v>
      </c>
      <c r="M2116" s="105" t="s">
        <v>214</v>
      </c>
      <c r="N2116" s="83" t="s">
        <v>214</v>
      </c>
    </row>
    <row r="2117" spans="1:14" x14ac:dyDescent="0.25">
      <c r="A2117" s="79" t="s">
        <v>394</v>
      </c>
      <c r="B2117" s="133" t="s">
        <v>315</v>
      </c>
      <c r="C2117" s="137" t="s">
        <v>430</v>
      </c>
      <c r="D2117" s="81" t="str">
        <f>IFERROR(IF(C2117="No CAS","",INDEX('DEQ Pollutant List'!$C$7:$C$611,MATCH('5. Pollutant Emissions - MB'!C2117,'DEQ Pollutant List'!$B$7:$B$611,0))),"")</f>
        <v>n-Butyl alcohol</v>
      </c>
      <c r="E2117" s="115"/>
      <c r="F2117" s="138">
        <v>0</v>
      </c>
      <c r="G2117" s="139">
        <v>0.06</v>
      </c>
      <c r="H2117" s="104"/>
      <c r="I2117" s="102" cm="1">
        <f t="array" ref="I2117">((_xlfn.XLOOKUP(B2117,'4. Material Balance Activities'!$C$398:$C$446,'4. Material Balance Activities'!$G$398:$G$446,NA,0,1)-_xlfn.XLOOKUP(B2117,'4. Material Balance Activities'!$C$398:$C$446,'4. Material Balance Activities'!$M$398:$M$446,NA,0,1))*G2117)*(1-F2117)</f>
        <v>53.941140000000004</v>
      </c>
      <c r="J2117" s="105" t="s">
        <v>214</v>
      </c>
      <c r="K2117" s="83" t="s">
        <v>214</v>
      </c>
      <c r="L2117" s="102" cm="1">
        <f t="array" ref="L2117">((_xlfn.XLOOKUP(B2117,'4. Material Balance Activities'!$C$398:$C$446,'4. Material Balance Activities'!$J$398:$J$446,NA,0,1)-_xlfn.XLOOKUP(B2117,'4. Material Balance Activities'!$C$398:$C$446,'4. Material Balance Activities'!$P$398:$P$446,NA,0,1))*G2117)*(1-F2117)</f>
        <v>0.21750459677419356</v>
      </c>
      <c r="M2117" s="105" t="s">
        <v>214</v>
      </c>
      <c r="N2117" s="83" t="s">
        <v>214</v>
      </c>
    </row>
    <row r="2118" spans="1:14" x14ac:dyDescent="0.25">
      <c r="A2118" s="79" t="s">
        <v>394</v>
      </c>
      <c r="B2118" s="133" t="s">
        <v>315</v>
      </c>
      <c r="C2118" s="137" t="s">
        <v>432</v>
      </c>
      <c r="D2118" s="81" t="str">
        <f>IFERROR(IF(C2118="No CAS","",INDEX('DEQ Pollutant List'!$C$7:$C$611,MATCH('5. Pollutant Emissions - MB'!C2118,'DEQ Pollutant List'!$B$7:$B$611,0))),"")</f>
        <v>Propylene glycol monomethyl ether acetate</v>
      </c>
      <c r="E2118" s="115"/>
      <c r="F2118" s="138">
        <v>0</v>
      </c>
      <c r="G2118" s="139">
        <v>0.02</v>
      </c>
      <c r="H2118" s="104"/>
      <c r="I2118" s="102" cm="1">
        <f t="array" ref="I2118">((_xlfn.XLOOKUP(B2118,'4. Material Balance Activities'!$C$398:$C$446,'4. Material Balance Activities'!$G$398:$G$446,NA,0,1)-_xlfn.XLOOKUP(B2118,'4. Material Balance Activities'!$C$398:$C$446,'4. Material Balance Activities'!$M$398:$M$446,NA,0,1))*G2118)*(1-F2118)</f>
        <v>17.980380000000004</v>
      </c>
      <c r="J2118" s="105" t="s">
        <v>214</v>
      </c>
      <c r="K2118" s="83" t="s">
        <v>214</v>
      </c>
      <c r="L2118" s="102" cm="1">
        <f t="array" ref="L2118">((_xlfn.XLOOKUP(B2118,'4. Material Balance Activities'!$C$398:$C$446,'4. Material Balance Activities'!$J$398:$J$446,NA,0,1)-_xlfn.XLOOKUP(B2118,'4. Material Balance Activities'!$C$398:$C$446,'4. Material Balance Activities'!$P$398:$P$446,NA,0,1))*G2118)*(1-F2118)</f>
        <v>7.2501532258064535E-2</v>
      </c>
      <c r="M2118" s="105" t="s">
        <v>214</v>
      </c>
      <c r="N2118" s="83" t="s">
        <v>214</v>
      </c>
    </row>
    <row r="2119" spans="1:14" x14ac:dyDescent="0.25">
      <c r="A2119" s="79" t="s">
        <v>394</v>
      </c>
      <c r="B2119" s="133" t="s">
        <v>316</v>
      </c>
      <c r="C2119" s="137" t="s">
        <v>191</v>
      </c>
      <c r="D2119" s="81" t="str">
        <f>IFERROR(IF(C2119="No CAS","",INDEX('DEQ Pollutant List'!$C$7:$C$611,MATCH('5. Pollutant Emissions - MB'!C2119,'DEQ Pollutant List'!$B$7:$B$611,0))),"")</f>
        <v>Xylene (mixture), including m-xylene, o-xylene, p-xylene</v>
      </c>
      <c r="E2119" s="115"/>
      <c r="F2119" s="138">
        <v>0</v>
      </c>
      <c r="G2119" s="139">
        <v>0.02</v>
      </c>
      <c r="H2119" s="104"/>
      <c r="I2119" s="102" cm="1">
        <f t="array" ref="I2119">((_xlfn.XLOOKUP(B2119,'4. Material Balance Activities'!$C$398:$C$446,'4. Material Balance Activities'!$G$398:$G$446,NA,0,1)-_xlfn.XLOOKUP(B2119,'4. Material Balance Activities'!$C$398:$C$446,'4. Material Balance Activities'!$M$398:$M$446,NA,0,1))*G2119)*(1-F2119)</f>
        <v>36.124704000000001</v>
      </c>
      <c r="J2119" s="105" t="s">
        <v>214</v>
      </c>
      <c r="K2119" s="83" t="s">
        <v>214</v>
      </c>
      <c r="L2119" s="102" cm="1">
        <f t="array" ref="L2119">((_xlfn.XLOOKUP(B2119,'4. Material Balance Activities'!$C$398:$C$446,'4. Material Balance Activities'!$J$398:$J$446,NA,0,1)-_xlfn.XLOOKUP(B2119,'4. Material Balance Activities'!$C$398:$C$446,'4. Material Balance Activities'!$P$398:$P$446,NA,0,1))*G2119)*(1-F2119)</f>
        <v>0.14566412903225806</v>
      </c>
      <c r="M2119" s="105" t="s">
        <v>214</v>
      </c>
      <c r="N2119" s="83" t="s">
        <v>214</v>
      </c>
    </row>
    <row r="2120" spans="1:14" x14ac:dyDescent="0.25">
      <c r="A2120" s="79" t="s">
        <v>394</v>
      </c>
      <c r="B2120" s="133" t="s">
        <v>316</v>
      </c>
      <c r="C2120" s="137" t="s">
        <v>181</v>
      </c>
      <c r="D2120" s="81" t="str">
        <f>IFERROR(IF(C2120="No CAS","",INDEX('DEQ Pollutant List'!$C$7:$C$611,MATCH('5. Pollutant Emissions - MB'!C2120,'DEQ Pollutant List'!$B$7:$B$611,0))),"")</f>
        <v>Ethyl benzene</v>
      </c>
      <c r="E2120" s="115"/>
      <c r="F2120" s="138">
        <v>0</v>
      </c>
      <c r="G2120" s="139">
        <v>3.0000000000000001E-3</v>
      </c>
      <c r="H2120" s="104"/>
      <c r="I2120" s="102" cm="1">
        <f t="array" ref="I2120">((_xlfn.XLOOKUP(B2120,'4. Material Balance Activities'!$C$398:$C$446,'4. Material Balance Activities'!$G$398:$G$446,NA,0,1)-_xlfn.XLOOKUP(B2120,'4. Material Balance Activities'!$C$398:$C$446,'4. Material Balance Activities'!$M$398:$M$446,NA,0,1))*G2120)*(1-F2120)</f>
        <v>5.4187056</v>
      </c>
      <c r="J2120" s="105" t="s">
        <v>214</v>
      </c>
      <c r="K2120" s="83" t="s">
        <v>214</v>
      </c>
      <c r="L2120" s="102" cm="1">
        <f t="array" ref="L2120">((_xlfn.XLOOKUP(B2120,'4. Material Balance Activities'!$C$398:$C$446,'4. Material Balance Activities'!$J$398:$J$446,NA,0,1)-_xlfn.XLOOKUP(B2120,'4. Material Balance Activities'!$C$398:$C$446,'4. Material Balance Activities'!$P$398:$P$446,NA,0,1))*G2120)*(1-F2120)</f>
        <v>2.1849619354838711E-2</v>
      </c>
      <c r="M2120" s="105" t="s">
        <v>214</v>
      </c>
      <c r="N2120" s="83" t="s">
        <v>214</v>
      </c>
    </row>
    <row r="2121" spans="1:14" x14ac:dyDescent="0.25">
      <c r="A2121" s="79" t="s">
        <v>394</v>
      </c>
      <c r="B2121" s="133" t="s">
        <v>316</v>
      </c>
      <c r="C2121" s="137" t="s">
        <v>428</v>
      </c>
      <c r="D2121" s="81" t="str">
        <f>IFERROR(IF(C2121="No CAS","",INDEX('DEQ Pollutant List'!$C$7:$C$611,MATCH('5. Pollutant Emissions - MB'!C2121,'DEQ Pollutant List'!$B$7:$B$611,0))),"")</f>
        <v>Isopropylbenzene (cumene)</v>
      </c>
      <c r="E2121" s="115"/>
      <c r="F2121" s="138">
        <v>0</v>
      </c>
      <c r="G2121" s="139">
        <v>1E-3</v>
      </c>
      <c r="H2121" s="104"/>
      <c r="I2121" s="102" cm="1">
        <f t="array" ref="I2121">((_xlfn.XLOOKUP(B2121,'4. Material Balance Activities'!$C$398:$C$446,'4. Material Balance Activities'!$G$398:$G$446,NA,0,1)-_xlfn.XLOOKUP(B2121,'4. Material Balance Activities'!$C$398:$C$446,'4. Material Balance Activities'!$M$398:$M$446,NA,0,1))*G2121)*(1-F2121)</f>
        <v>1.8062352000000002</v>
      </c>
      <c r="J2121" s="105" t="s">
        <v>214</v>
      </c>
      <c r="K2121" s="83" t="s">
        <v>214</v>
      </c>
      <c r="L2121" s="102" cm="1">
        <f t="array" ref="L2121">((_xlfn.XLOOKUP(B2121,'4. Material Balance Activities'!$C$398:$C$446,'4. Material Balance Activities'!$J$398:$J$446,NA,0,1)-_xlfn.XLOOKUP(B2121,'4. Material Balance Activities'!$C$398:$C$446,'4. Material Balance Activities'!$P$398:$P$446,NA,0,1))*G2121)*(1-F2121)</f>
        <v>7.2832064516129037E-3</v>
      </c>
      <c r="M2121" s="105" t="s">
        <v>214</v>
      </c>
      <c r="N2121" s="83" t="s">
        <v>214</v>
      </c>
    </row>
    <row r="2122" spans="1:14" x14ac:dyDescent="0.25">
      <c r="A2122" s="79" t="s">
        <v>394</v>
      </c>
      <c r="B2122" s="133" t="s">
        <v>316</v>
      </c>
      <c r="C2122" s="137" t="s">
        <v>156</v>
      </c>
      <c r="D2122" s="81" t="str">
        <f>IFERROR(IF(C2122="No CAS","",INDEX('DEQ Pollutant List'!$C$7:$C$611,MATCH('5. Pollutant Emissions - MB'!C2122,'DEQ Pollutant List'!$B$7:$B$611,0))),"")</f>
        <v>Formaldehyde</v>
      </c>
      <c r="E2122" s="115"/>
      <c r="F2122" s="138">
        <v>0</v>
      </c>
      <c r="G2122" s="139">
        <v>1.1999999999999999E-3</v>
      </c>
      <c r="H2122" s="104"/>
      <c r="I2122" s="102" cm="1">
        <f t="array" ref="I2122">((_xlfn.XLOOKUP(B2122,'4. Material Balance Activities'!$C$398:$C$446,'4. Material Balance Activities'!$G$398:$G$446,NA,0,1)-_xlfn.XLOOKUP(B2122,'4. Material Balance Activities'!$C$398:$C$446,'4. Material Balance Activities'!$M$398:$M$446,NA,0,1))*G2122)*(1-F2122)</f>
        <v>2.16748224</v>
      </c>
      <c r="J2122" s="105" t="s">
        <v>214</v>
      </c>
      <c r="K2122" s="83" t="s">
        <v>214</v>
      </c>
      <c r="L2122" s="102" cm="1">
        <f t="array" ref="L2122">((_xlfn.XLOOKUP(B2122,'4. Material Balance Activities'!$C$398:$C$446,'4. Material Balance Activities'!$J$398:$J$446,NA,0,1)-_xlfn.XLOOKUP(B2122,'4. Material Balance Activities'!$C$398:$C$446,'4. Material Balance Activities'!$P$398:$P$446,NA,0,1))*G2122)*(1-F2122)</f>
        <v>8.7398477419354838E-3</v>
      </c>
      <c r="M2122" s="105" t="s">
        <v>214</v>
      </c>
      <c r="N2122" s="83" t="s">
        <v>214</v>
      </c>
    </row>
    <row r="2123" spans="1:14" x14ac:dyDescent="0.25">
      <c r="A2123" s="79" t="s">
        <v>394</v>
      </c>
      <c r="B2123" s="133" t="s">
        <v>316</v>
      </c>
      <c r="C2123" s="137" t="s">
        <v>430</v>
      </c>
      <c r="D2123" s="81" t="str">
        <f>IFERROR(IF(C2123="No CAS","",INDEX('DEQ Pollutant List'!$C$7:$C$611,MATCH('5. Pollutant Emissions - MB'!C2123,'DEQ Pollutant List'!$B$7:$B$611,0))),"")</f>
        <v>n-Butyl alcohol</v>
      </c>
      <c r="E2123" s="115"/>
      <c r="F2123" s="138">
        <v>0</v>
      </c>
      <c r="G2123" s="139">
        <v>0.06</v>
      </c>
      <c r="H2123" s="104"/>
      <c r="I2123" s="102" cm="1">
        <f t="array" ref="I2123">((_xlfn.XLOOKUP(B2123,'4. Material Balance Activities'!$C$398:$C$446,'4. Material Balance Activities'!$G$398:$G$446,NA,0,1)-_xlfn.XLOOKUP(B2123,'4. Material Balance Activities'!$C$398:$C$446,'4. Material Balance Activities'!$M$398:$M$446,NA,0,1))*G2123)*(1-F2123)</f>
        <v>108.374112</v>
      </c>
      <c r="J2123" s="105" t="s">
        <v>214</v>
      </c>
      <c r="K2123" s="83" t="s">
        <v>214</v>
      </c>
      <c r="L2123" s="102" cm="1">
        <f t="array" ref="L2123">((_xlfn.XLOOKUP(B2123,'4. Material Balance Activities'!$C$398:$C$446,'4. Material Balance Activities'!$J$398:$J$446,NA,0,1)-_xlfn.XLOOKUP(B2123,'4. Material Balance Activities'!$C$398:$C$446,'4. Material Balance Activities'!$P$398:$P$446,NA,0,1))*G2123)*(1-F2123)</f>
        <v>0.43699238709677418</v>
      </c>
      <c r="M2123" s="105" t="s">
        <v>214</v>
      </c>
      <c r="N2123" s="83" t="s">
        <v>214</v>
      </c>
    </row>
    <row r="2124" spans="1:14" x14ac:dyDescent="0.25">
      <c r="A2124" s="79" t="s">
        <v>394</v>
      </c>
      <c r="B2124" s="133" t="s">
        <v>316</v>
      </c>
      <c r="C2124" s="137" t="s">
        <v>432</v>
      </c>
      <c r="D2124" s="81" t="str">
        <f>IFERROR(IF(C2124="No CAS","",INDEX('DEQ Pollutant List'!$C$7:$C$611,MATCH('5. Pollutant Emissions - MB'!C2124,'DEQ Pollutant List'!$B$7:$B$611,0))),"")</f>
        <v>Propylene glycol monomethyl ether acetate</v>
      </c>
      <c r="E2124" s="115"/>
      <c r="F2124" s="138">
        <v>0</v>
      </c>
      <c r="G2124" s="139">
        <v>0.01</v>
      </c>
      <c r="H2124" s="104"/>
      <c r="I2124" s="102" cm="1">
        <f t="array" ref="I2124">((_xlfn.XLOOKUP(B2124,'4. Material Balance Activities'!$C$398:$C$446,'4. Material Balance Activities'!$G$398:$G$446,NA,0,1)-_xlfn.XLOOKUP(B2124,'4. Material Balance Activities'!$C$398:$C$446,'4. Material Balance Activities'!$M$398:$M$446,NA,0,1))*G2124)*(1-F2124)</f>
        <v>18.062352000000001</v>
      </c>
      <c r="J2124" s="105" t="s">
        <v>214</v>
      </c>
      <c r="K2124" s="83" t="s">
        <v>214</v>
      </c>
      <c r="L2124" s="102" cm="1">
        <f t="array" ref="L2124">((_xlfn.XLOOKUP(B2124,'4. Material Balance Activities'!$C$398:$C$446,'4. Material Balance Activities'!$J$398:$J$446,NA,0,1)-_xlfn.XLOOKUP(B2124,'4. Material Balance Activities'!$C$398:$C$446,'4. Material Balance Activities'!$P$398:$P$446,NA,0,1))*G2124)*(1-F2124)</f>
        <v>7.283206451612903E-2</v>
      </c>
      <c r="M2124" s="105" t="s">
        <v>214</v>
      </c>
      <c r="N2124" s="83" t="s">
        <v>214</v>
      </c>
    </row>
    <row r="2125" spans="1:14" x14ac:dyDescent="0.25">
      <c r="A2125" s="79" t="s">
        <v>394</v>
      </c>
      <c r="B2125" s="133" t="s">
        <v>317</v>
      </c>
      <c r="C2125" s="137" t="s">
        <v>191</v>
      </c>
      <c r="D2125" s="81" t="str">
        <f>IFERROR(IF(C2125="No CAS","",INDEX('DEQ Pollutant List'!$C$7:$C$611,MATCH('5. Pollutant Emissions - MB'!C2125,'DEQ Pollutant List'!$B$7:$B$611,0))),"")</f>
        <v>Xylene (mixture), including m-xylene, o-xylene, p-xylene</v>
      </c>
      <c r="E2125" s="115"/>
      <c r="F2125" s="138">
        <v>0</v>
      </c>
      <c r="G2125" s="139">
        <v>0.01</v>
      </c>
      <c r="H2125" s="104"/>
      <c r="I2125" s="102" cm="1">
        <f t="array" ref="I2125">((_xlfn.XLOOKUP(B2125,'4. Material Balance Activities'!$C$398:$C$446,'4. Material Balance Activities'!$G$398:$G$446,NA,0,1)-_xlfn.XLOOKUP(B2125,'4. Material Balance Activities'!$C$398:$C$446,'4. Material Balance Activities'!$M$398:$M$446,NA,0,1))*G2125)*(1-F2125)</f>
        <v>25.820553000000004</v>
      </c>
      <c r="J2125" s="105" t="s">
        <v>214</v>
      </c>
      <c r="K2125" s="83" t="s">
        <v>214</v>
      </c>
      <c r="L2125" s="102" cm="1">
        <f t="array" ref="L2125">((_xlfn.XLOOKUP(B2125,'4. Material Balance Activities'!$C$398:$C$446,'4. Material Balance Activities'!$J$398:$J$446,NA,0,1)-_xlfn.XLOOKUP(B2125,'4. Material Balance Activities'!$C$398:$C$446,'4. Material Balance Activities'!$P$398:$P$446,NA,0,1))*G2125)*(1-F2125)</f>
        <v>0.10411513306451615</v>
      </c>
      <c r="M2125" s="105" t="s">
        <v>214</v>
      </c>
      <c r="N2125" s="83" t="s">
        <v>214</v>
      </c>
    </row>
    <row r="2126" spans="1:14" x14ac:dyDescent="0.25">
      <c r="A2126" s="79" t="s">
        <v>394</v>
      </c>
      <c r="B2126" s="133" t="s">
        <v>317</v>
      </c>
      <c r="C2126" s="137" t="s">
        <v>156</v>
      </c>
      <c r="D2126" s="81" t="str">
        <f>IFERROR(IF(C2126="No CAS","",INDEX('DEQ Pollutant List'!$C$7:$C$611,MATCH('5. Pollutant Emissions - MB'!C2126,'DEQ Pollutant List'!$B$7:$B$611,0))),"")</f>
        <v>Formaldehyde</v>
      </c>
      <c r="E2126" s="115"/>
      <c r="F2126" s="138">
        <v>0</v>
      </c>
      <c r="G2126" s="139">
        <v>1E-3</v>
      </c>
      <c r="H2126" s="104"/>
      <c r="I2126" s="102" cm="1">
        <f t="array" ref="I2126">((_xlfn.XLOOKUP(B2126,'4. Material Balance Activities'!$C$398:$C$446,'4. Material Balance Activities'!$G$398:$G$446,NA,0,1)-_xlfn.XLOOKUP(B2126,'4. Material Balance Activities'!$C$398:$C$446,'4. Material Balance Activities'!$M$398:$M$446,NA,0,1))*G2126)*(1-F2126)</f>
        <v>2.5820553000000004</v>
      </c>
      <c r="J2126" s="105" t="s">
        <v>214</v>
      </c>
      <c r="K2126" s="83" t="s">
        <v>214</v>
      </c>
      <c r="L2126" s="102" cm="1">
        <f t="array" ref="L2126">((_xlfn.XLOOKUP(B2126,'4. Material Balance Activities'!$C$398:$C$446,'4. Material Balance Activities'!$J$398:$J$446,NA,0,1)-_xlfn.XLOOKUP(B2126,'4. Material Balance Activities'!$C$398:$C$446,'4. Material Balance Activities'!$P$398:$P$446,NA,0,1))*G2126)*(1-F2126)</f>
        <v>1.0411513306451615E-2</v>
      </c>
      <c r="M2126" s="105" t="s">
        <v>214</v>
      </c>
      <c r="N2126" s="83" t="s">
        <v>214</v>
      </c>
    </row>
    <row r="2127" spans="1:14" x14ac:dyDescent="0.25">
      <c r="A2127" s="79" t="s">
        <v>394</v>
      </c>
      <c r="B2127" s="133" t="s">
        <v>317</v>
      </c>
      <c r="C2127" s="137" t="s">
        <v>431</v>
      </c>
      <c r="D2127" s="81" t="str">
        <f>IFERROR(IF(C2127="No CAS","",INDEX('DEQ Pollutant List'!$C$7:$C$611,MATCH('5. Pollutant Emissions - MB'!C2127,'DEQ Pollutant List'!$B$7:$B$611,0))),"")</f>
        <v>1,2,4-Trimethylbenzene</v>
      </c>
      <c r="E2127" s="115"/>
      <c r="F2127" s="138">
        <v>0</v>
      </c>
      <c r="G2127" s="139">
        <v>0.01</v>
      </c>
      <c r="H2127" s="104"/>
      <c r="I2127" s="102" cm="1">
        <f t="array" ref="I2127">((_xlfn.XLOOKUP(B2127,'4. Material Balance Activities'!$C$398:$C$446,'4. Material Balance Activities'!$G$398:$G$446,NA,0,1)-_xlfn.XLOOKUP(B2127,'4. Material Balance Activities'!$C$398:$C$446,'4. Material Balance Activities'!$M$398:$M$446,NA,0,1))*G2127)*(1-F2127)</f>
        <v>25.820553000000004</v>
      </c>
      <c r="J2127" s="105" t="s">
        <v>214</v>
      </c>
      <c r="K2127" s="83" t="s">
        <v>214</v>
      </c>
      <c r="L2127" s="102" cm="1">
        <f t="array" ref="L2127">((_xlfn.XLOOKUP(B2127,'4. Material Balance Activities'!$C$398:$C$446,'4. Material Balance Activities'!$J$398:$J$446,NA,0,1)-_xlfn.XLOOKUP(B2127,'4. Material Balance Activities'!$C$398:$C$446,'4. Material Balance Activities'!$P$398:$P$446,NA,0,1))*G2127)*(1-F2127)</f>
        <v>0.10411513306451615</v>
      </c>
      <c r="M2127" s="105" t="s">
        <v>214</v>
      </c>
      <c r="N2127" s="83" t="s">
        <v>214</v>
      </c>
    </row>
    <row r="2128" spans="1:14" x14ac:dyDescent="0.25">
      <c r="A2128" s="79" t="s">
        <v>394</v>
      </c>
      <c r="B2128" s="133" t="s">
        <v>317</v>
      </c>
      <c r="C2128" s="137" t="s">
        <v>437</v>
      </c>
      <c r="D2128" s="81" t="str">
        <f>IFERROR(IF(C2128="No CAS","",INDEX('DEQ Pollutant List'!$C$7:$C$611,MATCH('5. Pollutant Emissions - MB'!C2128,'DEQ Pollutant List'!$B$7:$B$611,0))),"")</f>
        <v>1,3,5-Trimethylbenzene</v>
      </c>
      <c r="E2128" s="115"/>
      <c r="F2128" s="138">
        <v>0</v>
      </c>
      <c r="G2128" s="139">
        <v>0.01</v>
      </c>
      <c r="H2128" s="104"/>
      <c r="I2128" s="102" cm="1">
        <f t="array" ref="I2128">((_xlfn.XLOOKUP(B2128,'4. Material Balance Activities'!$C$398:$C$446,'4. Material Balance Activities'!$G$398:$G$446,NA,0,1)-_xlfn.XLOOKUP(B2128,'4. Material Balance Activities'!$C$398:$C$446,'4. Material Balance Activities'!$M$398:$M$446,NA,0,1))*G2128)*(1-F2128)</f>
        <v>25.820553000000004</v>
      </c>
      <c r="J2128" s="105" t="s">
        <v>214</v>
      </c>
      <c r="K2128" s="83" t="s">
        <v>214</v>
      </c>
      <c r="L2128" s="102" cm="1">
        <f t="array" ref="L2128">((_xlfn.XLOOKUP(B2128,'4. Material Balance Activities'!$C$398:$C$446,'4. Material Balance Activities'!$J$398:$J$446,NA,0,1)-_xlfn.XLOOKUP(B2128,'4. Material Balance Activities'!$C$398:$C$446,'4. Material Balance Activities'!$P$398:$P$446,NA,0,1))*G2128)*(1-F2128)</f>
        <v>0.10411513306451615</v>
      </c>
      <c r="M2128" s="105" t="s">
        <v>214</v>
      </c>
      <c r="N2128" s="83" t="s">
        <v>214</v>
      </c>
    </row>
    <row r="2129" spans="1:14" x14ac:dyDescent="0.25">
      <c r="A2129" s="79" t="s">
        <v>394</v>
      </c>
      <c r="B2129" s="133" t="s">
        <v>317</v>
      </c>
      <c r="C2129" s="137" t="s">
        <v>181</v>
      </c>
      <c r="D2129" s="81" t="str">
        <f>IFERROR(IF(C2129="No CAS","",INDEX('DEQ Pollutant List'!$C$7:$C$611,MATCH('5. Pollutant Emissions - MB'!C2129,'DEQ Pollutant List'!$B$7:$B$611,0))),"")</f>
        <v>Ethyl benzene</v>
      </c>
      <c r="E2129" s="115"/>
      <c r="F2129" s="138">
        <v>0</v>
      </c>
      <c r="G2129" s="139">
        <v>1E-3</v>
      </c>
      <c r="H2129" s="104"/>
      <c r="I2129" s="102" cm="1">
        <f t="array" ref="I2129">((_xlfn.XLOOKUP(B2129,'4. Material Balance Activities'!$C$398:$C$446,'4. Material Balance Activities'!$G$398:$G$446,NA,0,1)-_xlfn.XLOOKUP(B2129,'4. Material Balance Activities'!$C$398:$C$446,'4. Material Balance Activities'!$M$398:$M$446,NA,0,1))*G2129)*(1-F2129)</f>
        <v>2.5820553000000004</v>
      </c>
      <c r="J2129" s="105" t="s">
        <v>214</v>
      </c>
      <c r="K2129" s="83" t="s">
        <v>214</v>
      </c>
      <c r="L2129" s="102" cm="1">
        <f t="array" ref="L2129">((_xlfn.XLOOKUP(B2129,'4. Material Balance Activities'!$C$398:$C$446,'4. Material Balance Activities'!$J$398:$J$446,NA,0,1)-_xlfn.XLOOKUP(B2129,'4. Material Balance Activities'!$C$398:$C$446,'4. Material Balance Activities'!$P$398:$P$446,NA,0,1))*G2129)*(1-F2129)</f>
        <v>1.0411513306451615E-2</v>
      </c>
      <c r="M2129" s="105" t="s">
        <v>214</v>
      </c>
      <c r="N2129" s="83" t="s">
        <v>214</v>
      </c>
    </row>
    <row r="2130" spans="1:14" x14ac:dyDescent="0.25">
      <c r="A2130" s="79" t="s">
        <v>394</v>
      </c>
      <c r="B2130" s="133" t="s">
        <v>317</v>
      </c>
      <c r="C2130" s="137" t="s">
        <v>428</v>
      </c>
      <c r="D2130" s="81" t="str">
        <f>IFERROR(IF(C2130="No CAS","",INDEX('DEQ Pollutant List'!$C$7:$C$611,MATCH('5. Pollutant Emissions - MB'!C2130,'DEQ Pollutant List'!$B$7:$B$611,0))),"")</f>
        <v>Isopropylbenzene (cumene)</v>
      </c>
      <c r="E2130" s="115"/>
      <c r="F2130" s="138">
        <v>0</v>
      </c>
      <c r="G2130" s="139">
        <v>2E-3</v>
      </c>
      <c r="H2130" s="104"/>
      <c r="I2130" s="102" cm="1">
        <f t="array" ref="I2130">((_xlfn.XLOOKUP(B2130,'4. Material Balance Activities'!$C$398:$C$446,'4. Material Balance Activities'!$G$398:$G$446,NA,0,1)-_xlfn.XLOOKUP(B2130,'4. Material Balance Activities'!$C$398:$C$446,'4. Material Balance Activities'!$M$398:$M$446,NA,0,1))*G2130)*(1-F2130)</f>
        <v>5.1641106000000008</v>
      </c>
      <c r="J2130" s="105" t="s">
        <v>214</v>
      </c>
      <c r="K2130" s="83" t="s">
        <v>214</v>
      </c>
      <c r="L2130" s="102" cm="1">
        <f t="array" ref="L2130">((_xlfn.XLOOKUP(B2130,'4. Material Balance Activities'!$C$398:$C$446,'4. Material Balance Activities'!$J$398:$J$446,NA,0,1)-_xlfn.XLOOKUP(B2130,'4. Material Balance Activities'!$C$398:$C$446,'4. Material Balance Activities'!$P$398:$P$446,NA,0,1))*G2130)*(1-F2130)</f>
        <v>2.082302661290323E-2</v>
      </c>
      <c r="M2130" s="105" t="s">
        <v>214</v>
      </c>
      <c r="N2130" s="83" t="s">
        <v>214</v>
      </c>
    </row>
    <row r="2131" spans="1:14" x14ac:dyDescent="0.25">
      <c r="A2131" s="79" t="s">
        <v>394</v>
      </c>
      <c r="B2131" s="133" t="s">
        <v>317</v>
      </c>
      <c r="C2131" s="137" t="s">
        <v>432</v>
      </c>
      <c r="D2131" s="81" t="str">
        <f>IFERROR(IF(C2131="No CAS","",INDEX('DEQ Pollutant List'!$C$7:$C$611,MATCH('5. Pollutant Emissions - MB'!C2131,'DEQ Pollutant List'!$B$7:$B$611,0))),"")</f>
        <v>Propylene glycol monomethyl ether acetate</v>
      </c>
      <c r="E2131" s="115"/>
      <c r="F2131" s="138">
        <v>0</v>
      </c>
      <c r="G2131" s="139">
        <v>0.02</v>
      </c>
      <c r="H2131" s="104"/>
      <c r="I2131" s="102" cm="1">
        <f t="array" ref="I2131">((_xlfn.XLOOKUP(B2131,'4. Material Balance Activities'!$C$398:$C$446,'4. Material Balance Activities'!$G$398:$G$446,NA,0,1)-_xlfn.XLOOKUP(B2131,'4. Material Balance Activities'!$C$398:$C$446,'4. Material Balance Activities'!$M$398:$M$446,NA,0,1))*G2131)*(1-F2131)</f>
        <v>51.641106000000008</v>
      </c>
      <c r="J2131" s="105" t="s">
        <v>214</v>
      </c>
      <c r="K2131" s="83" t="s">
        <v>214</v>
      </c>
      <c r="L2131" s="102" cm="1">
        <f t="array" ref="L2131">((_xlfn.XLOOKUP(B2131,'4. Material Balance Activities'!$C$398:$C$446,'4. Material Balance Activities'!$J$398:$J$446,NA,0,1)-_xlfn.XLOOKUP(B2131,'4. Material Balance Activities'!$C$398:$C$446,'4. Material Balance Activities'!$P$398:$P$446,NA,0,1))*G2131)*(1-F2131)</f>
        <v>0.20823026612903231</v>
      </c>
      <c r="M2131" s="105" t="s">
        <v>214</v>
      </c>
      <c r="N2131" s="83" t="s">
        <v>214</v>
      </c>
    </row>
    <row r="2132" spans="1:14" x14ac:dyDescent="0.25">
      <c r="A2132" s="79" t="s">
        <v>394</v>
      </c>
      <c r="B2132" s="133" t="s">
        <v>317</v>
      </c>
      <c r="C2132" s="137" t="s">
        <v>436</v>
      </c>
      <c r="D2132" s="81" t="str">
        <f>IFERROR(IF(C2132="No CAS","",INDEX('DEQ Pollutant List'!$C$7:$C$611,MATCH('5. Pollutant Emissions - MB'!C2132,'DEQ Pollutant List'!$B$7:$B$611,0))),"")</f>
        <v>1,2,3-Trimethylbenzene</v>
      </c>
      <c r="E2132" s="115"/>
      <c r="F2132" s="138">
        <v>0</v>
      </c>
      <c r="G2132" s="139">
        <v>0.01</v>
      </c>
      <c r="H2132" s="104"/>
      <c r="I2132" s="102" cm="1">
        <f t="array" ref="I2132">((_xlfn.XLOOKUP(B2132,'4. Material Balance Activities'!$C$398:$C$446,'4. Material Balance Activities'!$G$398:$G$446,NA,0,1)-_xlfn.XLOOKUP(B2132,'4. Material Balance Activities'!$C$398:$C$446,'4. Material Balance Activities'!$M$398:$M$446,NA,0,1))*G2132)*(1-F2132)</f>
        <v>25.820553000000004</v>
      </c>
      <c r="J2132" s="105" t="s">
        <v>214</v>
      </c>
      <c r="K2132" s="83" t="s">
        <v>214</v>
      </c>
      <c r="L2132" s="102" cm="1">
        <f t="array" ref="L2132">((_xlfn.XLOOKUP(B2132,'4. Material Balance Activities'!$C$398:$C$446,'4. Material Balance Activities'!$J$398:$J$446,NA,0,1)-_xlfn.XLOOKUP(B2132,'4. Material Balance Activities'!$C$398:$C$446,'4. Material Balance Activities'!$P$398:$P$446,NA,0,1))*G2132)*(1-F2132)</f>
        <v>0.10411513306451615</v>
      </c>
      <c r="M2132" s="105" t="s">
        <v>214</v>
      </c>
      <c r="N2132" s="83" t="s">
        <v>214</v>
      </c>
    </row>
    <row r="2133" spans="1:14" x14ac:dyDescent="0.25">
      <c r="A2133" s="79" t="s">
        <v>394</v>
      </c>
      <c r="B2133" s="133" t="s">
        <v>318</v>
      </c>
      <c r="C2133" s="137" t="s">
        <v>156</v>
      </c>
      <c r="D2133" s="81" t="str">
        <f>IFERROR(IF(C2133="No CAS","",INDEX('DEQ Pollutant List'!$C$7:$C$611,MATCH('5. Pollutant Emissions - MB'!C2133,'DEQ Pollutant List'!$B$7:$B$611,0))),"")</f>
        <v>Formaldehyde</v>
      </c>
      <c r="E2133" s="115"/>
      <c r="F2133" s="138">
        <v>0</v>
      </c>
      <c r="G2133" s="139">
        <v>1E-3</v>
      </c>
      <c r="H2133" s="104"/>
      <c r="I2133" s="102" cm="1">
        <f t="array" ref="I2133">((_xlfn.XLOOKUP(B2133,'4. Material Balance Activities'!$C$398:$C$446,'4. Material Balance Activities'!$G$398:$G$446,NA,0,1)-_xlfn.XLOOKUP(B2133,'4. Material Balance Activities'!$C$398:$C$446,'4. Material Balance Activities'!$M$398:$M$446,NA,0,1))*G2133)*(1-F2133)</f>
        <v>0.44550000000000006</v>
      </c>
      <c r="J2133" s="105" t="s">
        <v>214</v>
      </c>
      <c r="K2133" s="83" t="s">
        <v>214</v>
      </c>
      <c r="L2133" s="102" cm="1">
        <f t="array" ref="L2133">((_xlfn.XLOOKUP(B2133,'4. Material Balance Activities'!$C$398:$C$446,'4. Material Balance Activities'!$J$398:$J$446,NA,0,1)-_xlfn.XLOOKUP(B2133,'4. Material Balance Activities'!$C$398:$C$446,'4. Material Balance Activities'!$P$398:$P$446,NA,0,1))*G2133)*(1-F2133)</f>
        <v>1.7963709677419357E-3</v>
      </c>
      <c r="M2133" s="105" t="s">
        <v>214</v>
      </c>
      <c r="N2133" s="83" t="s">
        <v>214</v>
      </c>
    </row>
    <row r="2134" spans="1:14" x14ac:dyDescent="0.25">
      <c r="A2134" s="79" t="s">
        <v>394</v>
      </c>
      <c r="B2134" s="133" t="s">
        <v>318</v>
      </c>
      <c r="C2134" s="137" t="s">
        <v>431</v>
      </c>
      <c r="D2134" s="81" t="str">
        <f>IFERROR(IF(C2134="No CAS","",INDEX('DEQ Pollutant List'!$C$7:$C$611,MATCH('5. Pollutant Emissions - MB'!C2134,'DEQ Pollutant List'!$B$7:$B$611,0))),"")</f>
        <v>1,2,4-Trimethylbenzene</v>
      </c>
      <c r="E2134" s="115"/>
      <c r="F2134" s="138">
        <v>0</v>
      </c>
      <c r="G2134" s="139">
        <v>0.01</v>
      </c>
      <c r="H2134" s="104"/>
      <c r="I2134" s="102" cm="1">
        <f t="array" ref="I2134">((_xlfn.XLOOKUP(B2134,'4. Material Balance Activities'!$C$398:$C$446,'4. Material Balance Activities'!$G$398:$G$446,NA,0,1)-_xlfn.XLOOKUP(B2134,'4. Material Balance Activities'!$C$398:$C$446,'4. Material Balance Activities'!$M$398:$M$446,NA,0,1))*G2134)*(1-F2134)</f>
        <v>4.455000000000001</v>
      </c>
      <c r="J2134" s="105" t="s">
        <v>214</v>
      </c>
      <c r="K2134" s="83" t="s">
        <v>214</v>
      </c>
      <c r="L2134" s="102" cm="1">
        <f t="array" ref="L2134">((_xlfn.XLOOKUP(B2134,'4. Material Balance Activities'!$C$398:$C$446,'4. Material Balance Activities'!$J$398:$J$446,NA,0,1)-_xlfn.XLOOKUP(B2134,'4. Material Balance Activities'!$C$398:$C$446,'4. Material Balance Activities'!$P$398:$P$446,NA,0,1))*G2134)*(1-F2134)</f>
        <v>1.7963709677419358E-2</v>
      </c>
      <c r="M2134" s="105" t="s">
        <v>214</v>
      </c>
      <c r="N2134" s="83" t="s">
        <v>214</v>
      </c>
    </row>
    <row r="2135" spans="1:14" x14ac:dyDescent="0.25">
      <c r="A2135" s="79" t="s">
        <v>394</v>
      </c>
      <c r="B2135" s="133" t="s">
        <v>318</v>
      </c>
      <c r="C2135" s="137" t="s">
        <v>437</v>
      </c>
      <c r="D2135" s="81" t="str">
        <f>IFERROR(IF(C2135="No CAS","",INDEX('DEQ Pollutant List'!$C$7:$C$611,MATCH('5. Pollutant Emissions - MB'!C2135,'DEQ Pollutant List'!$B$7:$B$611,0))),"")</f>
        <v>1,3,5-Trimethylbenzene</v>
      </c>
      <c r="E2135" s="115"/>
      <c r="F2135" s="138">
        <v>0</v>
      </c>
      <c r="G2135" s="139">
        <v>0.01</v>
      </c>
      <c r="H2135" s="104"/>
      <c r="I2135" s="102" cm="1">
        <f t="array" ref="I2135">((_xlfn.XLOOKUP(B2135,'4. Material Balance Activities'!$C$398:$C$446,'4. Material Balance Activities'!$G$398:$G$446,NA,0,1)-_xlfn.XLOOKUP(B2135,'4. Material Balance Activities'!$C$398:$C$446,'4. Material Balance Activities'!$M$398:$M$446,NA,0,1))*G2135)*(1-F2135)</f>
        <v>4.455000000000001</v>
      </c>
      <c r="J2135" s="105" t="s">
        <v>214</v>
      </c>
      <c r="K2135" s="83" t="s">
        <v>214</v>
      </c>
      <c r="L2135" s="102" cm="1">
        <f t="array" ref="L2135">((_xlfn.XLOOKUP(B2135,'4. Material Balance Activities'!$C$398:$C$446,'4. Material Balance Activities'!$J$398:$J$446,NA,0,1)-_xlfn.XLOOKUP(B2135,'4. Material Balance Activities'!$C$398:$C$446,'4. Material Balance Activities'!$P$398:$P$446,NA,0,1))*G2135)*(1-F2135)</f>
        <v>1.7963709677419358E-2</v>
      </c>
      <c r="M2135" s="105" t="s">
        <v>214</v>
      </c>
      <c r="N2135" s="83" t="s">
        <v>214</v>
      </c>
    </row>
    <row r="2136" spans="1:14" x14ac:dyDescent="0.25">
      <c r="A2136" s="79" t="s">
        <v>394</v>
      </c>
      <c r="B2136" s="133" t="s">
        <v>318</v>
      </c>
      <c r="C2136" s="137" t="s">
        <v>436</v>
      </c>
      <c r="D2136" s="81" t="str">
        <f>IFERROR(IF(C2136="No CAS","",INDEX('DEQ Pollutant List'!$C$7:$C$611,MATCH('5. Pollutant Emissions - MB'!C2136,'DEQ Pollutant List'!$B$7:$B$611,0))),"")</f>
        <v>1,2,3-Trimethylbenzene</v>
      </c>
      <c r="E2136" s="115"/>
      <c r="F2136" s="138">
        <v>0</v>
      </c>
      <c r="G2136" s="139">
        <v>3.0000000000000001E-3</v>
      </c>
      <c r="H2136" s="104"/>
      <c r="I2136" s="102" cm="1">
        <f t="array" ref="I2136">((_xlfn.XLOOKUP(B2136,'4. Material Balance Activities'!$C$398:$C$446,'4. Material Balance Activities'!$G$398:$G$446,NA,0,1)-_xlfn.XLOOKUP(B2136,'4. Material Balance Activities'!$C$398:$C$446,'4. Material Balance Activities'!$M$398:$M$446,NA,0,1))*G2136)*(1-F2136)</f>
        <v>1.3365000000000002</v>
      </c>
      <c r="J2136" s="105" t="s">
        <v>214</v>
      </c>
      <c r="K2136" s="83" t="s">
        <v>214</v>
      </c>
      <c r="L2136" s="102" cm="1">
        <f t="array" ref="L2136">((_xlfn.XLOOKUP(B2136,'4. Material Balance Activities'!$C$398:$C$446,'4. Material Balance Activities'!$J$398:$J$446,NA,0,1)-_xlfn.XLOOKUP(B2136,'4. Material Balance Activities'!$C$398:$C$446,'4. Material Balance Activities'!$P$398:$P$446,NA,0,1))*G2136)*(1-F2136)</f>
        <v>5.3891129032258072E-3</v>
      </c>
      <c r="M2136" s="105" t="s">
        <v>214</v>
      </c>
      <c r="N2136" s="83" t="s">
        <v>214</v>
      </c>
    </row>
    <row r="2137" spans="1:14" x14ac:dyDescent="0.25">
      <c r="A2137" s="79" t="s">
        <v>394</v>
      </c>
      <c r="B2137" s="133" t="s">
        <v>318</v>
      </c>
      <c r="C2137" s="137" t="s">
        <v>191</v>
      </c>
      <c r="D2137" s="81" t="str">
        <f>IFERROR(IF(C2137="No CAS","",INDEX('DEQ Pollutant List'!$C$7:$C$611,MATCH('5. Pollutant Emissions - MB'!C2137,'DEQ Pollutant List'!$B$7:$B$611,0))),"")</f>
        <v>Xylene (mixture), including m-xylene, o-xylene, p-xylene</v>
      </c>
      <c r="E2137" s="115"/>
      <c r="F2137" s="138">
        <v>0</v>
      </c>
      <c r="G2137" s="139">
        <v>0.02</v>
      </c>
      <c r="H2137" s="104"/>
      <c r="I2137" s="102" cm="1">
        <f t="array" ref="I2137">((_xlfn.XLOOKUP(B2137,'4. Material Balance Activities'!$C$398:$C$446,'4. Material Balance Activities'!$G$398:$G$446,NA,0,1)-_xlfn.XLOOKUP(B2137,'4. Material Balance Activities'!$C$398:$C$446,'4. Material Balance Activities'!$M$398:$M$446,NA,0,1))*G2137)*(1-F2137)</f>
        <v>8.9100000000000019</v>
      </c>
      <c r="J2137" s="105" t="s">
        <v>214</v>
      </c>
      <c r="K2137" s="83" t="s">
        <v>214</v>
      </c>
      <c r="L2137" s="102" cm="1">
        <f t="array" ref="L2137">((_xlfn.XLOOKUP(B2137,'4. Material Balance Activities'!$C$398:$C$446,'4. Material Balance Activities'!$J$398:$J$446,NA,0,1)-_xlfn.XLOOKUP(B2137,'4. Material Balance Activities'!$C$398:$C$446,'4. Material Balance Activities'!$P$398:$P$446,NA,0,1))*G2137)*(1-F2137)</f>
        <v>3.5927419354838716E-2</v>
      </c>
      <c r="M2137" s="105" t="s">
        <v>214</v>
      </c>
      <c r="N2137" s="83" t="s">
        <v>214</v>
      </c>
    </row>
    <row r="2138" spans="1:14" x14ac:dyDescent="0.25">
      <c r="A2138" s="79" t="s">
        <v>394</v>
      </c>
      <c r="B2138" s="133" t="s">
        <v>318</v>
      </c>
      <c r="C2138" s="137" t="s">
        <v>181</v>
      </c>
      <c r="D2138" s="81" t="str">
        <f>IFERROR(IF(C2138="No CAS","",INDEX('DEQ Pollutant List'!$C$7:$C$611,MATCH('5. Pollutant Emissions - MB'!C2138,'DEQ Pollutant List'!$B$7:$B$611,0))),"")</f>
        <v>Ethyl benzene</v>
      </c>
      <c r="E2138" s="115"/>
      <c r="F2138" s="138">
        <v>0</v>
      </c>
      <c r="G2138" s="139">
        <v>3.0000000000000001E-3</v>
      </c>
      <c r="H2138" s="104"/>
      <c r="I2138" s="102" cm="1">
        <f t="array" ref="I2138">((_xlfn.XLOOKUP(B2138,'4. Material Balance Activities'!$C$398:$C$446,'4. Material Balance Activities'!$G$398:$G$446,NA,0,1)-_xlfn.XLOOKUP(B2138,'4. Material Balance Activities'!$C$398:$C$446,'4. Material Balance Activities'!$M$398:$M$446,NA,0,1))*G2138)*(1-F2138)</f>
        <v>1.3365000000000002</v>
      </c>
      <c r="J2138" s="105" t="s">
        <v>214</v>
      </c>
      <c r="K2138" s="83" t="s">
        <v>214</v>
      </c>
      <c r="L2138" s="102" cm="1">
        <f t="array" ref="L2138">((_xlfn.XLOOKUP(B2138,'4. Material Balance Activities'!$C$398:$C$446,'4. Material Balance Activities'!$J$398:$J$446,NA,0,1)-_xlfn.XLOOKUP(B2138,'4. Material Balance Activities'!$C$398:$C$446,'4. Material Balance Activities'!$P$398:$P$446,NA,0,1))*G2138)*(1-F2138)</f>
        <v>5.3891129032258072E-3</v>
      </c>
      <c r="M2138" s="105" t="s">
        <v>214</v>
      </c>
      <c r="N2138" s="83" t="s">
        <v>214</v>
      </c>
    </row>
    <row r="2139" spans="1:14" x14ac:dyDescent="0.25">
      <c r="A2139" s="79" t="s">
        <v>394</v>
      </c>
      <c r="B2139" s="133" t="s">
        <v>318</v>
      </c>
      <c r="C2139" s="137" t="s">
        <v>428</v>
      </c>
      <c r="D2139" s="81" t="str">
        <f>IFERROR(IF(C2139="No CAS","",INDEX('DEQ Pollutant List'!$C$7:$C$611,MATCH('5. Pollutant Emissions - MB'!C2139,'DEQ Pollutant List'!$B$7:$B$611,0))),"")</f>
        <v>Isopropylbenzene (cumene)</v>
      </c>
      <c r="E2139" s="115"/>
      <c r="F2139" s="138">
        <v>0</v>
      </c>
      <c r="G2139" s="139">
        <v>1E-3</v>
      </c>
      <c r="H2139" s="104"/>
      <c r="I2139" s="102" cm="1">
        <f t="array" ref="I2139">((_xlfn.XLOOKUP(B2139,'4. Material Balance Activities'!$C$398:$C$446,'4. Material Balance Activities'!$G$398:$G$446,NA,0,1)-_xlfn.XLOOKUP(B2139,'4. Material Balance Activities'!$C$398:$C$446,'4. Material Balance Activities'!$M$398:$M$446,NA,0,1))*G2139)*(1-F2139)</f>
        <v>0.44550000000000006</v>
      </c>
      <c r="J2139" s="105" t="s">
        <v>214</v>
      </c>
      <c r="K2139" s="83" t="s">
        <v>214</v>
      </c>
      <c r="L2139" s="102" cm="1">
        <f t="array" ref="L2139">((_xlfn.XLOOKUP(B2139,'4. Material Balance Activities'!$C$398:$C$446,'4. Material Balance Activities'!$J$398:$J$446,NA,0,1)-_xlfn.XLOOKUP(B2139,'4. Material Balance Activities'!$C$398:$C$446,'4. Material Balance Activities'!$P$398:$P$446,NA,0,1))*G2139)*(1-F2139)</f>
        <v>1.7963709677419357E-3</v>
      </c>
      <c r="M2139" s="105" t="s">
        <v>214</v>
      </c>
      <c r="N2139" s="83" t="s">
        <v>214</v>
      </c>
    </row>
    <row r="2140" spans="1:14" x14ac:dyDescent="0.25">
      <c r="A2140" s="79" t="s">
        <v>394</v>
      </c>
      <c r="B2140" s="133" t="s">
        <v>318</v>
      </c>
      <c r="C2140" s="137" t="s">
        <v>430</v>
      </c>
      <c r="D2140" s="81" t="str">
        <f>IFERROR(IF(C2140="No CAS","",INDEX('DEQ Pollutant List'!$C$7:$C$611,MATCH('5. Pollutant Emissions - MB'!C2140,'DEQ Pollutant List'!$B$7:$B$611,0))),"")</f>
        <v>n-Butyl alcohol</v>
      </c>
      <c r="E2140" s="115"/>
      <c r="F2140" s="138">
        <v>0</v>
      </c>
      <c r="G2140" s="139">
        <v>0.06</v>
      </c>
      <c r="H2140" s="104"/>
      <c r="I2140" s="102" cm="1">
        <f t="array" ref="I2140">((_xlfn.XLOOKUP(B2140,'4. Material Balance Activities'!$C$398:$C$446,'4. Material Balance Activities'!$G$398:$G$446,NA,0,1)-_xlfn.XLOOKUP(B2140,'4. Material Balance Activities'!$C$398:$C$446,'4. Material Balance Activities'!$M$398:$M$446,NA,0,1))*G2140)*(1-F2140)</f>
        <v>26.730000000000004</v>
      </c>
      <c r="J2140" s="105" t="s">
        <v>214</v>
      </c>
      <c r="K2140" s="83" t="s">
        <v>214</v>
      </c>
      <c r="L2140" s="102" cm="1">
        <f t="array" ref="L2140">((_xlfn.XLOOKUP(B2140,'4. Material Balance Activities'!$C$398:$C$446,'4. Material Balance Activities'!$J$398:$J$446,NA,0,1)-_xlfn.XLOOKUP(B2140,'4. Material Balance Activities'!$C$398:$C$446,'4. Material Balance Activities'!$P$398:$P$446,NA,0,1))*G2140)*(1-F2140)</f>
        <v>0.10778225806451613</v>
      </c>
      <c r="M2140" s="105" t="s">
        <v>214</v>
      </c>
      <c r="N2140" s="83" t="s">
        <v>214</v>
      </c>
    </row>
    <row r="2141" spans="1:14" x14ac:dyDescent="0.25">
      <c r="A2141" s="79" t="s">
        <v>394</v>
      </c>
      <c r="B2141" s="133" t="s">
        <v>319</v>
      </c>
      <c r="C2141" s="137" t="s">
        <v>191</v>
      </c>
      <c r="D2141" s="81" t="str">
        <f>IFERROR(IF(C2141="No CAS","",INDEX('DEQ Pollutant List'!$C$7:$C$611,MATCH('5. Pollutant Emissions - MB'!C2141,'DEQ Pollutant List'!$B$7:$B$611,0))),"")</f>
        <v>Xylene (mixture), including m-xylene, o-xylene, p-xylene</v>
      </c>
      <c r="E2141" s="115"/>
      <c r="F2141" s="138">
        <v>0</v>
      </c>
      <c r="G2141" s="139">
        <v>0.02</v>
      </c>
      <c r="H2141" s="104"/>
      <c r="I2141" s="102" cm="1">
        <f t="array" ref="I2141">((_xlfn.XLOOKUP(B2141,'4. Material Balance Activities'!$C$398:$C$446,'4. Material Balance Activities'!$G$398:$G$446,NA,0,1)-_xlfn.XLOOKUP(B2141,'4. Material Balance Activities'!$C$398:$C$446,'4. Material Balance Activities'!$M$398:$M$446,NA,0,1))*G2141)*(1-F2141)</f>
        <v>5.7499200000000013</v>
      </c>
      <c r="J2141" s="105" t="s">
        <v>214</v>
      </c>
      <c r="K2141" s="83" t="s">
        <v>214</v>
      </c>
      <c r="L2141" s="102" cm="1">
        <f t="array" ref="L2141">((_xlfn.XLOOKUP(B2141,'4. Material Balance Activities'!$C$398:$C$446,'4. Material Balance Activities'!$J$398:$J$446,NA,0,1)-_xlfn.XLOOKUP(B2141,'4. Material Balance Activities'!$C$398:$C$446,'4. Material Balance Activities'!$P$398:$P$446,NA,0,1))*G2141)*(1-F2141)</f>
        <v>2.3185161290322585E-2</v>
      </c>
      <c r="M2141" s="105" t="s">
        <v>214</v>
      </c>
      <c r="N2141" s="83" t="s">
        <v>214</v>
      </c>
    </row>
    <row r="2142" spans="1:14" x14ac:dyDescent="0.25">
      <c r="A2142" s="79" t="s">
        <v>394</v>
      </c>
      <c r="B2142" s="133" t="s">
        <v>319</v>
      </c>
      <c r="C2142" s="137" t="s">
        <v>181</v>
      </c>
      <c r="D2142" s="81" t="str">
        <f>IFERROR(IF(C2142="No CAS","",INDEX('DEQ Pollutant List'!$C$7:$C$611,MATCH('5. Pollutant Emissions - MB'!C2142,'DEQ Pollutant List'!$B$7:$B$611,0))),"")</f>
        <v>Ethyl benzene</v>
      </c>
      <c r="E2142" s="115"/>
      <c r="F2142" s="138">
        <v>0</v>
      </c>
      <c r="G2142" s="139">
        <v>0.02</v>
      </c>
      <c r="H2142" s="104"/>
      <c r="I2142" s="102" cm="1">
        <f t="array" ref="I2142">((_xlfn.XLOOKUP(B2142,'4. Material Balance Activities'!$C$398:$C$446,'4. Material Balance Activities'!$G$398:$G$446,NA,0,1)-_xlfn.XLOOKUP(B2142,'4. Material Balance Activities'!$C$398:$C$446,'4. Material Balance Activities'!$M$398:$M$446,NA,0,1))*G2142)*(1-F2142)</f>
        <v>5.7499200000000013</v>
      </c>
      <c r="J2142" s="105" t="s">
        <v>214</v>
      </c>
      <c r="K2142" s="83" t="s">
        <v>214</v>
      </c>
      <c r="L2142" s="102" cm="1">
        <f t="array" ref="L2142">((_xlfn.XLOOKUP(B2142,'4. Material Balance Activities'!$C$398:$C$446,'4. Material Balance Activities'!$J$398:$J$446,NA,0,1)-_xlfn.XLOOKUP(B2142,'4. Material Balance Activities'!$C$398:$C$446,'4. Material Balance Activities'!$P$398:$P$446,NA,0,1))*G2142)*(1-F2142)</f>
        <v>2.3185161290322585E-2</v>
      </c>
      <c r="M2142" s="105" t="s">
        <v>214</v>
      </c>
      <c r="N2142" s="83" t="s">
        <v>214</v>
      </c>
    </row>
    <row r="2143" spans="1:14" x14ac:dyDescent="0.25">
      <c r="A2143" s="79" t="s">
        <v>394</v>
      </c>
      <c r="B2143" s="133" t="s">
        <v>319</v>
      </c>
      <c r="C2143" s="137" t="s">
        <v>156</v>
      </c>
      <c r="D2143" s="81" t="str">
        <f>IFERROR(IF(C2143="No CAS","",INDEX('DEQ Pollutant List'!$C$7:$C$611,MATCH('5. Pollutant Emissions - MB'!C2143,'DEQ Pollutant List'!$B$7:$B$611,0))),"")</f>
        <v>Formaldehyde</v>
      </c>
      <c r="E2143" s="115"/>
      <c r="F2143" s="138">
        <v>0</v>
      </c>
      <c r="G2143" s="139">
        <v>0.02</v>
      </c>
      <c r="H2143" s="104"/>
      <c r="I2143" s="102" cm="1">
        <f t="array" ref="I2143">((_xlfn.XLOOKUP(B2143,'4. Material Balance Activities'!$C$398:$C$446,'4. Material Balance Activities'!$G$398:$G$446,NA,0,1)-_xlfn.XLOOKUP(B2143,'4. Material Balance Activities'!$C$398:$C$446,'4. Material Balance Activities'!$M$398:$M$446,NA,0,1))*G2143)*(1-F2143)</f>
        <v>5.7499200000000013</v>
      </c>
      <c r="J2143" s="105" t="s">
        <v>214</v>
      </c>
      <c r="K2143" s="83" t="s">
        <v>214</v>
      </c>
      <c r="L2143" s="102" cm="1">
        <f t="array" ref="L2143">((_xlfn.XLOOKUP(B2143,'4. Material Balance Activities'!$C$398:$C$446,'4. Material Balance Activities'!$J$398:$J$446,NA,0,1)-_xlfn.XLOOKUP(B2143,'4. Material Balance Activities'!$C$398:$C$446,'4. Material Balance Activities'!$P$398:$P$446,NA,0,1))*G2143)*(1-F2143)</f>
        <v>2.3185161290322585E-2</v>
      </c>
      <c r="M2143" s="105" t="s">
        <v>214</v>
      </c>
      <c r="N2143" s="83" t="s">
        <v>214</v>
      </c>
    </row>
    <row r="2144" spans="1:14" x14ac:dyDescent="0.25">
      <c r="A2144" s="79" t="s">
        <v>394</v>
      </c>
      <c r="B2144" s="133" t="s">
        <v>319</v>
      </c>
      <c r="C2144" s="137" t="s">
        <v>431</v>
      </c>
      <c r="D2144" s="81" t="str">
        <f>IFERROR(IF(C2144="No CAS","",INDEX('DEQ Pollutant List'!$C$7:$C$611,MATCH('5. Pollutant Emissions - MB'!C2144,'DEQ Pollutant List'!$B$7:$B$611,0))),"")</f>
        <v>1,2,4-Trimethylbenzene</v>
      </c>
      <c r="E2144" s="115"/>
      <c r="F2144" s="138">
        <v>0</v>
      </c>
      <c r="G2144" s="139">
        <v>0.02</v>
      </c>
      <c r="H2144" s="104"/>
      <c r="I2144" s="102" cm="1">
        <f t="array" ref="I2144">((_xlfn.XLOOKUP(B2144,'4. Material Balance Activities'!$C$398:$C$446,'4. Material Balance Activities'!$G$398:$G$446,NA,0,1)-_xlfn.XLOOKUP(B2144,'4. Material Balance Activities'!$C$398:$C$446,'4. Material Balance Activities'!$M$398:$M$446,NA,0,1))*G2144)*(1-F2144)</f>
        <v>5.7499200000000013</v>
      </c>
      <c r="J2144" s="105" t="s">
        <v>214</v>
      </c>
      <c r="K2144" s="83" t="s">
        <v>214</v>
      </c>
      <c r="L2144" s="102" cm="1">
        <f t="array" ref="L2144">((_xlfn.XLOOKUP(B2144,'4. Material Balance Activities'!$C$398:$C$446,'4. Material Balance Activities'!$J$398:$J$446,NA,0,1)-_xlfn.XLOOKUP(B2144,'4. Material Balance Activities'!$C$398:$C$446,'4. Material Balance Activities'!$P$398:$P$446,NA,0,1))*G2144)*(1-F2144)</f>
        <v>2.3185161290322585E-2</v>
      </c>
      <c r="M2144" s="105" t="s">
        <v>214</v>
      </c>
      <c r="N2144" s="83" t="s">
        <v>214</v>
      </c>
    </row>
    <row r="2145" spans="1:14" x14ac:dyDescent="0.25">
      <c r="A2145" s="79" t="s">
        <v>394</v>
      </c>
      <c r="B2145" s="133" t="s">
        <v>319</v>
      </c>
      <c r="C2145" s="137" t="s">
        <v>437</v>
      </c>
      <c r="D2145" s="81" t="str">
        <f>IFERROR(IF(C2145="No CAS","",INDEX('DEQ Pollutant List'!$C$7:$C$611,MATCH('5. Pollutant Emissions - MB'!C2145,'DEQ Pollutant List'!$B$7:$B$611,0))),"")</f>
        <v>1,3,5-Trimethylbenzene</v>
      </c>
      <c r="E2145" s="115"/>
      <c r="F2145" s="138">
        <v>0</v>
      </c>
      <c r="G2145" s="139">
        <v>0.02</v>
      </c>
      <c r="H2145" s="104"/>
      <c r="I2145" s="102" cm="1">
        <f t="array" ref="I2145">((_xlfn.XLOOKUP(B2145,'4. Material Balance Activities'!$C$398:$C$446,'4. Material Balance Activities'!$G$398:$G$446,NA,0,1)-_xlfn.XLOOKUP(B2145,'4. Material Balance Activities'!$C$398:$C$446,'4. Material Balance Activities'!$M$398:$M$446,NA,0,1))*G2145)*(1-F2145)</f>
        <v>5.7499200000000013</v>
      </c>
      <c r="J2145" s="105" t="s">
        <v>214</v>
      </c>
      <c r="K2145" s="83" t="s">
        <v>214</v>
      </c>
      <c r="L2145" s="102" cm="1">
        <f t="array" ref="L2145">((_xlfn.XLOOKUP(B2145,'4. Material Balance Activities'!$C$398:$C$446,'4. Material Balance Activities'!$J$398:$J$446,NA,0,1)-_xlfn.XLOOKUP(B2145,'4. Material Balance Activities'!$C$398:$C$446,'4. Material Balance Activities'!$P$398:$P$446,NA,0,1))*G2145)*(1-F2145)</f>
        <v>2.3185161290322585E-2</v>
      </c>
      <c r="M2145" s="105" t="s">
        <v>214</v>
      </c>
      <c r="N2145" s="83" t="s">
        <v>214</v>
      </c>
    </row>
    <row r="2146" spans="1:14" x14ac:dyDescent="0.25">
      <c r="A2146" s="79" t="s">
        <v>394</v>
      </c>
      <c r="B2146" s="133" t="s">
        <v>319</v>
      </c>
      <c r="C2146" s="137" t="s">
        <v>428</v>
      </c>
      <c r="D2146" s="81" t="str">
        <f>IFERROR(IF(C2146="No CAS","",INDEX('DEQ Pollutant List'!$C$7:$C$611,MATCH('5. Pollutant Emissions - MB'!C2146,'DEQ Pollutant List'!$B$7:$B$611,0))),"")</f>
        <v>Isopropylbenzene (cumene)</v>
      </c>
      <c r="E2146" s="115"/>
      <c r="F2146" s="138">
        <v>0</v>
      </c>
      <c r="G2146" s="139">
        <v>0.02</v>
      </c>
      <c r="H2146" s="104"/>
      <c r="I2146" s="102" cm="1">
        <f t="array" ref="I2146">((_xlfn.XLOOKUP(B2146,'4. Material Balance Activities'!$C$398:$C$446,'4. Material Balance Activities'!$G$398:$G$446,NA,0,1)-_xlfn.XLOOKUP(B2146,'4. Material Balance Activities'!$C$398:$C$446,'4. Material Balance Activities'!$M$398:$M$446,NA,0,1))*G2146)*(1-F2146)</f>
        <v>5.7499200000000013</v>
      </c>
      <c r="J2146" s="105" t="s">
        <v>214</v>
      </c>
      <c r="K2146" s="83" t="s">
        <v>214</v>
      </c>
      <c r="L2146" s="102" cm="1">
        <f t="array" ref="L2146">((_xlfn.XLOOKUP(B2146,'4. Material Balance Activities'!$C$398:$C$446,'4. Material Balance Activities'!$J$398:$J$446,NA,0,1)-_xlfn.XLOOKUP(B2146,'4. Material Balance Activities'!$C$398:$C$446,'4. Material Balance Activities'!$P$398:$P$446,NA,0,1))*G2146)*(1-F2146)</f>
        <v>2.3185161290322585E-2</v>
      </c>
      <c r="M2146" s="105" t="s">
        <v>214</v>
      </c>
      <c r="N2146" s="83" t="s">
        <v>214</v>
      </c>
    </row>
    <row r="2147" spans="1:14" x14ac:dyDescent="0.25">
      <c r="A2147" s="79" t="s">
        <v>394</v>
      </c>
      <c r="B2147" s="133" t="s">
        <v>319</v>
      </c>
      <c r="C2147" s="137" t="s">
        <v>430</v>
      </c>
      <c r="D2147" s="81" t="str">
        <f>IFERROR(IF(C2147="No CAS","",INDEX('DEQ Pollutant List'!$C$7:$C$611,MATCH('5. Pollutant Emissions - MB'!C2147,'DEQ Pollutant List'!$B$7:$B$611,0))),"")</f>
        <v>n-Butyl alcohol</v>
      </c>
      <c r="E2147" s="115"/>
      <c r="F2147" s="138">
        <v>0</v>
      </c>
      <c r="G2147" s="139">
        <v>0.02</v>
      </c>
      <c r="H2147" s="104"/>
      <c r="I2147" s="102" cm="1">
        <f t="array" ref="I2147">((_xlfn.XLOOKUP(B2147,'4. Material Balance Activities'!$C$398:$C$446,'4. Material Balance Activities'!$G$398:$G$446,NA,0,1)-_xlfn.XLOOKUP(B2147,'4. Material Balance Activities'!$C$398:$C$446,'4. Material Balance Activities'!$M$398:$M$446,NA,0,1))*G2147)*(1-F2147)</f>
        <v>5.7499200000000013</v>
      </c>
      <c r="J2147" s="105" t="s">
        <v>214</v>
      </c>
      <c r="K2147" s="83" t="s">
        <v>214</v>
      </c>
      <c r="L2147" s="102" cm="1">
        <f t="array" ref="L2147">((_xlfn.XLOOKUP(B2147,'4. Material Balance Activities'!$C$398:$C$446,'4. Material Balance Activities'!$J$398:$J$446,NA,0,1)-_xlfn.XLOOKUP(B2147,'4. Material Balance Activities'!$C$398:$C$446,'4. Material Balance Activities'!$P$398:$P$446,NA,0,1))*G2147)*(1-F2147)</f>
        <v>2.3185161290322585E-2</v>
      </c>
      <c r="M2147" s="105" t="s">
        <v>214</v>
      </c>
      <c r="N2147" s="83" t="s">
        <v>214</v>
      </c>
    </row>
    <row r="2148" spans="1:14" x14ac:dyDescent="0.25">
      <c r="A2148" s="79" t="s">
        <v>394</v>
      </c>
      <c r="B2148" s="133" t="s">
        <v>319</v>
      </c>
      <c r="C2148" s="137" t="s">
        <v>436</v>
      </c>
      <c r="D2148" s="81" t="str">
        <f>IFERROR(IF(C2148="No CAS","",INDEX('DEQ Pollutant List'!$C$7:$C$611,MATCH('5. Pollutant Emissions - MB'!C2148,'DEQ Pollutant List'!$B$7:$B$611,0))),"")</f>
        <v>1,2,3-Trimethylbenzene</v>
      </c>
      <c r="E2148" s="115"/>
      <c r="F2148" s="138">
        <v>0</v>
      </c>
      <c r="G2148" s="139">
        <v>0.02</v>
      </c>
      <c r="H2148" s="104"/>
      <c r="I2148" s="102" cm="1">
        <f t="array" ref="I2148">((_xlfn.XLOOKUP(B2148,'4. Material Balance Activities'!$C$398:$C$446,'4. Material Balance Activities'!$G$398:$G$446,NA,0,1)-_xlfn.XLOOKUP(B2148,'4. Material Balance Activities'!$C$398:$C$446,'4. Material Balance Activities'!$M$398:$M$446,NA,0,1))*G2148)*(1-F2148)</f>
        <v>5.7499200000000013</v>
      </c>
      <c r="J2148" s="105" t="s">
        <v>214</v>
      </c>
      <c r="K2148" s="83" t="s">
        <v>214</v>
      </c>
      <c r="L2148" s="102" cm="1">
        <f t="array" ref="L2148">((_xlfn.XLOOKUP(B2148,'4. Material Balance Activities'!$C$398:$C$446,'4. Material Balance Activities'!$J$398:$J$446,NA,0,1)-_xlfn.XLOOKUP(B2148,'4. Material Balance Activities'!$C$398:$C$446,'4. Material Balance Activities'!$P$398:$P$446,NA,0,1))*G2148)*(1-F2148)</f>
        <v>2.3185161290322585E-2</v>
      </c>
      <c r="M2148" s="105" t="s">
        <v>214</v>
      </c>
      <c r="N2148" s="83" t="s">
        <v>214</v>
      </c>
    </row>
    <row r="2149" spans="1:14" x14ac:dyDescent="0.25">
      <c r="A2149" s="79" t="s">
        <v>394</v>
      </c>
      <c r="B2149" s="133" t="s">
        <v>320</v>
      </c>
      <c r="C2149" s="137" t="s">
        <v>181</v>
      </c>
      <c r="D2149" s="81" t="str">
        <f>IFERROR(IF(C2149="No CAS","",INDEX('DEQ Pollutant List'!$C$7:$C$611,MATCH('5. Pollutant Emissions - MB'!C2149,'DEQ Pollutant List'!$B$7:$B$611,0))),"")</f>
        <v>Ethyl benzene</v>
      </c>
      <c r="E2149" s="115"/>
      <c r="F2149" s="138">
        <v>0</v>
      </c>
      <c r="G2149" s="139">
        <v>1E-3</v>
      </c>
      <c r="H2149" s="104"/>
      <c r="I2149" s="102" cm="1">
        <f t="array" ref="I2149">((_xlfn.XLOOKUP(B2149,'4. Material Balance Activities'!$C$398:$C$446,'4. Material Balance Activities'!$G$398:$G$446,NA,0,1)-_xlfn.XLOOKUP(B2149,'4. Material Balance Activities'!$C$398:$C$446,'4. Material Balance Activities'!$M$398:$M$446,NA,0,1))*G2149)*(1-F2149)</f>
        <v>0.437085</v>
      </c>
      <c r="J2149" s="105" t="s">
        <v>214</v>
      </c>
      <c r="K2149" s="83" t="s">
        <v>214</v>
      </c>
      <c r="L2149" s="102" cm="1">
        <f t="array" ref="L2149">((_xlfn.XLOOKUP(B2149,'4. Material Balance Activities'!$C$398:$C$446,'4. Material Balance Activities'!$J$398:$J$446,NA,0,1)-_xlfn.XLOOKUP(B2149,'4. Material Balance Activities'!$C$398:$C$446,'4. Material Balance Activities'!$P$398:$P$446,NA,0,1))*G2149)*(1-F2149)</f>
        <v>1.7624395161290323E-3</v>
      </c>
      <c r="M2149" s="105" t="s">
        <v>214</v>
      </c>
      <c r="N2149" s="83" t="s">
        <v>214</v>
      </c>
    </row>
    <row r="2150" spans="1:14" x14ac:dyDescent="0.25">
      <c r="A2150" s="79" t="s">
        <v>394</v>
      </c>
      <c r="B2150" s="133" t="s">
        <v>320</v>
      </c>
      <c r="C2150" s="137" t="s">
        <v>191</v>
      </c>
      <c r="D2150" s="81" t="str">
        <f>IFERROR(IF(C2150="No CAS","",INDEX('DEQ Pollutant List'!$C$7:$C$611,MATCH('5. Pollutant Emissions - MB'!C2150,'DEQ Pollutant List'!$B$7:$B$611,0))),"")</f>
        <v>Xylene (mixture), including m-xylene, o-xylene, p-xylene</v>
      </c>
      <c r="E2150" s="115"/>
      <c r="F2150" s="138">
        <v>0</v>
      </c>
      <c r="G2150" s="139">
        <v>0.01</v>
      </c>
      <c r="H2150" s="104"/>
      <c r="I2150" s="102" cm="1">
        <f t="array" ref="I2150">((_xlfn.XLOOKUP(B2150,'4. Material Balance Activities'!$C$398:$C$446,'4. Material Balance Activities'!$G$398:$G$446,NA,0,1)-_xlfn.XLOOKUP(B2150,'4. Material Balance Activities'!$C$398:$C$446,'4. Material Balance Activities'!$M$398:$M$446,NA,0,1))*G2150)*(1-F2150)</f>
        <v>4.3708499999999999</v>
      </c>
      <c r="J2150" s="105" t="s">
        <v>214</v>
      </c>
      <c r="K2150" s="83" t="s">
        <v>214</v>
      </c>
      <c r="L2150" s="102" cm="1">
        <f t="array" ref="L2150">((_xlfn.XLOOKUP(B2150,'4. Material Balance Activities'!$C$398:$C$446,'4. Material Balance Activities'!$J$398:$J$446,NA,0,1)-_xlfn.XLOOKUP(B2150,'4. Material Balance Activities'!$C$398:$C$446,'4. Material Balance Activities'!$P$398:$P$446,NA,0,1))*G2150)*(1-F2150)</f>
        <v>1.7624395161290322E-2</v>
      </c>
      <c r="M2150" s="105" t="s">
        <v>214</v>
      </c>
      <c r="N2150" s="83" t="s">
        <v>214</v>
      </c>
    </row>
    <row r="2151" spans="1:14" x14ac:dyDescent="0.25">
      <c r="A2151" s="79" t="s">
        <v>394</v>
      </c>
      <c r="B2151" s="133" t="s">
        <v>320</v>
      </c>
      <c r="C2151" s="137" t="s">
        <v>156</v>
      </c>
      <c r="D2151" s="81" t="str">
        <f>IFERROR(IF(C2151="No CAS","",INDEX('DEQ Pollutant List'!$C$7:$C$611,MATCH('5. Pollutant Emissions - MB'!C2151,'DEQ Pollutant List'!$B$7:$B$611,0))),"")</f>
        <v>Formaldehyde</v>
      </c>
      <c r="E2151" s="115"/>
      <c r="F2151" s="138">
        <v>0</v>
      </c>
      <c r="G2151" s="139">
        <v>1E-3</v>
      </c>
      <c r="H2151" s="104"/>
      <c r="I2151" s="102" cm="1">
        <f t="array" ref="I2151">((_xlfn.XLOOKUP(B2151,'4. Material Balance Activities'!$C$398:$C$446,'4. Material Balance Activities'!$G$398:$G$446,NA,0,1)-_xlfn.XLOOKUP(B2151,'4. Material Balance Activities'!$C$398:$C$446,'4. Material Balance Activities'!$M$398:$M$446,NA,0,1))*G2151)*(1-F2151)</f>
        <v>0.437085</v>
      </c>
      <c r="J2151" s="105" t="s">
        <v>214</v>
      </c>
      <c r="K2151" s="83" t="s">
        <v>214</v>
      </c>
      <c r="L2151" s="102" cm="1">
        <f t="array" ref="L2151">((_xlfn.XLOOKUP(B2151,'4. Material Balance Activities'!$C$398:$C$446,'4. Material Balance Activities'!$J$398:$J$446,NA,0,1)-_xlfn.XLOOKUP(B2151,'4. Material Balance Activities'!$C$398:$C$446,'4. Material Balance Activities'!$P$398:$P$446,NA,0,1))*G2151)*(1-F2151)</f>
        <v>1.7624395161290323E-3</v>
      </c>
      <c r="M2151" s="105" t="s">
        <v>214</v>
      </c>
      <c r="N2151" s="83" t="s">
        <v>214</v>
      </c>
    </row>
    <row r="2152" spans="1:14" x14ac:dyDescent="0.25">
      <c r="A2152" s="79" t="s">
        <v>394</v>
      </c>
      <c r="B2152" s="133" t="s">
        <v>320</v>
      </c>
      <c r="C2152" s="137" t="s">
        <v>431</v>
      </c>
      <c r="D2152" s="81" t="str">
        <f>IFERROR(IF(C2152="No CAS","",INDEX('DEQ Pollutant List'!$C$7:$C$611,MATCH('5. Pollutant Emissions - MB'!C2152,'DEQ Pollutant List'!$B$7:$B$611,0))),"")</f>
        <v>1,2,4-Trimethylbenzene</v>
      </c>
      <c r="E2152" s="115"/>
      <c r="F2152" s="138">
        <v>0</v>
      </c>
      <c r="G2152" s="139">
        <v>0.01</v>
      </c>
      <c r="H2152" s="104"/>
      <c r="I2152" s="102" cm="1">
        <f t="array" ref="I2152">((_xlfn.XLOOKUP(B2152,'4. Material Balance Activities'!$C$398:$C$446,'4. Material Balance Activities'!$G$398:$G$446,NA,0,1)-_xlfn.XLOOKUP(B2152,'4. Material Balance Activities'!$C$398:$C$446,'4. Material Balance Activities'!$M$398:$M$446,NA,0,1))*G2152)*(1-F2152)</f>
        <v>4.3708499999999999</v>
      </c>
      <c r="J2152" s="105" t="s">
        <v>214</v>
      </c>
      <c r="K2152" s="83" t="s">
        <v>214</v>
      </c>
      <c r="L2152" s="102" cm="1">
        <f t="array" ref="L2152">((_xlfn.XLOOKUP(B2152,'4. Material Balance Activities'!$C$398:$C$446,'4. Material Balance Activities'!$J$398:$J$446,NA,0,1)-_xlfn.XLOOKUP(B2152,'4. Material Balance Activities'!$C$398:$C$446,'4. Material Balance Activities'!$P$398:$P$446,NA,0,1))*G2152)*(1-F2152)</f>
        <v>1.7624395161290322E-2</v>
      </c>
      <c r="M2152" s="105" t="s">
        <v>214</v>
      </c>
      <c r="N2152" s="83" t="s">
        <v>214</v>
      </c>
    </row>
    <row r="2153" spans="1:14" x14ac:dyDescent="0.25">
      <c r="A2153" s="79" t="s">
        <v>394</v>
      </c>
      <c r="B2153" s="133" t="s">
        <v>320</v>
      </c>
      <c r="C2153" s="137" t="s">
        <v>437</v>
      </c>
      <c r="D2153" s="81" t="str">
        <f>IFERROR(IF(C2153="No CAS","",INDEX('DEQ Pollutant List'!$C$7:$C$611,MATCH('5. Pollutant Emissions - MB'!C2153,'DEQ Pollutant List'!$B$7:$B$611,0))),"")</f>
        <v>1,3,5-Trimethylbenzene</v>
      </c>
      <c r="E2153" s="115"/>
      <c r="F2153" s="138">
        <v>0</v>
      </c>
      <c r="G2153" s="139">
        <v>0.01</v>
      </c>
      <c r="H2153" s="104"/>
      <c r="I2153" s="102" cm="1">
        <f t="array" ref="I2153">((_xlfn.XLOOKUP(B2153,'4. Material Balance Activities'!$C$398:$C$446,'4. Material Balance Activities'!$G$398:$G$446,NA,0,1)-_xlfn.XLOOKUP(B2153,'4. Material Balance Activities'!$C$398:$C$446,'4. Material Balance Activities'!$M$398:$M$446,NA,0,1))*G2153)*(1-F2153)</f>
        <v>4.3708499999999999</v>
      </c>
      <c r="J2153" s="105" t="s">
        <v>214</v>
      </c>
      <c r="K2153" s="83" t="s">
        <v>214</v>
      </c>
      <c r="L2153" s="102" cm="1">
        <f t="array" ref="L2153">((_xlfn.XLOOKUP(B2153,'4. Material Balance Activities'!$C$398:$C$446,'4. Material Balance Activities'!$J$398:$J$446,NA,0,1)-_xlfn.XLOOKUP(B2153,'4. Material Balance Activities'!$C$398:$C$446,'4. Material Balance Activities'!$P$398:$P$446,NA,0,1))*G2153)*(1-F2153)</f>
        <v>1.7624395161290322E-2</v>
      </c>
      <c r="M2153" s="105" t="s">
        <v>214</v>
      </c>
      <c r="N2153" s="83" t="s">
        <v>214</v>
      </c>
    </row>
    <row r="2154" spans="1:14" x14ac:dyDescent="0.25">
      <c r="A2154" s="79" t="s">
        <v>394</v>
      </c>
      <c r="B2154" s="133" t="s">
        <v>320</v>
      </c>
      <c r="C2154" s="137" t="s">
        <v>428</v>
      </c>
      <c r="D2154" s="81" t="str">
        <f>IFERROR(IF(C2154="No CAS","",INDEX('DEQ Pollutant List'!$C$7:$C$611,MATCH('5. Pollutant Emissions - MB'!C2154,'DEQ Pollutant List'!$B$7:$B$611,0))),"")</f>
        <v>Isopropylbenzene (cumene)</v>
      </c>
      <c r="E2154" s="115"/>
      <c r="F2154" s="138">
        <v>0</v>
      </c>
      <c r="G2154" s="139">
        <v>2E-3</v>
      </c>
      <c r="H2154" s="104"/>
      <c r="I2154" s="102" cm="1">
        <f t="array" ref="I2154">((_xlfn.XLOOKUP(B2154,'4. Material Balance Activities'!$C$398:$C$446,'4. Material Balance Activities'!$G$398:$G$446,NA,0,1)-_xlfn.XLOOKUP(B2154,'4. Material Balance Activities'!$C$398:$C$446,'4. Material Balance Activities'!$M$398:$M$446,NA,0,1))*G2154)*(1-F2154)</f>
        <v>0.87417</v>
      </c>
      <c r="J2154" s="105" t="s">
        <v>214</v>
      </c>
      <c r="K2154" s="83" t="s">
        <v>214</v>
      </c>
      <c r="L2154" s="102" cm="1">
        <f t="array" ref="L2154">((_xlfn.XLOOKUP(B2154,'4. Material Balance Activities'!$C$398:$C$446,'4. Material Balance Activities'!$J$398:$J$446,NA,0,1)-_xlfn.XLOOKUP(B2154,'4. Material Balance Activities'!$C$398:$C$446,'4. Material Balance Activities'!$P$398:$P$446,NA,0,1))*G2154)*(1-F2154)</f>
        <v>3.5248790322580646E-3</v>
      </c>
      <c r="M2154" s="105" t="s">
        <v>214</v>
      </c>
      <c r="N2154" s="83" t="s">
        <v>214</v>
      </c>
    </row>
    <row r="2155" spans="1:14" x14ac:dyDescent="0.25">
      <c r="A2155" s="79" t="s">
        <v>394</v>
      </c>
      <c r="B2155" s="133" t="s">
        <v>320</v>
      </c>
      <c r="C2155" s="137" t="s">
        <v>430</v>
      </c>
      <c r="D2155" s="81" t="str">
        <f>IFERROR(IF(C2155="No CAS","",INDEX('DEQ Pollutant List'!$C$7:$C$611,MATCH('5. Pollutant Emissions - MB'!C2155,'DEQ Pollutant List'!$B$7:$B$611,0))),"")</f>
        <v>n-Butyl alcohol</v>
      </c>
      <c r="E2155" s="115"/>
      <c r="F2155" s="138">
        <v>0</v>
      </c>
      <c r="G2155" s="139">
        <v>7.0000000000000007E-2</v>
      </c>
      <c r="H2155" s="104"/>
      <c r="I2155" s="102" cm="1">
        <f t="array" ref="I2155">((_xlfn.XLOOKUP(B2155,'4. Material Balance Activities'!$C$398:$C$446,'4. Material Balance Activities'!$G$398:$G$446,NA,0,1)-_xlfn.XLOOKUP(B2155,'4. Material Balance Activities'!$C$398:$C$446,'4. Material Balance Activities'!$M$398:$M$446,NA,0,1))*G2155)*(1-F2155)</f>
        <v>30.595950000000002</v>
      </c>
      <c r="J2155" s="105" t="s">
        <v>214</v>
      </c>
      <c r="K2155" s="83" t="s">
        <v>214</v>
      </c>
      <c r="L2155" s="102" cm="1">
        <f t="array" ref="L2155">((_xlfn.XLOOKUP(B2155,'4. Material Balance Activities'!$C$398:$C$446,'4. Material Balance Activities'!$J$398:$J$446,NA,0,1)-_xlfn.XLOOKUP(B2155,'4. Material Balance Activities'!$C$398:$C$446,'4. Material Balance Activities'!$P$398:$P$446,NA,0,1))*G2155)*(1-F2155)</f>
        <v>0.12337076612903226</v>
      </c>
      <c r="M2155" s="105" t="s">
        <v>214</v>
      </c>
      <c r="N2155" s="83" t="s">
        <v>214</v>
      </c>
    </row>
    <row r="2156" spans="1:14" x14ac:dyDescent="0.25">
      <c r="A2156" s="79" t="s">
        <v>394</v>
      </c>
      <c r="B2156" s="133" t="s">
        <v>320</v>
      </c>
      <c r="C2156" s="137" t="s">
        <v>432</v>
      </c>
      <c r="D2156" s="81" t="str">
        <f>IFERROR(IF(C2156="No CAS","",INDEX('DEQ Pollutant List'!$C$7:$C$611,MATCH('5. Pollutant Emissions - MB'!C2156,'DEQ Pollutant List'!$B$7:$B$611,0))),"")</f>
        <v>Propylene glycol monomethyl ether acetate</v>
      </c>
      <c r="E2156" s="115"/>
      <c r="F2156" s="138">
        <v>0</v>
      </c>
      <c r="G2156" s="139">
        <v>0.02</v>
      </c>
      <c r="H2156" s="104"/>
      <c r="I2156" s="102" cm="1">
        <f t="array" ref="I2156">((_xlfn.XLOOKUP(B2156,'4. Material Balance Activities'!$C$398:$C$446,'4. Material Balance Activities'!$G$398:$G$446,NA,0,1)-_xlfn.XLOOKUP(B2156,'4. Material Balance Activities'!$C$398:$C$446,'4. Material Balance Activities'!$M$398:$M$446,NA,0,1))*G2156)*(1-F2156)</f>
        <v>8.7416999999999998</v>
      </c>
      <c r="J2156" s="105" t="s">
        <v>214</v>
      </c>
      <c r="K2156" s="83" t="s">
        <v>214</v>
      </c>
      <c r="L2156" s="102" cm="1">
        <f t="array" ref="L2156">((_xlfn.XLOOKUP(B2156,'4. Material Balance Activities'!$C$398:$C$446,'4. Material Balance Activities'!$J$398:$J$446,NA,0,1)-_xlfn.XLOOKUP(B2156,'4. Material Balance Activities'!$C$398:$C$446,'4. Material Balance Activities'!$P$398:$P$446,NA,0,1))*G2156)*(1-F2156)</f>
        <v>3.5248790322580645E-2</v>
      </c>
      <c r="M2156" s="105" t="s">
        <v>214</v>
      </c>
      <c r="N2156" s="83" t="s">
        <v>214</v>
      </c>
    </row>
    <row r="2157" spans="1:14" x14ac:dyDescent="0.25">
      <c r="A2157" s="79" t="s">
        <v>394</v>
      </c>
      <c r="B2157" s="133" t="s">
        <v>320</v>
      </c>
      <c r="C2157" s="137" t="s">
        <v>436</v>
      </c>
      <c r="D2157" s="81" t="str">
        <f>IFERROR(IF(C2157="No CAS","",INDEX('DEQ Pollutant List'!$C$7:$C$611,MATCH('5. Pollutant Emissions - MB'!C2157,'DEQ Pollutant List'!$B$7:$B$611,0))),"")</f>
        <v>1,2,3-Trimethylbenzene</v>
      </c>
      <c r="E2157" s="115"/>
      <c r="F2157" s="138">
        <v>0</v>
      </c>
      <c r="G2157" s="139">
        <v>0.01</v>
      </c>
      <c r="H2157" s="104"/>
      <c r="I2157" s="102" cm="1">
        <f t="array" ref="I2157">((_xlfn.XLOOKUP(B2157,'4. Material Balance Activities'!$C$398:$C$446,'4. Material Balance Activities'!$G$398:$G$446,NA,0,1)-_xlfn.XLOOKUP(B2157,'4. Material Balance Activities'!$C$398:$C$446,'4. Material Balance Activities'!$M$398:$M$446,NA,0,1))*G2157)*(1-F2157)</f>
        <v>4.3708499999999999</v>
      </c>
      <c r="J2157" s="105" t="s">
        <v>214</v>
      </c>
      <c r="K2157" s="83" t="s">
        <v>214</v>
      </c>
      <c r="L2157" s="102" cm="1">
        <f t="array" ref="L2157">((_xlfn.XLOOKUP(B2157,'4. Material Balance Activities'!$C$398:$C$446,'4. Material Balance Activities'!$J$398:$J$446,NA,0,1)-_xlfn.XLOOKUP(B2157,'4. Material Balance Activities'!$C$398:$C$446,'4. Material Balance Activities'!$P$398:$P$446,NA,0,1))*G2157)*(1-F2157)</f>
        <v>1.7624395161290322E-2</v>
      </c>
      <c r="M2157" s="105" t="s">
        <v>214</v>
      </c>
      <c r="N2157" s="83" t="s">
        <v>214</v>
      </c>
    </row>
    <row r="2158" spans="1:14" x14ac:dyDescent="0.25">
      <c r="A2158" s="79" t="s">
        <v>394</v>
      </c>
      <c r="B2158" s="133" t="s">
        <v>321</v>
      </c>
      <c r="C2158" s="137" t="s">
        <v>181</v>
      </c>
      <c r="D2158" s="81" t="str">
        <f>IFERROR(IF(C2158="No CAS","",INDEX('DEQ Pollutant List'!$C$7:$C$611,MATCH('5. Pollutant Emissions - MB'!C2158,'DEQ Pollutant List'!$B$7:$B$611,0))),"")</f>
        <v>Ethyl benzene</v>
      </c>
      <c r="E2158" s="115"/>
      <c r="F2158" s="138">
        <v>0</v>
      </c>
      <c r="G2158" s="139">
        <v>1E-3</v>
      </c>
      <c r="H2158" s="104"/>
      <c r="I2158" s="102" cm="1">
        <f t="array" ref="I2158">((_xlfn.XLOOKUP(B2158,'4. Material Balance Activities'!$C$398:$C$446,'4. Material Balance Activities'!$G$398:$G$446,NA,0,1)-_xlfn.XLOOKUP(B2158,'4. Material Balance Activities'!$C$398:$C$446,'4. Material Balance Activities'!$M$398:$M$446,NA,0,1))*G2158)*(1-F2158)</f>
        <v>0.36753750000000002</v>
      </c>
      <c r="J2158" s="105" t="s">
        <v>214</v>
      </c>
      <c r="K2158" s="83" t="s">
        <v>214</v>
      </c>
      <c r="L2158" s="102" cm="1">
        <f t="array" ref="L2158">((_xlfn.XLOOKUP(B2158,'4. Material Balance Activities'!$C$398:$C$446,'4. Material Balance Activities'!$J$398:$J$446,NA,0,1)-_xlfn.XLOOKUP(B2158,'4. Material Balance Activities'!$C$398:$C$446,'4. Material Balance Activities'!$P$398:$P$446,NA,0,1))*G2158)*(1-F2158)</f>
        <v>1.482006048387097E-3</v>
      </c>
      <c r="M2158" s="105" t="s">
        <v>214</v>
      </c>
      <c r="N2158" s="83" t="s">
        <v>214</v>
      </c>
    </row>
    <row r="2159" spans="1:14" x14ac:dyDescent="0.25">
      <c r="A2159" s="79" t="s">
        <v>394</v>
      </c>
      <c r="B2159" s="133" t="s">
        <v>321</v>
      </c>
      <c r="C2159" s="137" t="s">
        <v>191</v>
      </c>
      <c r="D2159" s="81" t="str">
        <f>IFERROR(IF(C2159="No CAS","",INDEX('DEQ Pollutant List'!$C$7:$C$611,MATCH('5. Pollutant Emissions - MB'!C2159,'DEQ Pollutant List'!$B$7:$B$611,0))),"")</f>
        <v>Xylene (mixture), including m-xylene, o-xylene, p-xylene</v>
      </c>
      <c r="E2159" s="115"/>
      <c r="F2159" s="138">
        <v>0</v>
      </c>
      <c r="G2159" s="139">
        <v>0.01</v>
      </c>
      <c r="H2159" s="104"/>
      <c r="I2159" s="102" cm="1">
        <f t="array" ref="I2159">((_xlfn.XLOOKUP(B2159,'4. Material Balance Activities'!$C$398:$C$446,'4. Material Balance Activities'!$G$398:$G$446,NA,0,1)-_xlfn.XLOOKUP(B2159,'4. Material Balance Activities'!$C$398:$C$446,'4. Material Balance Activities'!$M$398:$M$446,NA,0,1))*G2159)*(1-F2159)</f>
        <v>3.6753750000000003</v>
      </c>
      <c r="J2159" s="105" t="s">
        <v>214</v>
      </c>
      <c r="K2159" s="83" t="s">
        <v>214</v>
      </c>
      <c r="L2159" s="102" cm="1">
        <f t="array" ref="L2159">((_xlfn.XLOOKUP(B2159,'4. Material Balance Activities'!$C$398:$C$446,'4. Material Balance Activities'!$J$398:$J$446,NA,0,1)-_xlfn.XLOOKUP(B2159,'4. Material Balance Activities'!$C$398:$C$446,'4. Material Balance Activities'!$P$398:$P$446,NA,0,1))*G2159)*(1-F2159)</f>
        <v>1.4820060483870969E-2</v>
      </c>
      <c r="M2159" s="105" t="s">
        <v>214</v>
      </c>
      <c r="N2159" s="83" t="s">
        <v>214</v>
      </c>
    </row>
    <row r="2160" spans="1:14" x14ac:dyDescent="0.25">
      <c r="A2160" s="79" t="s">
        <v>394</v>
      </c>
      <c r="B2160" s="133" t="s">
        <v>321</v>
      </c>
      <c r="C2160" s="137" t="s">
        <v>156</v>
      </c>
      <c r="D2160" s="81" t="str">
        <f>IFERROR(IF(C2160="No CAS","",INDEX('DEQ Pollutant List'!$C$7:$C$611,MATCH('5. Pollutant Emissions - MB'!C2160,'DEQ Pollutant List'!$B$7:$B$611,0))),"")</f>
        <v>Formaldehyde</v>
      </c>
      <c r="E2160" s="115"/>
      <c r="F2160" s="138">
        <v>0</v>
      </c>
      <c r="G2160" s="139">
        <v>1E-3</v>
      </c>
      <c r="H2160" s="104"/>
      <c r="I2160" s="102" cm="1">
        <f t="array" ref="I2160">((_xlfn.XLOOKUP(B2160,'4. Material Balance Activities'!$C$398:$C$446,'4. Material Balance Activities'!$G$398:$G$446,NA,0,1)-_xlfn.XLOOKUP(B2160,'4. Material Balance Activities'!$C$398:$C$446,'4. Material Balance Activities'!$M$398:$M$446,NA,0,1))*G2160)*(1-F2160)</f>
        <v>0.36753750000000002</v>
      </c>
      <c r="J2160" s="105" t="s">
        <v>214</v>
      </c>
      <c r="K2160" s="83" t="s">
        <v>214</v>
      </c>
      <c r="L2160" s="102" cm="1">
        <f t="array" ref="L2160">((_xlfn.XLOOKUP(B2160,'4. Material Balance Activities'!$C$398:$C$446,'4. Material Balance Activities'!$J$398:$J$446,NA,0,1)-_xlfn.XLOOKUP(B2160,'4. Material Balance Activities'!$C$398:$C$446,'4. Material Balance Activities'!$P$398:$P$446,NA,0,1))*G2160)*(1-F2160)</f>
        <v>1.482006048387097E-3</v>
      </c>
      <c r="M2160" s="105" t="s">
        <v>214</v>
      </c>
      <c r="N2160" s="83" t="s">
        <v>214</v>
      </c>
    </row>
    <row r="2161" spans="1:14" x14ac:dyDescent="0.25">
      <c r="A2161" s="79" t="s">
        <v>394</v>
      </c>
      <c r="B2161" s="133" t="s">
        <v>321</v>
      </c>
      <c r="C2161" s="137" t="s">
        <v>431</v>
      </c>
      <c r="D2161" s="81" t="str">
        <f>IFERROR(IF(C2161="No CAS","",INDEX('DEQ Pollutant List'!$C$7:$C$611,MATCH('5. Pollutant Emissions - MB'!C2161,'DEQ Pollutant List'!$B$7:$B$611,0))),"")</f>
        <v>1,2,4-Trimethylbenzene</v>
      </c>
      <c r="E2161" s="115"/>
      <c r="F2161" s="138">
        <v>0</v>
      </c>
      <c r="G2161" s="139">
        <v>0.01</v>
      </c>
      <c r="H2161" s="104"/>
      <c r="I2161" s="102" cm="1">
        <f t="array" ref="I2161">((_xlfn.XLOOKUP(B2161,'4. Material Balance Activities'!$C$398:$C$446,'4. Material Balance Activities'!$G$398:$G$446,NA,0,1)-_xlfn.XLOOKUP(B2161,'4. Material Balance Activities'!$C$398:$C$446,'4. Material Balance Activities'!$M$398:$M$446,NA,0,1))*G2161)*(1-F2161)</f>
        <v>3.6753750000000003</v>
      </c>
      <c r="J2161" s="105" t="s">
        <v>214</v>
      </c>
      <c r="K2161" s="83" t="s">
        <v>214</v>
      </c>
      <c r="L2161" s="102" cm="1">
        <f t="array" ref="L2161">((_xlfn.XLOOKUP(B2161,'4. Material Balance Activities'!$C$398:$C$446,'4. Material Balance Activities'!$J$398:$J$446,NA,0,1)-_xlfn.XLOOKUP(B2161,'4. Material Balance Activities'!$C$398:$C$446,'4. Material Balance Activities'!$P$398:$P$446,NA,0,1))*G2161)*(1-F2161)</f>
        <v>1.4820060483870969E-2</v>
      </c>
      <c r="M2161" s="105" t="s">
        <v>214</v>
      </c>
      <c r="N2161" s="83" t="s">
        <v>214</v>
      </c>
    </row>
    <row r="2162" spans="1:14" x14ac:dyDescent="0.25">
      <c r="A2162" s="79" t="s">
        <v>394</v>
      </c>
      <c r="B2162" s="133" t="s">
        <v>321</v>
      </c>
      <c r="C2162" s="137" t="s">
        <v>437</v>
      </c>
      <c r="D2162" s="81" t="str">
        <f>IFERROR(IF(C2162="No CAS","",INDEX('DEQ Pollutant List'!$C$7:$C$611,MATCH('5. Pollutant Emissions - MB'!C2162,'DEQ Pollutant List'!$B$7:$B$611,0))),"")</f>
        <v>1,3,5-Trimethylbenzene</v>
      </c>
      <c r="E2162" s="115"/>
      <c r="F2162" s="138">
        <v>0</v>
      </c>
      <c r="G2162" s="139">
        <v>0.01</v>
      </c>
      <c r="H2162" s="104"/>
      <c r="I2162" s="102" cm="1">
        <f t="array" ref="I2162">((_xlfn.XLOOKUP(B2162,'4. Material Balance Activities'!$C$398:$C$446,'4. Material Balance Activities'!$G$398:$G$446,NA,0,1)-_xlfn.XLOOKUP(B2162,'4. Material Balance Activities'!$C$398:$C$446,'4. Material Balance Activities'!$M$398:$M$446,NA,0,1))*G2162)*(1-F2162)</f>
        <v>3.6753750000000003</v>
      </c>
      <c r="J2162" s="105" t="s">
        <v>214</v>
      </c>
      <c r="K2162" s="83" t="s">
        <v>214</v>
      </c>
      <c r="L2162" s="102" cm="1">
        <f t="array" ref="L2162">((_xlfn.XLOOKUP(B2162,'4. Material Balance Activities'!$C$398:$C$446,'4. Material Balance Activities'!$J$398:$J$446,NA,0,1)-_xlfn.XLOOKUP(B2162,'4. Material Balance Activities'!$C$398:$C$446,'4. Material Balance Activities'!$P$398:$P$446,NA,0,1))*G2162)*(1-F2162)</f>
        <v>1.4820060483870969E-2</v>
      </c>
      <c r="M2162" s="105" t="s">
        <v>214</v>
      </c>
      <c r="N2162" s="83" t="s">
        <v>214</v>
      </c>
    </row>
    <row r="2163" spans="1:14" x14ac:dyDescent="0.25">
      <c r="A2163" s="79" t="s">
        <v>394</v>
      </c>
      <c r="B2163" s="133" t="s">
        <v>321</v>
      </c>
      <c r="C2163" s="137" t="s">
        <v>428</v>
      </c>
      <c r="D2163" s="81" t="str">
        <f>IFERROR(IF(C2163="No CAS","",INDEX('DEQ Pollutant List'!$C$7:$C$611,MATCH('5. Pollutant Emissions - MB'!C2163,'DEQ Pollutant List'!$B$7:$B$611,0))),"")</f>
        <v>Isopropylbenzene (cumene)</v>
      </c>
      <c r="E2163" s="115"/>
      <c r="F2163" s="138">
        <v>0</v>
      </c>
      <c r="G2163" s="139">
        <v>2E-3</v>
      </c>
      <c r="H2163" s="104"/>
      <c r="I2163" s="102" cm="1">
        <f t="array" ref="I2163">((_xlfn.XLOOKUP(B2163,'4. Material Balance Activities'!$C$398:$C$446,'4. Material Balance Activities'!$G$398:$G$446,NA,0,1)-_xlfn.XLOOKUP(B2163,'4. Material Balance Activities'!$C$398:$C$446,'4. Material Balance Activities'!$M$398:$M$446,NA,0,1))*G2163)*(1-F2163)</f>
        <v>0.73507500000000003</v>
      </c>
      <c r="J2163" s="105" t="s">
        <v>214</v>
      </c>
      <c r="K2163" s="83" t="s">
        <v>214</v>
      </c>
      <c r="L2163" s="102" cm="1">
        <f t="array" ref="L2163">((_xlfn.XLOOKUP(B2163,'4. Material Balance Activities'!$C$398:$C$446,'4. Material Balance Activities'!$J$398:$J$446,NA,0,1)-_xlfn.XLOOKUP(B2163,'4. Material Balance Activities'!$C$398:$C$446,'4. Material Balance Activities'!$P$398:$P$446,NA,0,1))*G2163)*(1-F2163)</f>
        <v>2.9640120967741939E-3</v>
      </c>
      <c r="M2163" s="105" t="s">
        <v>214</v>
      </c>
      <c r="N2163" s="83" t="s">
        <v>214</v>
      </c>
    </row>
    <row r="2164" spans="1:14" x14ac:dyDescent="0.25">
      <c r="A2164" s="79" t="s">
        <v>394</v>
      </c>
      <c r="B2164" s="133" t="s">
        <v>321</v>
      </c>
      <c r="C2164" s="137" t="s">
        <v>430</v>
      </c>
      <c r="D2164" s="81" t="str">
        <f>IFERROR(IF(C2164="No CAS","",INDEX('DEQ Pollutant List'!$C$7:$C$611,MATCH('5. Pollutant Emissions - MB'!C2164,'DEQ Pollutant List'!$B$7:$B$611,0))),"")</f>
        <v>n-Butyl alcohol</v>
      </c>
      <c r="E2164" s="115"/>
      <c r="F2164" s="138">
        <v>0</v>
      </c>
      <c r="G2164" s="139">
        <v>7.0000000000000007E-2</v>
      </c>
      <c r="H2164" s="104"/>
      <c r="I2164" s="102" cm="1">
        <f t="array" ref="I2164">((_xlfn.XLOOKUP(B2164,'4. Material Balance Activities'!$C$398:$C$446,'4. Material Balance Activities'!$G$398:$G$446,NA,0,1)-_xlfn.XLOOKUP(B2164,'4. Material Balance Activities'!$C$398:$C$446,'4. Material Balance Activities'!$M$398:$M$446,NA,0,1))*G2164)*(1-F2164)</f>
        <v>25.727625000000003</v>
      </c>
      <c r="J2164" s="105" t="s">
        <v>214</v>
      </c>
      <c r="K2164" s="83" t="s">
        <v>214</v>
      </c>
      <c r="L2164" s="102" cm="1">
        <f t="array" ref="L2164">((_xlfn.XLOOKUP(B2164,'4. Material Balance Activities'!$C$398:$C$446,'4. Material Balance Activities'!$J$398:$J$446,NA,0,1)-_xlfn.XLOOKUP(B2164,'4. Material Balance Activities'!$C$398:$C$446,'4. Material Balance Activities'!$P$398:$P$446,NA,0,1))*G2164)*(1-F2164)</f>
        <v>0.1037404233870968</v>
      </c>
      <c r="M2164" s="105" t="s">
        <v>214</v>
      </c>
      <c r="N2164" s="83" t="s">
        <v>214</v>
      </c>
    </row>
    <row r="2165" spans="1:14" x14ac:dyDescent="0.25">
      <c r="A2165" s="79" t="s">
        <v>394</v>
      </c>
      <c r="B2165" s="133" t="s">
        <v>321</v>
      </c>
      <c r="C2165" s="137" t="s">
        <v>432</v>
      </c>
      <c r="D2165" s="81" t="str">
        <f>IFERROR(IF(C2165="No CAS","",INDEX('DEQ Pollutant List'!$C$7:$C$611,MATCH('5. Pollutant Emissions - MB'!C2165,'DEQ Pollutant List'!$B$7:$B$611,0))),"")</f>
        <v>Propylene glycol monomethyl ether acetate</v>
      </c>
      <c r="E2165" s="115"/>
      <c r="F2165" s="138">
        <v>0</v>
      </c>
      <c r="G2165" s="139">
        <v>0.02</v>
      </c>
      <c r="H2165" s="104"/>
      <c r="I2165" s="102" cm="1">
        <f t="array" ref="I2165">((_xlfn.XLOOKUP(B2165,'4. Material Balance Activities'!$C$398:$C$446,'4. Material Balance Activities'!$G$398:$G$446,NA,0,1)-_xlfn.XLOOKUP(B2165,'4. Material Balance Activities'!$C$398:$C$446,'4. Material Balance Activities'!$M$398:$M$446,NA,0,1))*G2165)*(1-F2165)</f>
        <v>7.3507500000000006</v>
      </c>
      <c r="J2165" s="105" t="s">
        <v>214</v>
      </c>
      <c r="K2165" s="83" t="s">
        <v>214</v>
      </c>
      <c r="L2165" s="102" cm="1">
        <f t="array" ref="L2165">((_xlfn.XLOOKUP(B2165,'4. Material Balance Activities'!$C$398:$C$446,'4. Material Balance Activities'!$J$398:$J$446,NA,0,1)-_xlfn.XLOOKUP(B2165,'4. Material Balance Activities'!$C$398:$C$446,'4. Material Balance Activities'!$P$398:$P$446,NA,0,1))*G2165)*(1-F2165)</f>
        <v>2.9640120967741938E-2</v>
      </c>
      <c r="M2165" s="105" t="s">
        <v>214</v>
      </c>
      <c r="N2165" s="83" t="s">
        <v>214</v>
      </c>
    </row>
    <row r="2166" spans="1:14" x14ac:dyDescent="0.25">
      <c r="A2166" s="79" t="s">
        <v>394</v>
      </c>
      <c r="B2166" s="133" t="s">
        <v>321</v>
      </c>
      <c r="C2166" s="137" t="s">
        <v>436</v>
      </c>
      <c r="D2166" s="81" t="str">
        <f>IFERROR(IF(C2166="No CAS","",INDEX('DEQ Pollutant List'!$C$7:$C$611,MATCH('5. Pollutant Emissions - MB'!C2166,'DEQ Pollutant List'!$B$7:$B$611,0))),"")</f>
        <v>1,2,3-Trimethylbenzene</v>
      </c>
      <c r="E2166" s="115"/>
      <c r="F2166" s="138">
        <v>0</v>
      </c>
      <c r="G2166" s="139">
        <v>0.01</v>
      </c>
      <c r="H2166" s="104"/>
      <c r="I2166" s="102" cm="1">
        <f t="array" ref="I2166">((_xlfn.XLOOKUP(B2166,'4. Material Balance Activities'!$C$398:$C$446,'4. Material Balance Activities'!$G$398:$G$446,NA,0,1)-_xlfn.XLOOKUP(B2166,'4. Material Balance Activities'!$C$398:$C$446,'4. Material Balance Activities'!$M$398:$M$446,NA,0,1))*G2166)*(1-F2166)</f>
        <v>3.6753750000000003</v>
      </c>
      <c r="J2166" s="105" t="s">
        <v>214</v>
      </c>
      <c r="K2166" s="83" t="s">
        <v>214</v>
      </c>
      <c r="L2166" s="102" cm="1">
        <f t="array" ref="L2166">((_xlfn.XLOOKUP(B2166,'4. Material Balance Activities'!$C$398:$C$446,'4. Material Balance Activities'!$J$398:$J$446,NA,0,1)-_xlfn.XLOOKUP(B2166,'4. Material Balance Activities'!$C$398:$C$446,'4. Material Balance Activities'!$P$398:$P$446,NA,0,1))*G2166)*(1-F2166)</f>
        <v>1.4820060483870969E-2</v>
      </c>
      <c r="M2166" s="105" t="s">
        <v>214</v>
      </c>
      <c r="N2166" s="83" t="s">
        <v>214</v>
      </c>
    </row>
    <row r="2167" spans="1:14" x14ac:dyDescent="0.25">
      <c r="A2167" s="79" t="s">
        <v>394</v>
      </c>
      <c r="B2167" s="133" t="s">
        <v>322</v>
      </c>
      <c r="C2167" s="137" t="s">
        <v>156</v>
      </c>
      <c r="D2167" s="81" t="str">
        <f>IFERROR(IF(C2167="No CAS","",INDEX('DEQ Pollutant List'!$C$7:$C$611,MATCH('5. Pollutant Emissions - MB'!C2167,'DEQ Pollutant List'!$B$7:$B$611,0))),"")</f>
        <v>Formaldehyde</v>
      </c>
      <c r="E2167" s="115"/>
      <c r="F2167" s="138">
        <v>0</v>
      </c>
      <c r="G2167" s="139">
        <v>1E-3</v>
      </c>
      <c r="H2167" s="104"/>
      <c r="I2167" s="102" cm="1">
        <f t="array" ref="I2167">((_xlfn.XLOOKUP(B2167,'4. Material Balance Activities'!$C$398:$C$446,'4. Material Balance Activities'!$G$398:$G$446,NA,0,1)-_xlfn.XLOOKUP(B2167,'4. Material Balance Activities'!$C$398:$C$446,'4. Material Balance Activities'!$M$398:$M$446,NA,0,1))*G2167)*(1-F2167)</f>
        <v>0.88565400000000005</v>
      </c>
      <c r="J2167" s="105" t="s">
        <v>214</v>
      </c>
      <c r="K2167" s="83" t="s">
        <v>214</v>
      </c>
      <c r="L2167" s="102" cm="1">
        <f t="array" ref="L2167">((_xlfn.XLOOKUP(B2167,'4. Material Balance Activities'!$C$398:$C$446,'4. Material Balance Activities'!$J$398:$J$446,NA,0,1)-_xlfn.XLOOKUP(B2167,'4. Material Balance Activities'!$C$398:$C$446,'4. Material Balance Activities'!$P$398:$P$446,NA,0,1))*G2167)*(1-F2167)</f>
        <v>3.5711854838709678E-3</v>
      </c>
      <c r="M2167" s="105" t="s">
        <v>214</v>
      </c>
      <c r="N2167" s="83" t="s">
        <v>214</v>
      </c>
    </row>
    <row r="2168" spans="1:14" x14ac:dyDescent="0.25">
      <c r="A2168" s="79" t="s">
        <v>394</v>
      </c>
      <c r="B2168" s="133" t="s">
        <v>322</v>
      </c>
      <c r="C2168" s="137" t="s">
        <v>431</v>
      </c>
      <c r="D2168" s="81" t="str">
        <f>IFERROR(IF(C2168="No CAS","",INDEX('DEQ Pollutant List'!$C$7:$C$611,MATCH('5. Pollutant Emissions - MB'!C2168,'DEQ Pollutant List'!$B$7:$B$611,0))),"")</f>
        <v>1,2,4-Trimethylbenzene</v>
      </c>
      <c r="E2168" s="115"/>
      <c r="F2168" s="138">
        <v>0</v>
      </c>
      <c r="G2168" s="139">
        <v>0.01</v>
      </c>
      <c r="H2168" s="104"/>
      <c r="I2168" s="102" cm="1">
        <f t="array" ref="I2168">((_xlfn.XLOOKUP(B2168,'4. Material Balance Activities'!$C$398:$C$446,'4. Material Balance Activities'!$G$398:$G$446,NA,0,1)-_xlfn.XLOOKUP(B2168,'4. Material Balance Activities'!$C$398:$C$446,'4. Material Balance Activities'!$M$398:$M$446,NA,0,1))*G2168)*(1-F2168)</f>
        <v>8.8565400000000007</v>
      </c>
      <c r="J2168" s="105" t="s">
        <v>214</v>
      </c>
      <c r="K2168" s="83" t="s">
        <v>214</v>
      </c>
      <c r="L2168" s="102" cm="1">
        <f t="array" ref="L2168">((_xlfn.XLOOKUP(B2168,'4. Material Balance Activities'!$C$398:$C$446,'4. Material Balance Activities'!$J$398:$J$446,NA,0,1)-_xlfn.XLOOKUP(B2168,'4. Material Balance Activities'!$C$398:$C$446,'4. Material Balance Activities'!$P$398:$P$446,NA,0,1))*G2168)*(1-F2168)</f>
        <v>3.5711854838709679E-2</v>
      </c>
      <c r="M2168" s="105" t="s">
        <v>214</v>
      </c>
      <c r="N2168" s="83" t="s">
        <v>214</v>
      </c>
    </row>
    <row r="2169" spans="1:14" x14ac:dyDescent="0.25">
      <c r="A2169" s="79" t="s">
        <v>394</v>
      </c>
      <c r="B2169" s="133" t="s">
        <v>322</v>
      </c>
      <c r="C2169" s="137" t="s">
        <v>437</v>
      </c>
      <c r="D2169" s="81" t="str">
        <f>IFERROR(IF(C2169="No CAS","",INDEX('DEQ Pollutant List'!$C$7:$C$611,MATCH('5. Pollutant Emissions - MB'!C2169,'DEQ Pollutant List'!$B$7:$B$611,0))),"")</f>
        <v>1,3,5-Trimethylbenzene</v>
      </c>
      <c r="E2169" s="115"/>
      <c r="F2169" s="138">
        <v>0</v>
      </c>
      <c r="G2169" s="139">
        <v>0.01</v>
      </c>
      <c r="H2169" s="104"/>
      <c r="I2169" s="102" cm="1">
        <f t="array" ref="I2169">((_xlfn.XLOOKUP(B2169,'4. Material Balance Activities'!$C$398:$C$446,'4. Material Balance Activities'!$G$398:$G$446,NA,0,1)-_xlfn.XLOOKUP(B2169,'4. Material Balance Activities'!$C$398:$C$446,'4. Material Balance Activities'!$M$398:$M$446,NA,0,1))*G2169)*(1-F2169)</f>
        <v>8.8565400000000007</v>
      </c>
      <c r="J2169" s="105" t="s">
        <v>214</v>
      </c>
      <c r="K2169" s="83" t="s">
        <v>214</v>
      </c>
      <c r="L2169" s="102" cm="1">
        <f t="array" ref="L2169">((_xlfn.XLOOKUP(B2169,'4. Material Balance Activities'!$C$398:$C$446,'4. Material Balance Activities'!$J$398:$J$446,NA,0,1)-_xlfn.XLOOKUP(B2169,'4. Material Balance Activities'!$C$398:$C$446,'4. Material Balance Activities'!$P$398:$P$446,NA,0,1))*G2169)*(1-F2169)</f>
        <v>3.5711854838709679E-2</v>
      </c>
      <c r="M2169" s="105" t="s">
        <v>214</v>
      </c>
      <c r="N2169" s="83" t="s">
        <v>214</v>
      </c>
    </row>
    <row r="2170" spans="1:14" x14ac:dyDescent="0.25">
      <c r="A2170" s="79" t="s">
        <v>394</v>
      </c>
      <c r="B2170" s="133" t="s">
        <v>322</v>
      </c>
      <c r="C2170" s="137" t="s">
        <v>436</v>
      </c>
      <c r="D2170" s="81" t="str">
        <f>IFERROR(IF(C2170="No CAS","",INDEX('DEQ Pollutant List'!$C$7:$C$611,MATCH('5. Pollutant Emissions - MB'!C2170,'DEQ Pollutant List'!$B$7:$B$611,0))),"")</f>
        <v>1,2,3-Trimethylbenzene</v>
      </c>
      <c r="E2170" s="115"/>
      <c r="F2170" s="138">
        <v>0</v>
      </c>
      <c r="G2170" s="139">
        <v>3.0000000000000001E-3</v>
      </c>
      <c r="H2170" s="104"/>
      <c r="I2170" s="102" cm="1">
        <f t="array" ref="I2170">((_xlfn.XLOOKUP(B2170,'4. Material Balance Activities'!$C$398:$C$446,'4. Material Balance Activities'!$G$398:$G$446,NA,0,1)-_xlfn.XLOOKUP(B2170,'4. Material Balance Activities'!$C$398:$C$446,'4. Material Balance Activities'!$M$398:$M$446,NA,0,1))*G2170)*(1-F2170)</f>
        <v>2.656962</v>
      </c>
      <c r="J2170" s="105" t="s">
        <v>214</v>
      </c>
      <c r="K2170" s="83" t="s">
        <v>214</v>
      </c>
      <c r="L2170" s="102" cm="1">
        <f t="array" ref="L2170">((_xlfn.XLOOKUP(B2170,'4. Material Balance Activities'!$C$398:$C$446,'4. Material Balance Activities'!$J$398:$J$446,NA,0,1)-_xlfn.XLOOKUP(B2170,'4. Material Balance Activities'!$C$398:$C$446,'4. Material Balance Activities'!$P$398:$P$446,NA,0,1))*G2170)*(1-F2170)</f>
        <v>1.0713556451612902E-2</v>
      </c>
      <c r="M2170" s="105" t="s">
        <v>214</v>
      </c>
      <c r="N2170" s="83" t="s">
        <v>214</v>
      </c>
    </row>
    <row r="2171" spans="1:14" x14ac:dyDescent="0.25">
      <c r="A2171" s="79" t="s">
        <v>394</v>
      </c>
      <c r="B2171" s="133" t="s">
        <v>322</v>
      </c>
      <c r="C2171" s="137" t="s">
        <v>191</v>
      </c>
      <c r="D2171" s="81" t="str">
        <f>IFERROR(IF(C2171="No CAS","",INDEX('DEQ Pollutant List'!$C$7:$C$611,MATCH('5. Pollutant Emissions - MB'!C2171,'DEQ Pollutant List'!$B$7:$B$611,0))),"")</f>
        <v>Xylene (mixture), including m-xylene, o-xylene, p-xylene</v>
      </c>
      <c r="E2171" s="115"/>
      <c r="F2171" s="138">
        <v>0</v>
      </c>
      <c r="G2171" s="139">
        <v>0.02</v>
      </c>
      <c r="H2171" s="104"/>
      <c r="I2171" s="102" cm="1">
        <f t="array" ref="I2171">((_xlfn.XLOOKUP(B2171,'4. Material Balance Activities'!$C$398:$C$446,'4. Material Balance Activities'!$G$398:$G$446,NA,0,1)-_xlfn.XLOOKUP(B2171,'4. Material Balance Activities'!$C$398:$C$446,'4. Material Balance Activities'!$M$398:$M$446,NA,0,1))*G2171)*(1-F2171)</f>
        <v>17.713080000000001</v>
      </c>
      <c r="J2171" s="105" t="s">
        <v>214</v>
      </c>
      <c r="K2171" s="83" t="s">
        <v>214</v>
      </c>
      <c r="L2171" s="102" cm="1">
        <f t="array" ref="L2171">((_xlfn.XLOOKUP(B2171,'4. Material Balance Activities'!$C$398:$C$446,'4. Material Balance Activities'!$J$398:$J$446,NA,0,1)-_xlfn.XLOOKUP(B2171,'4. Material Balance Activities'!$C$398:$C$446,'4. Material Balance Activities'!$P$398:$P$446,NA,0,1))*G2171)*(1-F2171)</f>
        <v>7.1423709677419359E-2</v>
      </c>
      <c r="M2171" s="105" t="s">
        <v>214</v>
      </c>
      <c r="N2171" s="83" t="s">
        <v>214</v>
      </c>
    </row>
    <row r="2172" spans="1:14" x14ac:dyDescent="0.25">
      <c r="A2172" s="79" t="s">
        <v>394</v>
      </c>
      <c r="B2172" s="133" t="s">
        <v>322</v>
      </c>
      <c r="C2172" s="137" t="s">
        <v>181</v>
      </c>
      <c r="D2172" s="81" t="str">
        <f>IFERROR(IF(C2172="No CAS","",INDEX('DEQ Pollutant List'!$C$7:$C$611,MATCH('5. Pollutant Emissions - MB'!C2172,'DEQ Pollutant List'!$B$7:$B$611,0))),"")</f>
        <v>Ethyl benzene</v>
      </c>
      <c r="E2172" s="115"/>
      <c r="F2172" s="138">
        <v>0</v>
      </c>
      <c r="G2172" s="139">
        <v>3.0000000000000001E-3</v>
      </c>
      <c r="H2172" s="104"/>
      <c r="I2172" s="102" cm="1">
        <f t="array" ref="I2172">((_xlfn.XLOOKUP(B2172,'4. Material Balance Activities'!$C$398:$C$446,'4. Material Balance Activities'!$G$398:$G$446,NA,0,1)-_xlfn.XLOOKUP(B2172,'4. Material Balance Activities'!$C$398:$C$446,'4. Material Balance Activities'!$M$398:$M$446,NA,0,1))*G2172)*(1-F2172)</f>
        <v>2.656962</v>
      </c>
      <c r="J2172" s="105" t="s">
        <v>214</v>
      </c>
      <c r="K2172" s="83" t="s">
        <v>214</v>
      </c>
      <c r="L2172" s="102" cm="1">
        <f t="array" ref="L2172">((_xlfn.XLOOKUP(B2172,'4. Material Balance Activities'!$C$398:$C$446,'4. Material Balance Activities'!$J$398:$J$446,NA,0,1)-_xlfn.XLOOKUP(B2172,'4. Material Balance Activities'!$C$398:$C$446,'4. Material Balance Activities'!$P$398:$P$446,NA,0,1))*G2172)*(1-F2172)</f>
        <v>1.0713556451612902E-2</v>
      </c>
      <c r="M2172" s="105" t="s">
        <v>214</v>
      </c>
      <c r="N2172" s="83" t="s">
        <v>214</v>
      </c>
    </row>
    <row r="2173" spans="1:14" x14ac:dyDescent="0.25">
      <c r="A2173" s="79" t="s">
        <v>394</v>
      </c>
      <c r="B2173" s="133" t="s">
        <v>322</v>
      </c>
      <c r="C2173" s="137" t="s">
        <v>428</v>
      </c>
      <c r="D2173" s="81" t="str">
        <f>IFERROR(IF(C2173="No CAS","",INDEX('DEQ Pollutant List'!$C$7:$C$611,MATCH('5. Pollutant Emissions - MB'!C2173,'DEQ Pollutant List'!$B$7:$B$611,0))),"")</f>
        <v>Isopropylbenzene (cumene)</v>
      </c>
      <c r="E2173" s="115"/>
      <c r="F2173" s="138">
        <v>0</v>
      </c>
      <c r="G2173" s="139">
        <v>1E-3</v>
      </c>
      <c r="H2173" s="104"/>
      <c r="I2173" s="102" cm="1">
        <f t="array" ref="I2173">((_xlfn.XLOOKUP(B2173,'4. Material Balance Activities'!$C$398:$C$446,'4. Material Balance Activities'!$G$398:$G$446,NA,0,1)-_xlfn.XLOOKUP(B2173,'4. Material Balance Activities'!$C$398:$C$446,'4. Material Balance Activities'!$M$398:$M$446,NA,0,1))*G2173)*(1-F2173)</f>
        <v>0.88565400000000005</v>
      </c>
      <c r="J2173" s="105" t="s">
        <v>214</v>
      </c>
      <c r="K2173" s="83" t="s">
        <v>214</v>
      </c>
      <c r="L2173" s="102" cm="1">
        <f t="array" ref="L2173">((_xlfn.XLOOKUP(B2173,'4. Material Balance Activities'!$C$398:$C$446,'4. Material Balance Activities'!$J$398:$J$446,NA,0,1)-_xlfn.XLOOKUP(B2173,'4. Material Balance Activities'!$C$398:$C$446,'4. Material Balance Activities'!$P$398:$P$446,NA,0,1))*G2173)*(1-F2173)</f>
        <v>3.5711854838709678E-3</v>
      </c>
      <c r="M2173" s="105" t="s">
        <v>214</v>
      </c>
      <c r="N2173" s="83" t="s">
        <v>214</v>
      </c>
    </row>
    <row r="2174" spans="1:14" x14ac:dyDescent="0.25">
      <c r="A2174" s="79" t="s">
        <v>394</v>
      </c>
      <c r="B2174" s="133" t="s">
        <v>322</v>
      </c>
      <c r="C2174" s="137" t="s">
        <v>430</v>
      </c>
      <c r="D2174" s="81" t="str">
        <f>IFERROR(IF(C2174="No CAS","",INDEX('DEQ Pollutant List'!$C$7:$C$611,MATCH('5. Pollutant Emissions - MB'!C2174,'DEQ Pollutant List'!$B$7:$B$611,0))),"")</f>
        <v>n-Butyl alcohol</v>
      </c>
      <c r="E2174" s="115"/>
      <c r="F2174" s="138">
        <v>0</v>
      </c>
      <c r="G2174" s="139">
        <v>0.06</v>
      </c>
      <c r="H2174" s="104"/>
      <c r="I2174" s="102" cm="1">
        <f t="array" ref="I2174">((_xlfn.XLOOKUP(B2174,'4. Material Balance Activities'!$C$398:$C$446,'4. Material Balance Activities'!$G$398:$G$446,NA,0,1)-_xlfn.XLOOKUP(B2174,'4. Material Balance Activities'!$C$398:$C$446,'4. Material Balance Activities'!$M$398:$M$446,NA,0,1))*G2174)*(1-F2174)</f>
        <v>53.139240000000001</v>
      </c>
      <c r="J2174" s="105" t="s">
        <v>214</v>
      </c>
      <c r="K2174" s="83" t="s">
        <v>214</v>
      </c>
      <c r="L2174" s="102" cm="1">
        <f t="array" ref="L2174">((_xlfn.XLOOKUP(B2174,'4. Material Balance Activities'!$C$398:$C$446,'4. Material Balance Activities'!$J$398:$J$446,NA,0,1)-_xlfn.XLOOKUP(B2174,'4. Material Balance Activities'!$C$398:$C$446,'4. Material Balance Activities'!$P$398:$P$446,NA,0,1))*G2174)*(1-F2174)</f>
        <v>0.21427112903225803</v>
      </c>
      <c r="M2174" s="105" t="s">
        <v>214</v>
      </c>
      <c r="N2174" s="83" t="s">
        <v>214</v>
      </c>
    </row>
    <row r="2175" spans="1:14" x14ac:dyDescent="0.25">
      <c r="A2175" s="79" t="s">
        <v>394</v>
      </c>
      <c r="B2175" s="133" t="s">
        <v>322</v>
      </c>
      <c r="C2175" s="137" t="s">
        <v>432</v>
      </c>
      <c r="D2175" s="81" t="str">
        <f>IFERROR(IF(C2175="No CAS","",INDEX('DEQ Pollutant List'!$C$7:$C$611,MATCH('5. Pollutant Emissions - MB'!C2175,'DEQ Pollutant List'!$B$7:$B$611,0))),"")</f>
        <v>Propylene glycol monomethyl ether acetate</v>
      </c>
      <c r="E2175" s="115"/>
      <c r="F2175" s="138">
        <v>0</v>
      </c>
      <c r="G2175" s="139">
        <v>0.01</v>
      </c>
      <c r="H2175" s="104"/>
      <c r="I2175" s="102" cm="1">
        <f t="array" ref="I2175">((_xlfn.XLOOKUP(B2175,'4. Material Balance Activities'!$C$398:$C$446,'4. Material Balance Activities'!$G$398:$G$446,NA,0,1)-_xlfn.XLOOKUP(B2175,'4. Material Balance Activities'!$C$398:$C$446,'4. Material Balance Activities'!$M$398:$M$446,NA,0,1))*G2175)*(1-F2175)</f>
        <v>8.8565400000000007</v>
      </c>
      <c r="J2175" s="105" t="s">
        <v>214</v>
      </c>
      <c r="K2175" s="83" t="s">
        <v>214</v>
      </c>
      <c r="L2175" s="102" cm="1">
        <f t="array" ref="L2175">((_xlfn.XLOOKUP(B2175,'4. Material Balance Activities'!$C$398:$C$446,'4. Material Balance Activities'!$J$398:$J$446,NA,0,1)-_xlfn.XLOOKUP(B2175,'4. Material Balance Activities'!$C$398:$C$446,'4. Material Balance Activities'!$P$398:$P$446,NA,0,1))*G2175)*(1-F2175)</f>
        <v>3.5711854838709679E-2</v>
      </c>
      <c r="M2175" s="105" t="s">
        <v>214</v>
      </c>
      <c r="N2175" s="83" t="s">
        <v>214</v>
      </c>
    </row>
    <row r="2176" spans="1:14" x14ac:dyDescent="0.25">
      <c r="A2176" s="79" t="s">
        <v>394</v>
      </c>
      <c r="B2176" s="133" t="s">
        <v>323</v>
      </c>
      <c r="C2176" s="137" t="s">
        <v>156</v>
      </c>
      <c r="D2176" s="81" t="str">
        <f>IFERROR(IF(C2176="No CAS","",INDEX('DEQ Pollutant List'!$C$7:$C$611,MATCH('5. Pollutant Emissions - MB'!C2176,'DEQ Pollutant List'!$B$7:$B$611,0))),"")</f>
        <v>Formaldehyde</v>
      </c>
      <c r="E2176" s="115"/>
      <c r="F2176" s="138">
        <v>0</v>
      </c>
      <c r="G2176" s="139">
        <v>1E-3</v>
      </c>
      <c r="H2176" s="104"/>
      <c r="I2176" s="102" cm="1">
        <f t="array" ref="I2176">((_xlfn.XLOOKUP(B2176,'4. Material Balance Activities'!$C$398:$C$446,'4. Material Balance Activities'!$G$398:$G$446,NA,0,1)-_xlfn.XLOOKUP(B2176,'4. Material Balance Activities'!$C$398:$C$446,'4. Material Balance Activities'!$M$398:$M$446,NA,0,1))*G2176)*(1-F2176)</f>
        <v>0.39085199999999998</v>
      </c>
      <c r="J2176" s="105" t="s">
        <v>214</v>
      </c>
      <c r="K2176" s="83" t="s">
        <v>214</v>
      </c>
      <c r="L2176" s="102" cm="1">
        <f t="array" ref="L2176">((_xlfn.XLOOKUP(B2176,'4. Material Balance Activities'!$C$398:$C$446,'4. Material Balance Activities'!$J$398:$J$446,NA,0,1)-_xlfn.XLOOKUP(B2176,'4. Material Balance Activities'!$C$398:$C$446,'4. Material Balance Activities'!$P$398:$P$446,NA,0,1))*G2176)*(1-F2176)</f>
        <v>1.5760161290322581E-3</v>
      </c>
      <c r="M2176" s="105" t="s">
        <v>214</v>
      </c>
      <c r="N2176" s="83" t="s">
        <v>214</v>
      </c>
    </row>
    <row r="2177" spans="1:14" x14ac:dyDescent="0.25">
      <c r="A2177" s="79" t="s">
        <v>394</v>
      </c>
      <c r="B2177" s="133" t="s">
        <v>323</v>
      </c>
      <c r="C2177" s="137" t="s">
        <v>431</v>
      </c>
      <c r="D2177" s="81" t="str">
        <f>IFERROR(IF(C2177="No CAS","",INDEX('DEQ Pollutant List'!$C$7:$C$611,MATCH('5. Pollutant Emissions - MB'!C2177,'DEQ Pollutant List'!$B$7:$B$611,0))),"")</f>
        <v>1,2,4-Trimethylbenzene</v>
      </c>
      <c r="E2177" s="115"/>
      <c r="F2177" s="138">
        <v>0</v>
      </c>
      <c r="G2177" s="139">
        <v>0.01</v>
      </c>
      <c r="H2177" s="104"/>
      <c r="I2177" s="102" cm="1">
        <f t="array" ref="I2177">((_xlfn.XLOOKUP(B2177,'4. Material Balance Activities'!$C$398:$C$446,'4. Material Balance Activities'!$G$398:$G$446,NA,0,1)-_xlfn.XLOOKUP(B2177,'4. Material Balance Activities'!$C$398:$C$446,'4. Material Balance Activities'!$M$398:$M$446,NA,0,1))*G2177)*(1-F2177)</f>
        <v>3.9085199999999998</v>
      </c>
      <c r="J2177" s="105" t="s">
        <v>214</v>
      </c>
      <c r="K2177" s="83" t="s">
        <v>214</v>
      </c>
      <c r="L2177" s="102" cm="1">
        <f t="array" ref="L2177">((_xlfn.XLOOKUP(B2177,'4. Material Balance Activities'!$C$398:$C$446,'4. Material Balance Activities'!$J$398:$J$446,NA,0,1)-_xlfn.XLOOKUP(B2177,'4. Material Balance Activities'!$C$398:$C$446,'4. Material Balance Activities'!$P$398:$P$446,NA,0,1))*G2177)*(1-F2177)</f>
        <v>1.576016129032258E-2</v>
      </c>
      <c r="M2177" s="105" t="s">
        <v>214</v>
      </c>
      <c r="N2177" s="83" t="s">
        <v>214</v>
      </c>
    </row>
    <row r="2178" spans="1:14" x14ac:dyDescent="0.25">
      <c r="A2178" s="79" t="s">
        <v>394</v>
      </c>
      <c r="B2178" s="133" t="s">
        <v>323</v>
      </c>
      <c r="C2178" s="137" t="s">
        <v>437</v>
      </c>
      <c r="D2178" s="81" t="str">
        <f>IFERROR(IF(C2178="No CAS","",INDEX('DEQ Pollutant List'!$C$7:$C$611,MATCH('5. Pollutant Emissions - MB'!C2178,'DEQ Pollutant List'!$B$7:$B$611,0))),"")</f>
        <v>1,3,5-Trimethylbenzene</v>
      </c>
      <c r="E2178" s="115"/>
      <c r="F2178" s="138">
        <v>0</v>
      </c>
      <c r="G2178" s="139">
        <v>0.01</v>
      </c>
      <c r="H2178" s="104"/>
      <c r="I2178" s="102" cm="1">
        <f t="array" ref="I2178">((_xlfn.XLOOKUP(B2178,'4. Material Balance Activities'!$C$398:$C$446,'4. Material Balance Activities'!$G$398:$G$446,NA,0,1)-_xlfn.XLOOKUP(B2178,'4. Material Balance Activities'!$C$398:$C$446,'4. Material Balance Activities'!$M$398:$M$446,NA,0,1))*G2178)*(1-F2178)</f>
        <v>3.9085199999999998</v>
      </c>
      <c r="J2178" s="105" t="s">
        <v>214</v>
      </c>
      <c r="K2178" s="83" t="s">
        <v>214</v>
      </c>
      <c r="L2178" s="102" cm="1">
        <f t="array" ref="L2178">((_xlfn.XLOOKUP(B2178,'4. Material Balance Activities'!$C$398:$C$446,'4. Material Balance Activities'!$J$398:$J$446,NA,0,1)-_xlfn.XLOOKUP(B2178,'4. Material Balance Activities'!$C$398:$C$446,'4. Material Balance Activities'!$P$398:$P$446,NA,0,1))*G2178)*(1-F2178)</f>
        <v>1.576016129032258E-2</v>
      </c>
      <c r="M2178" s="105" t="s">
        <v>214</v>
      </c>
      <c r="N2178" s="83" t="s">
        <v>214</v>
      </c>
    </row>
    <row r="2179" spans="1:14" x14ac:dyDescent="0.25">
      <c r="A2179" s="79" t="s">
        <v>394</v>
      </c>
      <c r="B2179" s="133" t="s">
        <v>323</v>
      </c>
      <c r="C2179" s="137" t="s">
        <v>191</v>
      </c>
      <c r="D2179" s="81" t="str">
        <f>IFERROR(IF(C2179="No CAS","",INDEX('DEQ Pollutant List'!$C$7:$C$611,MATCH('5. Pollutant Emissions - MB'!C2179,'DEQ Pollutant List'!$B$7:$B$611,0))),"")</f>
        <v>Xylene (mixture), including m-xylene, o-xylene, p-xylene</v>
      </c>
      <c r="E2179" s="115"/>
      <c r="F2179" s="138">
        <v>0</v>
      </c>
      <c r="G2179" s="139">
        <v>0.02</v>
      </c>
      <c r="H2179" s="104"/>
      <c r="I2179" s="102" cm="1">
        <f t="array" ref="I2179">((_xlfn.XLOOKUP(B2179,'4. Material Balance Activities'!$C$398:$C$446,'4. Material Balance Activities'!$G$398:$G$446,NA,0,1)-_xlfn.XLOOKUP(B2179,'4. Material Balance Activities'!$C$398:$C$446,'4. Material Balance Activities'!$M$398:$M$446,NA,0,1))*G2179)*(1-F2179)</f>
        <v>7.8170399999999995</v>
      </c>
      <c r="J2179" s="105" t="s">
        <v>214</v>
      </c>
      <c r="K2179" s="83" t="s">
        <v>214</v>
      </c>
      <c r="L2179" s="102" cm="1">
        <f t="array" ref="L2179">((_xlfn.XLOOKUP(B2179,'4. Material Balance Activities'!$C$398:$C$446,'4. Material Balance Activities'!$J$398:$J$446,NA,0,1)-_xlfn.XLOOKUP(B2179,'4. Material Balance Activities'!$C$398:$C$446,'4. Material Balance Activities'!$P$398:$P$446,NA,0,1))*G2179)*(1-F2179)</f>
        <v>3.152032258064516E-2</v>
      </c>
      <c r="M2179" s="105" t="s">
        <v>214</v>
      </c>
      <c r="N2179" s="83" t="s">
        <v>214</v>
      </c>
    </row>
    <row r="2180" spans="1:14" x14ac:dyDescent="0.25">
      <c r="A2180" s="79" t="s">
        <v>394</v>
      </c>
      <c r="B2180" s="133" t="s">
        <v>323</v>
      </c>
      <c r="C2180" s="137" t="s">
        <v>181</v>
      </c>
      <c r="D2180" s="81" t="str">
        <f>IFERROR(IF(C2180="No CAS","",INDEX('DEQ Pollutant List'!$C$7:$C$611,MATCH('5. Pollutant Emissions - MB'!C2180,'DEQ Pollutant List'!$B$7:$B$611,0))),"")</f>
        <v>Ethyl benzene</v>
      </c>
      <c r="E2180" s="115"/>
      <c r="F2180" s="138">
        <v>0</v>
      </c>
      <c r="G2180" s="139">
        <v>3.0000000000000001E-3</v>
      </c>
      <c r="H2180" s="104"/>
      <c r="I2180" s="102" cm="1">
        <f t="array" ref="I2180">((_xlfn.XLOOKUP(B2180,'4. Material Balance Activities'!$C$398:$C$446,'4. Material Balance Activities'!$G$398:$G$446,NA,0,1)-_xlfn.XLOOKUP(B2180,'4. Material Balance Activities'!$C$398:$C$446,'4. Material Balance Activities'!$M$398:$M$446,NA,0,1))*G2180)*(1-F2180)</f>
        <v>1.1725559999999999</v>
      </c>
      <c r="J2180" s="105" t="s">
        <v>214</v>
      </c>
      <c r="K2180" s="83" t="s">
        <v>214</v>
      </c>
      <c r="L2180" s="102" cm="1">
        <f t="array" ref="L2180">((_xlfn.XLOOKUP(B2180,'4. Material Balance Activities'!$C$398:$C$446,'4. Material Balance Activities'!$J$398:$J$446,NA,0,1)-_xlfn.XLOOKUP(B2180,'4. Material Balance Activities'!$C$398:$C$446,'4. Material Balance Activities'!$P$398:$P$446,NA,0,1))*G2180)*(1-F2180)</f>
        <v>4.7280483870967742E-3</v>
      </c>
      <c r="M2180" s="105" t="s">
        <v>214</v>
      </c>
      <c r="N2180" s="83" t="s">
        <v>214</v>
      </c>
    </row>
    <row r="2181" spans="1:14" x14ac:dyDescent="0.25">
      <c r="A2181" s="79" t="s">
        <v>394</v>
      </c>
      <c r="B2181" s="133" t="s">
        <v>323</v>
      </c>
      <c r="C2181" s="137" t="s">
        <v>428</v>
      </c>
      <c r="D2181" s="81" t="str">
        <f>IFERROR(IF(C2181="No CAS","",INDEX('DEQ Pollutant List'!$C$7:$C$611,MATCH('5. Pollutant Emissions - MB'!C2181,'DEQ Pollutant List'!$B$7:$B$611,0))),"")</f>
        <v>Isopropylbenzene (cumene)</v>
      </c>
      <c r="E2181" s="115"/>
      <c r="F2181" s="138">
        <v>0</v>
      </c>
      <c r="G2181" s="139">
        <v>1E-3</v>
      </c>
      <c r="H2181" s="104"/>
      <c r="I2181" s="102" cm="1">
        <f t="array" ref="I2181">((_xlfn.XLOOKUP(B2181,'4. Material Balance Activities'!$C$398:$C$446,'4. Material Balance Activities'!$G$398:$G$446,NA,0,1)-_xlfn.XLOOKUP(B2181,'4. Material Balance Activities'!$C$398:$C$446,'4. Material Balance Activities'!$M$398:$M$446,NA,0,1))*G2181)*(1-F2181)</f>
        <v>0.39085199999999998</v>
      </c>
      <c r="J2181" s="105" t="s">
        <v>214</v>
      </c>
      <c r="K2181" s="83" t="s">
        <v>214</v>
      </c>
      <c r="L2181" s="102" cm="1">
        <f t="array" ref="L2181">((_xlfn.XLOOKUP(B2181,'4. Material Balance Activities'!$C$398:$C$446,'4. Material Balance Activities'!$J$398:$J$446,NA,0,1)-_xlfn.XLOOKUP(B2181,'4. Material Balance Activities'!$C$398:$C$446,'4. Material Balance Activities'!$P$398:$P$446,NA,0,1))*G2181)*(1-F2181)</f>
        <v>1.5760161290322581E-3</v>
      </c>
      <c r="M2181" s="105" t="s">
        <v>214</v>
      </c>
      <c r="N2181" s="83" t="s">
        <v>214</v>
      </c>
    </row>
    <row r="2182" spans="1:14" x14ac:dyDescent="0.25">
      <c r="A2182" s="79" t="s">
        <v>394</v>
      </c>
      <c r="B2182" s="133" t="s">
        <v>323</v>
      </c>
      <c r="C2182" s="137" t="s">
        <v>430</v>
      </c>
      <c r="D2182" s="81" t="str">
        <f>IFERROR(IF(C2182="No CAS","",INDEX('DEQ Pollutant List'!$C$7:$C$611,MATCH('5. Pollutant Emissions - MB'!C2182,'DEQ Pollutant List'!$B$7:$B$611,0))),"")</f>
        <v>n-Butyl alcohol</v>
      </c>
      <c r="E2182" s="115"/>
      <c r="F2182" s="138">
        <v>0</v>
      </c>
      <c r="G2182" s="139">
        <v>0.06</v>
      </c>
      <c r="H2182" s="104"/>
      <c r="I2182" s="102" cm="1">
        <f t="array" ref="I2182">((_xlfn.XLOOKUP(B2182,'4. Material Balance Activities'!$C$398:$C$446,'4. Material Balance Activities'!$G$398:$G$446,NA,0,1)-_xlfn.XLOOKUP(B2182,'4. Material Balance Activities'!$C$398:$C$446,'4. Material Balance Activities'!$M$398:$M$446,NA,0,1))*G2182)*(1-F2182)</f>
        <v>23.451119999999996</v>
      </c>
      <c r="J2182" s="105" t="s">
        <v>214</v>
      </c>
      <c r="K2182" s="83" t="s">
        <v>214</v>
      </c>
      <c r="L2182" s="102" cm="1">
        <f t="array" ref="L2182">((_xlfn.XLOOKUP(B2182,'4. Material Balance Activities'!$C$398:$C$446,'4. Material Balance Activities'!$J$398:$J$446,NA,0,1)-_xlfn.XLOOKUP(B2182,'4. Material Balance Activities'!$C$398:$C$446,'4. Material Balance Activities'!$P$398:$P$446,NA,0,1))*G2182)*(1-F2182)</f>
        <v>9.4560967741935481E-2</v>
      </c>
      <c r="M2182" s="105" t="s">
        <v>214</v>
      </c>
      <c r="N2182" s="83" t="s">
        <v>214</v>
      </c>
    </row>
    <row r="2183" spans="1:14" x14ac:dyDescent="0.25">
      <c r="A2183" s="79" t="s">
        <v>394</v>
      </c>
      <c r="B2183" s="133" t="s">
        <v>323</v>
      </c>
      <c r="C2183" s="137" t="s">
        <v>436</v>
      </c>
      <c r="D2183" s="81" t="str">
        <f>IFERROR(IF(C2183="No CAS","",INDEX('DEQ Pollutant List'!$C$7:$C$611,MATCH('5. Pollutant Emissions - MB'!C2183,'DEQ Pollutant List'!$B$7:$B$611,0))),"")</f>
        <v>1,2,3-Trimethylbenzene</v>
      </c>
      <c r="E2183" s="115"/>
      <c r="F2183" s="138">
        <v>0</v>
      </c>
      <c r="G2183" s="139">
        <v>0.01</v>
      </c>
      <c r="H2183" s="104"/>
      <c r="I2183" s="102" cm="1">
        <f t="array" ref="I2183">((_xlfn.XLOOKUP(B2183,'4. Material Balance Activities'!$C$398:$C$446,'4. Material Balance Activities'!$G$398:$G$446,NA,0,1)-_xlfn.XLOOKUP(B2183,'4. Material Balance Activities'!$C$398:$C$446,'4. Material Balance Activities'!$M$398:$M$446,NA,0,1))*G2183)*(1-F2183)</f>
        <v>3.9085199999999998</v>
      </c>
      <c r="J2183" s="105" t="s">
        <v>214</v>
      </c>
      <c r="K2183" s="83" t="s">
        <v>214</v>
      </c>
      <c r="L2183" s="102" cm="1">
        <f t="array" ref="L2183">((_xlfn.XLOOKUP(B2183,'4. Material Balance Activities'!$C$398:$C$446,'4. Material Balance Activities'!$J$398:$J$446,NA,0,1)-_xlfn.XLOOKUP(B2183,'4. Material Balance Activities'!$C$398:$C$446,'4. Material Balance Activities'!$P$398:$P$446,NA,0,1))*G2183)*(1-F2183)</f>
        <v>1.576016129032258E-2</v>
      </c>
      <c r="M2183" s="105" t="s">
        <v>214</v>
      </c>
      <c r="N2183" s="83" t="s">
        <v>214</v>
      </c>
    </row>
    <row r="2184" spans="1:14" x14ac:dyDescent="0.25">
      <c r="A2184" s="79" t="s">
        <v>394</v>
      </c>
      <c r="B2184" s="133" t="s">
        <v>324</v>
      </c>
      <c r="C2184" s="137" t="s">
        <v>156</v>
      </c>
      <c r="D2184" s="81" t="str">
        <f>IFERROR(IF(C2184="No CAS","",INDEX('DEQ Pollutant List'!$C$7:$C$611,MATCH('5. Pollutant Emissions - MB'!C2184,'DEQ Pollutant List'!$B$7:$B$611,0))),"")</f>
        <v>Formaldehyde</v>
      </c>
      <c r="E2184" s="115"/>
      <c r="F2184" s="138">
        <v>0</v>
      </c>
      <c r="G2184" s="139">
        <v>1E-3</v>
      </c>
      <c r="H2184" s="104"/>
      <c r="I2184" s="102" cm="1">
        <f t="array" ref="I2184">((_xlfn.XLOOKUP(B2184,'4. Material Balance Activities'!$C$398:$C$446,'4. Material Balance Activities'!$G$398:$G$446,NA,0,1)-_xlfn.XLOOKUP(B2184,'4. Material Balance Activities'!$C$398:$C$446,'4. Material Balance Activities'!$M$398:$M$446,NA,0,1))*G2184)*(1-F2184)</f>
        <v>0.4397085</v>
      </c>
      <c r="J2184" s="105" t="s">
        <v>214</v>
      </c>
      <c r="K2184" s="83" t="s">
        <v>214</v>
      </c>
      <c r="L2184" s="102" cm="1">
        <f t="array" ref="L2184">((_xlfn.XLOOKUP(B2184,'4. Material Balance Activities'!$C$398:$C$446,'4. Material Balance Activities'!$J$398:$J$446,NA,0,1)-_xlfn.XLOOKUP(B2184,'4. Material Balance Activities'!$C$398:$C$446,'4. Material Balance Activities'!$P$398:$P$446,NA,0,1))*G2184)*(1-F2184)</f>
        <v>1.7730181451612904E-3</v>
      </c>
      <c r="M2184" s="105" t="s">
        <v>214</v>
      </c>
      <c r="N2184" s="83" t="s">
        <v>214</v>
      </c>
    </row>
    <row r="2185" spans="1:14" x14ac:dyDescent="0.25">
      <c r="A2185" s="79" t="s">
        <v>394</v>
      </c>
      <c r="B2185" s="133" t="s">
        <v>324</v>
      </c>
      <c r="C2185" s="137" t="s">
        <v>431</v>
      </c>
      <c r="D2185" s="81" t="str">
        <f>IFERROR(IF(C2185="No CAS","",INDEX('DEQ Pollutant List'!$C$7:$C$611,MATCH('5. Pollutant Emissions - MB'!C2185,'DEQ Pollutant List'!$B$7:$B$611,0))),"")</f>
        <v>1,2,4-Trimethylbenzene</v>
      </c>
      <c r="E2185" s="115"/>
      <c r="F2185" s="138">
        <v>0</v>
      </c>
      <c r="G2185" s="139">
        <v>0.01</v>
      </c>
      <c r="H2185" s="104"/>
      <c r="I2185" s="102" cm="1">
        <f t="array" ref="I2185">((_xlfn.XLOOKUP(B2185,'4. Material Balance Activities'!$C$398:$C$446,'4. Material Balance Activities'!$G$398:$G$446,NA,0,1)-_xlfn.XLOOKUP(B2185,'4. Material Balance Activities'!$C$398:$C$446,'4. Material Balance Activities'!$M$398:$M$446,NA,0,1))*G2185)*(1-F2185)</f>
        <v>4.3970850000000006</v>
      </c>
      <c r="J2185" s="105" t="s">
        <v>214</v>
      </c>
      <c r="K2185" s="83" t="s">
        <v>214</v>
      </c>
      <c r="L2185" s="102" cm="1">
        <f t="array" ref="L2185">((_xlfn.XLOOKUP(B2185,'4. Material Balance Activities'!$C$398:$C$446,'4. Material Balance Activities'!$J$398:$J$446,NA,0,1)-_xlfn.XLOOKUP(B2185,'4. Material Balance Activities'!$C$398:$C$446,'4. Material Balance Activities'!$P$398:$P$446,NA,0,1))*G2185)*(1-F2185)</f>
        <v>1.7730181451612904E-2</v>
      </c>
      <c r="M2185" s="105" t="s">
        <v>214</v>
      </c>
      <c r="N2185" s="83" t="s">
        <v>214</v>
      </c>
    </row>
    <row r="2186" spans="1:14" x14ac:dyDescent="0.25">
      <c r="A2186" s="79" t="s">
        <v>394</v>
      </c>
      <c r="B2186" s="133" t="s">
        <v>324</v>
      </c>
      <c r="C2186" s="137" t="s">
        <v>437</v>
      </c>
      <c r="D2186" s="81" t="str">
        <f>IFERROR(IF(C2186="No CAS","",INDEX('DEQ Pollutant List'!$C$7:$C$611,MATCH('5. Pollutant Emissions - MB'!C2186,'DEQ Pollutant List'!$B$7:$B$611,0))),"")</f>
        <v>1,3,5-Trimethylbenzene</v>
      </c>
      <c r="E2186" s="115"/>
      <c r="F2186" s="138">
        <v>0</v>
      </c>
      <c r="G2186" s="139">
        <v>0.01</v>
      </c>
      <c r="H2186" s="104"/>
      <c r="I2186" s="102" cm="1">
        <f t="array" ref="I2186">((_xlfn.XLOOKUP(B2186,'4. Material Balance Activities'!$C$398:$C$446,'4. Material Balance Activities'!$G$398:$G$446,NA,0,1)-_xlfn.XLOOKUP(B2186,'4. Material Balance Activities'!$C$398:$C$446,'4. Material Balance Activities'!$M$398:$M$446,NA,0,1))*G2186)*(1-F2186)</f>
        <v>4.3970850000000006</v>
      </c>
      <c r="J2186" s="105" t="s">
        <v>214</v>
      </c>
      <c r="K2186" s="83" t="s">
        <v>214</v>
      </c>
      <c r="L2186" s="102" cm="1">
        <f t="array" ref="L2186">((_xlfn.XLOOKUP(B2186,'4. Material Balance Activities'!$C$398:$C$446,'4. Material Balance Activities'!$J$398:$J$446,NA,0,1)-_xlfn.XLOOKUP(B2186,'4. Material Balance Activities'!$C$398:$C$446,'4. Material Balance Activities'!$P$398:$P$446,NA,0,1))*G2186)*(1-F2186)</f>
        <v>1.7730181451612904E-2</v>
      </c>
      <c r="M2186" s="105" t="s">
        <v>214</v>
      </c>
      <c r="N2186" s="83" t="s">
        <v>214</v>
      </c>
    </row>
    <row r="2187" spans="1:14" x14ac:dyDescent="0.25">
      <c r="A2187" s="79" t="s">
        <v>394</v>
      </c>
      <c r="B2187" s="133" t="s">
        <v>324</v>
      </c>
      <c r="C2187" s="137" t="s">
        <v>191</v>
      </c>
      <c r="D2187" s="81" t="str">
        <f>IFERROR(IF(C2187="No CAS","",INDEX('DEQ Pollutant List'!$C$7:$C$611,MATCH('5. Pollutant Emissions - MB'!C2187,'DEQ Pollutant List'!$B$7:$B$611,0))),"")</f>
        <v>Xylene (mixture), including m-xylene, o-xylene, p-xylene</v>
      </c>
      <c r="E2187" s="115"/>
      <c r="F2187" s="138">
        <v>0</v>
      </c>
      <c r="G2187" s="139">
        <v>0.02</v>
      </c>
      <c r="H2187" s="104"/>
      <c r="I2187" s="102" cm="1">
        <f t="array" ref="I2187">((_xlfn.XLOOKUP(B2187,'4. Material Balance Activities'!$C$398:$C$446,'4. Material Balance Activities'!$G$398:$G$446,NA,0,1)-_xlfn.XLOOKUP(B2187,'4. Material Balance Activities'!$C$398:$C$446,'4. Material Balance Activities'!$M$398:$M$446,NA,0,1))*G2187)*(1-F2187)</f>
        <v>8.7941700000000012</v>
      </c>
      <c r="J2187" s="105" t="s">
        <v>214</v>
      </c>
      <c r="K2187" s="83" t="s">
        <v>214</v>
      </c>
      <c r="L2187" s="102" cm="1">
        <f t="array" ref="L2187">((_xlfn.XLOOKUP(B2187,'4. Material Balance Activities'!$C$398:$C$446,'4. Material Balance Activities'!$J$398:$J$446,NA,0,1)-_xlfn.XLOOKUP(B2187,'4. Material Balance Activities'!$C$398:$C$446,'4. Material Balance Activities'!$P$398:$P$446,NA,0,1))*G2187)*(1-F2187)</f>
        <v>3.5460362903225809E-2</v>
      </c>
      <c r="M2187" s="105" t="s">
        <v>214</v>
      </c>
      <c r="N2187" s="83" t="s">
        <v>214</v>
      </c>
    </row>
    <row r="2188" spans="1:14" x14ac:dyDescent="0.25">
      <c r="A2188" s="79" t="s">
        <v>394</v>
      </c>
      <c r="B2188" s="133" t="s">
        <v>324</v>
      </c>
      <c r="C2188" s="137" t="s">
        <v>181</v>
      </c>
      <c r="D2188" s="81" t="str">
        <f>IFERROR(IF(C2188="No CAS","",INDEX('DEQ Pollutant List'!$C$7:$C$611,MATCH('5. Pollutant Emissions - MB'!C2188,'DEQ Pollutant List'!$B$7:$B$611,0))),"")</f>
        <v>Ethyl benzene</v>
      </c>
      <c r="E2188" s="115"/>
      <c r="F2188" s="138">
        <v>0</v>
      </c>
      <c r="G2188" s="139">
        <v>3.0000000000000001E-3</v>
      </c>
      <c r="H2188" s="104"/>
      <c r="I2188" s="102" cm="1">
        <f t="array" ref="I2188">((_xlfn.XLOOKUP(B2188,'4. Material Balance Activities'!$C$398:$C$446,'4. Material Balance Activities'!$G$398:$G$446,NA,0,1)-_xlfn.XLOOKUP(B2188,'4. Material Balance Activities'!$C$398:$C$446,'4. Material Balance Activities'!$M$398:$M$446,NA,0,1))*G2188)*(1-F2188)</f>
        <v>1.3191255000000002</v>
      </c>
      <c r="J2188" s="105" t="s">
        <v>214</v>
      </c>
      <c r="K2188" s="83" t="s">
        <v>214</v>
      </c>
      <c r="L2188" s="102" cm="1">
        <f t="array" ref="L2188">((_xlfn.XLOOKUP(B2188,'4. Material Balance Activities'!$C$398:$C$446,'4. Material Balance Activities'!$J$398:$J$446,NA,0,1)-_xlfn.XLOOKUP(B2188,'4. Material Balance Activities'!$C$398:$C$446,'4. Material Balance Activities'!$P$398:$P$446,NA,0,1))*G2188)*(1-F2188)</f>
        <v>5.3190544354838713E-3</v>
      </c>
      <c r="M2188" s="105" t="s">
        <v>214</v>
      </c>
      <c r="N2188" s="83" t="s">
        <v>214</v>
      </c>
    </row>
    <row r="2189" spans="1:14" x14ac:dyDescent="0.25">
      <c r="A2189" s="79" t="s">
        <v>394</v>
      </c>
      <c r="B2189" s="133" t="s">
        <v>324</v>
      </c>
      <c r="C2189" s="137" t="s">
        <v>428</v>
      </c>
      <c r="D2189" s="81" t="str">
        <f>IFERROR(IF(C2189="No CAS","",INDEX('DEQ Pollutant List'!$C$7:$C$611,MATCH('5. Pollutant Emissions - MB'!C2189,'DEQ Pollutant List'!$B$7:$B$611,0))),"")</f>
        <v>Isopropylbenzene (cumene)</v>
      </c>
      <c r="E2189" s="115"/>
      <c r="F2189" s="138">
        <v>0</v>
      </c>
      <c r="G2189" s="139">
        <v>1E-3</v>
      </c>
      <c r="H2189" s="104"/>
      <c r="I2189" s="102" cm="1">
        <f t="array" ref="I2189">((_xlfn.XLOOKUP(B2189,'4. Material Balance Activities'!$C$398:$C$446,'4. Material Balance Activities'!$G$398:$G$446,NA,0,1)-_xlfn.XLOOKUP(B2189,'4. Material Balance Activities'!$C$398:$C$446,'4. Material Balance Activities'!$M$398:$M$446,NA,0,1))*G2189)*(1-F2189)</f>
        <v>0.4397085</v>
      </c>
      <c r="J2189" s="105" t="s">
        <v>214</v>
      </c>
      <c r="K2189" s="83" t="s">
        <v>214</v>
      </c>
      <c r="L2189" s="102" cm="1">
        <f t="array" ref="L2189">((_xlfn.XLOOKUP(B2189,'4. Material Balance Activities'!$C$398:$C$446,'4. Material Balance Activities'!$J$398:$J$446,NA,0,1)-_xlfn.XLOOKUP(B2189,'4. Material Balance Activities'!$C$398:$C$446,'4. Material Balance Activities'!$P$398:$P$446,NA,0,1))*G2189)*(1-F2189)</f>
        <v>1.7730181451612904E-3</v>
      </c>
      <c r="M2189" s="105" t="s">
        <v>214</v>
      </c>
      <c r="N2189" s="83" t="s">
        <v>214</v>
      </c>
    </row>
    <row r="2190" spans="1:14" x14ac:dyDescent="0.25">
      <c r="A2190" s="79" t="s">
        <v>394</v>
      </c>
      <c r="B2190" s="133" t="s">
        <v>324</v>
      </c>
      <c r="C2190" s="137" t="s">
        <v>430</v>
      </c>
      <c r="D2190" s="81" t="str">
        <f>IFERROR(IF(C2190="No CAS","",INDEX('DEQ Pollutant List'!$C$7:$C$611,MATCH('5. Pollutant Emissions - MB'!C2190,'DEQ Pollutant List'!$B$7:$B$611,0))),"")</f>
        <v>n-Butyl alcohol</v>
      </c>
      <c r="E2190" s="115"/>
      <c r="F2190" s="138">
        <v>0</v>
      </c>
      <c r="G2190" s="139">
        <v>0.06</v>
      </c>
      <c r="H2190" s="104"/>
      <c r="I2190" s="102" cm="1">
        <f t="array" ref="I2190">((_xlfn.XLOOKUP(B2190,'4. Material Balance Activities'!$C$398:$C$446,'4. Material Balance Activities'!$G$398:$G$446,NA,0,1)-_xlfn.XLOOKUP(B2190,'4. Material Balance Activities'!$C$398:$C$446,'4. Material Balance Activities'!$M$398:$M$446,NA,0,1))*G2190)*(1-F2190)</f>
        <v>26.38251</v>
      </c>
      <c r="J2190" s="105" t="s">
        <v>214</v>
      </c>
      <c r="K2190" s="83" t="s">
        <v>214</v>
      </c>
      <c r="L2190" s="102" cm="1">
        <f t="array" ref="L2190">((_xlfn.XLOOKUP(B2190,'4. Material Balance Activities'!$C$398:$C$446,'4. Material Balance Activities'!$J$398:$J$446,NA,0,1)-_xlfn.XLOOKUP(B2190,'4. Material Balance Activities'!$C$398:$C$446,'4. Material Balance Activities'!$P$398:$P$446,NA,0,1))*G2190)*(1-F2190)</f>
        <v>0.10638108870967741</v>
      </c>
      <c r="M2190" s="105" t="s">
        <v>214</v>
      </c>
      <c r="N2190" s="83" t="s">
        <v>214</v>
      </c>
    </row>
    <row r="2191" spans="1:14" x14ac:dyDescent="0.25">
      <c r="A2191" s="79" t="s">
        <v>394</v>
      </c>
      <c r="B2191" s="133" t="s">
        <v>324</v>
      </c>
      <c r="C2191" s="137" t="s">
        <v>436</v>
      </c>
      <c r="D2191" s="81" t="str">
        <f>IFERROR(IF(C2191="No CAS","",INDEX('DEQ Pollutant List'!$C$7:$C$611,MATCH('5. Pollutant Emissions - MB'!C2191,'DEQ Pollutant List'!$B$7:$B$611,0))),"")</f>
        <v>1,2,3-Trimethylbenzene</v>
      </c>
      <c r="E2191" s="115"/>
      <c r="F2191" s="138">
        <v>0</v>
      </c>
      <c r="G2191" s="139">
        <v>0.01</v>
      </c>
      <c r="H2191" s="104"/>
      <c r="I2191" s="102" cm="1">
        <f t="array" ref="I2191">((_xlfn.XLOOKUP(B2191,'4. Material Balance Activities'!$C$398:$C$446,'4. Material Balance Activities'!$G$398:$G$446,NA,0,1)-_xlfn.XLOOKUP(B2191,'4. Material Balance Activities'!$C$398:$C$446,'4. Material Balance Activities'!$M$398:$M$446,NA,0,1))*G2191)*(1-F2191)</f>
        <v>4.3970850000000006</v>
      </c>
      <c r="J2191" s="105" t="s">
        <v>214</v>
      </c>
      <c r="K2191" s="83" t="s">
        <v>214</v>
      </c>
      <c r="L2191" s="102" cm="1">
        <f t="array" ref="L2191">((_xlfn.XLOOKUP(B2191,'4. Material Balance Activities'!$C$398:$C$446,'4. Material Balance Activities'!$J$398:$J$446,NA,0,1)-_xlfn.XLOOKUP(B2191,'4. Material Balance Activities'!$C$398:$C$446,'4. Material Balance Activities'!$P$398:$P$446,NA,0,1))*G2191)*(1-F2191)</f>
        <v>1.7730181451612904E-2</v>
      </c>
      <c r="M2191" s="105" t="s">
        <v>214</v>
      </c>
      <c r="N2191" s="83" t="s">
        <v>214</v>
      </c>
    </row>
    <row r="2192" spans="1:14" x14ac:dyDescent="0.25">
      <c r="A2192" s="79" t="s">
        <v>394</v>
      </c>
      <c r="B2192" s="133" t="s">
        <v>325</v>
      </c>
      <c r="C2192" s="137" t="s">
        <v>156</v>
      </c>
      <c r="D2192" s="81" t="str">
        <f>IFERROR(IF(C2192="No CAS","",INDEX('DEQ Pollutant List'!$C$7:$C$611,MATCH('5. Pollutant Emissions - MB'!C2192,'DEQ Pollutant List'!$B$7:$B$611,0))),"")</f>
        <v>Formaldehyde</v>
      </c>
      <c r="E2192" s="115"/>
      <c r="F2192" s="138">
        <v>0</v>
      </c>
      <c r="G2192" s="139">
        <v>1E-3</v>
      </c>
      <c r="H2192" s="104"/>
      <c r="I2192" s="102" cm="1">
        <f t="array" ref="I2192">((_xlfn.XLOOKUP(B2192,'4. Material Balance Activities'!$C$398:$C$446,'4. Material Balance Activities'!$G$398:$G$446,NA,0,1)-_xlfn.XLOOKUP(B2192,'4. Material Balance Activities'!$C$398:$C$446,'4. Material Balance Activities'!$M$398:$M$446,NA,0,1))*G2192)*(1-F2192)</f>
        <v>0.52377600000000013</v>
      </c>
      <c r="J2192" s="105" t="s">
        <v>214</v>
      </c>
      <c r="K2192" s="83" t="s">
        <v>214</v>
      </c>
      <c r="L2192" s="102" cm="1">
        <f t="array" ref="L2192">((_xlfn.XLOOKUP(B2192,'4. Material Balance Activities'!$C$398:$C$446,'4. Material Balance Activities'!$J$398:$J$446,NA,0,1)-_xlfn.XLOOKUP(B2192,'4. Material Balance Activities'!$C$398:$C$446,'4. Material Balance Activities'!$P$398:$P$446,NA,0,1))*G2192)*(1-F2192)</f>
        <v>2.1120000000000002E-3</v>
      </c>
      <c r="M2192" s="105" t="s">
        <v>214</v>
      </c>
      <c r="N2192" s="83" t="s">
        <v>214</v>
      </c>
    </row>
    <row r="2193" spans="1:14" x14ac:dyDescent="0.25">
      <c r="A2193" s="79" t="s">
        <v>394</v>
      </c>
      <c r="B2193" s="133" t="s">
        <v>325</v>
      </c>
      <c r="C2193" s="137" t="s">
        <v>431</v>
      </c>
      <c r="D2193" s="81" t="str">
        <f>IFERROR(IF(C2193="No CAS","",INDEX('DEQ Pollutant List'!$C$7:$C$611,MATCH('5. Pollutant Emissions - MB'!C2193,'DEQ Pollutant List'!$B$7:$B$611,0))),"")</f>
        <v>1,2,4-Trimethylbenzene</v>
      </c>
      <c r="E2193" s="115"/>
      <c r="F2193" s="138">
        <v>0</v>
      </c>
      <c r="G2193" s="139">
        <v>0.01</v>
      </c>
      <c r="H2193" s="104"/>
      <c r="I2193" s="102" cm="1">
        <f t="array" ref="I2193">((_xlfn.XLOOKUP(B2193,'4. Material Balance Activities'!$C$398:$C$446,'4. Material Balance Activities'!$G$398:$G$446,NA,0,1)-_xlfn.XLOOKUP(B2193,'4. Material Balance Activities'!$C$398:$C$446,'4. Material Balance Activities'!$M$398:$M$446,NA,0,1))*G2193)*(1-F2193)</f>
        <v>5.2377600000000006</v>
      </c>
      <c r="J2193" s="105" t="s">
        <v>214</v>
      </c>
      <c r="K2193" s="83" t="s">
        <v>214</v>
      </c>
      <c r="L2193" s="102" cm="1">
        <f t="array" ref="L2193">((_xlfn.XLOOKUP(B2193,'4. Material Balance Activities'!$C$398:$C$446,'4. Material Balance Activities'!$J$398:$J$446,NA,0,1)-_xlfn.XLOOKUP(B2193,'4. Material Balance Activities'!$C$398:$C$446,'4. Material Balance Activities'!$P$398:$P$446,NA,0,1))*G2193)*(1-F2193)</f>
        <v>2.112E-2</v>
      </c>
      <c r="M2193" s="105" t="s">
        <v>214</v>
      </c>
      <c r="N2193" s="83" t="s">
        <v>214</v>
      </c>
    </row>
    <row r="2194" spans="1:14" x14ac:dyDescent="0.25">
      <c r="A2194" s="79" t="s">
        <v>394</v>
      </c>
      <c r="B2194" s="133" t="s">
        <v>325</v>
      </c>
      <c r="C2194" s="137" t="s">
        <v>437</v>
      </c>
      <c r="D2194" s="81" t="str">
        <f>IFERROR(IF(C2194="No CAS","",INDEX('DEQ Pollutant List'!$C$7:$C$611,MATCH('5. Pollutant Emissions - MB'!C2194,'DEQ Pollutant List'!$B$7:$B$611,0))),"")</f>
        <v>1,3,5-Trimethylbenzene</v>
      </c>
      <c r="E2194" s="115"/>
      <c r="F2194" s="138">
        <v>0</v>
      </c>
      <c r="G2194" s="139">
        <v>0.01</v>
      </c>
      <c r="H2194" s="104"/>
      <c r="I2194" s="102" cm="1">
        <f t="array" ref="I2194">((_xlfn.XLOOKUP(B2194,'4. Material Balance Activities'!$C$398:$C$446,'4. Material Balance Activities'!$G$398:$G$446,NA,0,1)-_xlfn.XLOOKUP(B2194,'4. Material Balance Activities'!$C$398:$C$446,'4. Material Balance Activities'!$M$398:$M$446,NA,0,1))*G2194)*(1-F2194)</f>
        <v>5.2377600000000006</v>
      </c>
      <c r="J2194" s="105" t="s">
        <v>214</v>
      </c>
      <c r="K2194" s="83" t="s">
        <v>214</v>
      </c>
      <c r="L2194" s="102" cm="1">
        <f t="array" ref="L2194">((_xlfn.XLOOKUP(B2194,'4. Material Balance Activities'!$C$398:$C$446,'4. Material Balance Activities'!$J$398:$J$446,NA,0,1)-_xlfn.XLOOKUP(B2194,'4. Material Balance Activities'!$C$398:$C$446,'4. Material Balance Activities'!$P$398:$P$446,NA,0,1))*G2194)*(1-F2194)</f>
        <v>2.112E-2</v>
      </c>
      <c r="M2194" s="105" t="s">
        <v>214</v>
      </c>
      <c r="N2194" s="83" t="s">
        <v>214</v>
      </c>
    </row>
    <row r="2195" spans="1:14" x14ac:dyDescent="0.25">
      <c r="A2195" s="79" t="s">
        <v>394</v>
      </c>
      <c r="B2195" s="133" t="s">
        <v>325</v>
      </c>
      <c r="C2195" s="137" t="s">
        <v>191</v>
      </c>
      <c r="D2195" s="81" t="str">
        <f>IFERROR(IF(C2195="No CAS","",INDEX('DEQ Pollutant List'!$C$7:$C$611,MATCH('5. Pollutant Emissions - MB'!C2195,'DEQ Pollutant List'!$B$7:$B$611,0))),"")</f>
        <v>Xylene (mixture), including m-xylene, o-xylene, p-xylene</v>
      </c>
      <c r="E2195" s="115"/>
      <c r="F2195" s="138">
        <v>0</v>
      </c>
      <c r="G2195" s="139">
        <v>0.02</v>
      </c>
      <c r="H2195" s="104"/>
      <c r="I2195" s="102" cm="1">
        <f t="array" ref="I2195">((_xlfn.XLOOKUP(B2195,'4. Material Balance Activities'!$C$398:$C$446,'4. Material Balance Activities'!$G$398:$G$446,NA,0,1)-_xlfn.XLOOKUP(B2195,'4. Material Balance Activities'!$C$398:$C$446,'4. Material Balance Activities'!$M$398:$M$446,NA,0,1))*G2195)*(1-F2195)</f>
        <v>10.475520000000001</v>
      </c>
      <c r="J2195" s="105" t="s">
        <v>214</v>
      </c>
      <c r="K2195" s="83" t="s">
        <v>214</v>
      </c>
      <c r="L2195" s="102" cm="1">
        <f t="array" ref="L2195">((_xlfn.XLOOKUP(B2195,'4. Material Balance Activities'!$C$398:$C$446,'4. Material Balance Activities'!$J$398:$J$446,NA,0,1)-_xlfn.XLOOKUP(B2195,'4. Material Balance Activities'!$C$398:$C$446,'4. Material Balance Activities'!$P$398:$P$446,NA,0,1))*G2195)*(1-F2195)</f>
        <v>4.224E-2</v>
      </c>
      <c r="M2195" s="105" t="s">
        <v>214</v>
      </c>
      <c r="N2195" s="83" t="s">
        <v>214</v>
      </c>
    </row>
    <row r="2196" spans="1:14" x14ac:dyDescent="0.25">
      <c r="A2196" s="79" t="s">
        <v>394</v>
      </c>
      <c r="B2196" s="133" t="s">
        <v>325</v>
      </c>
      <c r="C2196" s="137" t="s">
        <v>181</v>
      </c>
      <c r="D2196" s="81" t="str">
        <f>IFERROR(IF(C2196="No CAS","",INDEX('DEQ Pollutant List'!$C$7:$C$611,MATCH('5. Pollutant Emissions - MB'!C2196,'DEQ Pollutant List'!$B$7:$B$611,0))),"")</f>
        <v>Ethyl benzene</v>
      </c>
      <c r="E2196" s="115"/>
      <c r="F2196" s="138">
        <v>0</v>
      </c>
      <c r="G2196" s="139">
        <v>3.0000000000000001E-3</v>
      </c>
      <c r="H2196" s="104"/>
      <c r="I2196" s="102" cm="1">
        <f t="array" ref="I2196">((_xlfn.XLOOKUP(B2196,'4. Material Balance Activities'!$C$398:$C$446,'4. Material Balance Activities'!$G$398:$G$446,NA,0,1)-_xlfn.XLOOKUP(B2196,'4. Material Balance Activities'!$C$398:$C$446,'4. Material Balance Activities'!$M$398:$M$446,NA,0,1))*G2196)*(1-F2196)</f>
        <v>1.5713280000000003</v>
      </c>
      <c r="J2196" s="105" t="s">
        <v>214</v>
      </c>
      <c r="K2196" s="83" t="s">
        <v>214</v>
      </c>
      <c r="L2196" s="102" cm="1">
        <f t="array" ref="L2196">((_xlfn.XLOOKUP(B2196,'4. Material Balance Activities'!$C$398:$C$446,'4. Material Balance Activities'!$J$398:$J$446,NA,0,1)-_xlfn.XLOOKUP(B2196,'4. Material Balance Activities'!$C$398:$C$446,'4. Material Balance Activities'!$P$398:$P$446,NA,0,1))*G2196)*(1-F2196)</f>
        <v>6.3360000000000005E-3</v>
      </c>
      <c r="M2196" s="105" t="s">
        <v>214</v>
      </c>
      <c r="N2196" s="83" t="s">
        <v>214</v>
      </c>
    </row>
    <row r="2197" spans="1:14" x14ac:dyDescent="0.25">
      <c r="A2197" s="79" t="s">
        <v>394</v>
      </c>
      <c r="B2197" s="133" t="s">
        <v>325</v>
      </c>
      <c r="C2197" s="137" t="s">
        <v>428</v>
      </c>
      <c r="D2197" s="81" t="str">
        <f>IFERROR(IF(C2197="No CAS","",INDEX('DEQ Pollutant List'!$C$7:$C$611,MATCH('5. Pollutant Emissions - MB'!C2197,'DEQ Pollutant List'!$B$7:$B$611,0))),"")</f>
        <v>Isopropylbenzene (cumene)</v>
      </c>
      <c r="E2197" s="115"/>
      <c r="F2197" s="138">
        <v>0</v>
      </c>
      <c r="G2197" s="139">
        <v>1E-3</v>
      </c>
      <c r="H2197" s="104"/>
      <c r="I2197" s="102" cm="1">
        <f t="array" ref="I2197">((_xlfn.XLOOKUP(B2197,'4. Material Balance Activities'!$C$398:$C$446,'4. Material Balance Activities'!$G$398:$G$446,NA,0,1)-_xlfn.XLOOKUP(B2197,'4. Material Balance Activities'!$C$398:$C$446,'4. Material Balance Activities'!$M$398:$M$446,NA,0,1))*G2197)*(1-F2197)</f>
        <v>0.52377600000000013</v>
      </c>
      <c r="J2197" s="105" t="s">
        <v>214</v>
      </c>
      <c r="K2197" s="83" t="s">
        <v>214</v>
      </c>
      <c r="L2197" s="102" cm="1">
        <f t="array" ref="L2197">((_xlfn.XLOOKUP(B2197,'4. Material Balance Activities'!$C$398:$C$446,'4. Material Balance Activities'!$J$398:$J$446,NA,0,1)-_xlfn.XLOOKUP(B2197,'4. Material Balance Activities'!$C$398:$C$446,'4. Material Balance Activities'!$P$398:$P$446,NA,0,1))*G2197)*(1-F2197)</f>
        <v>2.1120000000000002E-3</v>
      </c>
      <c r="M2197" s="105" t="s">
        <v>214</v>
      </c>
      <c r="N2197" s="83" t="s">
        <v>214</v>
      </c>
    </row>
    <row r="2198" spans="1:14" x14ac:dyDescent="0.25">
      <c r="A2198" s="79" t="s">
        <v>394</v>
      </c>
      <c r="B2198" s="133" t="s">
        <v>325</v>
      </c>
      <c r="C2198" s="137" t="s">
        <v>430</v>
      </c>
      <c r="D2198" s="81" t="str">
        <f>IFERROR(IF(C2198="No CAS","",INDEX('DEQ Pollutant List'!$C$7:$C$611,MATCH('5. Pollutant Emissions - MB'!C2198,'DEQ Pollutant List'!$B$7:$B$611,0))),"")</f>
        <v>n-Butyl alcohol</v>
      </c>
      <c r="E2198" s="115"/>
      <c r="F2198" s="138">
        <v>0</v>
      </c>
      <c r="G2198" s="139">
        <v>0.06</v>
      </c>
      <c r="H2198" s="104"/>
      <c r="I2198" s="102" cm="1">
        <f t="array" ref="I2198">((_xlfn.XLOOKUP(B2198,'4. Material Balance Activities'!$C$398:$C$446,'4. Material Balance Activities'!$G$398:$G$446,NA,0,1)-_xlfn.XLOOKUP(B2198,'4. Material Balance Activities'!$C$398:$C$446,'4. Material Balance Activities'!$M$398:$M$446,NA,0,1))*G2198)*(1-F2198)</f>
        <v>31.426560000000002</v>
      </c>
      <c r="J2198" s="105" t="s">
        <v>214</v>
      </c>
      <c r="K2198" s="83" t="s">
        <v>214</v>
      </c>
      <c r="L2198" s="102" cm="1">
        <f t="array" ref="L2198">((_xlfn.XLOOKUP(B2198,'4. Material Balance Activities'!$C$398:$C$446,'4. Material Balance Activities'!$J$398:$J$446,NA,0,1)-_xlfn.XLOOKUP(B2198,'4. Material Balance Activities'!$C$398:$C$446,'4. Material Balance Activities'!$P$398:$P$446,NA,0,1))*G2198)*(1-F2198)</f>
        <v>0.12672</v>
      </c>
      <c r="M2198" s="105" t="s">
        <v>214</v>
      </c>
      <c r="N2198" s="83" t="s">
        <v>214</v>
      </c>
    </row>
    <row r="2199" spans="1:14" x14ac:dyDescent="0.25">
      <c r="A2199" s="79" t="s">
        <v>394</v>
      </c>
      <c r="B2199" s="133" t="s">
        <v>325</v>
      </c>
      <c r="C2199" s="137" t="s">
        <v>436</v>
      </c>
      <c r="D2199" s="81" t="str">
        <f>IFERROR(IF(C2199="No CAS","",INDEX('DEQ Pollutant List'!$C$7:$C$611,MATCH('5. Pollutant Emissions - MB'!C2199,'DEQ Pollutant List'!$B$7:$B$611,0))),"")</f>
        <v>1,2,3-Trimethylbenzene</v>
      </c>
      <c r="E2199" s="115"/>
      <c r="F2199" s="138">
        <v>0</v>
      </c>
      <c r="G2199" s="139">
        <v>0.01</v>
      </c>
      <c r="H2199" s="104"/>
      <c r="I2199" s="102" cm="1">
        <f t="array" ref="I2199">((_xlfn.XLOOKUP(B2199,'4. Material Balance Activities'!$C$398:$C$446,'4. Material Balance Activities'!$G$398:$G$446,NA,0,1)-_xlfn.XLOOKUP(B2199,'4. Material Balance Activities'!$C$398:$C$446,'4. Material Balance Activities'!$M$398:$M$446,NA,0,1))*G2199)*(1-F2199)</f>
        <v>5.2377600000000006</v>
      </c>
      <c r="J2199" s="105" t="s">
        <v>214</v>
      </c>
      <c r="K2199" s="83" t="s">
        <v>214</v>
      </c>
      <c r="L2199" s="102" cm="1">
        <f t="array" ref="L2199">((_xlfn.XLOOKUP(B2199,'4. Material Balance Activities'!$C$398:$C$446,'4. Material Balance Activities'!$J$398:$J$446,NA,0,1)-_xlfn.XLOOKUP(B2199,'4. Material Balance Activities'!$C$398:$C$446,'4. Material Balance Activities'!$P$398:$P$446,NA,0,1))*G2199)*(1-F2199)</f>
        <v>2.112E-2</v>
      </c>
      <c r="M2199" s="105" t="s">
        <v>214</v>
      </c>
      <c r="N2199" s="83" t="s">
        <v>214</v>
      </c>
    </row>
    <row r="2200" spans="1:14" x14ac:dyDescent="0.25">
      <c r="A2200" s="79" t="s">
        <v>394</v>
      </c>
      <c r="B2200" s="133" t="s">
        <v>326</v>
      </c>
      <c r="C2200" s="137" t="s">
        <v>156</v>
      </c>
      <c r="D2200" s="81" t="str">
        <f>IFERROR(IF(C2200="No CAS","",INDEX('DEQ Pollutant List'!$C$7:$C$611,MATCH('5. Pollutant Emissions - MB'!C2200,'DEQ Pollutant List'!$B$7:$B$611,0))),"")</f>
        <v>Formaldehyde</v>
      </c>
      <c r="E2200" s="115"/>
      <c r="F2200" s="138">
        <v>0</v>
      </c>
      <c r="G2200" s="139">
        <v>1E-3</v>
      </c>
      <c r="H2200" s="104"/>
      <c r="I2200" s="102" cm="1">
        <f t="array" ref="I2200">((_xlfn.XLOOKUP(B2200,'4. Material Balance Activities'!$C$398:$C$446,'4. Material Balance Activities'!$G$398:$G$446,NA,0,1)-_xlfn.XLOOKUP(B2200,'4. Material Balance Activities'!$C$398:$C$446,'4. Material Balance Activities'!$M$398:$M$446,NA,0,1))*G2200)*(1-F2200)</f>
        <v>0.49480200000000002</v>
      </c>
      <c r="J2200" s="105" t="s">
        <v>214</v>
      </c>
      <c r="K2200" s="83" t="s">
        <v>214</v>
      </c>
      <c r="L2200" s="102" cm="1">
        <f t="array" ref="L2200">((_xlfn.XLOOKUP(B2200,'4. Material Balance Activities'!$C$398:$C$446,'4. Material Balance Activities'!$J$398:$J$446,NA,0,1)-_xlfn.XLOOKUP(B2200,'4. Material Balance Activities'!$C$398:$C$446,'4. Material Balance Activities'!$P$398:$P$446,NA,0,1))*G2200)*(1-F2200)</f>
        <v>1.9951693548387098E-3</v>
      </c>
      <c r="M2200" s="105" t="s">
        <v>214</v>
      </c>
      <c r="N2200" s="83" t="s">
        <v>214</v>
      </c>
    </row>
    <row r="2201" spans="1:14" x14ac:dyDescent="0.25">
      <c r="A2201" s="79" t="s">
        <v>394</v>
      </c>
      <c r="B2201" s="133" t="s">
        <v>326</v>
      </c>
      <c r="C2201" s="137" t="s">
        <v>431</v>
      </c>
      <c r="D2201" s="81" t="str">
        <f>IFERROR(IF(C2201="No CAS","",INDEX('DEQ Pollutant List'!$C$7:$C$611,MATCH('5. Pollutant Emissions - MB'!C2201,'DEQ Pollutant List'!$B$7:$B$611,0))),"")</f>
        <v>1,2,4-Trimethylbenzene</v>
      </c>
      <c r="E2201" s="115"/>
      <c r="F2201" s="138">
        <v>0</v>
      </c>
      <c r="G2201" s="139">
        <v>0.01</v>
      </c>
      <c r="H2201" s="104"/>
      <c r="I2201" s="102" cm="1">
        <f t="array" ref="I2201">((_xlfn.XLOOKUP(B2201,'4. Material Balance Activities'!$C$398:$C$446,'4. Material Balance Activities'!$G$398:$G$446,NA,0,1)-_xlfn.XLOOKUP(B2201,'4. Material Balance Activities'!$C$398:$C$446,'4. Material Balance Activities'!$M$398:$M$446,NA,0,1))*G2201)*(1-F2201)</f>
        <v>4.9480200000000005</v>
      </c>
      <c r="J2201" s="105" t="s">
        <v>214</v>
      </c>
      <c r="K2201" s="83" t="s">
        <v>214</v>
      </c>
      <c r="L2201" s="102" cm="1">
        <f t="array" ref="L2201">((_xlfn.XLOOKUP(B2201,'4. Material Balance Activities'!$C$398:$C$446,'4. Material Balance Activities'!$J$398:$J$446,NA,0,1)-_xlfn.XLOOKUP(B2201,'4. Material Balance Activities'!$C$398:$C$446,'4. Material Balance Activities'!$P$398:$P$446,NA,0,1))*G2201)*(1-F2201)</f>
        <v>1.9951693548387099E-2</v>
      </c>
      <c r="M2201" s="105" t="s">
        <v>214</v>
      </c>
      <c r="N2201" s="83" t="s">
        <v>214</v>
      </c>
    </row>
    <row r="2202" spans="1:14" x14ac:dyDescent="0.25">
      <c r="A2202" s="79" t="s">
        <v>394</v>
      </c>
      <c r="B2202" s="133" t="s">
        <v>326</v>
      </c>
      <c r="C2202" s="137" t="s">
        <v>437</v>
      </c>
      <c r="D2202" s="81" t="str">
        <f>IFERROR(IF(C2202="No CAS","",INDEX('DEQ Pollutant List'!$C$7:$C$611,MATCH('5. Pollutant Emissions - MB'!C2202,'DEQ Pollutant List'!$B$7:$B$611,0))),"")</f>
        <v>1,3,5-Trimethylbenzene</v>
      </c>
      <c r="E2202" s="115"/>
      <c r="F2202" s="138">
        <v>0</v>
      </c>
      <c r="G2202" s="139">
        <v>0.01</v>
      </c>
      <c r="H2202" s="104"/>
      <c r="I2202" s="102" cm="1">
        <f t="array" ref="I2202">((_xlfn.XLOOKUP(B2202,'4. Material Balance Activities'!$C$398:$C$446,'4. Material Balance Activities'!$G$398:$G$446,NA,0,1)-_xlfn.XLOOKUP(B2202,'4. Material Balance Activities'!$C$398:$C$446,'4. Material Balance Activities'!$M$398:$M$446,NA,0,1))*G2202)*(1-F2202)</f>
        <v>4.9480200000000005</v>
      </c>
      <c r="J2202" s="105" t="s">
        <v>214</v>
      </c>
      <c r="K2202" s="83" t="s">
        <v>214</v>
      </c>
      <c r="L2202" s="102" cm="1">
        <f t="array" ref="L2202">((_xlfn.XLOOKUP(B2202,'4. Material Balance Activities'!$C$398:$C$446,'4. Material Balance Activities'!$J$398:$J$446,NA,0,1)-_xlfn.XLOOKUP(B2202,'4. Material Balance Activities'!$C$398:$C$446,'4. Material Balance Activities'!$P$398:$P$446,NA,0,1))*G2202)*(1-F2202)</f>
        <v>1.9951693548387099E-2</v>
      </c>
      <c r="M2202" s="105" t="s">
        <v>214</v>
      </c>
      <c r="N2202" s="83" t="s">
        <v>214</v>
      </c>
    </row>
    <row r="2203" spans="1:14" x14ac:dyDescent="0.25">
      <c r="A2203" s="79" t="s">
        <v>394</v>
      </c>
      <c r="B2203" s="133" t="s">
        <v>326</v>
      </c>
      <c r="C2203" s="137" t="s">
        <v>191</v>
      </c>
      <c r="D2203" s="81" t="str">
        <f>IFERROR(IF(C2203="No CAS","",INDEX('DEQ Pollutant List'!$C$7:$C$611,MATCH('5. Pollutant Emissions - MB'!C2203,'DEQ Pollutant List'!$B$7:$B$611,0))),"")</f>
        <v>Xylene (mixture), including m-xylene, o-xylene, p-xylene</v>
      </c>
      <c r="E2203" s="115"/>
      <c r="F2203" s="138">
        <v>0</v>
      </c>
      <c r="G2203" s="139">
        <v>0.01</v>
      </c>
      <c r="H2203" s="104"/>
      <c r="I2203" s="102" cm="1">
        <f t="array" ref="I2203">((_xlfn.XLOOKUP(B2203,'4. Material Balance Activities'!$C$398:$C$446,'4. Material Balance Activities'!$G$398:$G$446,NA,0,1)-_xlfn.XLOOKUP(B2203,'4. Material Balance Activities'!$C$398:$C$446,'4. Material Balance Activities'!$M$398:$M$446,NA,0,1))*G2203)*(1-F2203)</f>
        <v>4.9480200000000005</v>
      </c>
      <c r="J2203" s="105" t="s">
        <v>214</v>
      </c>
      <c r="K2203" s="83" t="s">
        <v>214</v>
      </c>
      <c r="L2203" s="102" cm="1">
        <f t="array" ref="L2203">((_xlfn.XLOOKUP(B2203,'4. Material Balance Activities'!$C$398:$C$446,'4. Material Balance Activities'!$J$398:$J$446,NA,0,1)-_xlfn.XLOOKUP(B2203,'4. Material Balance Activities'!$C$398:$C$446,'4. Material Balance Activities'!$P$398:$P$446,NA,0,1))*G2203)*(1-F2203)</f>
        <v>1.9951693548387099E-2</v>
      </c>
      <c r="M2203" s="105" t="s">
        <v>214</v>
      </c>
      <c r="N2203" s="83" t="s">
        <v>214</v>
      </c>
    </row>
    <row r="2204" spans="1:14" x14ac:dyDescent="0.25">
      <c r="A2204" s="79" t="s">
        <v>394</v>
      </c>
      <c r="B2204" s="133" t="s">
        <v>326</v>
      </c>
      <c r="C2204" s="137" t="s">
        <v>181</v>
      </c>
      <c r="D2204" s="81" t="str">
        <f>IFERROR(IF(C2204="No CAS","",INDEX('DEQ Pollutant List'!$C$7:$C$611,MATCH('5. Pollutant Emissions - MB'!C2204,'DEQ Pollutant List'!$B$7:$B$611,0))),"")</f>
        <v>Ethyl benzene</v>
      </c>
      <c r="E2204" s="115"/>
      <c r="F2204" s="138">
        <v>0</v>
      </c>
      <c r="G2204" s="139">
        <v>1E-3</v>
      </c>
      <c r="H2204" s="104"/>
      <c r="I2204" s="102" cm="1">
        <f t="array" ref="I2204">((_xlfn.XLOOKUP(B2204,'4. Material Balance Activities'!$C$398:$C$446,'4. Material Balance Activities'!$G$398:$G$446,NA,0,1)-_xlfn.XLOOKUP(B2204,'4. Material Balance Activities'!$C$398:$C$446,'4. Material Balance Activities'!$M$398:$M$446,NA,0,1))*G2204)*(1-F2204)</f>
        <v>0.49480200000000002</v>
      </c>
      <c r="J2204" s="105" t="s">
        <v>214</v>
      </c>
      <c r="K2204" s="83" t="s">
        <v>214</v>
      </c>
      <c r="L2204" s="102" cm="1">
        <f t="array" ref="L2204">((_xlfn.XLOOKUP(B2204,'4. Material Balance Activities'!$C$398:$C$446,'4. Material Balance Activities'!$J$398:$J$446,NA,0,1)-_xlfn.XLOOKUP(B2204,'4. Material Balance Activities'!$C$398:$C$446,'4. Material Balance Activities'!$P$398:$P$446,NA,0,1))*G2204)*(1-F2204)</f>
        <v>1.9951693548387098E-3</v>
      </c>
      <c r="M2204" s="105" t="s">
        <v>214</v>
      </c>
      <c r="N2204" s="83" t="s">
        <v>214</v>
      </c>
    </row>
    <row r="2205" spans="1:14" x14ac:dyDescent="0.25">
      <c r="A2205" s="79" t="s">
        <v>394</v>
      </c>
      <c r="B2205" s="133" t="s">
        <v>326</v>
      </c>
      <c r="C2205" s="137" t="s">
        <v>428</v>
      </c>
      <c r="D2205" s="81" t="str">
        <f>IFERROR(IF(C2205="No CAS","",INDEX('DEQ Pollutant List'!$C$7:$C$611,MATCH('5. Pollutant Emissions - MB'!C2205,'DEQ Pollutant List'!$B$7:$B$611,0))),"")</f>
        <v>Isopropylbenzene (cumene)</v>
      </c>
      <c r="E2205" s="115"/>
      <c r="F2205" s="138">
        <v>0</v>
      </c>
      <c r="G2205" s="139">
        <v>2E-3</v>
      </c>
      <c r="H2205" s="104"/>
      <c r="I2205" s="102" cm="1">
        <f t="array" ref="I2205">((_xlfn.XLOOKUP(B2205,'4. Material Balance Activities'!$C$398:$C$446,'4. Material Balance Activities'!$G$398:$G$446,NA,0,1)-_xlfn.XLOOKUP(B2205,'4. Material Balance Activities'!$C$398:$C$446,'4. Material Balance Activities'!$M$398:$M$446,NA,0,1))*G2205)*(1-F2205)</f>
        <v>0.98960400000000004</v>
      </c>
      <c r="J2205" s="105" t="s">
        <v>214</v>
      </c>
      <c r="K2205" s="83" t="s">
        <v>214</v>
      </c>
      <c r="L2205" s="102" cm="1">
        <f t="array" ref="L2205">((_xlfn.XLOOKUP(B2205,'4. Material Balance Activities'!$C$398:$C$446,'4. Material Balance Activities'!$J$398:$J$446,NA,0,1)-_xlfn.XLOOKUP(B2205,'4. Material Balance Activities'!$C$398:$C$446,'4. Material Balance Activities'!$P$398:$P$446,NA,0,1))*G2205)*(1-F2205)</f>
        <v>3.9903387096774197E-3</v>
      </c>
      <c r="M2205" s="105" t="s">
        <v>214</v>
      </c>
      <c r="N2205" s="83" t="s">
        <v>214</v>
      </c>
    </row>
    <row r="2206" spans="1:14" x14ac:dyDescent="0.25">
      <c r="A2206" s="79" t="s">
        <v>394</v>
      </c>
      <c r="B2206" s="133" t="s">
        <v>326</v>
      </c>
      <c r="C2206" s="137" t="s">
        <v>430</v>
      </c>
      <c r="D2206" s="81" t="str">
        <f>IFERROR(IF(C2206="No CAS","",INDEX('DEQ Pollutant List'!$C$7:$C$611,MATCH('5. Pollutant Emissions - MB'!C2206,'DEQ Pollutant List'!$B$7:$B$611,0))),"")</f>
        <v>n-Butyl alcohol</v>
      </c>
      <c r="E2206" s="115"/>
      <c r="F2206" s="138">
        <v>0</v>
      </c>
      <c r="G2206" s="139">
        <v>7.0000000000000007E-2</v>
      </c>
      <c r="H2206" s="104"/>
      <c r="I2206" s="102" cm="1">
        <f t="array" ref="I2206">((_xlfn.XLOOKUP(B2206,'4. Material Balance Activities'!$C$398:$C$446,'4. Material Balance Activities'!$G$398:$G$446,NA,0,1)-_xlfn.XLOOKUP(B2206,'4. Material Balance Activities'!$C$398:$C$446,'4. Material Balance Activities'!$M$398:$M$446,NA,0,1))*G2206)*(1-F2206)</f>
        <v>34.636140000000005</v>
      </c>
      <c r="J2206" s="105" t="s">
        <v>214</v>
      </c>
      <c r="K2206" s="83" t="s">
        <v>214</v>
      </c>
      <c r="L2206" s="102" cm="1">
        <f t="array" ref="L2206">((_xlfn.XLOOKUP(B2206,'4. Material Balance Activities'!$C$398:$C$446,'4. Material Balance Activities'!$J$398:$J$446,NA,0,1)-_xlfn.XLOOKUP(B2206,'4. Material Balance Activities'!$C$398:$C$446,'4. Material Balance Activities'!$P$398:$P$446,NA,0,1))*G2206)*(1-F2206)</f>
        <v>0.13966185483870969</v>
      </c>
      <c r="M2206" s="105" t="s">
        <v>214</v>
      </c>
      <c r="N2206" s="83" t="s">
        <v>214</v>
      </c>
    </row>
    <row r="2207" spans="1:14" x14ac:dyDescent="0.25">
      <c r="A2207" s="79" t="s">
        <v>394</v>
      </c>
      <c r="B2207" s="133" t="s">
        <v>326</v>
      </c>
      <c r="C2207" s="137" t="s">
        <v>432</v>
      </c>
      <c r="D2207" s="81" t="str">
        <f>IFERROR(IF(C2207="No CAS","",INDEX('DEQ Pollutant List'!$C$7:$C$611,MATCH('5. Pollutant Emissions - MB'!C2207,'DEQ Pollutant List'!$B$7:$B$611,0))),"")</f>
        <v>Propylene glycol monomethyl ether acetate</v>
      </c>
      <c r="E2207" s="115"/>
      <c r="F2207" s="138">
        <v>0</v>
      </c>
      <c r="G2207" s="139">
        <v>0.02</v>
      </c>
      <c r="H2207" s="104"/>
      <c r="I2207" s="102" cm="1">
        <f t="array" ref="I2207">((_xlfn.XLOOKUP(B2207,'4. Material Balance Activities'!$C$398:$C$446,'4. Material Balance Activities'!$G$398:$G$446,NA,0,1)-_xlfn.XLOOKUP(B2207,'4. Material Balance Activities'!$C$398:$C$446,'4. Material Balance Activities'!$M$398:$M$446,NA,0,1))*G2207)*(1-F2207)</f>
        <v>9.8960400000000011</v>
      </c>
      <c r="J2207" s="105" t="s">
        <v>214</v>
      </c>
      <c r="K2207" s="83" t="s">
        <v>214</v>
      </c>
      <c r="L2207" s="102" cm="1">
        <f t="array" ref="L2207">((_xlfn.XLOOKUP(B2207,'4. Material Balance Activities'!$C$398:$C$446,'4. Material Balance Activities'!$J$398:$J$446,NA,0,1)-_xlfn.XLOOKUP(B2207,'4. Material Balance Activities'!$C$398:$C$446,'4. Material Balance Activities'!$P$398:$P$446,NA,0,1))*G2207)*(1-F2207)</f>
        <v>3.9903387096774198E-2</v>
      </c>
      <c r="M2207" s="105" t="s">
        <v>214</v>
      </c>
      <c r="N2207" s="83" t="s">
        <v>214</v>
      </c>
    </row>
    <row r="2208" spans="1:14" x14ac:dyDescent="0.25">
      <c r="A2208" s="79" t="s">
        <v>394</v>
      </c>
      <c r="B2208" s="133" t="s">
        <v>326</v>
      </c>
      <c r="C2208" s="137" t="s">
        <v>436</v>
      </c>
      <c r="D2208" s="81" t="str">
        <f>IFERROR(IF(C2208="No CAS","",INDEX('DEQ Pollutant List'!$C$7:$C$611,MATCH('5. Pollutant Emissions - MB'!C2208,'DEQ Pollutant List'!$B$7:$B$611,0))),"")</f>
        <v>1,2,3-Trimethylbenzene</v>
      </c>
      <c r="E2208" s="115"/>
      <c r="F2208" s="138">
        <v>0</v>
      </c>
      <c r="G2208" s="139">
        <v>0.01</v>
      </c>
      <c r="H2208" s="104"/>
      <c r="I2208" s="102" cm="1">
        <f t="array" ref="I2208">((_xlfn.XLOOKUP(B2208,'4. Material Balance Activities'!$C$398:$C$446,'4. Material Balance Activities'!$G$398:$G$446,NA,0,1)-_xlfn.XLOOKUP(B2208,'4. Material Balance Activities'!$C$398:$C$446,'4. Material Balance Activities'!$M$398:$M$446,NA,0,1))*G2208)*(1-F2208)</f>
        <v>4.9480200000000005</v>
      </c>
      <c r="J2208" s="105" t="s">
        <v>214</v>
      </c>
      <c r="K2208" s="83" t="s">
        <v>214</v>
      </c>
      <c r="L2208" s="102" cm="1">
        <f t="array" ref="L2208">((_xlfn.XLOOKUP(B2208,'4. Material Balance Activities'!$C$398:$C$446,'4. Material Balance Activities'!$J$398:$J$446,NA,0,1)-_xlfn.XLOOKUP(B2208,'4. Material Balance Activities'!$C$398:$C$446,'4. Material Balance Activities'!$P$398:$P$446,NA,0,1))*G2208)*(1-F2208)</f>
        <v>1.9951693548387099E-2</v>
      </c>
      <c r="M2208" s="105" t="s">
        <v>214</v>
      </c>
      <c r="N2208" s="83" t="s">
        <v>214</v>
      </c>
    </row>
    <row r="2209" spans="1:14" x14ac:dyDescent="0.25">
      <c r="A2209" s="79" t="s">
        <v>394</v>
      </c>
      <c r="B2209" s="133" t="s">
        <v>327</v>
      </c>
      <c r="C2209" s="137" t="s">
        <v>191</v>
      </c>
      <c r="D2209" s="81" t="str">
        <f>IFERROR(IF(C2209="No CAS","",INDEX('DEQ Pollutant List'!$C$7:$C$611,MATCH('5. Pollutant Emissions - MB'!C2209,'DEQ Pollutant List'!$B$7:$B$611,0))),"")</f>
        <v>Xylene (mixture), including m-xylene, o-xylene, p-xylene</v>
      </c>
      <c r="E2209" s="115"/>
      <c r="F2209" s="138">
        <v>0</v>
      </c>
      <c r="G2209" s="139">
        <v>0.02</v>
      </c>
      <c r="H2209" s="104"/>
      <c r="I2209" s="102" cm="1">
        <f t="array" ref="I2209">((_xlfn.XLOOKUP(B2209,'4. Material Balance Activities'!$C$398:$C$446,'4. Material Balance Activities'!$G$398:$G$446,NA,0,1)-_xlfn.XLOOKUP(B2209,'4. Material Balance Activities'!$C$398:$C$446,'4. Material Balance Activities'!$M$398:$M$446,NA,0,1))*G2209)*(1-F2209)</f>
        <v>15.463470000000001</v>
      </c>
      <c r="J2209" s="105" t="s">
        <v>214</v>
      </c>
      <c r="K2209" s="83" t="s">
        <v>214</v>
      </c>
      <c r="L2209" s="102" cm="1">
        <f t="array" ref="L2209">((_xlfn.XLOOKUP(B2209,'4. Material Balance Activities'!$C$398:$C$446,'4. Material Balance Activities'!$J$398:$J$446,NA,0,1)-_xlfn.XLOOKUP(B2209,'4. Material Balance Activities'!$C$398:$C$446,'4. Material Balance Activities'!$P$398:$P$446,NA,0,1))*G2209)*(1-F2209)</f>
        <v>6.2352701612903225E-2</v>
      </c>
      <c r="M2209" s="105" t="s">
        <v>214</v>
      </c>
      <c r="N2209" s="83" t="s">
        <v>214</v>
      </c>
    </row>
    <row r="2210" spans="1:14" x14ac:dyDescent="0.25">
      <c r="A2210" s="79" t="s">
        <v>394</v>
      </c>
      <c r="B2210" s="133" t="s">
        <v>327</v>
      </c>
      <c r="C2210" s="137" t="s">
        <v>156</v>
      </c>
      <c r="D2210" s="81" t="str">
        <f>IFERROR(IF(C2210="No CAS","",INDEX('DEQ Pollutant List'!$C$7:$C$611,MATCH('5. Pollutant Emissions - MB'!C2210,'DEQ Pollutant List'!$B$7:$B$611,0))),"")</f>
        <v>Formaldehyde</v>
      </c>
      <c r="E2210" s="115"/>
      <c r="F2210" s="138">
        <v>0</v>
      </c>
      <c r="G2210" s="139">
        <v>1E-3</v>
      </c>
      <c r="H2210" s="104"/>
      <c r="I2210" s="102" cm="1">
        <f t="array" ref="I2210">((_xlfn.XLOOKUP(B2210,'4. Material Balance Activities'!$C$398:$C$446,'4. Material Balance Activities'!$G$398:$G$446,NA,0,1)-_xlfn.XLOOKUP(B2210,'4. Material Balance Activities'!$C$398:$C$446,'4. Material Balance Activities'!$M$398:$M$446,NA,0,1))*G2210)*(1-F2210)</f>
        <v>0.77317349999999996</v>
      </c>
      <c r="J2210" s="105" t="s">
        <v>214</v>
      </c>
      <c r="K2210" s="83" t="s">
        <v>214</v>
      </c>
      <c r="L2210" s="102" cm="1">
        <f t="array" ref="L2210">((_xlfn.XLOOKUP(B2210,'4. Material Balance Activities'!$C$398:$C$446,'4. Material Balance Activities'!$J$398:$J$446,NA,0,1)-_xlfn.XLOOKUP(B2210,'4. Material Balance Activities'!$C$398:$C$446,'4. Material Balance Activities'!$P$398:$P$446,NA,0,1))*G2210)*(1-F2210)</f>
        <v>3.1176350806451612E-3</v>
      </c>
      <c r="M2210" s="105" t="s">
        <v>214</v>
      </c>
      <c r="N2210" s="83" t="s">
        <v>214</v>
      </c>
    </row>
    <row r="2211" spans="1:14" x14ac:dyDescent="0.25">
      <c r="A2211" s="79" t="s">
        <v>394</v>
      </c>
      <c r="B2211" s="133" t="s">
        <v>327</v>
      </c>
      <c r="C2211" s="137" t="s">
        <v>431</v>
      </c>
      <c r="D2211" s="81" t="str">
        <f>IFERROR(IF(C2211="No CAS","",INDEX('DEQ Pollutant List'!$C$7:$C$611,MATCH('5. Pollutant Emissions - MB'!C2211,'DEQ Pollutant List'!$B$7:$B$611,0))),"")</f>
        <v>1,2,4-Trimethylbenzene</v>
      </c>
      <c r="E2211" s="115"/>
      <c r="F2211" s="138">
        <v>0</v>
      </c>
      <c r="G2211" s="139">
        <v>0.01</v>
      </c>
      <c r="H2211" s="104"/>
      <c r="I2211" s="102" cm="1">
        <f t="array" ref="I2211">((_xlfn.XLOOKUP(B2211,'4. Material Balance Activities'!$C$398:$C$446,'4. Material Balance Activities'!$G$398:$G$446,NA,0,1)-_xlfn.XLOOKUP(B2211,'4. Material Balance Activities'!$C$398:$C$446,'4. Material Balance Activities'!$M$398:$M$446,NA,0,1))*G2211)*(1-F2211)</f>
        <v>7.7317350000000005</v>
      </c>
      <c r="J2211" s="105" t="s">
        <v>214</v>
      </c>
      <c r="K2211" s="83" t="s">
        <v>214</v>
      </c>
      <c r="L2211" s="102" cm="1">
        <f t="array" ref="L2211">((_xlfn.XLOOKUP(B2211,'4. Material Balance Activities'!$C$398:$C$446,'4. Material Balance Activities'!$J$398:$J$446,NA,0,1)-_xlfn.XLOOKUP(B2211,'4. Material Balance Activities'!$C$398:$C$446,'4. Material Balance Activities'!$P$398:$P$446,NA,0,1))*G2211)*(1-F2211)</f>
        <v>3.1176350806451612E-2</v>
      </c>
      <c r="M2211" s="105" t="s">
        <v>214</v>
      </c>
      <c r="N2211" s="83" t="s">
        <v>214</v>
      </c>
    </row>
    <row r="2212" spans="1:14" x14ac:dyDescent="0.25">
      <c r="A2212" s="79" t="s">
        <v>394</v>
      </c>
      <c r="B2212" s="133" t="s">
        <v>327</v>
      </c>
      <c r="C2212" s="137" t="s">
        <v>437</v>
      </c>
      <c r="D2212" s="81" t="str">
        <f>IFERROR(IF(C2212="No CAS","",INDEX('DEQ Pollutant List'!$C$7:$C$611,MATCH('5. Pollutant Emissions - MB'!C2212,'DEQ Pollutant List'!$B$7:$B$611,0))),"")</f>
        <v>1,3,5-Trimethylbenzene</v>
      </c>
      <c r="E2212" s="115"/>
      <c r="F2212" s="138">
        <v>0</v>
      </c>
      <c r="G2212" s="139">
        <v>0.01</v>
      </c>
      <c r="H2212" s="104"/>
      <c r="I2212" s="102" cm="1">
        <f t="array" ref="I2212">((_xlfn.XLOOKUP(B2212,'4. Material Balance Activities'!$C$398:$C$446,'4. Material Balance Activities'!$G$398:$G$446,NA,0,1)-_xlfn.XLOOKUP(B2212,'4. Material Balance Activities'!$C$398:$C$446,'4. Material Balance Activities'!$M$398:$M$446,NA,0,1))*G2212)*(1-F2212)</f>
        <v>7.7317350000000005</v>
      </c>
      <c r="J2212" s="105" t="s">
        <v>214</v>
      </c>
      <c r="K2212" s="83" t="s">
        <v>214</v>
      </c>
      <c r="L2212" s="102" cm="1">
        <f t="array" ref="L2212">((_xlfn.XLOOKUP(B2212,'4. Material Balance Activities'!$C$398:$C$446,'4. Material Balance Activities'!$J$398:$J$446,NA,0,1)-_xlfn.XLOOKUP(B2212,'4. Material Balance Activities'!$C$398:$C$446,'4. Material Balance Activities'!$P$398:$P$446,NA,0,1))*G2212)*(1-F2212)</f>
        <v>3.1176350806451612E-2</v>
      </c>
      <c r="M2212" s="105" t="s">
        <v>214</v>
      </c>
      <c r="N2212" s="83" t="s">
        <v>214</v>
      </c>
    </row>
    <row r="2213" spans="1:14" x14ac:dyDescent="0.25">
      <c r="A2213" s="79" t="s">
        <v>394</v>
      </c>
      <c r="B2213" s="133" t="s">
        <v>327</v>
      </c>
      <c r="C2213" s="137" t="s">
        <v>436</v>
      </c>
      <c r="D2213" s="81" t="str">
        <f>IFERROR(IF(C2213="No CAS","",INDEX('DEQ Pollutant List'!$C$7:$C$611,MATCH('5. Pollutant Emissions - MB'!C2213,'DEQ Pollutant List'!$B$7:$B$611,0))),"")</f>
        <v>1,2,3-Trimethylbenzene</v>
      </c>
      <c r="E2213" s="115"/>
      <c r="F2213" s="138">
        <v>0</v>
      </c>
      <c r="G2213" s="139">
        <v>3.0000000000000001E-3</v>
      </c>
      <c r="H2213" s="104"/>
      <c r="I2213" s="102" cm="1">
        <f t="array" ref="I2213">((_xlfn.XLOOKUP(B2213,'4. Material Balance Activities'!$C$398:$C$446,'4. Material Balance Activities'!$G$398:$G$446,NA,0,1)-_xlfn.XLOOKUP(B2213,'4. Material Balance Activities'!$C$398:$C$446,'4. Material Balance Activities'!$M$398:$M$446,NA,0,1))*G2213)*(1-F2213)</f>
        <v>2.3195204999999999</v>
      </c>
      <c r="J2213" s="105" t="s">
        <v>214</v>
      </c>
      <c r="K2213" s="83" t="s">
        <v>214</v>
      </c>
      <c r="L2213" s="102" cm="1">
        <f t="array" ref="L2213">((_xlfn.XLOOKUP(B2213,'4. Material Balance Activities'!$C$398:$C$446,'4. Material Balance Activities'!$J$398:$J$446,NA,0,1)-_xlfn.XLOOKUP(B2213,'4. Material Balance Activities'!$C$398:$C$446,'4. Material Balance Activities'!$P$398:$P$446,NA,0,1))*G2213)*(1-F2213)</f>
        <v>9.3529052419354837E-3</v>
      </c>
      <c r="M2213" s="105" t="s">
        <v>214</v>
      </c>
      <c r="N2213" s="83" t="s">
        <v>214</v>
      </c>
    </row>
    <row r="2214" spans="1:14" x14ac:dyDescent="0.25">
      <c r="A2214" s="79" t="s">
        <v>394</v>
      </c>
      <c r="B2214" s="133" t="s">
        <v>327</v>
      </c>
      <c r="C2214" s="137" t="s">
        <v>181</v>
      </c>
      <c r="D2214" s="81" t="str">
        <f>IFERROR(IF(C2214="No CAS","",INDEX('DEQ Pollutant List'!$C$7:$C$611,MATCH('5. Pollutant Emissions - MB'!C2214,'DEQ Pollutant List'!$B$7:$B$611,0))),"")</f>
        <v>Ethyl benzene</v>
      </c>
      <c r="E2214" s="115"/>
      <c r="F2214" s="138">
        <v>0</v>
      </c>
      <c r="G2214" s="139">
        <v>3.0000000000000001E-3</v>
      </c>
      <c r="H2214" s="104"/>
      <c r="I2214" s="102" cm="1">
        <f t="array" ref="I2214">((_xlfn.XLOOKUP(B2214,'4. Material Balance Activities'!$C$398:$C$446,'4. Material Balance Activities'!$G$398:$G$446,NA,0,1)-_xlfn.XLOOKUP(B2214,'4. Material Balance Activities'!$C$398:$C$446,'4. Material Balance Activities'!$M$398:$M$446,NA,0,1))*G2214)*(1-F2214)</f>
        <v>2.3195204999999999</v>
      </c>
      <c r="J2214" s="105" t="s">
        <v>214</v>
      </c>
      <c r="K2214" s="83" t="s">
        <v>214</v>
      </c>
      <c r="L2214" s="102" cm="1">
        <f t="array" ref="L2214">((_xlfn.XLOOKUP(B2214,'4. Material Balance Activities'!$C$398:$C$446,'4. Material Balance Activities'!$J$398:$J$446,NA,0,1)-_xlfn.XLOOKUP(B2214,'4. Material Balance Activities'!$C$398:$C$446,'4. Material Balance Activities'!$P$398:$P$446,NA,0,1))*G2214)*(1-F2214)</f>
        <v>9.3529052419354837E-3</v>
      </c>
      <c r="M2214" s="105" t="s">
        <v>214</v>
      </c>
      <c r="N2214" s="83" t="s">
        <v>214</v>
      </c>
    </row>
    <row r="2215" spans="1:14" x14ac:dyDescent="0.25">
      <c r="A2215" s="79" t="s">
        <v>394</v>
      </c>
      <c r="B2215" s="133" t="s">
        <v>327</v>
      </c>
      <c r="C2215" s="137" t="s">
        <v>428</v>
      </c>
      <c r="D2215" s="81" t="str">
        <f>IFERROR(IF(C2215="No CAS","",INDEX('DEQ Pollutant List'!$C$7:$C$611,MATCH('5. Pollutant Emissions - MB'!C2215,'DEQ Pollutant List'!$B$7:$B$611,0))),"")</f>
        <v>Isopropylbenzene (cumene)</v>
      </c>
      <c r="E2215" s="115"/>
      <c r="F2215" s="138">
        <v>0</v>
      </c>
      <c r="G2215" s="139">
        <v>1E-3</v>
      </c>
      <c r="H2215" s="104"/>
      <c r="I2215" s="102" cm="1">
        <f t="array" ref="I2215">((_xlfn.XLOOKUP(B2215,'4. Material Balance Activities'!$C$398:$C$446,'4. Material Balance Activities'!$G$398:$G$446,NA,0,1)-_xlfn.XLOOKUP(B2215,'4. Material Balance Activities'!$C$398:$C$446,'4. Material Balance Activities'!$M$398:$M$446,NA,0,1))*G2215)*(1-F2215)</f>
        <v>0.77317349999999996</v>
      </c>
      <c r="J2215" s="105" t="s">
        <v>214</v>
      </c>
      <c r="K2215" s="83" t="s">
        <v>214</v>
      </c>
      <c r="L2215" s="102" cm="1">
        <f t="array" ref="L2215">((_xlfn.XLOOKUP(B2215,'4. Material Balance Activities'!$C$398:$C$446,'4. Material Balance Activities'!$J$398:$J$446,NA,0,1)-_xlfn.XLOOKUP(B2215,'4. Material Balance Activities'!$C$398:$C$446,'4. Material Balance Activities'!$P$398:$P$446,NA,0,1))*G2215)*(1-F2215)</f>
        <v>3.1176350806451612E-3</v>
      </c>
      <c r="M2215" s="105" t="s">
        <v>214</v>
      </c>
      <c r="N2215" s="83" t="s">
        <v>214</v>
      </c>
    </row>
    <row r="2216" spans="1:14" x14ac:dyDescent="0.25">
      <c r="A2216" s="79" t="s">
        <v>394</v>
      </c>
      <c r="B2216" s="133" t="s">
        <v>327</v>
      </c>
      <c r="C2216" s="137" t="s">
        <v>430</v>
      </c>
      <c r="D2216" s="81" t="str">
        <f>IFERROR(IF(C2216="No CAS","",INDEX('DEQ Pollutant List'!$C$7:$C$611,MATCH('5. Pollutant Emissions - MB'!C2216,'DEQ Pollutant List'!$B$7:$B$611,0))),"")</f>
        <v>n-Butyl alcohol</v>
      </c>
      <c r="E2216" s="115"/>
      <c r="F2216" s="138">
        <v>0</v>
      </c>
      <c r="G2216" s="139">
        <v>0.06</v>
      </c>
      <c r="H2216" s="104"/>
      <c r="I2216" s="102" cm="1">
        <f t="array" ref="I2216">((_xlfn.XLOOKUP(B2216,'4. Material Balance Activities'!$C$398:$C$446,'4. Material Balance Activities'!$G$398:$G$446,NA,0,1)-_xlfn.XLOOKUP(B2216,'4. Material Balance Activities'!$C$398:$C$446,'4. Material Balance Activities'!$M$398:$M$446,NA,0,1))*G2216)*(1-F2216)</f>
        <v>46.390409999999996</v>
      </c>
      <c r="J2216" s="105" t="s">
        <v>214</v>
      </c>
      <c r="K2216" s="83" t="s">
        <v>214</v>
      </c>
      <c r="L2216" s="102" cm="1">
        <f t="array" ref="L2216">((_xlfn.XLOOKUP(B2216,'4. Material Balance Activities'!$C$398:$C$446,'4. Material Balance Activities'!$J$398:$J$446,NA,0,1)-_xlfn.XLOOKUP(B2216,'4. Material Balance Activities'!$C$398:$C$446,'4. Material Balance Activities'!$P$398:$P$446,NA,0,1))*G2216)*(1-F2216)</f>
        <v>0.18705810483870966</v>
      </c>
      <c r="M2216" s="105" t="s">
        <v>214</v>
      </c>
      <c r="N2216" s="83" t="s">
        <v>214</v>
      </c>
    </row>
    <row r="2217" spans="1:14" x14ac:dyDescent="0.25">
      <c r="A2217" s="79" t="s">
        <v>394</v>
      </c>
      <c r="B2217" s="133" t="s">
        <v>327</v>
      </c>
      <c r="C2217" s="137" t="s">
        <v>432</v>
      </c>
      <c r="D2217" s="81" t="str">
        <f>IFERROR(IF(C2217="No CAS","",INDEX('DEQ Pollutant List'!$C$7:$C$611,MATCH('5. Pollutant Emissions - MB'!C2217,'DEQ Pollutant List'!$B$7:$B$611,0))),"")</f>
        <v>Propylene glycol monomethyl ether acetate</v>
      </c>
      <c r="E2217" s="115"/>
      <c r="F2217" s="138">
        <v>0</v>
      </c>
      <c r="G2217" s="139">
        <v>0.01</v>
      </c>
      <c r="H2217" s="104"/>
      <c r="I2217" s="102" cm="1">
        <f t="array" ref="I2217">((_xlfn.XLOOKUP(B2217,'4. Material Balance Activities'!$C$398:$C$446,'4. Material Balance Activities'!$G$398:$G$446,NA,0,1)-_xlfn.XLOOKUP(B2217,'4. Material Balance Activities'!$C$398:$C$446,'4. Material Balance Activities'!$M$398:$M$446,NA,0,1))*G2217)*(1-F2217)</f>
        <v>7.7317350000000005</v>
      </c>
      <c r="J2217" s="105" t="s">
        <v>214</v>
      </c>
      <c r="K2217" s="83" t="s">
        <v>214</v>
      </c>
      <c r="L2217" s="102" cm="1">
        <f t="array" ref="L2217">((_xlfn.XLOOKUP(B2217,'4. Material Balance Activities'!$C$398:$C$446,'4. Material Balance Activities'!$J$398:$J$446,NA,0,1)-_xlfn.XLOOKUP(B2217,'4. Material Balance Activities'!$C$398:$C$446,'4. Material Balance Activities'!$P$398:$P$446,NA,0,1))*G2217)*(1-F2217)</f>
        <v>3.1176350806451612E-2</v>
      </c>
      <c r="M2217" s="105" t="s">
        <v>214</v>
      </c>
      <c r="N2217" s="83" t="s">
        <v>214</v>
      </c>
    </row>
    <row r="2218" spans="1:14" x14ac:dyDescent="0.25">
      <c r="A2218" s="79" t="s">
        <v>394</v>
      </c>
      <c r="B2218" s="133" t="s">
        <v>328</v>
      </c>
      <c r="C2218" s="137" t="s">
        <v>191</v>
      </c>
      <c r="D2218" s="81" t="str">
        <f>IFERROR(IF(C2218="No CAS","",INDEX('DEQ Pollutant List'!$C$7:$C$611,MATCH('5. Pollutant Emissions - MB'!C2218,'DEQ Pollutant List'!$B$7:$B$611,0))),"")</f>
        <v>Xylene (mixture), including m-xylene, o-xylene, p-xylene</v>
      </c>
      <c r="E2218" s="115"/>
      <c r="F2218" s="138">
        <v>0</v>
      </c>
      <c r="G2218" s="139">
        <v>0.01</v>
      </c>
      <c r="H2218" s="104"/>
      <c r="I2218" s="102" cm="1">
        <f t="array" ref="I2218">((_xlfn.XLOOKUP(B2218,'4. Material Balance Activities'!$C$398:$C$446,'4. Material Balance Activities'!$G$398:$G$446,NA,0,1)-_xlfn.XLOOKUP(B2218,'4. Material Balance Activities'!$C$398:$C$446,'4. Material Balance Activities'!$M$398:$M$446,NA,0,1))*G2218)*(1-F2218)</f>
        <v>4.1256600000000008</v>
      </c>
      <c r="J2218" s="105" t="s">
        <v>214</v>
      </c>
      <c r="K2218" s="83" t="s">
        <v>214</v>
      </c>
      <c r="L2218" s="102" cm="1">
        <f t="array" ref="L2218">((_xlfn.XLOOKUP(B2218,'4. Material Balance Activities'!$C$398:$C$446,'4. Material Balance Activities'!$J$398:$J$446,NA,0,1)-_xlfn.XLOOKUP(B2218,'4. Material Balance Activities'!$C$398:$C$446,'4. Material Balance Activities'!$P$398:$P$446,NA,0,1))*G2218)*(1-F2218)</f>
        <v>1.6635725806451614E-2</v>
      </c>
      <c r="M2218" s="105" t="s">
        <v>214</v>
      </c>
      <c r="N2218" s="83" t="s">
        <v>214</v>
      </c>
    </row>
    <row r="2219" spans="1:14" x14ac:dyDescent="0.25">
      <c r="A2219" s="79" t="s">
        <v>394</v>
      </c>
      <c r="B2219" s="133" t="s">
        <v>328</v>
      </c>
      <c r="C2219" s="137" t="s">
        <v>156</v>
      </c>
      <c r="D2219" s="81" t="str">
        <f>IFERROR(IF(C2219="No CAS","",INDEX('DEQ Pollutant List'!$C$7:$C$611,MATCH('5. Pollutant Emissions - MB'!C2219,'DEQ Pollutant List'!$B$7:$B$611,0))),"")</f>
        <v>Formaldehyde</v>
      </c>
      <c r="E2219" s="115"/>
      <c r="F2219" s="138">
        <v>0</v>
      </c>
      <c r="G2219" s="139">
        <v>1E-3</v>
      </c>
      <c r="H2219" s="104"/>
      <c r="I2219" s="102" cm="1">
        <f t="array" ref="I2219">((_xlfn.XLOOKUP(B2219,'4. Material Balance Activities'!$C$398:$C$446,'4. Material Balance Activities'!$G$398:$G$446,NA,0,1)-_xlfn.XLOOKUP(B2219,'4. Material Balance Activities'!$C$398:$C$446,'4. Material Balance Activities'!$M$398:$M$446,NA,0,1))*G2219)*(1-F2219)</f>
        <v>0.41256600000000004</v>
      </c>
      <c r="J2219" s="105" t="s">
        <v>214</v>
      </c>
      <c r="K2219" s="83" t="s">
        <v>214</v>
      </c>
      <c r="L2219" s="102" cm="1">
        <f t="array" ref="L2219">((_xlfn.XLOOKUP(B2219,'4. Material Balance Activities'!$C$398:$C$446,'4. Material Balance Activities'!$J$398:$J$446,NA,0,1)-_xlfn.XLOOKUP(B2219,'4. Material Balance Activities'!$C$398:$C$446,'4. Material Balance Activities'!$P$398:$P$446,NA,0,1))*G2219)*(1-F2219)</f>
        <v>1.6635725806451614E-3</v>
      </c>
      <c r="M2219" s="105" t="s">
        <v>214</v>
      </c>
      <c r="N2219" s="83" t="s">
        <v>214</v>
      </c>
    </row>
    <row r="2220" spans="1:14" x14ac:dyDescent="0.25">
      <c r="A2220" s="79" t="s">
        <v>394</v>
      </c>
      <c r="B2220" s="133" t="s">
        <v>328</v>
      </c>
      <c r="C2220" s="137" t="s">
        <v>431</v>
      </c>
      <c r="D2220" s="81" t="str">
        <f>IFERROR(IF(C2220="No CAS","",INDEX('DEQ Pollutant List'!$C$7:$C$611,MATCH('5. Pollutant Emissions - MB'!C2220,'DEQ Pollutant List'!$B$7:$B$611,0))),"")</f>
        <v>1,2,4-Trimethylbenzene</v>
      </c>
      <c r="E2220" s="115"/>
      <c r="F2220" s="138">
        <v>0</v>
      </c>
      <c r="G2220" s="139">
        <v>0.01</v>
      </c>
      <c r="H2220" s="104"/>
      <c r="I2220" s="102" cm="1">
        <f t="array" ref="I2220">((_xlfn.XLOOKUP(B2220,'4. Material Balance Activities'!$C$398:$C$446,'4. Material Balance Activities'!$G$398:$G$446,NA,0,1)-_xlfn.XLOOKUP(B2220,'4. Material Balance Activities'!$C$398:$C$446,'4. Material Balance Activities'!$M$398:$M$446,NA,0,1))*G2220)*(1-F2220)</f>
        <v>4.1256600000000008</v>
      </c>
      <c r="J2220" s="105" t="s">
        <v>214</v>
      </c>
      <c r="K2220" s="83" t="s">
        <v>214</v>
      </c>
      <c r="L2220" s="102" cm="1">
        <f t="array" ref="L2220">((_xlfn.XLOOKUP(B2220,'4. Material Balance Activities'!$C$398:$C$446,'4. Material Balance Activities'!$J$398:$J$446,NA,0,1)-_xlfn.XLOOKUP(B2220,'4. Material Balance Activities'!$C$398:$C$446,'4. Material Balance Activities'!$P$398:$P$446,NA,0,1))*G2220)*(1-F2220)</f>
        <v>1.6635725806451614E-2</v>
      </c>
      <c r="M2220" s="105" t="s">
        <v>214</v>
      </c>
      <c r="N2220" s="83" t="s">
        <v>214</v>
      </c>
    </row>
    <row r="2221" spans="1:14" x14ac:dyDescent="0.25">
      <c r="A2221" s="79" t="s">
        <v>394</v>
      </c>
      <c r="B2221" s="133" t="s">
        <v>328</v>
      </c>
      <c r="C2221" s="137" t="s">
        <v>437</v>
      </c>
      <c r="D2221" s="81" t="str">
        <f>IFERROR(IF(C2221="No CAS","",INDEX('DEQ Pollutant List'!$C$7:$C$611,MATCH('5. Pollutant Emissions - MB'!C2221,'DEQ Pollutant List'!$B$7:$B$611,0))),"")</f>
        <v>1,3,5-Trimethylbenzene</v>
      </c>
      <c r="E2221" s="115"/>
      <c r="F2221" s="138">
        <v>0</v>
      </c>
      <c r="G2221" s="139">
        <v>0.01</v>
      </c>
      <c r="H2221" s="104"/>
      <c r="I2221" s="102" cm="1">
        <f t="array" ref="I2221">((_xlfn.XLOOKUP(B2221,'4. Material Balance Activities'!$C$398:$C$446,'4. Material Balance Activities'!$G$398:$G$446,NA,0,1)-_xlfn.XLOOKUP(B2221,'4. Material Balance Activities'!$C$398:$C$446,'4. Material Balance Activities'!$M$398:$M$446,NA,0,1))*G2221)*(1-F2221)</f>
        <v>4.1256600000000008</v>
      </c>
      <c r="J2221" s="105" t="s">
        <v>214</v>
      </c>
      <c r="K2221" s="83" t="s">
        <v>214</v>
      </c>
      <c r="L2221" s="102" cm="1">
        <f t="array" ref="L2221">((_xlfn.XLOOKUP(B2221,'4. Material Balance Activities'!$C$398:$C$446,'4. Material Balance Activities'!$J$398:$J$446,NA,0,1)-_xlfn.XLOOKUP(B2221,'4. Material Balance Activities'!$C$398:$C$446,'4. Material Balance Activities'!$P$398:$P$446,NA,0,1))*G2221)*(1-F2221)</f>
        <v>1.6635725806451614E-2</v>
      </c>
      <c r="M2221" s="105" t="s">
        <v>214</v>
      </c>
      <c r="N2221" s="83" t="s">
        <v>214</v>
      </c>
    </row>
    <row r="2222" spans="1:14" x14ac:dyDescent="0.25">
      <c r="A2222" s="79" t="s">
        <v>394</v>
      </c>
      <c r="B2222" s="133" t="s">
        <v>328</v>
      </c>
      <c r="C2222" s="137" t="s">
        <v>181</v>
      </c>
      <c r="D2222" s="81" t="str">
        <f>IFERROR(IF(C2222="No CAS","",INDEX('DEQ Pollutant List'!$C$7:$C$611,MATCH('5. Pollutant Emissions - MB'!C2222,'DEQ Pollutant List'!$B$7:$B$611,0))),"")</f>
        <v>Ethyl benzene</v>
      </c>
      <c r="E2222" s="115"/>
      <c r="F2222" s="138">
        <v>0</v>
      </c>
      <c r="G2222" s="139">
        <v>1E-3</v>
      </c>
      <c r="H2222" s="104"/>
      <c r="I2222" s="102" cm="1">
        <f t="array" ref="I2222">((_xlfn.XLOOKUP(B2222,'4. Material Balance Activities'!$C$398:$C$446,'4. Material Balance Activities'!$G$398:$G$446,NA,0,1)-_xlfn.XLOOKUP(B2222,'4. Material Balance Activities'!$C$398:$C$446,'4. Material Balance Activities'!$M$398:$M$446,NA,0,1))*G2222)*(1-F2222)</f>
        <v>0.41256600000000004</v>
      </c>
      <c r="J2222" s="105" t="s">
        <v>214</v>
      </c>
      <c r="K2222" s="83" t="s">
        <v>214</v>
      </c>
      <c r="L2222" s="102" cm="1">
        <f t="array" ref="L2222">((_xlfn.XLOOKUP(B2222,'4. Material Balance Activities'!$C$398:$C$446,'4. Material Balance Activities'!$J$398:$J$446,NA,0,1)-_xlfn.XLOOKUP(B2222,'4. Material Balance Activities'!$C$398:$C$446,'4. Material Balance Activities'!$P$398:$P$446,NA,0,1))*G2222)*(1-F2222)</f>
        <v>1.6635725806451614E-3</v>
      </c>
      <c r="M2222" s="105" t="s">
        <v>214</v>
      </c>
      <c r="N2222" s="83" t="s">
        <v>214</v>
      </c>
    </row>
    <row r="2223" spans="1:14" x14ac:dyDescent="0.25">
      <c r="A2223" s="79" t="s">
        <v>394</v>
      </c>
      <c r="B2223" s="133" t="s">
        <v>328</v>
      </c>
      <c r="C2223" s="137" t="s">
        <v>428</v>
      </c>
      <c r="D2223" s="81" t="str">
        <f>IFERROR(IF(C2223="No CAS","",INDEX('DEQ Pollutant List'!$C$7:$C$611,MATCH('5. Pollutant Emissions - MB'!C2223,'DEQ Pollutant List'!$B$7:$B$611,0))),"")</f>
        <v>Isopropylbenzene (cumene)</v>
      </c>
      <c r="E2223" s="115"/>
      <c r="F2223" s="138">
        <v>0</v>
      </c>
      <c r="G2223" s="139">
        <v>2E-3</v>
      </c>
      <c r="H2223" s="104"/>
      <c r="I2223" s="102" cm="1">
        <f t="array" ref="I2223">((_xlfn.XLOOKUP(B2223,'4. Material Balance Activities'!$C$398:$C$446,'4. Material Balance Activities'!$G$398:$G$446,NA,0,1)-_xlfn.XLOOKUP(B2223,'4. Material Balance Activities'!$C$398:$C$446,'4. Material Balance Activities'!$M$398:$M$446,NA,0,1))*G2223)*(1-F2223)</f>
        <v>0.82513200000000009</v>
      </c>
      <c r="J2223" s="105" t="s">
        <v>214</v>
      </c>
      <c r="K2223" s="83" t="s">
        <v>214</v>
      </c>
      <c r="L2223" s="102" cm="1">
        <f t="array" ref="L2223">((_xlfn.XLOOKUP(B2223,'4. Material Balance Activities'!$C$398:$C$446,'4. Material Balance Activities'!$J$398:$J$446,NA,0,1)-_xlfn.XLOOKUP(B2223,'4. Material Balance Activities'!$C$398:$C$446,'4. Material Balance Activities'!$P$398:$P$446,NA,0,1))*G2223)*(1-F2223)</f>
        <v>3.3271451612903228E-3</v>
      </c>
      <c r="M2223" s="105" t="s">
        <v>214</v>
      </c>
      <c r="N2223" s="83" t="s">
        <v>214</v>
      </c>
    </row>
    <row r="2224" spans="1:14" x14ac:dyDescent="0.25">
      <c r="A2224" s="79" t="s">
        <v>394</v>
      </c>
      <c r="B2224" s="133" t="s">
        <v>328</v>
      </c>
      <c r="C2224" s="137" t="s">
        <v>430</v>
      </c>
      <c r="D2224" s="81" t="str">
        <f>IFERROR(IF(C2224="No CAS","",INDEX('DEQ Pollutant List'!$C$7:$C$611,MATCH('5. Pollutant Emissions - MB'!C2224,'DEQ Pollutant List'!$B$7:$B$611,0))),"")</f>
        <v>n-Butyl alcohol</v>
      </c>
      <c r="E2224" s="115"/>
      <c r="F2224" s="138">
        <v>0</v>
      </c>
      <c r="G2224" s="139">
        <v>7.0000000000000007E-2</v>
      </c>
      <c r="H2224" s="104"/>
      <c r="I2224" s="102" cm="1">
        <f t="array" ref="I2224">((_xlfn.XLOOKUP(B2224,'4. Material Balance Activities'!$C$398:$C$446,'4. Material Balance Activities'!$G$398:$G$446,NA,0,1)-_xlfn.XLOOKUP(B2224,'4. Material Balance Activities'!$C$398:$C$446,'4. Material Balance Activities'!$M$398:$M$446,NA,0,1))*G2224)*(1-F2224)</f>
        <v>28.879620000000006</v>
      </c>
      <c r="J2224" s="105" t="s">
        <v>214</v>
      </c>
      <c r="K2224" s="83" t="s">
        <v>214</v>
      </c>
      <c r="L2224" s="102" cm="1">
        <f t="array" ref="L2224">((_xlfn.XLOOKUP(B2224,'4. Material Balance Activities'!$C$398:$C$446,'4. Material Balance Activities'!$J$398:$J$446,NA,0,1)-_xlfn.XLOOKUP(B2224,'4. Material Balance Activities'!$C$398:$C$446,'4. Material Balance Activities'!$P$398:$P$446,NA,0,1))*G2224)*(1-F2224)</f>
        <v>0.11645008064516131</v>
      </c>
      <c r="M2224" s="105" t="s">
        <v>214</v>
      </c>
      <c r="N2224" s="83" t="s">
        <v>214</v>
      </c>
    </row>
    <row r="2225" spans="1:14" x14ac:dyDescent="0.25">
      <c r="A2225" s="79" t="s">
        <v>394</v>
      </c>
      <c r="B2225" s="133" t="s">
        <v>328</v>
      </c>
      <c r="C2225" s="137" t="s">
        <v>432</v>
      </c>
      <c r="D2225" s="81" t="str">
        <f>IFERROR(IF(C2225="No CAS","",INDEX('DEQ Pollutant List'!$C$7:$C$611,MATCH('5. Pollutant Emissions - MB'!C2225,'DEQ Pollutant List'!$B$7:$B$611,0))),"")</f>
        <v>Propylene glycol monomethyl ether acetate</v>
      </c>
      <c r="E2225" s="115"/>
      <c r="F2225" s="138">
        <v>0</v>
      </c>
      <c r="G2225" s="139">
        <v>0.02</v>
      </c>
      <c r="H2225" s="104"/>
      <c r="I2225" s="102" cm="1">
        <f t="array" ref="I2225">((_xlfn.XLOOKUP(B2225,'4. Material Balance Activities'!$C$398:$C$446,'4. Material Balance Activities'!$G$398:$G$446,NA,0,1)-_xlfn.XLOOKUP(B2225,'4. Material Balance Activities'!$C$398:$C$446,'4. Material Balance Activities'!$M$398:$M$446,NA,0,1))*G2225)*(1-F2225)</f>
        <v>8.2513200000000015</v>
      </c>
      <c r="J2225" s="105" t="s">
        <v>214</v>
      </c>
      <c r="K2225" s="83" t="s">
        <v>214</v>
      </c>
      <c r="L2225" s="102" cm="1">
        <f t="array" ref="L2225">((_xlfn.XLOOKUP(B2225,'4. Material Balance Activities'!$C$398:$C$446,'4. Material Balance Activities'!$J$398:$J$446,NA,0,1)-_xlfn.XLOOKUP(B2225,'4. Material Balance Activities'!$C$398:$C$446,'4. Material Balance Activities'!$P$398:$P$446,NA,0,1))*G2225)*(1-F2225)</f>
        <v>3.3271451612903229E-2</v>
      </c>
      <c r="M2225" s="105" t="s">
        <v>214</v>
      </c>
      <c r="N2225" s="83" t="s">
        <v>214</v>
      </c>
    </row>
    <row r="2226" spans="1:14" x14ac:dyDescent="0.25">
      <c r="A2226" s="79" t="s">
        <v>394</v>
      </c>
      <c r="B2226" s="133" t="s">
        <v>328</v>
      </c>
      <c r="C2226" s="137" t="s">
        <v>436</v>
      </c>
      <c r="D2226" s="81" t="str">
        <f>IFERROR(IF(C2226="No CAS","",INDEX('DEQ Pollutant List'!$C$7:$C$611,MATCH('5. Pollutant Emissions - MB'!C2226,'DEQ Pollutant List'!$B$7:$B$611,0))),"")</f>
        <v>1,2,3-Trimethylbenzene</v>
      </c>
      <c r="E2226" s="115"/>
      <c r="F2226" s="138">
        <v>0</v>
      </c>
      <c r="G2226" s="139">
        <v>0.01</v>
      </c>
      <c r="H2226" s="104"/>
      <c r="I2226" s="102" cm="1">
        <f t="array" ref="I2226">((_xlfn.XLOOKUP(B2226,'4. Material Balance Activities'!$C$398:$C$446,'4. Material Balance Activities'!$G$398:$G$446,NA,0,1)-_xlfn.XLOOKUP(B2226,'4. Material Balance Activities'!$C$398:$C$446,'4. Material Balance Activities'!$M$398:$M$446,NA,0,1))*G2226)*(1-F2226)</f>
        <v>4.1256600000000008</v>
      </c>
      <c r="J2226" s="105" t="s">
        <v>214</v>
      </c>
      <c r="K2226" s="83" t="s">
        <v>214</v>
      </c>
      <c r="L2226" s="102" cm="1">
        <f t="array" ref="L2226">((_xlfn.XLOOKUP(B2226,'4. Material Balance Activities'!$C$398:$C$446,'4. Material Balance Activities'!$J$398:$J$446,NA,0,1)-_xlfn.XLOOKUP(B2226,'4. Material Balance Activities'!$C$398:$C$446,'4. Material Balance Activities'!$P$398:$P$446,NA,0,1))*G2226)*(1-F2226)</f>
        <v>1.6635725806451614E-2</v>
      </c>
      <c r="M2226" s="105" t="s">
        <v>214</v>
      </c>
      <c r="N2226" s="83" t="s">
        <v>214</v>
      </c>
    </row>
    <row r="2227" spans="1:14" x14ac:dyDescent="0.25">
      <c r="A2227" s="79" t="s">
        <v>394</v>
      </c>
      <c r="B2227" s="133" t="s">
        <v>329</v>
      </c>
      <c r="C2227" s="137" t="s">
        <v>181</v>
      </c>
      <c r="D2227" s="81" t="str">
        <f>IFERROR(IF(C2227="No CAS","",INDEX('DEQ Pollutant List'!$C$7:$C$611,MATCH('5. Pollutant Emissions - MB'!C2227,'DEQ Pollutant List'!$B$7:$B$611,0))),"")</f>
        <v>Ethyl benzene</v>
      </c>
      <c r="E2227" s="115"/>
      <c r="F2227" s="138">
        <v>0</v>
      </c>
      <c r="G2227" s="139">
        <v>1E-3</v>
      </c>
      <c r="H2227" s="104"/>
      <c r="I2227" s="102" cm="1">
        <f t="array" ref="I2227">((_xlfn.XLOOKUP(B2227,'4. Material Balance Activities'!$C$398:$C$446,'4. Material Balance Activities'!$G$398:$G$446,NA,0,1)-_xlfn.XLOOKUP(B2227,'4. Material Balance Activities'!$C$398:$C$446,'4. Material Balance Activities'!$M$398:$M$446,NA,0,1))*G2227)*(1-F2227)</f>
        <v>0.15699750000000004</v>
      </c>
      <c r="J2227" s="105" t="s">
        <v>214</v>
      </c>
      <c r="K2227" s="83" t="s">
        <v>214</v>
      </c>
      <c r="L2227" s="102" cm="1">
        <f t="array" ref="L2227">((_xlfn.XLOOKUP(B2227,'4. Material Balance Activities'!$C$398:$C$446,'4. Material Balance Activities'!$J$398:$J$446,NA,0,1)-_xlfn.XLOOKUP(B2227,'4. Material Balance Activities'!$C$398:$C$446,'4. Material Balance Activities'!$P$398:$P$446,NA,0,1))*G2227)*(1-F2227)</f>
        <v>6.3305443548387105E-4</v>
      </c>
      <c r="M2227" s="105" t="s">
        <v>214</v>
      </c>
      <c r="N2227" s="83" t="s">
        <v>214</v>
      </c>
    </row>
    <row r="2228" spans="1:14" x14ac:dyDescent="0.25">
      <c r="A2228" s="79" t="s">
        <v>394</v>
      </c>
      <c r="B2228" s="133" t="s">
        <v>329</v>
      </c>
      <c r="C2228" s="137" t="s">
        <v>428</v>
      </c>
      <c r="D2228" s="81" t="str">
        <f>IFERROR(IF(C2228="No CAS","",INDEX('DEQ Pollutant List'!$C$7:$C$611,MATCH('5. Pollutant Emissions - MB'!C2228,'DEQ Pollutant List'!$B$7:$B$611,0))),"")</f>
        <v>Isopropylbenzene (cumene)</v>
      </c>
      <c r="E2228" s="115"/>
      <c r="F2228" s="138">
        <v>0</v>
      </c>
      <c r="G2228" s="139">
        <v>2E-3</v>
      </c>
      <c r="H2228" s="104"/>
      <c r="I2228" s="102" cm="1">
        <f t="array" ref="I2228">((_xlfn.XLOOKUP(B2228,'4. Material Balance Activities'!$C$398:$C$446,'4. Material Balance Activities'!$G$398:$G$446,NA,0,1)-_xlfn.XLOOKUP(B2228,'4. Material Balance Activities'!$C$398:$C$446,'4. Material Balance Activities'!$M$398:$M$446,NA,0,1))*G2228)*(1-F2228)</f>
        <v>0.31399500000000008</v>
      </c>
      <c r="J2228" s="105" t="s">
        <v>214</v>
      </c>
      <c r="K2228" s="83" t="s">
        <v>214</v>
      </c>
      <c r="L2228" s="102" cm="1">
        <f t="array" ref="L2228">((_xlfn.XLOOKUP(B2228,'4. Material Balance Activities'!$C$398:$C$446,'4. Material Balance Activities'!$J$398:$J$446,NA,0,1)-_xlfn.XLOOKUP(B2228,'4. Material Balance Activities'!$C$398:$C$446,'4. Material Balance Activities'!$P$398:$P$446,NA,0,1))*G2228)*(1-F2228)</f>
        <v>1.2661088709677421E-3</v>
      </c>
      <c r="M2228" s="105" t="s">
        <v>214</v>
      </c>
      <c r="N2228" s="83" t="s">
        <v>214</v>
      </c>
    </row>
    <row r="2229" spans="1:14" x14ac:dyDescent="0.25">
      <c r="A2229" s="79" t="s">
        <v>394</v>
      </c>
      <c r="B2229" s="133" t="s">
        <v>329</v>
      </c>
      <c r="C2229" s="137" t="s">
        <v>430</v>
      </c>
      <c r="D2229" s="81" t="str">
        <f>IFERROR(IF(C2229="No CAS","",INDEX('DEQ Pollutant List'!$C$7:$C$611,MATCH('5. Pollutant Emissions - MB'!C2229,'DEQ Pollutant List'!$B$7:$B$611,0))),"")</f>
        <v>n-Butyl alcohol</v>
      </c>
      <c r="E2229" s="115"/>
      <c r="F2229" s="138">
        <v>0</v>
      </c>
      <c r="G2229" s="139">
        <v>7.0000000000000007E-2</v>
      </c>
      <c r="H2229" s="104"/>
      <c r="I2229" s="102" cm="1">
        <f t="array" ref="I2229">((_xlfn.XLOOKUP(B2229,'4. Material Balance Activities'!$C$398:$C$446,'4. Material Balance Activities'!$G$398:$G$446,NA,0,1)-_xlfn.XLOOKUP(B2229,'4. Material Balance Activities'!$C$398:$C$446,'4. Material Balance Activities'!$M$398:$M$446,NA,0,1))*G2229)*(1-F2229)</f>
        <v>10.989825000000003</v>
      </c>
      <c r="J2229" s="105" t="s">
        <v>214</v>
      </c>
      <c r="K2229" s="83" t="s">
        <v>214</v>
      </c>
      <c r="L2229" s="102" cm="1">
        <f t="array" ref="L2229">((_xlfn.XLOOKUP(B2229,'4. Material Balance Activities'!$C$398:$C$446,'4. Material Balance Activities'!$J$398:$J$446,NA,0,1)-_xlfn.XLOOKUP(B2229,'4. Material Balance Activities'!$C$398:$C$446,'4. Material Balance Activities'!$P$398:$P$446,NA,0,1))*G2229)*(1-F2229)</f>
        <v>4.431381048387098E-2</v>
      </c>
      <c r="M2229" s="105" t="s">
        <v>214</v>
      </c>
      <c r="N2229" s="83" t="s">
        <v>214</v>
      </c>
    </row>
    <row r="2230" spans="1:14" x14ac:dyDescent="0.25">
      <c r="A2230" s="79" t="s">
        <v>394</v>
      </c>
      <c r="B2230" s="133" t="s">
        <v>329</v>
      </c>
      <c r="C2230" s="137" t="s">
        <v>432</v>
      </c>
      <c r="D2230" s="81" t="str">
        <f>IFERROR(IF(C2230="No CAS","",INDEX('DEQ Pollutant List'!$C$7:$C$611,MATCH('5. Pollutant Emissions - MB'!C2230,'DEQ Pollutant List'!$B$7:$B$611,0))),"")</f>
        <v>Propylene glycol monomethyl ether acetate</v>
      </c>
      <c r="E2230" s="115"/>
      <c r="F2230" s="138">
        <v>0</v>
      </c>
      <c r="G2230" s="139">
        <v>0.02</v>
      </c>
      <c r="H2230" s="104"/>
      <c r="I2230" s="102" cm="1">
        <f t="array" ref="I2230">((_xlfn.XLOOKUP(B2230,'4. Material Balance Activities'!$C$398:$C$446,'4. Material Balance Activities'!$G$398:$G$446,NA,0,1)-_xlfn.XLOOKUP(B2230,'4. Material Balance Activities'!$C$398:$C$446,'4. Material Balance Activities'!$M$398:$M$446,NA,0,1))*G2230)*(1-F2230)</f>
        <v>3.1399500000000007</v>
      </c>
      <c r="J2230" s="105" t="s">
        <v>214</v>
      </c>
      <c r="K2230" s="83" t="s">
        <v>214</v>
      </c>
      <c r="L2230" s="102" cm="1">
        <f t="array" ref="L2230">((_xlfn.XLOOKUP(B2230,'4. Material Balance Activities'!$C$398:$C$446,'4. Material Balance Activities'!$J$398:$J$446,NA,0,1)-_xlfn.XLOOKUP(B2230,'4. Material Balance Activities'!$C$398:$C$446,'4. Material Balance Activities'!$P$398:$P$446,NA,0,1))*G2230)*(1-F2230)</f>
        <v>1.2661088709677422E-2</v>
      </c>
      <c r="M2230" s="105" t="s">
        <v>214</v>
      </c>
      <c r="N2230" s="83" t="s">
        <v>214</v>
      </c>
    </row>
    <row r="2231" spans="1:14" x14ac:dyDescent="0.25">
      <c r="A2231" s="79" t="s">
        <v>394</v>
      </c>
      <c r="B2231" s="133" t="s">
        <v>329</v>
      </c>
      <c r="C2231" s="137" t="s">
        <v>436</v>
      </c>
      <c r="D2231" s="81" t="str">
        <f>IFERROR(IF(C2231="No CAS","",INDEX('DEQ Pollutant List'!$C$7:$C$611,MATCH('5. Pollutant Emissions - MB'!C2231,'DEQ Pollutant List'!$B$7:$B$611,0))),"")</f>
        <v>1,2,3-Trimethylbenzene</v>
      </c>
      <c r="E2231" s="115"/>
      <c r="F2231" s="138">
        <v>0</v>
      </c>
      <c r="G2231" s="139">
        <v>0.01</v>
      </c>
      <c r="H2231" s="104"/>
      <c r="I2231" s="102" cm="1">
        <f t="array" ref="I2231">((_xlfn.XLOOKUP(B2231,'4. Material Balance Activities'!$C$398:$C$446,'4. Material Balance Activities'!$G$398:$G$446,NA,0,1)-_xlfn.XLOOKUP(B2231,'4. Material Balance Activities'!$C$398:$C$446,'4. Material Balance Activities'!$M$398:$M$446,NA,0,1))*G2231)*(1-F2231)</f>
        <v>1.5699750000000003</v>
      </c>
      <c r="J2231" s="105" t="s">
        <v>214</v>
      </c>
      <c r="K2231" s="83" t="s">
        <v>214</v>
      </c>
      <c r="L2231" s="102" cm="1">
        <f t="array" ref="L2231">((_xlfn.XLOOKUP(B2231,'4. Material Balance Activities'!$C$398:$C$446,'4. Material Balance Activities'!$J$398:$J$446,NA,0,1)-_xlfn.XLOOKUP(B2231,'4. Material Balance Activities'!$C$398:$C$446,'4. Material Balance Activities'!$P$398:$P$446,NA,0,1))*G2231)*(1-F2231)</f>
        <v>6.3305443548387109E-3</v>
      </c>
      <c r="M2231" s="105" t="s">
        <v>214</v>
      </c>
      <c r="N2231" s="83" t="s">
        <v>214</v>
      </c>
    </row>
    <row r="2232" spans="1:14" x14ac:dyDescent="0.25">
      <c r="A2232" s="79" t="s">
        <v>394</v>
      </c>
      <c r="B2232" s="133" t="s">
        <v>330</v>
      </c>
      <c r="C2232" s="137" t="s">
        <v>191</v>
      </c>
      <c r="D2232" s="81" t="str">
        <f>IFERROR(IF(C2232="No CAS","",INDEX('DEQ Pollutant List'!$C$7:$C$611,MATCH('5. Pollutant Emissions - MB'!C2232,'DEQ Pollutant List'!$B$7:$B$611,0))),"")</f>
        <v>Xylene (mixture), including m-xylene, o-xylene, p-xylene</v>
      </c>
      <c r="E2232" s="115"/>
      <c r="F2232" s="138">
        <v>0</v>
      </c>
      <c r="G2232" s="139">
        <v>0.01</v>
      </c>
      <c r="H2232" s="104"/>
      <c r="I2232" s="102" cm="1">
        <f t="array" ref="I2232">((_xlfn.XLOOKUP(B2232,'4. Material Balance Activities'!$C$398:$C$446,'4. Material Balance Activities'!$G$398:$G$446,NA,0,1)-_xlfn.XLOOKUP(B2232,'4. Material Balance Activities'!$C$398:$C$446,'4. Material Balance Activities'!$M$398:$M$446,NA,0,1))*G2232)*(1-F2232)</f>
        <v>1.5102450000000003</v>
      </c>
      <c r="J2232" s="105" t="s">
        <v>214</v>
      </c>
      <c r="K2232" s="83" t="s">
        <v>214</v>
      </c>
      <c r="L2232" s="102" cm="1">
        <f t="array" ref="L2232">((_xlfn.XLOOKUP(B2232,'4. Material Balance Activities'!$C$398:$C$446,'4. Material Balance Activities'!$J$398:$J$446,NA,0,1)-_xlfn.XLOOKUP(B2232,'4. Material Balance Activities'!$C$398:$C$446,'4. Material Balance Activities'!$P$398:$P$446,NA,0,1))*G2232)*(1-F2232)</f>
        <v>6.0896975806451628E-3</v>
      </c>
      <c r="M2232" s="105" t="s">
        <v>214</v>
      </c>
      <c r="N2232" s="83" t="s">
        <v>214</v>
      </c>
    </row>
    <row r="2233" spans="1:14" x14ac:dyDescent="0.25">
      <c r="A2233" s="79" t="s">
        <v>394</v>
      </c>
      <c r="B2233" s="133" t="s">
        <v>330</v>
      </c>
      <c r="C2233" s="137" t="s">
        <v>156</v>
      </c>
      <c r="D2233" s="81" t="str">
        <f>IFERROR(IF(C2233="No CAS","",INDEX('DEQ Pollutant List'!$C$7:$C$611,MATCH('5. Pollutant Emissions - MB'!C2233,'DEQ Pollutant List'!$B$7:$B$611,0))),"")</f>
        <v>Formaldehyde</v>
      </c>
      <c r="E2233" s="115"/>
      <c r="F2233" s="138">
        <v>0</v>
      </c>
      <c r="G2233" s="139">
        <v>1E-3</v>
      </c>
      <c r="H2233" s="104"/>
      <c r="I2233" s="102" cm="1">
        <f t="array" ref="I2233">((_xlfn.XLOOKUP(B2233,'4. Material Balance Activities'!$C$398:$C$446,'4. Material Balance Activities'!$G$398:$G$446,NA,0,1)-_xlfn.XLOOKUP(B2233,'4. Material Balance Activities'!$C$398:$C$446,'4. Material Balance Activities'!$M$398:$M$446,NA,0,1))*G2233)*(1-F2233)</f>
        <v>0.15102450000000003</v>
      </c>
      <c r="J2233" s="105" t="s">
        <v>214</v>
      </c>
      <c r="K2233" s="83" t="s">
        <v>214</v>
      </c>
      <c r="L2233" s="102" cm="1">
        <f t="array" ref="L2233">((_xlfn.XLOOKUP(B2233,'4. Material Balance Activities'!$C$398:$C$446,'4. Material Balance Activities'!$J$398:$J$446,NA,0,1)-_xlfn.XLOOKUP(B2233,'4. Material Balance Activities'!$C$398:$C$446,'4. Material Balance Activities'!$P$398:$P$446,NA,0,1))*G2233)*(1-F2233)</f>
        <v>6.0896975806451622E-4</v>
      </c>
      <c r="M2233" s="105" t="s">
        <v>214</v>
      </c>
      <c r="N2233" s="83" t="s">
        <v>214</v>
      </c>
    </row>
    <row r="2234" spans="1:14" x14ac:dyDescent="0.25">
      <c r="A2234" s="79" t="s">
        <v>394</v>
      </c>
      <c r="B2234" s="133" t="s">
        <v>330</v>
      </c>
      <c r="C2234" s="137" t="s">
        <v>431</v>
      </c>
      <c r="D2234" s="81" t="str">
        <f>IFERROR(IF(C2234="No CAS","",INDEX('DEQ Pollutant List'!$C$7:$C$611,MATCH('5. Pollutant Emissions - MB'!C2234,'DEQ Pollutant List'!$B$7:$B$611,0))),"")</f>
        <v>1,2,4-Trimethylbenzene</v>
      </c>
      <c r="E2234" s="115"/>
      <c r="F2234" s="138">
        <v>0</v>
      </c>
      <c r="G2234" s="139">
        <v>0.01</v>
      </c>
      <c r="H2234" s="104"/>
      <c r="I2234" s="102" cm="1">
        <f t="array" ref="I2234">((_xlfn.XLOOKUP(B2234,'4. Material Balance Activities'!$C$398:$C$446,'4. Material Balance Activities'!$G$398:$G$446,NA,0,1)-_xlfn.XLOOKUP(B2234,'4. Material Balance Activities'!$C$398:$C$446,'4. Material Balance Activities'!$M$398:$M$446,NA,0,1))*G2234)*(1-F2234)</f>
        <v>1.5102450000000003</v>
      </c>
      <c r="J2234" s="105" t="s">
        <v>214</v>
      </c>
      <c r="K2234" s="83" t="s">
        <v>214</v>
      </c>
      <c r="L2234" s="102" cm="1">
        <f t="array" ref="L2234">((_xlfn.XLOOKUP(B2234,'4. Material Balance Activities'!$C$398:$C$446,'4. Material Balance Activities'!$J$398:$J$446,NA,0,1)-_xlfn.XLOOKUP(B2234,'4. Material Balance Activities'!$C$398:$C$446,'4. Material Balance Activities'!$P$398:$P$446,NA,0,1))*G2234)*(1-F2234)</f>
        <v>6.0896975806451628E-3</v>
      </c>
      <c r="M2234" s="105" t="s">
        <v>214</v>
      </c>
      <c r="N2234" s="83" t="s">
        <v>214</v>
      </c>
    </row>
    <row r="2235" spans="1:14" x14ac:dyDescent="0.25">
      <c r="A2235" s="79" t="s">
        <v>394</v>
      </c>
      <c r="B2235" s="133" t="s">
        <v>330</v>
      </c>
      <c r="C2235" s="137" t="s">
        <v>437</v>
      </c>
      <c r="D2235" s="81" t="str">
        <f>IFERROR(IF(C2235="No CAS","",INDEX('DEQ Pollutant List'!$C$7:$C$611,MATCH('5. Pollutant Emissions - MB'!C2235,'DEQ Pollutant List'!$B$7:$B$611,0))),"")</f>
        <v>1,3,5-Trimethylbenzene</v>
      </c>
      <c r="E2235" s="115"/>
      <c r="F2235" s="138">
        <v>0</v>
      </c>
      <c r="G2235" s="139">
        <v>0.01</v>
      </c>
      <c r="H2235" s="104"/>
      <c r="I2235" s="102" cm="1">
        <f t="array" ref="I2235">((_xlfn.XLOOKUP(B2235,'4. Material Balance Activities'!$C$398:$C$446,'4. Material Balance Activities'!$G$398:$G$446,NA,0,1)-_xlfn.XLOOKUP(B2235,'4. Material Balance Activities'!$C$398:$C$446,'4. Material Balance Activities'!$M$398:$M$446,NA,0,1))*G2235)*(1-F2235)</f>
        <v>1.5102450000000003</v>
      </c>
      <c r="J2235" s="105" t="s">
        <v>214</v>
      </c>
      <c r="K2235" s="83" t="s">
        <v>214</v>
      </c>
      <c r="L2235" s="102" cm="1">
        <f t="array" ref="L2235">((_xlfn.XLOOKUP(B2235,'4. Material Balance Activities'!$C$398:$C$446,'4. Material Balance Activities'!$J$398:$J$446,NA,0,1)-_xlfn.XLOOKUP(B2235,'4. Material Balance Activities'!$C$398:$C$446,'4. Material Balance Activities'!$P$398:$P$446,NA,0,1))*G2235)*(1-F2235)</f>
        <v>6.0896975806451628E-3</v>
      </c>
      <c r="M2235" s="105" t="s">
        <v>214</v>
      </c>
      <c r="N2235" s="83" t="s">
        <v>214</v>
      </c>
    </row>
    <row r="2236" spans="1:14" x14ac:dyDescent="0.25">
      <c r="A2236" s="79" t="s">
        <v>394</v>
      </c>
      <c r="B2236" s="133" t="s">
        <v>330</v>
      </c>
      <c r="C2236" s="137" t="s">
        <v>436</v>
      </c>
      <c r="D2236" s="81" t="str">
        <f>IFERROR(IF(C2236="No CAS","",INDEX('DEQ Pollutant List'!$C$7:$C$611,MATCH('5. Pollutant Emissions - MB'!C2236,'DEQ Pollutant List'!$B$7:$B$611,0))),"")</f>
        <v>1,2,3-Trimethylbenzene</v>
      </c>
      <c r="E2236" s="115"/>
      <c r="F2236" s="138">
        <v>0</v>
      </c>
      <c r="G2236" s="139">
        <v>3.0000000000000001E-3</v>
      </c>
      <c r="H2236" s="104"/>
      <c r="I2236" s="102" cm="1">
        <f t="array" ref="I2236">((_xlfn.XLOOKUP(B2236,'4. Material Balance Activities'!$C$398:$C$446,'4. Material Balance Activities'!$G$398:$G$446,NA,0,1)-_xlfn.XLOOKUP(B2236,'4. Material Balance Activities'!$C$398:$C$446,'4. Material Balance Activities'!$M$398:$M$446,NA,0,1))*G2236)*(1-F2236)</f>
        <v>0.45307350000000007</v>
      </c>
      <c r="J2236" s="105" t="s">
        <v>214</v>
      </c>
      <c r="K2236" s="83" t="s">
        <v>214</v>
      </c>
      <c r="L2236" s="102" cm="1">
        <f t="array" ref="L2236">((_xlfn.XLOOKUP(B2236,'4. Material Balance Activities'!$C$398:$C$446,'4. Material Balance Activities'!$J$398:$J$446,NA,0,1)-_xlfn.XLOOKUP(B2236,'4. Material Balance Activities'!$C$398:$C$446,'4. Material Balance Activities'!$P$398:$P$446,NA,0,1))*G2236)*(1-F2236)</f>
        <v>1.8269092741935488E-3</v>
      </c>
      <c r="M2236" s="105" t="s">
        <v>214</v>
      </c>
      <c r="N2236" s="83" t="s">
        <v>214</v>
      </c>
    </row>
    <row r="2237" spans="1:14" x14ac:dyDescent="0.25">
      <c r="A2237" s="79" t="s">
        <v>394</v>
      </c>
      <c r="B2237" s="133" t="s">
        <v>330</v>
      </c>
      <c r="C2237" s="137" t="s">
        <v>181</v>
      </c>
      <c r="D2237" s="81" t="str">
        <f>IFERROR(IF(C2237="No CAS","",INDEX('DEQ Pollutant List'!$C$7:$C$611,MATCH('5. Pollutant Emissions - MB'!C2237,'DEQ Pollutant List'!$B$7:$B$611,0))),"")</f>
        <v>Ethyl benzene</v>
      </c>
      <c r="E2237" s="115"/>
      <c r="F2237" s="138">
        <v>0</v>
      </c>
      <c r="G2237" s="139">
        <v>3.0000000000000001E-3</v>
      </c>
      <c r="H2237" s="104"/>
      <c r="I2237" s="102" cm="1">
        <f t="array" ref="I2237">((_xlfn.XLOOKUP(B2237,'4. Material Balance Activities'!$C$398:$C$446,'4. Material Balance Activities'!$G$398:$G$446,NA,0,1)-_xlfn.XLOOKUP(B2237,'4. Material Balance Activities'!$C$398:$C$446,'4. Material Balance Activities'!$M$398:$M$446,NA,0,1))*G2237)*(1-F2237)</f>
        <v>0.45307350000000007</v>
      </c>
      <c r="J2237" s="105" t="s">
        <v>214</v>
      </c>
      <c r="K2237" s="83" t="s">
        <v>214</v>
      </c>
      <c r="L2237" s="102" cm="1">
        <f t="array" ref="L2237">((_xlfn.XLOOKUP(B2237,'4. Material Balance Activities'!$C$398:$C$446,'4. Material Balance Activities'!$J$398:$J$446,NA,0,1)-_xlfn.XLOOKUP(B2237,'4. Material Balance Activities'!$C$398:$C$446,'4. Material Balance Activities'!$P$398:$P$446,NA,0,1))*G2237)*(1-F2237)</f>
        <v>1.8269092741935488E-3</v>
      </c>
      <c r="M2237" s="105" t="s">
        <v>214</v>
      </c>
      <c r="N2237" s="83" t="s">
        <v>214</v>
      </c>
    </row>
    <row r="2238" spans="1:14" x14ac:dyDescent="0.25">
      <c r="A2238" s="79" t="s">
        <v>394</v>
      </c>
      <c r="B2238" s="133" t="s">
        <v>330</v>
      </c>
      <c r="C2238" s="137" t="s">
        <v>428</v>
      </c>
      <c r="D2238" s="81" t="str">
        <f>IFERROR(IF(C2238="No CAS","",INDEX('DEQ Pollutant List'!$C$7:$C$611,MATCH('5. Pollutant Emissions - MB'!C2238,'DEQ Pollutant List'!$B$7:$B$611,0))),"")</f>
        <v>Isopropylbenzene (cumene)</v>
      </c>
      <c r="E2238" s="115"/>
      <c r="F2238" s="138">
        <v>0</v>
      </c>
      <c r="G2238" s="139">
        <v>1E-3</v>
      </c>
      <c r="H2238" s="104"/>
      <c r="I2238" s="102" cm="1">
        <f t="array" ref="I2238">((_xlfn.XLOOKUP(B2238,'4. Material Balance Activities'!$C$398:$C$446,'4. Material Balance Activities'!$G$398:$G$446,NA,0,1)-_xlfn.XLOOKUP(B2238,'4. Material Balance Activities'!$C$398:$C$446,'4. Material Balance Activities'!$M$398:$M$446,NA,0,1))*G2238)*(1-F2238)</f>
        <v>0.15102450000000003</v>
      </c>
      <c r="J2238" s="105" t="s">
        <v>214</v>
      </c>
      <c r="K2238" s="83" t="s">
        <v>214</v>
      </c>
      <c r="L2238" s="102" cm="1">
        <f t="array" ref="L2238">((_xlfn.XLOOKUP(B2238,'4. Material Balance Activities'!$C$398:$C$446,'4. Material Balance Activities'!$J$398:$J$446,NA,0,1)-_xlfn.XLOOKUP(B2238,'4. Material Balance Activities'!$C$398:$C$446,'4. Material Balance Activities'!$P$398:$P$446,NA,0,1))*G2238)*(1-F2238)</f>
        <v>6.0896975806451622E-4</v>
      </c>
      <c r="M2238" s="105" t="s">
        <v>214</v>
      </c>
      <c r="N2238" s="83" t="s">
        <v>214</v>
      </c>
    </row>
    <row r="2239" spans="1:14" x14ac:dyDescent="0.25">
      <c r="A2239" s="79" t="s">
        <v>394</v>
      </c>
      <c r="B2239" s="133" t="s">
        <v>330</v>
      </c>
      <c r="C2239" s="137" t="s">
        <v>430</v>
      </c>
      <c r="D2239" s="81" t="str">
        <f>IFERROR(IF(C2239="No CAS","",INDEX('DEQ Pollutant List'!$C$7:$C$611,MATCH('5. Pollutant Emissions - MB'!C2239,'DEQ Pollutant List'!$B$7:$B$611,0))),"")</f>
        <v>n-Butyl alcohol</v>
      </c>
      <c r="E2239" s="115"/>
      <c r="F2239" s="138">
        <v>0</v>
      </c>
      <c r="G2239" s="139">
        <v>0.05</v>
      </c>
      <c r="H2239" s="104"/>
      <c r="I2239" s="102" cm="1">
        <f t="array" ref="I2239">((_xlfn.XLOOKUP(B2239,'4. Material Balance Activities'!$C$398:$C$446,'4. Material Balance Activities'!$G$398:$G$446,NA,0,1)-_xlfn.XLOOKUP(B2239,'4. Material Balance Activities'!$C$398:$C$446,'4. Material Balance Activities'!$M$398:$M$446,NA,0,1))*G2239)*(1-F2239)</f>
        <v>7.5512250000000014</v>
      </c>
      <c r="J2239" s="105" t="s">
        <v>214</v>
      </c>
      <c r="K2239" s="83" t="s">
        <v>214</v>
      </c>
      <c r="L2239" s="102" cm="1">
        <f t="array" ref="L2239">((_xlfn.XLOOKUP(B2239,'4. Material Balance Activities'!$C$398:$C$446,'4. Material Balance Activities'!$J$398:$J$446,NA,0,1)-_xlfn.XLOOKUP(B2239,'4. Material Balance Activities'!$C$398:$C$446,'4. Material Balance Activities'!$P$398:$P$446,NA,0,1))*G2239)*(1-F2239)</f>
        <v>3.0448487903225813E-2</v>
      </c>
      <c r="M2239" s="105" t="s">
        <v>214</v>
      </c>
      <c r="N2239" s="83" t="s">
        <v>214</v>
      </c>
    </row>
    <row r="2240" spans="1:14" x14ac:dyDescent="0.25">
      <c r="A2240" s="79" t="s">
        <v>394</v>
      </c>
      <c r="B2240" s="133" t="s">
        <v>330</v>
      </c>
      <c r="C2240" s="137" t="s">
        <v>432</v>
      </c>
      <c r="D2240" s="81" t="str">
        <f>IFERROR(IF(C2240="No CAS","",INDEX('DEQ Pollutant List'!$C$7:$C$611,MATCH('5. Pollutant Emissions - MB'!C2240,'DEQ Pollutant List'!$B$7:$B$611,0))),"")</f>
        <v>Propylene glycol monomethyl ether acetate</v>
      </c>
      <c r="E2240" s="115"/>
      <c r="F2240" s="138">
        <v>0</v>
      </c>
      <c r="G2240" s="139">
        <v>0.02</v>
      </c>
      <c r="H2240" s="104"/>
      <c r="I2240" s="102" cm="1">
        <f t="array" ref="I2240">((_xlfn.XLOOKUP(B2240,'4. Material Balance Activities'!$C$398:$C$446,'4. Material Balance Activities'!$G$398:$G$446,NA,0,1)-_xlfn.XLOOKUP(B2240,'4. Material Balance Activities'!$C$398:$C$446,'4. Material Balance Activities'!$M$398:$M$446,NA,0,1))*G2240)*(1-F2240)</f>
        <v>3.0204900000000006</v>
      </c>
      <c r="J2240" s="105" t="s">
        <v>214</v>
      </c>
      <c r="K2240" s="83" t="s">
        <v>214</v>
      </c>
      <c r="L2240" s="102" cm="1">
        <f t="array" ref="L2240">((_xlfn.XLOOKUP(B2240,'4. Material Balance Activities'!$C$398:$C$446,'4. Material Balance Activities'!$J$398:$J$446,NA,0,1)-_xlfn.XLOOKUP(B2240,'4. Material Balance Activities'!$C$398:$C$446,'4. Material Balance Activities'!$P$398:$P$446,NA,0,1))*G2240)*(1-F2240)</f>
        <v>1.2179395161290326E-2</v>
      </c>
      <c r="M2240" s="105" t="s">
        <v>214</v>
      </c>
      <c r="N2240" s="83" t="s">
        <v>214</v>
      </c>
    </row>
    <row r="2241" spans="1:14" x14ac:dyDescent="0.25">
      <c r="A2241" s="79" t="s">
        <v>394</v>
      </c>
      <c r="B2241" s="133" t="s">
        <v>331</v>
      </c>
      <c r="C2241" s="137" t="s">
        <v>191</v>
      </c>
      <c r="D2241" s="81" t="str">
        <f>IFERROR(IF(C2241="No CAS","",INDEX('DEQ Pollutant List'!$C$7:$C$611,MATCH('5. Pollutant Emissions - MB'!C2241,'DEQ Pollutant List'!$B$7:$B$611,0))),"")</f>
        <v>Xylene (mixture), including m-xylene, o-xylene, p-xylene</v>
      </c>
      <c r="E2241" s="115"/>
      <c r="F2241" s="138">
        <v>0</v>
      </c>
      <c r="G2241" s="139">
        <v>0.02</v>
      </c>
      <c r="H2241" s="104"/>
      <c r="I2241" s="102" cm="1">
        <f t="array" ref="I2241">((_xlfn.XLOOKUP(B2241,'4. Material Balance Activities'!$C$398:$C$446,'4. Material Balance Activities'!$G$398:$G$446,NA,0,1)-_xlfn.XLOOKUP(B2241,'4. Material Balance Activities'!$C$398:$C$446,'4. Material Balance Activities'!$M$398:$M$446,NA,0,1))*G2241)*(1-F2241)</f>
        <v>7.5368700000000004</v>
      </c>
      <c r="J2241" s="105" t="s">
        <v>214</v>
      </c>
      <c r="K2241" s="83" t="s">
        <v>214</v>
      </c>
      <c r="L2241" s="102" cm="1">
        <f t="array" ref="L2241">((_xlfn.XLOOKUP(B2241,'4. Material Balance Activities'!$C$398:$C$446,'4. Material Balance Activities'!$J$398:$J$446,NA,0,1)-_xlfn.XLOOKUP(B2241,'4. Material Balance Activities'!$C$398:$C$446,'4. Material Balance Activities'!$P$398:$P$446,NA,0,1))*G2241)*(1-F2241)</f>
        <v>3.039060483870968E-2</v>
      </c>
      <c r="M2241" s="105" t="s">
        <v>214</v>
      </c>
      <c r="N2241" s="83" t="s">
        <v>214</v>
      </c>
    </row>
    <row r="2242" spans="1:14" x14ac:dyDescent="0.25">
      <c r="A2242" s="79" t="s">
        <v>394</v>
      </c>
      <c r="B2242" s="133" t="s">
        <v>331</v>
      </c>
      <c r="C2242" s="137" t="s">
        <v>181</v>
      </c>
      <c r="D2242" s="81" t="str">
        <f>IFERROR(IF(C2242="No CAS","",INDEX('DEQ Pollutant List'!$C$7:$C$611,MATCH('5. Pollutant Emissions - MB'!C2242,'DEQ Pollutant List'!$B$7:$B$611,0))),"")</f>
        <v>Ethyl benzene</v>
      </c>
      <c r="E2242" s="115"/>
      <c r="F2242" s="138">
        <v>0</v>
      </c>
      <c r="G2242" s="139">
        <v>3.0000000000000001E-3</v>
      </c>
      <c r="H2242" s="104"/>
      <c r="I2242" s="102" cm="1">
        <f t="array" ref="I2242">((_xlfn.XLOOKUP(B2242,'4. Material Balance Activities'!$C$398:$C$446,'4. Material Balance Activities'!$G$398:$G$446,NA,0,1)-_xlfn.XLOOKUP(B2242,'4. Material Balance Activities'!$C$398:$C$446,'4. Material Balance Activities'!$M$398:$M$446,NA,0,1))*G2242)*(1-F2242)</f>
        <v>1.1305305000000001</v>
      </c>
      <c r="J2242" s="105" t="s">
        <v>214</v>
      </c>
      <c r="K2242" s="83" t="s">
        <v>214</v>
      </c>
      <c r="L2242" s="102" cm="1">
        <f t="array" ref="L2242">((_xlfn.XLOOKUP(B2242,'4. Material Balance Activities'!$C$398:$C$446,'4. Material Balance Activities'!$J$398:$J$446,NA,0,1)-_xlfn.XLOOKUP(B2242,'4. Material Balance Activities'!$C$398:$C$446,'4. Material Balance Activities'!$P$398:$P$446,NA,0,1))*G2242)*(1-F2242)</f>
        <v>4.5585907258064518E-3</v>
      </c>
      <c r="M2242" s="105" t="s">
        <v>214</v>
      </c>
      <c r="N2242" s="83" t="s">
        <v>214</v>
      </c>
    </row>
    <row r="2243" spans="1:14" x14ac:dyDescent="0.25">
      <c r="A2243" s="79" t="s">
        <v>394</v>
      </c>
      <c r="B2243" s="133" t="s">
        <v>331</v>
      </c>
      <c r="C2243" s="137" t="s">
        <v>428</v>
      </c>
      <c r="D2243" s="81" t="str">
        <f>IFERROR(IF(C2243="No CAS","",INDEX('DEQ Pollutant List'!$C$7:$C$611,MATCH('5. Pollutant Emissions - MB'!C2243,'DEQ Pollutant List'!$B$7:$B$611,0))),"")</f>
        <v>Isopropylbenzene (cumene)</v>
      </c>
      <c r="E2243" s="115"/>
      <c r="F2243" s="138">
        <v>0</v>
      </c>
      <c r="G2243" s="139">
        <v>1E-3</v>
      </c>
      <c r="H2243" s="104"/>
      <c r="I2243" s="102" cm="1">
        <f t="array" ref="I2243">((_xlfn.XLOOKUP(B2243,'4. Material Balance Activities'!$C$398:$C$446,'4. Material Balance Activities'!$G$398:$G$446,NA,0,1)-_xlfn.XLOOKUP(B2243,'4. Material Balance Activities'!$C$398:$C$446,'4. Material Balance Activities'!$M$398:$M$446,NA,0,1))*G2243)*(1-F2243)</f>
        <v>0.3768435</v>
      </c>
      <c r="J2243" s="105" t="s">
        <v>214</v>
      </c>
      <c r="K2243" s="83" t="s">
        <v>214</v>
      </c>
      <c r="L2243" s="102" cm="1">
        <f t="array" ref="L2243">((_xlfn.XLOOKUP(B2243,'4. Material Balance Activities'!$C$398:$C$446,'4. Material Balance Activities'!$J$398:$J$446,NA,0,1)-_xlfn.XLOOKUP(B2243,'4. Material Balance Activities'!$C$398:$C$446,'4. Material Balance Activities'!$P$398:$P$446,NA,0,1))*G2243)*(1-F2243)</f>
        <v>1.5195302419354839E-3</v>
      </c>
      <c r="M2243" s="105" t="s">
        <v>214</v>
      </c>
      <c r="N2243" s="83" t="s">
        <v>214</v>
      </c>
    </row>
    <row r="2244" spans="1:14" x14ac:dyDescent="0.25">
      <c r="A2244" s="79" t="s">
        <v>394</v>
      </c>
      <c r="B2244" s="133" t="s">
        <v>331</v>
      </c>
      <c r="C2244" s="137" t="s">
        <v>430</v>
      </c>
      <c r="D2244" s="81" t="str">
        <f>IFERROR(IF(C2244="No CAS","",INDEX('DEQ Pollutant List'!$C$7:$C$611,MATCH('5. Pollutant Emissions - MB'!C2244,'DEQ Pollutant List'!$B$7:$B$611,0))),"")</f>
        <v>n-Butyl alcohol</v>
      </c>
      <c r="E2244" s="115"/>
      <c r="F2244" s="138">
        <v>0</v>
      </c>
      <c r="G2244" s="139">
        <v>0.06</v>
      </c>
      <c r="H2244" s="104"/>
      <c r="I2244" s="102" cm="1">
        <f t="array" ref="I2244">((_xlfn.XLOOKUP(B2244,'4. Material Balance Activities'!$C$398:$C$446,'4. Material Balance Activities'!$G$398:$G$446,NA,0,1)-_xlfn.XLOOKUP(B2244,'4. Material Balance Activities'!$C$398:$C$446,'4. Material Balance Activities'!$M$398:$M$446,NA,0,1))*G2244)*(1-F2244)</f>
        <v>22.610610000000001</v>
      </c>
      <c r="J2244" s="105" t="s">
        <v>214</v>
      </c>
      <c r="K2244" s="83" t="s">
        <v>214</v>
      </c>
      <c r="L2244" s="102" cm="1">
        <f t="array" ref="L2244">((_xlfn.XLOOKUP(B2244,'4. Material Balance Activities'!$C$398:$C$446,'4. Material Balance Activities'!$J$398:$J$446,NA,0,1)-_xlfn.XLOOKUP(B2244,'4. Material Balance Activities'!$C$398:$C$446,'4. Material Balance Activities'!$P$398:$P$446,NA,0,1))*G2244)*(1-F2244)</f>
        <v>9.1171814516129032E-2</v>
      </c>
      <c r="M2244" s="105" t="s">
        <v>214</v>
      </c>
      <c r="N2244" s="83" t="s">
        <v>214</v>
      </c>
    </row>
    <row r="2245" spans="1:14" x14ac:dyDescent="0.25">
      <c r="A2245" s="79" t="s">
        <v>394</v>
      </c>
      <c r="B2245" s="133" t="s">
        <v>331</v>
      </c>
      <c r="C2245" s="137" t="s">
        <v>432</v>
      </c>
      <c r="D2245" s="81" t="str">
        <f>IFERROR(IF(C2245="No CAS","",INDEX('DEQ Pollutant List'!$C$7:$C$611,MATCH('5. Pollutant Emissions - MB'!C2245,'DEQ Pollutant List'!$B$7:$B$611,0))),"")</f>
        <v>Propylene glycol monomethyl ether acetate</v>
      </c>
      <c r="E2245" s="115"/>
      <c r="F2245" s="138">
        <v>0</v>
      </c>
      <c r="G2245" s="139">
        <v>0.01</v>
      </c>
      <c r="H2245" s="104"/>
      <c r="I2245" s="102" cm="1">
        <f t="array" ref="I2245">((_xlfn.XLOOKUP(B2245,'4. Material Balance Activities'!$C$398:$C$446,'4. Material Balance Activities'!$G$398:$G$446,NA,0,1)-_xlfn.XLOOKUP(B2245,'4. Material Balance Activities'!$C$398:$C$446,'4. Material Balance Activities'!$M$398:$M$446,NA,0,1))*G2245)*(1-F2245)</f>
        <v>3.7684350000000002</v>
      </c>
      <c r="J2245" s="105" t="s">
        <v>214</v>
      </c>
      <c r="K2245" s="83" t="s">
        <v>214</v>
      </c>
      <c r="L2245" s="102" cm="1">
        <f t="array" ref="L2245">((_xlfn.XLOOKUP(B2245,'4. Material Balance Activities'!$C$398:$C$446,'4. Material Balance Activities'!$J$398:$J$446,NA,0,1)-_xlfn.XLOOKUP(B2245,'4. Material Balance Activities'!$C$398:$C$446,'4. Material Balance Activities'!$P$398:$P$446,NA,0,1))*G2245)*(1-F2245)</f>
        <v>1.519530241935484E-2</v>
      </c>
      <c r="M2245" s="105" t="s">
        <v>214</v>
      </c>
      <c r="N2245" s="83" t="s">
        <v>214</v>
      </c>
    </row>
    <row r="2246" spans="1:14" x14ac:dyDescent="0.25">
      <c r="A2246" s="79" t="s">
        <v>394</v>
      </c>
      <c r="B2246" s="133" t="s">
        <v>332</v>
      </c>
      <c r="C2246" s="137" t="s">
        <v>191</v>
      </c>
      <c r="D2246" s="81" t="str">
        <f>IFERROR(IF(C2246="No CAS","",INDEX('DEQ Pollutant List'!$C$7:$C$611,MATCH('5. Pollutant Emissions - MB'!C2246,'DEQ Pollutant List'!$B$7:$B$611,0))),"")</f>
        <v>Xylene (mixture), including m-xylene, o-xylene, p-xylene</v>
      </c>
      <c r="E2246" s="115"/>
      <c r="F2246" s="138">
        <v>0</v>
      </c>
      <c r="G2246" s="139">
        <v>0.01</v>
      </c>
      <c r="H2246" s="104"/>
      <c r="I2246" s="102" cm="1">
        <f t="array" ref="I2246">((_xlfn.XLOOKUP(B2246,'4. Material Balance Activities'!$C$398:$C$446,'4. Material Balance Activities'!$G$398:$G$446,NA,0,1)-_xlfn.XLOOKUP(B2246,'4. Material Balance Activities'!$C$398:$C$446,'4. Material Balance Activities'!$M$398:$M$446,NA,0,1))*G2246)*(1-F2246)</f>
        <v>0.28743000000000007</v>
      </c>
      <c r="J2246" s="105" t="s">
        <v>214</v>
      </c>
      <c r="K2246" s="83" t="s">
        <v>214</v>
      </c>
      <c r="L2246" s="102" cm="1">
        <f t="array" ref="L2246">((_xlfn.XLOOKUP(B2246,'4. Material Balance Activities'!$C$398:$C$446,'4. Material Balance Activities'!$J$398:$J$446,NA,0,1)-_xlfn.XLOOKUP(B2246,'4. Material Balance Activities'!$C$398:$C$446,'4. Material Balance Activities'!$P$398:$P$446,NA,0,1))*G2246)*(1-F2246)</f>
        <v>1.1589919354838712E-3</v>
      </c>
      <c r="M2246" s="105" t="s">
        <v>214</v>
      </c>
      <c r="N2246" s="83" t="s">
        <v>214</v>
      </c>
    </row>
    <row r="2247" spans="1:14" x14ac:dyDescent="0.25">
      <c r="A2247" s="79" t="s">
        <v>394</v>
      </c>
      <c r="B2247" s="133" t="s">
        <v>332</v>
      </c>
      <c r="C2247" s="137" t="s">
        <v>156</v>
      </c>
      <c r="D2247" s="81" t="str">
        <f>IFERROR(IF(C2247="No CAS","",INDEX('DEQ Pollutant List'!$C$7:$C$611,MATCH('5. Pollutant Emissions - MB'!C2247,'DEQ Pollutant List'!$B$7:$B$611,0))),"")</f>
        <v>Formaldehyde</v>
      </c>
      <c r="E2247" s="115"/>
      <c r="F2247" s="138">
        <v>0</v>
      </c>
      <c r="G2247" s="139">
        <v>1E-3</v>
      </c>
      <c r="H2247" s="104"/>
      <c r="I2247" s="102" cm="1">
        <f t="array" ref="I2247">((_xlfn.XLOOKUP(B2247,'4. Material Balance Activities'!$C$398:$C$446,'4. Material Balance Activities'!$G$398:$G$446,NA,0,1)-_xlfn.XLOOKUP(B2247,'4. Material Balance Activities'!$C$398:$C$446,'4. Material Balance Activities'!$M$398:$M$446,NA,0,1))*G2247)*(1-F2247)</f>
        <v>2.8743000000000005E-2</v>
      </c>
      <c r="J2247" s="105" t="s">
        <v>214</v>
      </c>
      <c r="K2247" s="83" t="s">
        <v>214</v>
      </c>
      <c r="L2247" s="102" cm="1">
        <f t="array" ref="L2247">((_xlfn.XLOOKUP(B2247,'4. Material Balance Activities'!$C$398:$C$446,'4. Material Balance Activities'!$J$398:$J$446,NA,0,1)-_xlfn.XLOOKUP(B2247,'4. Material Balance Activities'!$C$398:$C$446,'4. Material Balance Activities'!$P$398:$P$446,NA,0,1))*G2247)*(1-F2247)</f>
        <v>1.1589919354838713E-4</v>
      </c>
      <c r="M2247" s="105" t="s">
        <v>214</v>
      </c>
      <c r="N2247" s="83" t="s">
        <v>214</v>
      </c>
    </row>
    <row r="2248" spans="1:14" x14ac:dyDescent="0.25">
      <c r="A2248" s="79" t="s">
        <v>394</v>
      </c>
      <c r="B2248" s="133" t="s">
        <v>332</v>
      </c>
      <c r="C2248" s="137" t="s">
        <v>431</v>
      </c>
      <c r="D2248" s="81" t="str">
        <f>IFERROR(IF(C2248="No CAS","",INDEX('DEQ Pollutant List'!$C$7:$C$611,MATCH('5. Pollutant Emissions - MB'!C2248,'DEQ Pollutant List'!$B$7:$B$611,0))),"")</f>
        <v>1,2,4-Trimethylbenzene</v>
      </c>
      <c r="E2248" s="115"/>
      <c r="F2248" s="138">
        <v>0</v>
      </c>
      <c r="G2248" s="139">
        <v>0.01</v>
      </c>
      <c r="H2248" s="104"/>
      <c r="I2248" s="102" cm="1">
        <f t="array" ref="I2248">((_xlfn.XLOOKUP(B2248,'4. Material Balance Activities'!$C$398:$C$446,'4. Material Balance Activities'!$G$398:$G$446,NA,0,1)-_xlfn.XLOOKUP(B2248,'4. Material Balance Activities'!$C$398:$C$446,'4. Material Balance Activities'!$M$398:$M$446,NA,0,1))*G2248)*(1-F2248)</f>
        <v>0.28743000000000007</v>
      </c>
      <c r="J2248" s="105" t="s">
        <v>214</v>
      </c>
      <c r="K2248" s="83" t="s">
        <v>214</v>
      </c>
      <c r="L2248" s="102" cm="1">
        <f t="array" ref="L2248">((_xlfn.XLOOKUP(B2248,'4. Material Balance Activities'!$C$398:$C$446,'4. Material Balance Activities'!$J$398:$J$446,NA,0,1)-_xlfn.XLOOKUP(B2248,'4. Material Balance Activities'!$C$398:$C$446,'4. Material Balance Activities'!$P$398:$P$446,NA,0,1))*G2248)*(1-F2248)</f>
        <v>1.1589919354838712E-3</v>
      </c>
      <c r="M2248" s="105" t="s">
        <v>214</v>
      </c>
      <c r="N2248" s="83" t="s">
        <v>214</v>
      </c>
    </row>
    <row r="2249" spans="1:14" x14ac:dyDescent="0.25">
      <c r="A2249" s="79" t="s">
        <v>394</v>
      </c>
      <c r="B2249" s="133" t="s">
        <v>332</v>
      </c>
      <c r="C2249" s="137" t="s">
        <v>437</v>
      </c>
      <c r="D2249" s="81" t="str">
        <f>IFERROR(IF(C2249="No CAS","",INDEX('DEQ Pollutant List'!$C$7:$C$611,MATCH('5. Pollutant Emissions - MB'!C2249,'DEQ Pollutant List'!$B$7:$B$611,0))),"")</f>
        <v>1,3,5-Trimethylbenzene</v>
      </c>
      <c r="E2249" s="115"/>
      <c r="F2249" s="138">
        <v>0</v>
      </c>
      <c r="G2249" s="139">
        <v>0.01</v>
      </c>
      <c r="H2249" s="104"/>
      <c r="I2249" s="102" cm="1">
        <f t="array" ref="I2249">((_xlfn.XLOOKUP(B2249,'4. Material Balance Activities'!$C$398:$C$446,'4. Material Balance Activities'!$G$398:$G$446,NA,0,1)-_xlfn.XLOOKUP(B2249,'4. Material Balance Activities'!$C$398:$C$446,'4. Material Balance Activities'!$M$398:$M$446,NA,0,1))*G2249)*(1-F2249)</f>
        <v>0.28743000000000007</v>
      </c>
      <c r="J2249" s="105" t="s">
        <v>214</v>
      </c>
      <c r="K2249" s="83" t="s">
        <v>214</v>
      </c>
      <c r="L2249" s="102" cm="1">
        <f t="array" ref="L2249">((_xlfn.XLOOKUP(B2249,'4. Material Balance Activities'!$C$398:$C$446,'4. Material Balance Activities'!$J$398:$J$446,NA,0,1)-_xlfn.XLOOKUP(B2249,'4. Material Balance Activities'!$C$398:$C$446,'4. Material Balance Activities'!$P$398:$P$446,NA,0,1))*G2249)*(1-F2249)</f>
        <v>1.1589919354838712E-3</v>
      </c>
      <c r="M2249" s="105" t="s">
        <v>214</v>
      </c>
      <c r="N2249" s="83" t="s">
        <v>214</v>
      </c>
    </row>
    <row r="2250" spans="1:14" x14ac:dyDescent="0.25">
      <c r="A2250" s="79" t="s">
        <v>394</v>
      </c>
      <c r="B2250" s="133" t="s">
        <v>332</v>
      </c>
      <c r="C2250" s="137" t="s">
        <v>181</v>
      </c>
      <c r="D2250" s="81" t="str">
        <f>IFERROR(IF(C2250="No CAS","",INDEX('DEQ Pollutant List'!$C$7:$C$611,MATCH('5. Pollutant Emissions - MB'!C2250,'DEQ Pollutant List'!$B$7:$B$611,0))),"")</f>
        <v>Ethyl benzene</v>
      </c>
      <c r="E2250" s="115"/>
      <c r="F2250" s="138">
        <v>0</v>
      </c>
      <c r="G2250" s="139">
        <v>1E-3</v>
      </c>
      <c r="H2250" s="104"/>
      <c r="I2250" s="102" cm="1">
        <f t="array" ref="I2250">((_xlfn.XLOOKUP(B2250,'4. Material Balance Activities'!$C$398:$C$446,'4. Material Balance Activities'!$G$398:$G$446,NA,0,1)-_xlfn.XLOOKUP(B2250,'4. Material Balance Activities'!$C$398:$C$446,'4. Material Balance Activities'!$M$398:$M$446,NA,0,1))*G2250)*(1-F2250)</f>
        <v>2.8743000000000005E-2</v>
      </c>
      <c r="J2250" s="105" t="s">
        <v>214</v>
      </c>
      <c r="K2250" s="83" t="s">
        <v>214</v>
      </c>
      <c r="L2250" s="102" cm="1">
        <f t="array" ref="L2250">((_xlfn.XLOOKUP(B2250,'4. Material Balance Activities'!$C$398:$C$446,'4. Material Balance Activities'!$J$398:$J$446,NA,0,1)-_xlfn.XLOOKUP(B2250,'4. Material Balance Activities'!$C$398:$C$446,'4. Material Balance Activities'!$P$398:$P$446,NA,0,1))*G2250)*(1-F2250)</f>
        <v>1.1589919354838713E-4</v>
      </c>
      <c r="M2250" s="105" t="s">
        <v>214</v>
      </c>
      <c r="N2250" s="83" t="s">
        <v>214</v>
      </c>
    </row>
    <row r="2251" spans="1:14" x14ac:dyDescent="0.25">
      <c r="A2251" s="79" t="s">
        <v>394</v>
      </c>
      <c r="B2251" s="133" t="s">
        <v>332</v>
      </c>
      <c r="C2251" s="137" t="s">
        <v>428</v>
      </c>
      <c r="D2251" s="81" t="str">
        <f>IFERROR(IF(C2251="No CAS","",INDEX('DEQ Pollutant List'!$C$7:$C$611,MATCH('5. Pollutant Emissions - MB'!C2251,'DEQ Pollutant List'!$B$7:$B$611,0))),"")</f>
        <v>Isopropylbenzene (cumene)</v>
      </c>
      <c r="E2251" s="115"/>
      <c r="F2251" s="138">
        <v>0</v>
      </c>
      <c r="G2251" s="139">
        <v>2E-3</v>
      </c>
      <c r="H2251" s="104"/>
      <c r="I2251" s="102" cm="1">
        <f t="array" ref="I2251">((_xlfn.XLOOKUP(B2251,'4. Material Balance Activities'!$C$398:$C$446,'4. Material Balance Activities'!$G$398:$G$446,NA,0,1)-_xlfn.XLOOKUP(B2251,'4. Material Balance Activities'!$C$398:$C$446,'4. Material Balance Activities'!$M$398:$M$446,NA,0,1))*G2251)*(1-F2251)</f>
        <v>5.7486000000000009E-2</v>
      </c>
      <c r="J2251" s="105" t="s">
        <v>214</v>
      </c>
      <c r="K2251" s="83" t="s">
        <v>214</v>
      </c>
      <c r="L2251" s="102" cm="1">
        <f t="array" ref="L2251">((_xlfn.XLOOKUP(B2251,'4. Material Balance Activities'!$C$398:$C$446,'4. Material Balance Activities'!$J$398:$J$446,NA,0,1)-_xlfn.XLOOKUP(B2251,'4. Material Balance Activities'!$C$398:$C$446,'4. Material Balance Activities'!$P$398:$P$446,NA,0,1))*G2251)*(1-F2251)</f>
        <v>2.3179838709677425E-4</v>
      </c>
      <c r="M2251" s="105" t="s">
        <v>214</v>
      </c>
      <c r="N2251" s="83" t="s">
        <v>214</v>
      </c>
    </row>
    <row r="2252" spans="1:14" x14ac:dyDescent="0.25">
      <c r="A2252" s="79" t="s">
        <v>394</v>
      </c>
      <c r="B2252" s="133" t="s">
        <v>332</v>
      </c>
      <c r="C2252" s="137" t="s">
        <v>432</v>
      </c>
      <c r="D2252" s="81" t="str">
        <f>IFERROR(IF(C2252="No CAS","",INDEX('DEQ Pollutant List'!$C$7:$C$611,MATCH('5. Pollutant Emissions - MB'!C2252,'DEQ Pollutant List'!$B$7:$B$611,0))),"")</f>
        <v>Propylene glycol monomethyl ether acetate</v>
      </c>
      <c r="E2252" s="115"/>
      <c r="F2252" s="138">
        <v>0</v>
      </c>
      <c r="G2252" s="139">
        <v>0.02</v>
      </c>
      <c r="H2252" s="104"/>
      <c r="I2252" s="102" cm="1">
        <f t="array" ref="I2252">((_xlfn.XLOOKUP(B2252,'4. Material Balance Activities'!$C$398:$C$446,'4. Material Balance Activities'!$G$398:$G$446,NA,0,1)-_xlfn.XLOOKUP(B2252,'4. Material Balance Activities'!$C$398:$C$446,'4. Material Balance Activities'!$M$398:$M$446,NA,0,1))*G2252)*(1-F2252)</f>
        <v>0.57486000000000015</v>
      </c>
      <c r="J2252" s="105" t="s">
        <v>214</v>
      </c>
      <c r="K2252" s="83" t="s">
        <v>214</v>
      </c>
      <c r="L2252" s="102" cm="1">
        <f t="array" ref="L2252">((_xlfn.XLOOKUP(B2252,'4. Material Balance Activities'!$C$398:$C$446,'4. Material Balance Activities'!$J$398:$J$446,NA,0,1)-_xlfn.XLOOKUP(B2252,'4. Material Balance Activities'!$C$398:$C$446,'4. Material Balance Activities'!$P$398:$P$446,NA,0,1))*G2252)*(1-F2252)</f>
        <v>2.3179838709677424E-3</v>
      </c>
      <c r="M2252" s="105" t="s">
        <v>214</v>
      </c>
      <c r="N2252" s="83" t="s">
        <v>214</v>
      </c>
    </row>
    <row r="2253" spans="1:14" x14ac:dyDescent="0.25">
      <c r="A2253" s="79" t="s">
        <v>394</v>
      </c>
      <c r="B2253" s="133" t="s">
        <v>332</v>
      </c>
      <c r="C2253" s="137" t="s">
        <v>436</v>
      </c>
      <c r="D2253" s="81" t="str">
        <f>IFERROR(IF(C2253="No CAS","",INDEX('DEQ Pollutant List'!$C$7:$C$611,MATCH('5. Pollutant Emissions - MB'!C2253,'DEQ Pollutant List'!$B$7:$B$611,0))),"")</f>
        <v>1,2,3-Trimethylbenzene</v>
      </c>
      <c r="E2253" s="115"/>
      <c r="F2253" s="138">
        <v>0</v>
      </c>
      <c r="G2253" s="139">
        <v>0.01</v>
      </c>
      <c r="H2253" s="104"/>
      <c r="I2253" s="102" cm="1">
        <f t="array" ref="I2253">((_xlfn.XLOOKUP(B2253,'4. Material Balance Activities'!$C$398:$C$446,'4. Material Balance Activities'!$G$398:$G$446,NA,0,1)-_xlfn.XLOOKUP(B2253,'4. Material Balance Activities'!$C$398:$C$446,'4. Material Balance Activities'!$M$398:$M$446,NA,0,1))*G2253)*(1-F2253)</f>
        <v>0.28743000000000007</v>
      </c>
      <c r="J2253" s="105" t="s">
        <v>214</v>
      </c>
      <c r="K2253" s="83" t="s">
        <v>214</v>
      </c>
      <c r="L2253" s="102" cm="1">
        <f t="array" ref="L2253">((_xlfn.XLOOKUP(B2253,'4. Material Balance Activities'!$C$398:$C$446,'4. Material Balance Activities'!$J$398:$J$446,NA,0,1)-_xlfn.XLOOKUP(B2253,'4. Material Balance Activities'!$C$398:$C$446,'4. Material Balance Activities'!$P$398:$P$446,NA,0,1))*G2253)*(1-F2253)</f>
        <v>1.1589919354838712E-3</v>
      </c>
      <c r="M2253" s="105" t="s">
        <v>214</v>
      </c>
      <c r="N2253" s="83" t="s">
        <v>214</v>
      </c>
    </row>
    <row r="2254" spans="1:14" x14ac:dyDescent="0.25">
      <c r="A2254" s="79" t="s">
        <v>394</v>
      </c>
      <c r="B2254" s="133" t="s">
        <v>333</v>
      </c>
      <c r="C2254" s="137" t="s">
        <v>191</v>
      </c>
      <c r="D2254" s="81" t="str">
        <f>IFERROR(IF(C2254="No CAS","",INDEX('DEQ Pollutant List'!$C$7:$C$611,MATCH('5. Pollutant Emissions - MB'!C2254,'DEQ Pollutant List'!$B$7:$B$611,0))),"")</f>
        <v>Xylene (mixture), including m-xylene, o-xylene, p-xylene</v>
      </c>
      <c r="E2254" s="115"/>
      <c r="F2254" s="138">
        <v>0</v>
      </c>
      <c r="G2254" s="139">
        <v>0.01</v>
      </c>
      <c r="H2254" s="104"/>
      <c r="I2254" s="102" cm="1">
        <f t="array" ref="I2254">((_xlfn.XLOOKUP(B2254,'4. Material Balance Activities'!$C$398:$C$446,'4. Material Balance Activities'!$G$398:$G$446,NA,0,1)-_xlfn.XLOOKUP(B2254,'4. Material Balance Activities'!$C$398:$C$446,'4. Material Balance Activities'!$M$398:$M$446,NA,0,1))*G2254)*(1-F2254)</f>
        <v>4.0101599999999999</v>
      </c>
      <c r="J2254" s="105" t="s">
        <v>214</v>
      </c>
      <c r="K2254" s="83" t="s">
        <v>214</v>
      </c>
      <c r="L2254" s="102" cm="1">
        <f t="array" ref="L2254">((_xlfn.XLOOKUP(B2254,'4. Material Balance Activities'!$C$398:$C$446,'4. Material Balance Activities'!$J$398:$J$446,NA,0,1)-_xlfn.XLOOKUP(B2254,'4. Material Balance Activities'!$C$398:$C$446,'4. Material Balance Activities'!$P$398:$P$446,NA,0,1))*G2254)*(1-F2254)</f>
        <v>1.617E-2</v>
      </c>
      <c r="M2254" s="105" t="s">
        <v>214</v>
      </c>
      <c r="N2254" s="83" t="s">
        <v>214</v>
      </c>
    </row>
    <row r="2255" spans="1:14" x14ac:dyDescent="0.25">
      <c r="A2255" s="79" t="s">
        <v>394</v>
      </c>
      <c r="B2255" s="133" t="s">
        <v>333</v>
      </c>
      <c r="C2255" s="137" t="s">
        <v>156</v>
      </c>
      <c r="D2255" s="81" t="str">
        <f>IFERROR(IF(C2255="No CAS","",INDEX('DEQ Pollutant List'!$C$7:$C$611,MATCH('5. Pollutant Emissions - MB'!C2255,'DEQ Pollutant List'!$B$7:$B$611,0))),"")</f>
        <v>Formaldehyde</v>
      </c>
      <c r="E2255" s="115"/>
      <c r="F2255" s="138">
        <v>0</v>
      </c>
      <c r="G2255" s="139">
        <v>1E-3</v>
      </c>
      <c r="H2255" s="104"/>
      <c r="I2255" s="102" cm="1">
        <f t="array" ref="I2255">((_xlfn.XLOOKUP(B2255,'4. Material Balance Activities'!$C$398:$C$446,'4. Material Balance Activities'!$G$398:$G$446,NA,0,1)-_xlfn.XLOOKUP(B2255,'4. Material Balance Activities'!$C$398:$C$446,'4. Material Balance Activities'!$M$398:$M$446,NA,0,1))*G2255)*(1-F2255)</f>
        <v>0.40101600000000004</v>
      </c>
      <c r="J2255" s="105" t="s">
        <v>214</v>
      </c>
      <c r="K2255" s="83" t="s">
        <v>214</v>
      </c>
      <c r="L2255" s="102" cm="1">
        <f t="array" ref="L2255">((_xlfn.XLOOKUP(B2255,'4. Material Balance Activities'!$C$398:$C$446,'4. Material Balance Activities'!$J$398:$J$446,NA,0,1)-_xlfn.XLOOKUP(B2255,'4. Material Balance Activities'!$C$398:$C$446,'4. Material Balance Activities'!$P$398:$P$446,NA,0,1))*G2255)*(1-F2255)</f>
        <v>1.6169999999999999E-3</v>
      </c>
      <c r="M2255" s="105" t="s">
        <v>214</v>
      </c>
      <c r="N2255" s="83" t="s">
        <v>214</v>
      </c>
    </row>
    <row r="2256" spans="1:14" x14ac:dyDescent="0.25">
      <c r="A2256" s="79" t="s">
        <v>394</v>
      </c>
      <c r="B2256" s="133" t="s">
        <v>333</v>
      </c>
      <c r="C2256" s="137" t="s">
        <v>431</v>
      </c>
      <c r="D2256" s="81" t="str">
        <f>IFERROR(IF(C2256="No CAS","",INDEX('DEQ Pollutant List'!$C$7:$C$611,MATCH('5. Pollutant Emissions - MB'!C2256,'DEQ Pollutant List'!$B$7:$B$611,0))),"")</f>
        <v>1,2,4-Trimethylbenzene</v>
      </c>
      <c r="E2256" s="115"/>
      <c r="F2256" s="138">
        <v>0</v>
      </c>
      <c r="G2256" s="139">
        <v>0.01</v>
      </c>
      <c r="H2256" s="104"/>
      <c r="I2256" s="102" cm="1">
        <f t="array" ref="I2256">((_xlfn.XLOOKUP(B2256,'4. Material Balance Activities'!$C$398:$C$446,'4. Material Balance Activities'!$G$398:$G$446,NA,0,1)-_xlfn.XLOOKUP(B2256,'4. Material Balance Activities'!$C$398:$C$446,'4. Material Balance Activities'!$M$398:$M$446,NA,0,1))*G2256)*(1-F2256)</f>
        <v>4.0101599999999999</v>
      </c>
      <c r="J2256" s="105" t="s">
        <v>214</v>
      </c>
      <c r="K2256" s="83" t="s">
        <v>214</v>
      </c>
      <c r="L2256" s="102" cm="1">
        <f t="array" ref="L2256">((_xlfn.XLOOKUP(B2256,'4. Material Balance Activities'!$C$398:$C$446,'4. Material Balance Activities'!$J$398:$J$446,NA,0,1)-_xlfn.XLOOKUP(B2256,'4. Material Balance Activities'!$C$398:$C$446,'4. Material Balance Activities'!$P$398:$P$446,NA,0,1))*G2256)*(1-F2256)</f>
        <v>1.617E-2</v>
      </c>
      <c r="M2256" s="105" t="s">
        <v>214</v>
      </c>
      <c r="N2256" s="83" t="s">
        <v>214</v>
      </c>
    </row>
    <row r="2257" spans="1:14" x14ac:dyDescent="0.25">
      <c r="A2257" s="79" t="s">
        <v>394</v>
      </c>
      <c r="B2257" s="133" t="s">
        <v>333</v>
      </c>
      <c r="C2257" s="137" t="s">
        <v>437</v>
      </c>
      <c r="D2257" s="81" t="str">
        <f>IFERROR(IF(C2257="No CAS","",INDEX('DEQ Pollutant List'!$C$7:$C$611,MATCH('5. Pollutant Emissions - MB'!C2257,'DEQ Pollutant List'!$B$7:$B$611,0))),"")</f>
        <v>1,3,5-Trimethylbenzene</v>
      </c>
      <c r="E2257" s="115"/>
      <c r="F2257" s="138">
        <v>0</v>
      </c>
      <c r="G2257" s="139">
        <v>0.01</v>
      </c>
      <c r="H2257" s="104"/>
      <c r="I2257" s="102" cm="1">
        <f t="array" ref="I2257">((_xlfn.XLOOKUP(B2257,'4. Material Balance Activities'!$C$398:$C$446,'4. Material Balance Activities'!$G$398:$G$446,NA,0,1)-_xlfn.XLOOKUP(B2257,'4. Material Balance Activities'!$C$398:$C$446,'4. Material Balance Activities'!$M$398:$M$446,NA,0,1))*G2257)*(1-F2257)</f>
        <v>4.0101599999999999</v>
      </c>
      <c r="J2257" s="105" t="s">
        <v>214</v>
      </c>
      <c r="K2257" s="83" t="s">
        <v>214</v>
      </c>
      <c r="L2257" s="102" cm="1">
        <f t="array" ref="L2257">((_xlfn.XLOOKUP(B2257,'4. Material Balance Activities'!$C$398:$C$446,'4. Material Balance Activities'!$J$398:$J$446,NA,0,1)-_xlfn.XLOOKUP(B2257,'4. Material Balance Activities'!$C$398:$C$446,'4. Material Balance Activities'!$P$398:$P$446,NA,0,1))*G2257)*(1-F2257)</f>
        <v>1.617E-2</v>
      </c>
      <c r="M2257" s="105" t="s">
        <v>214</v>
      </c>
      <c r="N2257" s="83" t="s">
        <v>214</v>
      </c>
    </row>
    <row r="2258" spans="1:14" x14ac:dyDescent="0.25">
      <c r="A2258" s="79" t="s">
        <v>394</v>
      </c>
      <c r="B2258" s="133" t="s">
        <v>333</v>
      </c>
      <c r="C2258" s="137" t="s">
        <v>181</v>
      </c>
      <c r="D2258" s="81" t="str">
        <f>IFERROR(IF(C2258="No CAS","",INDEX('DEQ Pollutant List'!$C$7:$C$611,MATCH('5. Pollutant Emissions - MB'!C2258,'DEQ Pollutant List'!$B$7:$B$611,0))),"")</f>
        <v>Ethyl benzene</v>
      </c>
      <c r="E2258" s="115"/>
      <c r="F2258" s="138">
        <v>0</v>
      </c>
      <c r="G2258" s="139">
        <v>1E-3</v>
      </c>
      <c r="H2258" s="104"/>
      <c r="I2258" s="102" cm="1">
        <f t="array" ref="I2258">((_xlfn.XLOOKUP(B2258,'4. Material Balance Activities'!$C$398:$C$446,'4. Material Balance Activities'!$G$398:$G$446,NA,0,1)-_xlfn.XLOOKUP(B2258,'4. Material Balance Activities'!$C$398:$C$446,'4. Material Balance Activities'!$M$398:$M$446,NA,0,1))*G2258)*(1-F2258)</f>
        <v>0.40101600000000004</v>
      </c>
      <c r="J2258" s="105" t="s">
        <v>214</v>
      </c>
      <c r="K2258" s="83" t="s">
        <v>214</v>
      </c>
      <c r="L2258" s="102" cm="1">
        <f t="array" ref="L2258">((_xlfn.XLOOKUP(B2258,'4. Material Balance Activities'!$C$398:$C$446,'4. Material Balance Activities'!$J$398:$J$446,NA,0,1)-_xlfn.XLOOKUP(B2258,'4. Material Balance Activities'!$C$398:$C$446,'4. Material Balance Activities'!$P$398:$P$446,NA,0,1))*G2258)*(1-F2258)</f>
        <v>1.6169999999999999E-3</v>
      </c>
      <c r="M2258" s="105" t="s">
        <v>214</v>
      </c>
      <c r="N2258" s="83" t="s">
        <v>214</v>
      </c>
    </row>
    <row r="2259" spans="1:14" x14ac:dyDescent="0.25">
      <c r="A2259" s="79" t="s">
        <v>394</v>
      </c>
      <c r="B2259" s="133" t="s">
        <v>333</v>
      </c>
      <c r="C2259" s="137" t="s">
        <v>428</v>
      </c>
      <c r="D2259" s="81" t="str">
        <f>IFERROR(IF(C2259="No CAS","",INDEX('DEQ Pollutant List'!$C$7:$C$611,MATCH('5. Pollutant Emissions - MB'!C2259,'DEQ Pollutant List'!$B$7:$B$611,0))),"")</f>
        <v>Isopropylbenzene (cumene)</v>
      </c>
      <c r="E2259" s="115"/>
      <c r="F2259" s="138">
        <v>0</v>
      </c>
      <c r="G2259" s="139">
        <v>2E-3</v>
      </c>
      <c r="H2259" s="104"/>
      <c r="I2259" s="102" cm="1">
        <f t="array" ref="I2259">((_xlfn.XLOOKUP(B2259,'4. Material Balance Activities'!$C$398:$C$446,'4. Material Balance Activities'!$G$398:$G$446,NA,0,1)-_xlfn.XLOOKUP(B2259,'4. Material Balance Activities'!$C$398:$C$446,'4. Material Balance Activities'!$M$398:$M$446,NA,0,1))*G2259)*(1-F2259)</f>
        <v>0.80203200000000008</v>
      </c>
      <c r="J2259" s="105" t="s">
        <v>214</v>
      </c>
      <c r="K2259" s="83" t="s">
        <v>214</v>
      </c>
      <c r="L2259" s="102" cm="1">
        <f t="array" ref="L2259">((_xlfn.XLOOKUP(B2259,'4. Material Balance Activities'!$C$398:$C$446,'4. Material Balance Activities'!$J$398:$J$446,NA,0,1)-_xlfn.XLOOKUP(B2259,'4. Material Balance Activities'!$C$398:$C$446,'4. Material Balance Activities'!$P$398:$P$446,NA,0,1))*G2259)*(1-F2259)</f>
        <v>3.2339999999999999E-3</v>
      </c>
      <c r="M2259" s="105" t="s">
        <v>214</v>
      </c>
      <c r="N2259" s="83" t="s">
        <v>214</v>
      </c>
    </row>
    <row r="2260" spans="1:14" x14ac:dyDescent="0.25">
      <c r="A2260" s="79" t="s">
        <v>394</v>
      </c>
      <c r="B2260" s="133" t="s">
        <v>333</v>
      </c>
      <c r="C2260" s="137" t="s">
        <v>430</v>
      </c>
      <c r="D2260" s="81" t="str">
        <f>IFERROR(IF(C2260="No CAS","",INDEX('DEQ Pollutant List'!$C$7:$C$611,MATCH('5. Pollutant Emissions - MB'!C2260,'DEQ Pollutant List'!$B$7:$B$611,0))),"")</f>
        <v>n-Butyl alcohol</v>
      </c>
      <c r="E2260" s="115"/>
      <c r="F2260" s="138">
        <v>0</v>
      </c>
      <c r="G2260" s="139">
        <v>7.0000000000000007E-2</v>
      </c>
      <c r="H2260" s="104"/>
      <c r="I2260" s="102" cm="1">
        <f t="array" ref="I2260">((_xlfn.XLOOKUP(B2260,'4. Material Balance Activities'!$C$398:$C$446,'4. Material Balance Activities'!$G$398:$G$446,NA,0,1)-_xlfn.XLOOKUP(B2260,'4. Material Balance Activities'!$C$398:$C$446,'4. Material Balance Activities'!$M$398:$M$446,NA,0,1))*G2260)*(1-F2260)</f>
        <v>28.071120000000004</v>
      </c>
      <c r="J2260" s="105" t="s">
        <v>214</v>
      </c>
      <c r="K2260" s="83" t="s">
        <v>214</v>
      </c>
      <c r="L2260" s="102" cm="1">
        <f t="array" ref="L2260">((_xlfn.XLOOKUP(B2260,'4. Material Balance Activities'!$C$398:$C$446,'4. Material Balance Activities'!$J$398:$J$446,NA,0,1)-_xlfn.XLOOKUP(B2260,'4. Material Balance Activities'!$C$398:$C$446,'4. Material Balance Activities'!$P$398:$P$446,NA,0,1))*G2260)*(1-F2260)</f>
        <v>0.11319000000000001</v>
      </c>
      <c r="M2260" s="105" t="s">
        <v>214</v>
      </c>
      <c r="N2260" s="83" t="s">
        <v>214</v>
      </c>
    </row>
    <row r="2261" spans="1:14" x14ac:dyDescent="0.25">
      <c r="A2261" s="79" t="s">
        <v>394</v>
      </c>
      <c r="B2261" s="133" t="s">
        <v>333</v>
      </c>
      <c r="C2261" s="137" t="s">
        <v>432</v>
      </c>
      <c r="D2261" s="81" t="str">
        <f>IFERROR(IF(C2261="No CAS","",INDEX('DEQ Pollutant List'!$C$7:$C$611,MATCH('5. Pollutant Emissions - MB'!C2261,'DEQ Pollutant List'!$B$7:$B$611,0))),"")</f>
        <v>Propylene glycol monomethyl ether acetate</v>
      </c>
      <c r="E2261" s="115"/>
      <c r="F2261" s="138">
        <v>0</v>
      </c>
      <c r="G2261" s="139">
        <v>0.02</v>
      </c>
      <c r="H2261" s="104"/>
      <c r="I2261" s="102" cm="1">
        <f t="array" ref="I2261">((_xlfn.XLOOKUP(B2261,'4. Material Balance Activities'!$C$398:$C$446,'4. Material Balance Activities'!$G$398:$G$446,NA,0,1)-_xlfn.XLOOKUP(B2261,'4. Material Balance Activities'!$C$398:$C$446,'4. Material Balance Activities'!$M$398:$M$446,NA,0,1))*G2261)*(1-F2261)</f>
        <v>8.0203199999999999</v>
      </c>
      <c r="J2261" s="105" t="s">
        <v>214</v>
      </c>
      <c r="K2261" s="83" t="s">
        <v>214</v>
      </c>
      <c r="L2261" s="102" cm="1">
        <f t="array" ref="L2261">((_xlfn.XLOOKUP(B2261,'4. Material Balance Activities'!$C$398:$C$446,'4. Material Balance Activities'!$J$398:$J$446,NA,0,1)-_xlfn.XLOOKUP(B2261,'4. Material Balance Activities'!$C$398:$C$446,'4. Material Balance Activities'!$P$398:$P$446,NA,0,1))*G2261)*(1-F2261)</f>
        <v>3.2340000000000001E-2</v>
      </c>
      <c r="M2261" s="105" t="s">
        <v>214</v>
      </c>
      <c r="N2261" s="83" t="s">
        <v>214</v>
      </c>
    </row>
    <row r="2262" spans="1:14" x14ac:dyDescent="0.25">
      <c r="A2262" s="79" t="s">
        <v>394</v>
      </c>
      <c r="B2262" s="133" t="s">
        <v>333</v>
      </c>
      <c r="C2262" s="137" t="s">
        <v>436</v>
      </c>
      <c r="D2262" s="81" t="str">
        <f>IFERROR(IF(C2262="No CAS","",INDEX('DEQ Pollutant List'!$C$7:$C$611,MATCH('5. Pollutant Emissions - MB'!C2262,'DEQ Pollutant List'!$B$7:$B$611,0))),"")</f>
        <v>1,2,3-Trimethylbenzene</v>
      </c>
      <c r="E2262" s="115"/>
      <c r="F2262" s="138">
        <v>0</v>
      </c>
      <c r="G2262" s="139">
        <v>0.01</v>
      </c>
      <c r="H2262" s="104"/>
      <c r="I2262" s="102" cm="1">
        <f t="array" ref="I2262">((_xlfn.XLOOKUP(B2262,'4. Material Balance Activities'!$C$398:$C$446,'4. Material Balance Activities'!$G$398:$G$446,NA,0,1)-_xlfn.XLOOKUP(B2262,'4. Material Balance Activities'!$C$398:$C$446,'4. Material Balance Activities'!$M$398:$M$446,NA,0,1))*G2262)*(1-F2262)</f>
        <v>4.0101599999999999</v>
      </c>
      <c r="J2262" s="105" t="s">
        <v>214</v>
      </c>
      <c r="K2262" s="83" t="s">
        <v>214</v>
      </c>
      <c r="L2262" s="102" cm="1">
        <f t="array" ref="L2262">((_xlfn.XLOOKUP(B2262,'4. Material Balance Activities'!$C$398:$C$446,'4. Material Balance Activities'!$J$398:$J$446,NA,0,1)-_xlfn.XLOOKUP(B2262,'4. Material Balance Activities'!$C$398:$C$446,'4. Material Balance Activities'!$P$398:$P$446,NA,0,1))*G2262)*(1-F2262)</f>
        <v>1.617E-2</v>
      </c>
      <c r="M2262" s="105" t="s">
        <v>214</v>
      </c>
      <c r="N2262" s="83" t="s">
        <v>214</v>
      </c>
    </row>
    <row r="2263" spans="1:14" x14ac:dyDescent="0.25">
      <c r="A2263" s="79" t="s">
        <v>394</v>
      </c>
      <c r="B2263" s="133" t="s">
        <v>334</v>
      </c>
      <c r="C2263" s="137" t="s">
        <v>191</v>
      </c>
      <c r="D2263" s="81" t="str">
        <f>IFERROR(IF(C2263="No CAS","",INDEX('DEQ Pollutant List'!$C$7:$C$611,MATCH('5. Pollutant Emissions - MB'!C2263,'DEQ Pollutant List'!$B$7:$B$611,0))),"")</f>
        <v>Xylene (mixture), including m-xylene, o-xylene, p-xylene</v>
      </c>
      <c r="E2263" s="115"/>
      <c r="F2263" s="138">
        <v>0</v>
      </c>
      <c r="G2263" s="139">
        <v>0.01</v>
      </c>
      <c r="H2263" s="104"/>
      <c r="I2263" s="102" cm="1">
        <f t="array" ref="I2263">((_xlfn.XLOOKUP(B2263,'4. Material Balance Activities'!$C$398:$C$446,'4. Material Balance Activities'!$G$398:$G$446,NA,0,1)-_xlfn.XLOOKUP(B2263,'4. Material Balance Activities'!$C$398:$C$446,'4. Material Balance Activities'!$M$398:$M$446,NA,0,1))*G2263)*(1-F2263)</f>
        <v>0.85833000000000004</v>
      </c>
      <c r="J2263" s="105" t="s">
        <v>214</v>
      </c>
      <c r="K2263" s="83" t="s">
        <v>214</v>
      </c>
      <c r="L2263" s="102" cm="1">
        <f t="array" ref="L2263">((_xlfn.XLOOKUP(B2263,'4. Material Balance Activities'!$C$398:$C$446,'4. Material Balance Activities'!$J$398:$J$446,NA,0,1)-_xlfn.XLOOKUP(B2263,'4. Material Balance Activities'!$C$398:$C$446,'4. Material Balance Activities'!$P$398:$P$446,NA,0,1))*G2263)*(1-F2263)</f>
        <v>3.4610080645161292E-3</v>
      </c>
      <c r="M2263" s="105" t="s">
        <v>214</v>
      </c>
      <c r="N2263" s="83" t="s">
        <v>214</v>
      </c>
    </row>
    <row r="2264" spans="1:14" x14ac:dyDescent="0.25">
      <c r="A2264" s="79" t="s">
        <v>394</v>
      </c>
      <c r="B2264" s="133" t="s">
        <v>334</v>
      </c>
      <c r="C2264" s="137" t="s">
        <v>156</v>
      </c>
      <c r="D2264" s="81" t="str">
        <f>IFERROR(IF(C2264="No CAS","",INDEX('DEQ Pollutant List'!$C$7:$C$611,MATCH('5. Pollutant Emissions - MB'!C2264,'DEQ Pollutant List'!$B$7:$B$611,0))),"")</f>
        <v>Formaldehyde</v>
      </c>
      <c r="E2264" s="115"/>
      <c r="F2264" s="138">
        <v>0</v>
      </c>
      <c r="G2264" s="139">
        <v>1E-3</v>
      </c>
      <c r="H2264" s="104"/>
      <c r="I2264" s="102" cm="1">
        <f t="array" ref="I2264">((_xlfn.XLOOKUP(B2264,'4. Material Balance Activities'!$C$398:$C$446,'4. Material Balance Activities'!$G$398:$G$446,NA,0,1)-_xlfn.XLOOKUP(B2264,'4. Material Balance Activities'!$C$398:$C$446,'4. Material Balance Activities'!$M$398:$M$446,NA,0,1))*G2264)*(1-F2264)</f>
        <v>8.5833000000000007E-2</v>
      </c>
      <c r="J2264" s="105" t="s">
        <v>214</v>
      </c>
      <c r="K2264" s="83" t="s">
        <v>214</v>
      </c>
      <c r="L2264" s="102" cm="1">
        <f t="array" ref="L2264">((_xlfn.XLOOKUP(B2264,'4. Material Balance Activities'!$C$398:$C$446,'4. Material Balance Activities'!$J$398:$J$446,NA,0,1)-_xlfn.XLOOKUP(B2264,'4. Material Balance Activities'!$C$398:$C$446,'4. Material Balance Activities'!$P$398:$P$446,NA,0,1))*G2264)*(1-F2264)</f>
        <v>3.4610080645161291E-4</v>
      </c>
      <c r="M2264" s="105" t="s">
        <v>214</v>
      </c>
      <c r="N2264" s="83" t="s">
        <v>214</v>
      </c>
    </row>
    <row r="2265" spans="1:14" x14ac:dyDescent="0.25">
      <c r="A2265" s="79" t="s">
        <v>394</v>
      </c>
      <c r="B2265" s="133" t="s">
        <v>334</v>
      </c>
      <c r="C2265" s="137" t="s">
        <v>431</v>
      </c>
      <c r="D2265" s="81" t="str">
        <f>IFERROR(IF(C2265="No CAS","",INDEX('DEQ Pollutant List'!$C$7:$C$611,MATCH('5. Pollutant Emissions - MB'!C2265,'DEQ Pollutant List'!$B$7:$B$611,0))),"")</f>
        <v>1,2,4-Trimethylbenzene</v>
      </c>
      <c r="E2265" s="115"/>
      <c r="F2265" s="138">
        <v>0</v>
      </c>
      <c r="G2265" s="139">
        <v>0.01</v>
      </c>
      <c r="H2265" s="104"/>
      <c r="I2265" s="102" cm="1">
        <f t="array" ref="I2265">((_xlfn.XLOOKUP(B2265,'4. Material Balance Activities'!$C$398:$C$446,'4. Material Balance Activities'!$G$398:$G$446,NA,0,1)-_xlfn.XLOOKUP(B2265,'4. Material Balance Activities'!$C$398:$C$446,'4. Material Balance Activities'!$M$398:$M$446,NA,0,1))*G2265)*(1-F2265)</f>
        <v>0.85833000000000004</v>
      </c>
      <c r="J2265" s="105" t="s">
        <v>214</v>
      </c>
      <c r="K2265" s="83" t="s">
        <v>214</v>
      </c>
      <c r="L2265" s="102" cm="1">
        <f t="array" ref="L2265">((_xlfn.XLOOKUP(B2265,'4. Material Balance Activities'!$C$398:$C$446,'4. Material Balance Activities'!$J$398:$J$446,NA,0,1)-_xlfn.XLOOKUP(B2265,'4. Material Balance Activities'!$C$398:$C$446,'4. Material Balance Activities'!$P$398:$P$446,NA,0,1))*G2265)*(1-F2265)</f>
        <v>3.4610080645161292E-3</v>
      </c>
      <c r="M2265" s="105" t="s">
        <v>214</v>
      </c>
      <c r="N2265" s="83" t="s">
        <v>214</v>
      </c>
    </row>
    <row r="2266" spans="1:14" x14ac:dyDescent="0.25">
      <c r="A2266" s="79" t="s">
        <v>394</v>
      </c>
      <c r="B2266" s="133" t="s">
        <v>334</v>
      </c>
      <c r="C2266" s="137" t="s">
        <v>437</v>
      </c>
      <c r="D2266" s="81" t="str">
        <f>IFERROR(IF(C2266="No CAS","",INDEX('DEQ Pollutant List'!$C$7:$C$611,MATCH('5. Pollutant Emissions - MB'!C2266,'DEQ Pollutant List'!$B$7:$B$611,0))),"")</f>
        <v>1,3,5-Trimethylbenzene</v>
      </c>
      <c r="E2266" s="115"/>
      <c r="F2266" s="138">
        <v>0</v>
      </c>
      <c r="G2266" s="139">
        <v>0.01</v>
      </c>
      <c r="H2266" s="104"/>
      <c r="I2266" s="102" cm="1">
        <f t="array" ref="I2266">((_xlfn.XLOOKUP(B2266,'4. Material Balance Activities'!$C$398:$C$446,'4. Material Balance Activities'!$G$398:$G$446,NA,0,1)-_xlfn.XLOOKUP(B2266,'4. Material Balance Activities'!$C$398:$C$446,'4. Material Balance Activities'!$M$398:$M$446,NA,0,1))*G2266)*(1-F2266)</f>
        <v>0.85833000000000004</v>
      </c>
      <c r="J2266" s="105" t="s">
        <v>214</v>
      </c>
      <c r="K2266" s="83" t="s">
        <v>214</v>
      </c>
      <c r="L2266" s="102" cm="1">
        <f t="array" ref="L2266">((_xlfn.XLOOKUP(B2266,'4. Material Balance Activities'!$C$398:$C$446,'4. Material Balance Activities'!$J$398:$J$446,NA,0,1)-_xlfn.XLOOKUP(B2266,'4. Material Balance Activities'!$C$398:$C$446,'4. Material Balance Activities'!$P$398:$P$446,NA,0,1))*G2266)*(1-F2266)</f>
        <v>3.4610080645161292E-3</v>
      </c>
      <c r="M2266" s="105" t="s">
        <v>214</v>
      </c>
      <c r="N2266" s="83" t="s">
        <v>214</v>
      </c>
    </row>
    <row r="2267" spans="1:14" x14ac:dyDescent="0.25">
      <c r="A2267" s="79" t="s">
        <v>394</v>
      </c>
      <c r="B2267" s="133" t="s">
        <v>334</v>
      </c>
      <c r="C2267" s="137" t="s">
        <v>181</v>
      </c>
      <c r="D2267" s="81" t="str">
        <f>IFERROR(IF(C2267="No CAS","",INDEX('DEQ Pollutant List'!$C$7:$C$611,MATCH('5. Pollutant Emissions - MB'!C2267,'DEQ Pollutant List'!$B$7:$B$611,0))),"")</f>
        <v>Ethyl benzene</v>
      </c>
      <c r="E2267" s="115"/>
      <c r="F2267" s="138">
        <v>0</v>
      </c>
      <c r="G2267" s="139">
        <v>1E-3</v>
      </c>
      <c r="H2267" s="104"/>
      <c r="I2267" s="102" cm="1">
        <f t="array" ref="I2267">((_xlfn.XLOOKUP(B2267,'4. Material Balance Activities'!$C$398:$C$446,'4. Material Balance Activities'!$G$398:$G$446,NA,0,1)-_xlfn.XLOOKUP(B2267,'4. Material Balance Activities'!$C$398:$C$446,'4. Material Balance Activities'!$M$398:$M$446,NA,0,1))*G2267)*(1-F2267)</f>
        <v>8.5833000000000007E-2</v>
      </c>
      <c r="J2267" s="105" t="s">
        <v>214</v>
      </c>
      <c r="K2267" s="83" t="s">
        <v>214</v>
      </c>
      <c r="L2267" s="102" cm="1">
        <f t="array" ref="L2267">((_xlfn.XLOOKUP(B2267,'4. Material Balance Activities'!$C$398:$C$446,'4. Material Balance Activities'!$J$398:$J$446,NA,0,1)-_xlfn.XLOOKUP(B2267,'4. Material Balance Activities'!$C$398:$C$446,'4. Material Balance Activities'!$P$398:$P$446,NA,0,1))*G2267)*(1-F2267)</f>
        <v>3.4610080645161291E-4</v>
      </c>
      <c r="M2267" s="105" t="s">
        <v>214</v>
      </c>
      <c r="N2267" s="83" t="s">
        <v>214</v>
      </c>
    </row>
    <row r="2268" spans="1:14" x14ac:dyDescent="0.25">
      <c r="A2268" s="79" t="s">
        <v>394</v>
      </c>
      <c r="B2268" s="133" t="s">
        <v>334</v>
      </c>
      <c r="C2268" s="137" t="s">
        <v>428</v>
      </c>
      <c r="D2268" s="81" t="str">
        <f>IFERROR(IF(C2268="No CAS","",INDEX('DEQ Pollutant List'!$C$7:$C$611,MATCH('5. Pollutant Emissions - MB'!C2268,'DEQ Pollutant List'!$B$7:$B$611,0))),"")</f>
        <v>Isopropylbenzene (cumene)</v>
      </c>
      <c r="E2268" s="115"/>
      <c r="F2268" s="138">
        <v>0</v>
      </c>
      <c r="G2268" s="139">
        <v>2E-3</v>
      </c>
      <c r="H2268" s="104"/>
      <c r="I2268" s="102" cm="1">
        <f t="array" ref="I2268">((_xlfn.XLOOKUP(B2268,'4. Material Balance Activities'!$C$398:$C$446,'4. Material Balance Activities'!$G$398:$G$446,NA,0,1)-_xlfn.XLOOKUP(B2268,'4. Material Balance Activities'!$C$398:$C$446,'4. Material Balance Activities'!$M$398:$M$446,NA,0,1))*G2268)*(1-F2268)</f>
        <v>0.17166600000000001</v>
      </c>
      <c r="J2268" s="105" t="s">
        <v>214</v>
      </c>
      <c r="K2268" s="83" t="s">
        <v>214</v>
      </c>
      <c r="L2268" s="102" cm="1">
        <f t="array" ref="L2268">((_xlfn.XLOOKUP(B2268,'4. Material Balance Activities'!$C$398:$C$446,'4. Material Balance Activities'!$J$398:$J$446,NA,0,1)-_xlfn.XLOOKUP(B2268,'4. Material Balance Activities'!$C$398:$C$446,'4. Material Balance Activities'!$P$398:$P$446,NA,0,1))*G2268)*(1-F2268)</f>
        <v>6.9220161290322582E-4</v>
      </c>
      <c r="M2268" s="105" t="s">
        <v>214</v>
      </c>
      <c r="N2268" s="83" t="s">
        <v>214</v>
      </c>
    </row>
    <row r="2269" spans="1:14" x14ac:dyDescent="0.25">
      <c r="A2269" s="79" t="s">
        <v>394</v>
      </c>
      <c r="B2269" s="133" t="s">
        <v>334</v>
      </c>
      <c r="C2269" s="137" t="s">
        <v>430</v>
      </c>
      <c r="D2269" s="81" t="str">
        <f>IFERROR(IF(C2269="No CAS","",INDEX('DEQ Pollutant List'!$C$7:$C$611,MATCH('5. Pollutant Emissions - MB'!C2269,'DEQ Pollutant List'!$B$7:$B$611,0))),"")</f>
        <v>n-Butyl alcohol</v>
      </c>
      <c r="E2269" s="115"/>
      <c r="F2269" s="138">
        <v>0</v>
      </c>
      <c r="G2269" s="139">
        <v>7.0000000000000007E-2</v>
      </c>
      <c r="H2269" s="104"/>
      <c r="I2269" s="102" cm="1">
        <f t="array" ref="I2269">((_xlfn.XLOOKUP(B2269,'4. Material Balance Activities'!$C$398:$C$446,'4. Material Balance Activities'!$G$398:$G$446,NA,0,1)-_xlfn.XLOOKUP(B2269,'4. Material Balance Activities'!$C$398:$C$446,'4. Material Balance Activities'!$M$398:$M$446,NA,0,1))*G2269)*(1-F2269)</f>
        <v>6.0083100000000007</v>
      </c>
      <c r="J2269" s="105" t="s">
        <v>214</v>
      </c>
      <c r="K2269" s="83" t="s">
        <v>214</v>
      </c>
      <c r="L2269" s="102" cm="1">
        <f t="array" ref="L2269">((_xlfn.XLOOKUP(B2269,'4. Material Balance Activities'!$C$398:$C$446,'4. Material Balance Activities'!$J$398:$J$446,NA,0,1)-_xlfn.XLOOKUP(B2269,'4. Material Balance Activities'!$C$398:$C$446,'4. Material Balance Activities'!$P$398:$P$446,NA,0,1))*G2269)*(1-F2269)</f>
        <v>2.4227056451612904E-2</v>
      </c>
      <c r="M2269" s="105" t="s">
        <v>214</v>
      </c>
      <c r="N2269" s="83" t="s">
        <v>214</v>
      </c>
    </row>
    <row r="2270" spans="1:14" x14ac:dyDescent="0.25">
      <c r="A2270" s="79" t="s">
        <v>394</v>
      </c>
      <c r="B2270" s="133" t="s">
        <v>334</v>
      </c>
      <c r="C2270" s="137" t="s">
        <v>432</v>
      </c>
      <c r="D2270" s="81" t="str">
        <f>IFERROR(IF(C2270="No CAS","",INDEX('DEQ Pollutant List'!$C$7:$C$611,MATCH('5. Pollutant Emissions - MB'!C2270,'DEQ Pollutant List'!$B$7:$B$611,0))),"")</f>
        <v>Propylene glycol monomethyl ether acetate</v>
      </c>
      <c r="E2270" s="115"/>
      <c r="F2270" s="138">
        <v>0</v>
      </c>
      <c r="G2270" s="139">
        <v>0.03</v>
      </c>
      <c r="H2270" s="104"/>
      <c r="I2270" s="102" cm="1">
        <f t="array" ref="I2270">((_xlfn.XLOOKUP(B2270,'4. Material Balance Activities'!$C$398:$C$446,'4. Material Balance Activities'!$G$398:$G$446,NA,0,1)-_xlfn.XLOOKUP(B2270,'4. Material Balance Activities'!$C$398:$C$446,'4. Material Balance Activities'!$M$398:$M$446,NA,0,1))*G2270)*(1-F2270)</f>
        <v>2.5749899999999997</v>
      </c>
      <c r="J2270" s="105" t="s">
        <v>214</v>
      </c>
      <c r="K2270" s="83" t="s">
        <v>214</v>
      </c>
      <c r="L2270" s="102" cm="1">
        <f t="array" ref="L2270">((_xlfn.XLOOKUP(B2270,'4. Material Balance Activities'!$C$398:$C$446,'4. Material Balance Activities'!$J$398:$J$446,NA,0,1)-_xlfn.XLOOKUP(B2270,'4. Material Balance Activities'!$C$398:$C$446,'4. Material Balance Activities'!$P$398:$P$446,NA,0,1))*G2270)*(1-F2270)</f>
        <v>1.0383024193548387E-2</v>
      </c>
      <c r="M2270" s="105" t="s">
        <v>214</v>
      </c>
      <c r="N2270" s="83" t="s">
        <v>214</v>
      </c>
    </row>
    <row r="2271" spans="1:14" x14ac:dyDescent="0.25">
      <c r="A2271" s="79" t="s">
        <v>394</v>
      </c>
      <c r="B2271" s="133" t="s">
        <v>334</v>
      </c>
      <c r="C2271" s="137" t="s">
        <v>436</v>
      </c>
      <c r="D2271" s="81" t="str">
        <f>IFERROR(IF(C2271="No CAS","",INDEX('DEQ Pollutant List'!$C$7:$C$611,MATCH('5. Pollutant Emissions - MB'!C2271,'DEQ Pollutant List'!$B$7:$B$611,0))),"")</f>
        <v>1,2,3-Trimethylbenzene</v>
      </c>
      <c r="E2271" s="115"/>
      <c r="F2271" s="138">
        <v>0</v>
      </c>
      <c r="G2271" s="139">
        <v>0.01</v>
      </c>
      <c r="H2271" s="104"/>
      <c r="I2271" s="102" cm="1">
        <f t="array" ref="I2271">((_xlfn.XLOOKUP(B2271,'4. Material Balance Activities'!$C$398:$C$446,'4. Material Balance Activities'!$G$398:$G$446,NA,0,1)-_xlfn.XLOOKUP(B2271,'4. Material Balance Activities'!$C$398:$C$446,'4. Material Balance Activities'!$M$398:$M$446,NA,0,1))*G2271)*(1-F2271)</f>
        <v>0.85833000000000004</v>
      </c>
      <c r="J2271" s="105" t="s">
        <v>214</v>
      </c>
      <c r="K2271" s="83" t="s">
        <v>214</v>
      </c>
      <c r="L2271" s="102" cm="1">
        <f t="array" ref="L2271">((_xlfn.XLOOKUP(B2271,'4. Material Balance Activities'!$C$398:$C$446,'4. Material Balance Activities'!$J$398:$J$446,NA,0,1)-_xlfn.XLOOKUP(B2271,'4. Material Balance Activities'!$C$398:$C$446,'4. Material Balance Activities'!$P$398:$P$446,NA,0,1))*G2271)*(1-F2271)</f>
        <v>3.4610080645161292E-3</v>
      </c>
      <c r="M2271" s="105" t="s">
        <v>214</v>
      </c>
      <c r="N2271" s="83" t="s">
        <v>214</v>
      </c>
    </row>
    <row r="2272" spans="1:14" x14ac:dyDescent="0.25">
      <c r="A2272" s="79" t="s">
        <v>394</v>
      </c>
      <c r="B2272" s="133" t="s">
        <v>335</v>
      </c>
      <c r="C2272" s="137" t="s">
        <v>156</v>
      </c>
      <c r="D2272" s="81" t="str">
        <f>IFERROR(IF(C2272="No CAS","",INDEX('DEQ Pollutant List'!$C$7:$C$611,MATCH('5. Pollutant Emissions - MB'!C2272,'DEQ Pollutant List'!$B$7:$B$611,0))),"")</f>
        <v>Formaldehyde</v>
      </c>
      <c r="E2272" s="115"/>
      <c r="F2272" s="138">
        <v>0</v>
      </c>
      <c r="G2272" s="139">
        <v>1E-3</v>
      </c>
      <c r="H2272" s="104"/>
      <c r="I2272" s="102" cm="1">
        <f t="array" ref="I2272">((_xlfn.XLOOKUP(B2272,'4. Material Balance Activities'!$C$398:$C$446,'4. Material Balance Activities'!$G$398:$G$446,NA,0,1)-_xlfn.XLOOKUP(B2272,'4. Material Balance Activities'!$C$398:$C$446,'4. Material Balance Activities'!$M$398:$M$446,NA,0,1))*G2272)*(1-F2272)</f>
        <v>0.48472050000000011</v>
      </c>
      <c r="J2272" s="105" t="s">
        <v>214</v>
      </c>
      <c r="K2272" s="83" t="s">
        <v>214</v>
      </c>
      <c r="L2272" s="102" cm="1">
        <f t="array" ref="L2272">((_xlfn.XLOOKUP(B2272,'4. Material Balance Activities'!$C$398:$C$446,'4. Material Balance Activities'!$J$398:$J$446,NA,0,1)-_xlfn.XLOOKUP(B2272,'4. Material Balance Activities'!$C$398:$C$446,'4. Material Balance Activities'!$P$398:$P$446,NA,0,1))*G2272)*(1-F2272)</f>
        <v>1.9545181451612907E-3</v>
      </c>
      <c r="M2272" s="105" t="s">
        <v>214</v>
      </c>
      <c r="N2272" s="83" t="s">
        <v>214</v>
      </c>
    </row>
    <row r="2273" spans="1:14" x14ac:dyDescent="0.25">
      <c r="A2273" s="79" t="s">
        <v>394</v>
      </c>
      <c r="B2273" s="133" t="s">
        <v>335</v>
      </c>
      <c r="C2273" s="137" t="s">
        <v>431</v>
      </c>
      <c r="D2273" s="81" t="str">
        <f>IFERROR(IF(C2273="No CAS","",INDEX('DEQ Pollutant List'!$C$7:$C$611,MATCH('5. Pollutant Emissions - MB'!C2273,'DEQ Pollutant List'!$B$7:$B$611,0))),"")</f>
        <v>1,2,4-Trimethylbenzene</v>
      </c>
      <c r="E2273" s="115"/>
      <c r="F2273" s="138">
        <v>0</v>
      </c>
      <c r="G2273" s="139">
        <v>0.01</v>
      </c>
      <c r="H2273" s="104"/>
      <c r="I2273" s="102" cm="1">
        <f t="array" ref="I2273">((_xlfn.XLOOKUP(B2273,'4. Material Balance Activities'!$C$398:$C$446,'4. Material Balance Activities'!$G$398:$G$446,NA,0,1)-_xlfn.XLOOKUP(B2273,'4. Material Balance Activities'!$C$398:$C$446,'4. Material Balance Activities'!$M$398:$M$446,NA,0,1))*G2273)*(1-F2273)</f>
        <v>4.8472050000000007</v>
      </c>
      <c r="J2273" s="105" t="s">
        <v>214</v>
      </c>
      <c r="K2273" s="83" t="s">
        <v>214</v>
      </c>
      <c r="L2273" s="102" cm="1">
        <f t="array" ref="L2273">((_xlfn.XLOOKUP(B2273,'4. Material Balance Activities'!$C$398:$C$446,'4. Material Balance Activities'!$J$398:$J$446,NA,0,1)-_xlfn.XLOOKUP(B2273,'4. Material Balance Activities'!$C$398:$C$446,'4. Material Balance Activities'!$P$398:$P$446,NA,0,1))*G2273)*(1-F2273)</f>
        <v>1.9545181451612905E-2</v>
      </c>
      <c r="M2273" s="105" t="s">
        <v>214</v>
      </c>
      <c r="N2273" s="83" t="s">
        <v>214</v>
      </c>
    </row>
    <row r="2274" spans="1:14" x14ac:dyDescent="0.25">
      <c r="A2274" s="79" t="s">
        <v>394</v>
      </c>
      <c r="B2274" s="133" t="s">
        <v>335</v>
      </c>
      <c r="C2274" s="137" t="s">
        <v>437</v>
      </c>
      <c r="D2274" s="81" t="str">
        <f>IFERROR(IF(C2274="No CAS","",INDEX('DEQ Pollutant List'!$C$7:$C$611,MATCH('5. Pollutant Emissions - MB'!C2274,'DEQ Pollutant List'!$B$7:$B$611,0))),"")</f>
        <v>1,3,5-Trimethylbenzene</v>
      </c>
      <c r="E2274" s="115"/>
      <c r="F2274" s="138">
        <v>0</v>
      </c>
      <c r="G2274" s="139">
        <v>0.01</v>
      </c>
      <c r="H2274" s="104"/>
      <c r="I2274" s="102" cm="1">
        <f t="array" ref="I2274">((_xlfn.XLOOKUP(B2274,'4. Material Balance Activities'!$C$398:$C$446,'4. Material Balance Activities'!$G$398:$G$446,NA,0,1)-_xlfn.XLOOKUP(B2274,'4. Material Balance Activities'!$C$398:$C$446,'4. Material Balance Activities'!$M$398:$M$446,NA,0,1))*G2274)*(1-F2274)</f>
        <v>4.8472050000000007</v>
      </c>
      <c r="J2274" s="105" t="s">
        <v>214</v>
      </c>
      <c r="K2274" s="83" t="s">
        <v>214</v>
      </c>
      <c r="L2274" s="102" cm="1">
        <f t="array" ref="L2274">((_xlfn.XLOOKUP(B2274,'4. Material Balance Activities'!$C$398:$C$446,'4. Material Balance Activities'!$J$398:$J$446,NA,0,1)-_xlfn.XLOOKUP(B2274,'4. Material Balance Activities'!$C$398:$C$446,'4. Material Balance Activities'!$P$398:$P$446,NA,0,1))*G2274)*(1-F2274)</f>
        <v>1.9545181451612905E-2</v>
      </c>
      <c r="M2274" s="105" t="s">
        <v>214</v>
      </c>
      <c r="N2274" s="83" t="s">
        <v>214</v>
      </c>
    </row>
    <row r="2275" spans="1:14" x14ac:dyDescent="0.25">
      <c r="A2275" s="79" t="s">
        <v>394</v>
      </c>
      <c r="B2275" s="133" t="s">
        <v>335</v>
      </c>
      <c r="C2275" s="137" t="s">
        <v>436</v>
      </c>
      <c r="D2275" s="81" t="str">
        <f>IFERROR(IF(C2275="No CAS","",INDEX('DEQ Pollutant List'!$C$7:$C$611,MATCH('5. Pollutant Emissions - MB'!C2275,'DEQ Pollutant List'!$B$7:$B$611,0))),"")</f>
        <v>1,2,3-Trimethylbenzene</v>
      </c>
      <c r="E2275" s="115"/>
      <c r="F2275" s="138">
        <v>0</v>
      </c>
      <c r="G2275" s="139">
        <v>3.0000000000000001E-3</v>
      </c>
      <c r="H2275" s="104"/>
      <c r="I2275" s="102" cm="1">
        <f t="array" ref="I2275">((_xlfn.XLOOKUP(B2275,'4. Material Balance Activities'!$C$398:$C$446,'4. Material Balance Activities'!$G$398:$G$446,NA,0,1)-_xlfn.XLOOKUP(B2275,'4. Material Balance Activities'!$C$398:$C$446,'4. Material Balance Activities'!$M$398:$M$446,NA,0,1))*G2275)*(1-F2275)</f>
        <v>1.4541615000000003</v>
      </c>
      <c r="J2275" s="105" t="s">
        <v>214</v>
      </c>
      <c r="K2275" s="83" t="s">
        <v>214</v>
      </c>
      <c r="L2275" s="102" cm="1">
        <f t="array" ref="L2275">((_xlfn.XLOOKUP(B2275,'4. Material Balance Activities'!$C$398:$C$446,'4. Material Balance Activities'!$J$398:$J$446,NA,0,1)-_xlfn.XLOOKUP(B2275,'4. Material Balance Activities'!$C$398:$C$446,'4. Material Balance Activities'!$P$398:$P$446,NA,0,1))*G2275)*(1-F2275)</f>
        <v>5.863554435483872E-3</v>
      </c>
      <c r="M2275" s="105" t="s">
        <v>214</v>
      </c>
      <c r="N2275" s="83" t="s">
        <v>214</v>
      </c>
    </row>
    <row r="2276" spans="1:14" x14ac:dyDescent="0.25">
      <c r="A2276" s="79" t="s">
        <v>394</v>
      </c>
      <c r="B2276" s="133" t="s">
        <v>335</v>
      </c>
      <c r="C2276" s="137" t="s">
        <v>191</v>
      </c>
      <c r="D2276" s="81" t="str">
        <f>IFERROR(IF(C2276="No CAS","",INDEX('DEQ Pollutant List'!$C$7:$C$611,MATCH('5. Pollutant Emissions - MB'!C2276,'DEQ Pollutant List'!$B$7:$B$611,0))),"")</f>
        <v>Xylene (mixture), including m-xylene, o-xylene, p-xylene</v>
      </c>
      <c r="E2276" s="115"/>
      <c r="F2276" s="138">
        <v>0</v>
      </c>
      <c r="G2276" s="139">
        <v>0.01</v>
      </c>
      <c r="H2276" s="104"/>
      <c r="I2276" s="102" cm="1">
        <f t="array" ref="I2276">((_xlfn.XLOOKUP(B2276,'4. Material Balance Activities'!$C$398:$C$446,'4. Material Balance Activities'!$G$398:$G$446,NA,0,1)-_xlfn.XLOOKUP(B2276,'4. Material Balance Activities'!$C$398:$C$446,'4. Material Balance Activities'!$M$398:$M$446,NA,0,1))*G2276)*(1-F2276)</f>
        <v>4.8472050000000007</v>
      </c>
      <c r="J2276" s="105" t="s">
        <v>214</v>
      </c>
      <c r="K2276" s="83" t="s">
        <v>214</v>
      </c>
      <c r="L2276" s="102" cm="1">
        <f t="array" ref="L2276">((_xlfn.XLOOKUP(B2276,'4. Material Balance Activities'!$C$398:$C$446,'4. Material Balance Activities'!$J$398:$J$446,NA,0,1)-_xlfn.XLOOKUP(B2276,'4. Material Balance Activities'!$C$398:$C$446,'4. Material Balance Activities'!$P$398:$P$446,NA,0,1))*G2276)*(1-F2276)</f>
        <v>1.9545181451612905E-2</v>
      </c>
      <c r="M2276" s="105" t="s">
        <v>214</v>
      </c>
      <c r="N2276" s="83" t="s">
        <v>214</v>
      </c>
    </row>
    <row r="2277" spans="1:14" x14ac:dyDescent="0.25">
      <c r="A2277" s="79" t="s">
        <v>394</v>
      </c>
      <c r="B2277" s="133" t="s">
        <v>335</v>
      </c>
      <c r="C2277" s="137" t="s">
        <v>181</v>
      </c>
      <c r="D2277" s="81" t="str">
        <f>IFERROR(IF(C2277="No CAS","",INDEX('DEQ Pollutant List'!$C$7:$C$611,MATCH('5. Pollutant Emissions - MB'!C2277,'DEQ Pollutant List'!$B$7:$B$611,0))),"")</f>
        <v>Ethyl benzene</v>
      </c>
      <c r="E2277" s="115"/>
      <c r="F2277" s="138">
        <v>0</v>
      </c>
      <c r="G2277" s="139">
        <v>3.0000000000000001E-3</v>
      </c>
      <c r="H2277" s="104"/>
      <c r="I2277" s="102" cm="1">
        <f t="array" ref="I2277">((_xlfn.XLOOKUP(B2277,'4. Material Balance Activities'!$C$398:$C$446,'4. Material Balance Activities'!$G$398:$G$446,NA,0,1)-_xlfn.XLOOKUP(B2277,'4. Material Balance Activities'!$C$398:$C$446,'4. Material Balance Activities'!$M$398:$M$446,NA,0,1))*G2277)*(1-F2277)</f>
        <v>1.4541615000000003</v>
      </c>
      <c r="J2277" s="105" t="s">
        <v>214</v>
      </c>
      <c r="K2277" s="83" t="s">
        <v>214</v>
      </c>
      <c r="L2277" s="102" cm="1">
        <f t="array" ref="L2277">((_xlfn.XLOOKUP(B2277,'4. Material Balance Activities'!$C$398:$C$446,'4. Material Balance Activities'!$J$398:$J$446,NA,0,1)-_xlfn.XLOOKUP(B2277,'4. Material Balance Activities'!$C$398:$C$446,'4. Material Balance Activities'!$P$398:$P$446,NA,0,1))*G2277)*(1-F2277)</f>
        <v>5.863554435483872E-3</v>
      </c>
      <c r="M2277" s="105" t="s">
        <v>214</v>
      </c>
      <c r="N2277" s="83" t="s">
        <v>214</v>
      </c>
    </row>
    <row r="2278" spans="1:14" x14ac:dyDescent="0.25">
      <c r="A2278" s="79" t="s">
        <v>394</v>
      </c>
      <c r="B2278" s="133" t="s">
        <v>335</v>
      </c>
      <c r="C2278" s="137" t="s">
        <v>428</v>
      </c>
      <c r="D2278" s="81" t="str">
        <f>IFERROR(IF(C2278="No CAS","",INDEX('DEQ Pollutant List'!$C$7:$C$611,MATCH('5. Pollutant Emissions - MB'!C2278,'DEQ Pollutant List'!$B$7:$B$611,0))),"")</f>
        <v>Isopropylbenzene (cumene)</v>
      </c>
      <c r="E2278" s="115"/>
      <c r="F2278" s="138">
        <v>0</v>
      </c>
      <c r="G2278" s="139">
        <v>1E-3</v>
      </c>
      <c r="H2278" s="104"/>
      <c r="I2278" s="102" cm="1">
        <f t="array" ref="I2278">((_xlfn.XLOOKUP(B2278,'4. Material Balance Activities'!$C$398:$C$446,'4. Material Balance Activities'!$G$398:$G$446,NA,0,1)-_xlfn.XLOOKUP(B2278,'4. Material Balance Activities'!$C$398:$C$446,'4. Material Balance Activities'!$M$398:$M$446,NA,0,1))*G2278)*(1-F2278)</f>
        <v>0.48472050000000011</v>
      </c>
      <c r="J2278" s="105" t="s">
        <v>214</v>
      </c>
      <c r="K2278" s="83" t="s">
        <v>214</v>
      </c>
      <c r="L2278" s="102" cm="1">
        <f t="array" ref="L2278">((_xlfn.XLOOKUP(B2278,'4. Material Balance Activities'!$C$398:$C$446,'4. Material Balance Activities'!$J$398:$J$446,NA,0,1)-_xlfn.XLOOKUP(B2278,'4. Material Balance Activities'!$C$398:$C$446,'4. Material Balance Activities'!$P$398:$P$446,NA,0,1))*G2278)*(1-F2278)</f>
        <v>1.9545181451612907E-3</v>
      </c>
      <c r="M2278" s="105" t="s">
        <v>214</v>
      </c>
      <c r="N2278" s="83" t="s">
        <v>214</v>
      </c>
    </row>
    <row r="2279" spans="1:14" x14ac:dyDescent="0.25">
      <c r="A2279" s="79" t="s">
        <v>394</v>
      </c>
      <c r="B2279" s="133" t="s">
        <v>335</v>
      </c>
      <c r="C2279" s="137" t="s">
        <v>430</v>
      </c>
      <c r="D2279" s="81" t="str">
        <f>IFERROR(IF(C2279="No CAS","",INDEX('DEQ Pollutant List'!$C$7:$C$611,MATCH('5. Pollutant Emissions - MB'!C2279,'DEQ Pollutant List'!$B$7:$B$611,0))),"")</f>
        <v>n-Butyl alcohol</v>
      </c>
      <c r="E2279" s="115"/>
      <c r="F2279" s="138">
        <v>0</v>
      </c>
      <c r="G2279" s="139">
        <v>0.06</v>
      </c>
      <c r="H2279" s="104"/>
      <c r="I2279" s="102" cm="1">
        <f t="array" ref="I2279">((_xlfn.XLOOKUP(B2279,'4. Material Balance Activities'!$C$398:$C$446,'4. Material Balance Activities'!$G$398:$G$446,NA,0,1)-_xlfn.XLOOKUP(B2279,'4. Material Balance Activities'!$C$398:$C$446,'4. Material Balance Activities'!$M$398:$M$446,NA,0,1))*G2279)*(1-F2279)</f>
        <v>29.083230000000004</v>
      </c>
      <c r="J2279" s="105" t="s">
        <v>214</v>
      </c>
      <c r="K2279" s="83" t="s">
        <v>214</v>
      </c>
      <c r="L2279" s="102" cm="1">
        <f t="array" ref="L2279">((_xlfn.XLOOKUP(B2279,'4. Material Balance Activities'!$C$398:$C$446,'4. Material Balance Activities'!$J$398:$J$446,NA,0,1)-_xlfn.XLOOKUP(B2279,'4. Material Balance Activities'!$C$398:$C$446,'4. Material Balance Activities'!$P$398:$P$446,NA,0,1))*G2279)*(1-F2279)</f>
        <v>0.11727108870967742</v>
      </c>
      <c r="M2279" s="105" t="s">
        <v>214</v>
      </c>
      <c r="N2279" s="83" t="s">
        <v>214</v>
      </c>
    </row>
    <row r="2280" spans="1:14" x14ac:dyDescent="0.25">
      <c r="A2280" s="79" t="s">
        <v>394</v>
      </c>
      <c r="B2280" s="133" t="s">
        <v>335</v>
      </c>
      <c r="C2280" s="137" t="s">
        <v>432</v>
      </c>
      <c r="D2280" s="81" t="str">
        <f>IFERROR(IF(C2280="No CAS","",INDEX('DEQ Pollutant List'!$C$7:$C$611,MATCH('5. Pollutant Emissions - MB'!C2280,'DEQ Pollutant List'!$B$7:$B$611,0))),"")</f>
        <v>Propylene glycol monomethyl ether acetate</v>
      </c>
      <c r="E2280" s="115"/>
      <c r="F2280" s="138">
        <v>0</v>
      </c>
      <c r="G2280" s="139">
        <v>0.01</v>
      </c>
      <c r="H2280" s="104"/>
      <c r="I2280" s="102" cm="1">
        <f t="array" ref="I2280">((_xlfn.XLOOKUP(B2280,'4. Material Balance Activities'!$C$398:$C$446,'4. Material Balance Activities'!$G$398:$G$446,NA,0,1)-_xlfn.XLOOKUP(B2280,'4. Material Balance Activities'!$C$398:$C$446,'4. Material Balance Activities'!$M$398:$M$446,NA,0,1))*G2280)*(1-F2280)</f>
        <v>4.8472050000000007</v>
      </c>
      <c r="J2280" s="105" t="s">
        <v>214</v>
      </c>
      <c r="K2280" s="83" t="s">
        <v>214</v>
      </c>
      <c r="L2280" s="102" cm="1">
        <f t="array" ref="L2280">((_xlfn.XLOOKUP(B2280,'4. Material Balance Activities'!$C$398:$C$446,'4. Material Balance Activities'!$J$398:$J$446,NA,0,1)-_xlfn.XLOOKUP(B2280,'4. Material Balance Activities'!$C$398:$C$446,'4. Material Balance Activities'!$P$398:$P$446,NA,0,1))*G2280)*(1-F2280)</f>
        <v>1.9545181451612905E-2</v>
      </c>
      <c r="M2280" s="105" t="s">
        <v>214</v>
      </c>
      <c r="N2280" s="83" t="s">
        <v>214</v>
      </c>
    </row>
    <row r="2281" spans="1:14" x14ac:dyDescent="0.25">
      <c r="A2281" s="79" t="s">
        <v>394</v>
      </c>
      <c r="B2281" s="133" t="s">
        <v>336</v>
      </c>
      <c r="C2281" s="137" t="s">
        <v>432</v>
      </c>
      <c r="D2281" s="81" t="str">
        <f>IFERROR(IF(C2281="No CAS","",INDEX('DEQ Pollutant List'!$C$7:$C$611,MATCH('5. Pollutant Emissions - MB'!C2281,'DEQ Pollutant List'!$B$7:$B$611,0))),"")</f>
        <v>Propylene glycol monomethyl ether acetate</v>
      </c>
      <c r="E2281" s="115"/>
      <c r="F2281" s="138">
        <v>0</v>
      </c>
      <c r="G2281" s="139">
        <v>0.2</v>
      </c>
      <c r="H2281" s="104"/>
      <c r="I2281" s="102" cm="1">
        <f t="array" ref="I2281">((_xlfn.XLOOKUP(B2281,'4. Material Balance Activities'!$C$398:$C$446,'4. Material Balance Activities'!$G$398:$G$446,NA,0,1)-_xlfn.XLOOKUP(B2281,'4. Material Balance Activities'!$C$398:$C$446,'4. Material Balance Activities'!$M$398:$M$446,NA,0,1))*G2281)*(1-F2281)</f>
        <v>0.77616000000000007</v>
      </c>
      <c r="J2281" s="105" t="s">
        <v>214</v>
      </c>
      <c r="K2281" s="83" t="s">
        <v>214</v>
      </c>
      <c r="L2281" s="102" cm="1">
        <f t="array" ref="L2281">((_xlfn.XLOOKUP(B2281,'4. Material Balance Activities'!$C$398:$C$446,'4. Material Balance Activities'!$J$398:$J$446,NA,0,1)-_xlfn.XLOOKUP(B2281,'4. Material Balance Activities'!$C$398:$C$446,'4. Material Balance Activities'!$P$398:$P$446,NA,0,1))*G2281)*(1-F2281)</f>
        <v>3.1296774193548395E-3</v>
      </c>
      <c r="M2281" s="105" t="s">
        <v>214</v>
      </c>
      <c r="N2281" s="83" t="s">
        <v>214</v>
      </c>
    </row>
    <row r="2282" spans="1:14" x14ac:dyDescent="0.25">
      <c r="A2282" s="79" t="s">
        <v>394</v>
      </c>
      <c r="B2282" s="133" t="s">
        <v>336</v>
      </c>
      <c r="C2282" s="137" t="s">
        <v>185</v>
      </c>
      <c r="D2282" s="81" t="str">
        <f>IFERROR(IF(C2282="No CAS","",INDEX('DEQ Pollutant List'!$C$7:$C$611,MATCH('5. Pollutant Emissions - MB'!C2282,'DEQ Pollutant List'!$B$7:$B$611,0))),"")</f>
        <v>Mercury and compounds</v>
      </c>
      <c r="E2282" s="115"/>
      <c r="F2282" s="138">
        <f>1-(1-0.75)*(1-0.992)</f>
        <v>0.998</v>
      </c>
      <c r="G2282" s="139">
        <v>8.0000000000000005E-9</v>
      </c>
      <c r="H2282" s="104" t="s">
        <v>421</v>
      </c>
      <c r="I2282" s="102" cm="1">
        <f t="array" ref="I2282">((_xlfn.XLOOKUP(B2282,'4. Material Balance Activities'!$C$398:$C$446,'4. Material Balance Activities'!$G$398:$G$446,NA,0,1)-_xlfn.XLOOKUP(B2282,'4. Material Balance Activities'!$C$398:$C$446,'4. Material Balance Activities'!$M$398:$M$446,NA,0,1))*G2282)*(1-F2282)</f>
        <v>6.2092800000000055E-11</v>
      </c>
      <c r="J2282" s="105" t="s">
        <v>214</v>
      </c>
      <c r="K2282" s="83" t="s">
        <v>214</v>
      </c>
      <c r="L2282" s="102" cm="1">
        <f t="array" ref="L2282">((_xlfn.XLOOKUP(B2282,'4. Material Balance Activities'!$C$398:$C$446,'4. Material Balance Activities'!$J$398:$J$446,NA,0,1)-_xlfn.XLOOKUP(B2282,'4. Material Balance Activities'!$C$398:$C$446,'4. Material Balance Activities'!$P$398:$P$446,NA,0,1))*G2282)*(1-F2282)</f>
        <v>2.5037419354838737E-13</v>
      </c>
      <c r="M2282" s="105" t="s">
        <v>214</v>
      </c>
      <c r="N2282" s="83" t="s">
        <v>214</v>
      </c>
    </row>
    <row r="2283" spans="1:14" x14ac:dyDescent="0.25">
      <c r="A2283" s="79" t="s">
        <v>394</v>
      </c>
      <c r="B2283" s="133" t="s">
        <v>336</v>
      </c>
      <c r="C2283" s="137" t="s">
        <v>183</v>
      </c>
      <c r="D2283" s="81" t="str">
        <f>IFERROR(IF(C2283="No CAS","",INDEX('DEQ Pollutant List'!$C$7:$C$611,MATCH('5. Pollutant Emissions - MB'!C2283,'DEQ Pollutant List'!$B$7:$B$611,0))),"")</f>
        <v>Lead and compounds</v>
      </c>
      <c r="E2283" s="115"/>
      <c r="F2283" s="138">
        <f>1-(1-0.75)*(1-0.992)</f>
        <v>0.998</v>
      </c>
      <c r="G2283" s="139">
        <v>6.0000000000000002E-5</v>
      </c>
      <c r="H2283" s="104" t="s">
        <v>421</v>
      </c>
      <c r="I2283" s="102" cm="1">
        <f t="array" ref="I2283">((_xlfn.XLOOKUP(B2283,'4. Material Balance Activities'!$C$398:$C$446,'4. Material Balance Activities'!$G$398:$G$446,NA,0,1)-_xlfn.XLOOKUP(B2283,'4. Material Balance Activities'!$C$398:$C$446,'4. Material Balance Activities'!$M$398:$M$446,NA,0,1))*G2283)*(1-F2283)</f>
        <v>4.6569600000000047E-7</v>
      </c>
      <c r="J2283" s="105" t="s">
        <v>214</v>
      </c>
      <c r="K2283" s="83" t="s">
        <v>214</v>
      </c>
      <c r="L2283" s="102" cm="1">
        <f t="array" ref="L2283">((_xlfn.XLOOKUP(B2283,'4. Material Balance Activities'!$C$398:$C$446,'4. Material Balance Activities'!$J$398:$J$446,NA,0,1)-_xlfn.XLOOKUP(B2283,'4. Material Balance Activities'!$C$398:$C$446,'4. Material Balance Activities'!$P$398:$P$446,NA,0,1))*G2283)*(1-F2283)</f>
        <v>1.8778064516129053E-9</v>
      </c>
      <c r="M2283" s="105" t="s">
        <v>214</v>
      </c>
      <c r="N2283" s="83" t="s">
        <v>214</v>
      </c>
    </row>
    <row r="2284" spans="1:14" x14ac:dyDescent="0.25">
      <c r="A2284" s="79" t="s">
        <v>394</v>
      </c>
      <c r="B2284" s="133" t="s">
        <v>336</v>
      </c>
      <c r="C2284" s="137" t="s">
        <v>184</v>
      </c>
      <c r="D2284" s="81" t="str">
        <f>IFERROR(IF(C2284="No CAS","",INDEX('DEQ Pollutant List'!$C$7:$C$611,MATCH('5. Pollutant Emissions - MB'!C2284,'DEQ Pollutant List'!$B$7:$B$611,0))),"")</f>
        <v>Manganese and compounds</v>
      </c>
      <c r="E2284" s="115"/>
      <c r="F2284" s="138">
        <f>1-(1-0.75)*(1-0.992)</f>
        <v>0.998</v>
      </c>
      <c r="G2284" s="139">
        <v>0.02</v>
      </c>
      <c r="H2284" s="104" t="s">
        <v>421</v>
      </c>
      <c r="I2284" s="102" cm="1">
        <f t="array" ref="I2284">((_xlfn.XLOOKUP(B2284,'4. Material Balance Activities'!$C$398:$C$446,'4. Material Balance Activities'!$G$398:$G$446,NA,0,1)-_xlfn.XLOOKUP(B2284,'4. Material Balance Activities'!$C$398:$C$446,'4. Material Balance Activities'!$M$398:$M$446,NA,0,1))*G2284)*(1-F2284)</f>
        <v>1.5523200000000016E-4</v>
      </c>
      <c r="J2284" s="105" t="s">
        <v>214</v>
      </c>
      <c r="K2284" s="83" t="s">
        <v>214</v>
      </c>
      <c r="L2284" s="102" cm="1">
        <f t="array" ref="L2284">((_xlfn.XLOOKUP(B2284,'4. Material Balance Activities'!$C$398:$C$446,'4. Material Balance Activities'!$J$398:$J$446,NA,0,1)-_xlfn.XLOOKUP(B2284,'4. Material Balance Activities'!$C$398:$C$446,'4. Material Balance Activities'!$P$398:$P$446,NA,0,1))*G2284)*(1-F2284)</f>
        <v>6.2593548387096838E-7</v>
      </c>
      <c r="M2284" s="105" t="s">
        <v>214</v>
      </c>
      <c r="N2284" s="83" t="s">
        <v>214</v>
      </c>
    </row>
    <row r="2285" spans="1:14" x14ac:dyDescent="0.25">
      <c r="A2285" s="79" t="s">
        <v>394</v>
      </c>
      <c r="B2285" s="133" t="s">
        <v>337</v>
      </c>
      <c r="C2285" s="137" t="s">
        <v>432</v>
      </c>
      <c r="D2285" s="81" t="str">
        <f>IFERROR(IF(C2285="No CAS","",INDEX('DEQ Pollutant List'!$C$7:$C$611,MATCH('5. Pollutant Emissions - MB'!C2285,'DEQ Pollutant List'!$B$7:$B$611,0))),"")</f>
        <v>Propylene glycol monomethyl ether acetate</v>
      </c>
      <c r="E2285" s="115"/>
      <c r="F2285" s="138">
        <v>0</v>
      </c>
      <c r="G2285" s="139">
        <v>0.24</v>
      </c>
      <c r="H2285" s="104"/>
      <c r="I2285" s="102" cm="1">
        <f t="array" ref="I2285">((_xlfn.XLOOKUP(B2285,'4. Material Balance Activities'!$C$398:$C$446,'4. Material Balance Activities'!$G$398:$G$446,NA,0,1)-_xlfn.XLOOKUP(B2285,'4. Material Balance Activities'!$C$398:$C$446,'4. Material Balance Activities'!$M$398:$M$446,NA,0,1))*G2285)*(1-F2285)</f>
        <v>0.87436799999999992</v>
      </c>
      <c r="J2285" s="105" t="s">
        <v>214</v>
      </c>
      <c r="K2285" s="83" t="s">
        <v>214</v>
      </c>
      <c r="L2285" s="102" cm="1">
        <f t="array" ref="L2285">((_xlfn.XLOOKUP(B2285,'4. Material Balance Activities'!$C$398:$C$446,'4. Material Balance Activities'!$J$398:$J$446,NA,0,1)-_xlfn.XLOOKUP(B2285,'4. Material Balance Activities'!$C$398:$C$446,'4. Material Balance Activities'!$P$398:$P$446,NA,0,1))*G2285)*(1-F2285)</f>
        <v>3.5256774193548387E-3</v>
      </c>
      <c r="M2285" s="105" t="s">
        <v>214</v>
      </c>
      <c r="N2285" s="83" t="s">
        <v>214</v>
      </c>
    </row>
    <row r="2286" spans="1:14" x14ac:dyDescent="0.25">
      <c r="A2286" s="79" t="s">
        <v>394</v>
      </c>
      <c r="B2286" s="133" t="s">
        <v>289</v>
      </c>
      <c r="C2286" s="137" t="s">
        <v>189</v>
      </c>
      <c r="D2286" s="81" t="str">
        <f>IFERROR(IF(C2286="No CAS","",INDEX('DEQ Pollutant List'!$C$7:$C$611,MATCH('5. Pollutant Emissions - MB'!C2286,'DEQ Pollutant List'!$B$7:$B$611,0))),"")</f>
        <v>Toluene</v>
      </c>
      <c r="E2286" s="115"/>
      <c r="F2286" s="138">
        <v>0</v>
      </c>
      <c r="G2286" s="139">
        <v>0.38</v>
      </c>
      <c r="H2286" s="104"/>
      <c r="I2286" s="102" cm="1">
        <f t="array" ref="I2286">((_xlfn.XLOOKUP(B2286,'4. Material Balance Activities'!$C$398:$C$446,'4. Material Balance Activities'!$G$398:$G$446,NA,0,1)-_xlfn.XLOOKUP(B2286,'4. Material Balance Activities'!$C$398:$C$446,'4. Material Balance Activities'!$M$398:$M$446,NA,0,1))*G2286)*(1-F2286)</f>
        <v>1874.0403000000001</v>
      </c>
      <c r="J2286" s="105" t="s">
        <v>214</v>
      </c>
      <c r="K2286" s="83" t="s">
        <v>214</v>
      </c>
      <c r="L2286" s="102" cm="1">
        <f t="array" ref="L2286">((_xlfn.XLOOKUP(B2286,'4. Material Balance Activities'!$C$398:$C$446,'4. Material Balance Activities'!$J$398:$J$446,NA,0,1)-_xlfn.XLOOKUP(B2286,'4. Material Balance Activities'!$C$398:$C$446,'4. Material Balance Activities'!$P$398:$P$446,NA,0,1))*G2286)*(1-F2286)</f>
        <v>7.556614112903226</v>
      </c>
      <c r="M2286" s="105" t="s">
        <v>214</v>
      </c>
      <c r="N2286" s="83" t="s">
        <v>214</v>
      </c>
    </row>
    <row r="2287" spans="1:14" x14ac:dyDescent="0.25">
      <c r="A2287" s="79" t="s">
        <v>394</v>
      </c>
      <c r="B2287" s="133" t="s">
        <v>289</v>
      </c>
      <c r="C2287" s="137" t="s">
        <v>424</v>
      </c>
      <c r="D2287" s="81" t="str">
        <f>IFERROR(IF(C2287="No CAS","",INDEX('DEQ Pollutant List'!$C$7:$C$611,MATCH('5. Pollutant Emissions - MB'!C2287,'DEQ Pollutant List'!$B$7:$B$611,0))),"")</f>
        <v>Isopropyl alcohol</v>
      </c>
      <c r="E2287" s="115"/>
      <c r="F2287" s="138">
        <v>0</v>
      </c>
      <c r="G2287" s="139">
        <v>0.02</v>
      </c>
      <c r="H2287" s="104"/>
      <c r="I2287" s="102" cm="1">
        <f t="array" ref="I2287">((_xlfn.XLOOKUP(B2287,'4. Material Balance Activities'!$C$398:$C$446,'4. Material Balance Activities'!$G$398:$G$446,NA,0,1)-_xlfn.XLOOKUP(B2287,'4. Material Balance Activities'!$C$398:$C$446,'4. Material Balance Activities'!$M$398:$M$446,NA,0,1))*G2287)*(1-F2287)</f>
        <v>98.633700000000005</v>
      </c>
      <c r="J2287" s="105" t="s">
        <v>214</v>
      </c>
      <c r="K2287" s="83" t="s">
        <v>214</v>
      </c>
      <c r="L2287" s="102" cm="1">
        <f t="array" ref="L2287">((_xlfn.XLOOKUP(B2287,'4. Material Balance Activities'!$C$398:$C$446,'4. Material Balance Activities'!$J$398:$J$446,NA,0,1)-_xlfn.XLOOKUP(B2287,'4. Material Balance Activities'!$C$398:$C$446,'4. Material Balance Activities'!$P$398:$P$446,NA,0,1))*G2287)*(1-F2287)</f>
        <v>0.39771653225806453</v>
      </c>
      <c r="M2287" s="105" t="s">
        <v>214</v>
      </c>
      <c r="N2287" s="83" t="s">
        <v>214</v>
      </c>
    </row>
    <row r="2288" spans="1:14" x14ac:dyDescent="0.25">
      <c r="A2288" s="79" t="s">
        <v>394</v>
      </c>
      <c r="B2288" s="133" t="s">
        <v>289</v>
      </c>
      <c r="C2288" s="137" t="s">
        <v>434</v>
      </c>
      <c r="D2288" s="81" t="str">
        <f>IFERROR(IF(C2288="No CAS","",INDEX('DEQ Pollutant List'!$C$7:$C$611,MATCH('5. Pollutant Emissions - MB'!C2288,'DEQ Pollutant List'!$B$7:$B$611,0))),"")</f>
        <v>Sulfuric acid</v>
      </c>
      <c r="E2288" s="115"/>
      <c r="F2288" s="138">
        <v>0</v>
      </c>
      <c r="G2288" s="139">
        <v>0.02</v>
      </c>
      <c r="H2288" s="104"/>
      <c r="I2288" s="102" cm="1">
        <f t="array" ref="I2288">((_xlfn.XLOOKUP(B2288,'4. Material Balance Activities'!$C$398:$C$446,'4. Material Balance Activities'!$G$398:$G$446,NA,0,1)-_xlfn.XLOOKUP(B2288,'4. Material Balance Activities'!$C$398:$C$446,'4. Material Balance Activities'!$M$398:$M$446,NA,0,1))*G2288)*(1-F2288)</f>
        <v>98.633700000000005</v>
      </c>
      <c r="J2288" s="105" t="s">
        <v>214</v>
      </c>
      <c r="K2288" s="83" t="s">
        <v>214</v>
      </c>
      <c r="L2288" s="102" cm="1">
        <f t="array" ref="L2288">((_xlfn.XLOOKUP(B2288,'4. Material Balance Activities'!$C$398:$C$446,'4. Material Balance Activities'!$J$398:$J$446,NA,0,1)-_xlfn.XLOOKUP(B2288,'4. Material Balance Activities'!$C$398:$C$446,'4. Material Balance Activities'!$P$398:$P$446,NA,0,1))*G2288)*(1-F2288)</f>
        <v>0.39771653225806453</v>
      </c>
      <c r="M2288" s="105" t="s">
        <v>214</v>
      </c>
      <c r="N2288" s="83" t="s">
        <v>214</v>
      </c>
    </row>
    <row r="2289" spans="1:14" x14ac:dyDescent="0.25">
      <c r="A2289" s="79" t="s">
        <v>394</v>
      </c>
      <c r="B2289" s="133" t="s">
        <v>229</v>
      </c>
      <c r="C2289" s="137" t="s">
        <v>425</v>
      </c>
      <c r="D2289" s="81" t="str">
        <f>IFERROR(IF(C2289="No CAS","",INDEX('DEQ Pollutant List'!$C$7:$C$611,MATCH('5. Pollutant Emissions - MB'!C2289,'DEQ Pollutant List'!$B$7:$B$611,0))),"")</f>
        <v>2-Butanone (methyl ethyl ketone)</v>
      </c>
      <c r="E2289" s="115"/>
      <c r="F2289" s="138">
        <v>0</v>
      </c>
      <c r="G2289" s="139">
        <v>1</v>
      </c>
      <c r="H2289" s="104"/>
      <c r="I2289" s="102" cm="1">
        <f t="array" ref="I2289">((_xlfn.XLOOKUP(B2289,'4. Material Balance Activities'!$C$398:$C$446,'4. Material Balance Activities'!$G$398:$G$446,NA,0,1)-_xlfn.XLOOKUP(B2289,'4. Material Balance Activities'!$C$398:$C$446,'4. Material Balance Activities'!$M$398:$M$446,NA,0,1))*G2289)*(1-F2289)</f>
        <v>15.4308</v>
      </c>
      <c r="J2289" s="105" t="s">
        <v>214</v>
      </c>
      <c r="K2289" s="83" t="s">
        <v>214</v>
      </c>
      <c r="L2289" s="102" cm="1">
        <f t="array" ref="L2289">((_xlfn.XLOOKUP(B2289,'4. Material Balance Activities'!$C$398:$C$446,'4. Material Balance Activities'!$J$398:$J$446,NA,0,1)-_xlfn.XLOOKUP(B2289,'4. Material Balance Activities'!$C$398:$C$446,'4. Material Balance Activities'!$P$398:$P$446,NA,0,1))*G2289)*(1-F2289)</f>
        <v>6.222096774193548E-2</v>
      </c>
      <c r="M2289" s="105" t="s">
        <v>214</v>
      </c>
      <c r="N2289" s="83" t="s">
        <v>214</v>
      </c>
    </row>
    <row r="2290" spans="1:14" x14ac:dyDescent="0.25">
      <c r="A2290" s="79" t="s">
        <v>394</v>
      </c>
      <c r="B2290" s="133" t="s">
        <v>231</v>
      </c>
      <c r="C2290" s="137" t="s">
        <v>420</v>
      </c>
      <c r="D2290" s="81" t="str">
        <f>IFERROR(IF(C2290="No CAS","",INDEX('DEQ Pollutant List'!$C$7:$C$611,MATCH('5. Pollutant Emissions - MB'!C2290,'DEQ Pollutant List'!$B$7:$B$611,0))),"")</f>
        <v>Acetone</v>
      </c>
      <c r="E2290" s="115"/>
      <c r="F2290" s="138">
        <v>0</v>
      </c>
      <c r="G2290" s="139">
        <v>1</v>
      </c>
      <c r="H2290" s="104"/>
      <c r="I2290" s="102" cm="1">
        <f t="array" ref="I2290">((_xlfn.XLOOKUP(B2290,'4. Material Balance Activities'!$C$398:$C$446,'4. Material Balance Activities'!$G$398:$G$446,NA,0,1)-_xlfn.XLOOKUP(B2290,'4. Material Balance Activities'!$C$398:$C$446,'4. Material Balance Activities'!$M$398:$M$446,NA,0,1))*G2290)*(1-F2290)</f>
        <v>293.58450000000005</v>
      </c>
      <c r="J2290" s="105" t="s">
        <v>214</v>
      </c>
      <c r="K2290" s="83" t="s">
        <v>214</v>
      </c>
      <c r="L2290" s="102" cm="1">
        <f t="array" ref="L2290">((_xlfn.XLOOKUP(B2290,'4. Material Balance Activities'!$C$398:$C$446,'4. Material Balance Activities'!$J$398:$J$446,NA,0,1)-_xlfn.XLOOKUP(B2290,'4. Material Balance Activities'!$C$398:$C$446,'4. Material Balance Activities'!$P$398:$P$446,NA,0,1))*G2290)*(1-F2290)</f>
        <v>1.1838084677419356</v>
      </c>
      <c r="M2290" s="105" t="s">
        <v>214</v>
      </c>
      <c r="N2290" s="83" t="s">
        <v>214</v>
      </c>
    </row>
    <row r="2291" spans="1:14" x14ac:dyDescent="0.25">
      <c r="A2291" s="79" t="s">
        <v>394</v>
      </c>
      <c r="B2291" s="133" t="s">
        <v>232</v>
      </c>
      <c r="C2291" s="137" t="s">
        <v>420</v>
      </c>
      <c r="D2291" s="81" t="str">
        <f>IFERROR(IF(C2291="No CAS","",INDEX('DEQ Pollutant List'!$C$7:$C$611,MATCH('5. Pollutant Emissions - MB'!C2291,'DEQ Pollutant List'!$B$7:$B$611,0))),"")</f>
        <v>Acetone</v>
      </c>
      <c r="E2291" s="115"/>
      <c r="F2291" s="138">
        <v>0</v>
      </c>
      <c r="G2291" s="139">
        <v>1</v>
      </c>
      <c r="H2291" s="104"/>
      <c r="I2291" s="102" cm="1">
        <f t="array" ref="I2291">((_xlfn.XLOOKUP(B2291,'4. Material Balance Activities'!$C$398:$C$446,'4. Material Balance Activities'!$G$398:$G$446,NA,0,1)-_xlfn.XLOOKUP(B2291,'4. Material Balance Activities'!$C$398:$C$446,'4. Material Balance Activities'!$M$398:$M$446,NA,0,1))*G2291)*(1-F2291)</f>
        <v>5516.7789599999996</v>
      </c>
      <c r="J2291" s="105" t="s">
        <v>214</v>
      </c>
      <c r="K2291" s="83" t="s">
        <v>214</v>
      </c>
      <c r="L2291" s="102" cm="1">
        <f t="array" ref="L2291">((_xlfn.XLOOKUP(B2291,'4. Material Balance Activities'!$C$398:$C$446,'4. Material Balance Activities'!$J$398:$J$446,NA,0,1)-_xlfn.XLOOKUP(B2291,'4. Material Balance Activities'!$C$398:$C$446,'4. Material Balance Activities'!$P$398:$P$446,NA,0,1))*G2291)*(1-F2291)</f>
        <v>22.245076451612903</v>
      </c>
      <c r="M2291" s="105" t="s">
        <v>214</v>
      </c>
      <c r="N2291" s="83" t="s">
        <v>214</v>
      </c>
    </row>
    <row r="2292" spans="1:14" x14ac:dyDescent="0.25">
      <c r="A2292" s="79" t="s">
        <v>394</v>
      </c>
      <c r="B2292" s="133" t="s">
        <v>233</v>
      </c>
      <c r="C2292" s="137" t="s">
        <v>424</v>
      </c>
      <c r="D2292" s="81" t="str">
        <f>IFERROR(IF(C2292="No CAS","",INDEX('DEQ Pollutant List'!$C$7:$C$611,MATCH('5. Pollutant Emissions - MB'!C2292,'DEQ Pollutant List'!$B$7:$B$611,0))),"")</f>
        <v>Isopropyl alcohol</v>
      </c>
      <c r="E2292" s="115"/>
      <c r="F2292" s="138">
        <v>0</v>
      </c>
      <c r="G2292" s="139">
        <v>0.15</v>
      </c>
      <c r="H2292" s="104"/>
      <c r="I2292" s="102" cm="1">
        <f t="array" ref="I2292">((_xlfn.XLOOKUP(B2292,'4. Material Balance Activities'!$C$398:$C$446,'4. Material Balance Activities'!$G$398:$G$446,NA,0,1)-_xlfn.XLOOKUP(B2292,'4. Material Balance Activities'!$C$398:$C$446,'4. Material Balance Activities'!$M$398:$M$446,NA,0,1))*G2292)*(1-F2292)</f>
        <v>1.0157399999999999</v>
      </c>
      <c r="J2292" s="105" t="s">
        <v>214</v>
      </c>
      <c r="K2292" s="83" t="s">
        <v>214</v>
      </c>
      <c r="L2292" s="102" cm="1">
        <f t="array" ref="L2292">((_xlfn.XLOOKUP(B2292,'4. Material Balance Activities'!$C$398:$C$446,'4. Material Balance Activities'!$J$398:$J$446,NA,0,1)-_xlfn.XLOOKUP(B2292,'4. Material Balance Activities'!$C$398:$C$446,'4. Material Balance Activities'!$P$398:$P$446,NA,0,1))*G2292)*(1-F2292)</f>
        <v>4.0957258064516118E-3</v>
      </c>
      <c r="M2292" s="105" t="s">
        <v>214</v>
      </c>
      <c r="N2292" s="83" t="s">
        <v>214</v>
      </c>
    </row>
    <row r="2293" spans="1:14" x14ac:dyDescent="0.25">
      <c r="A2293" s="79" t="s">
        <v>394</v>
      </c>
      <c r="B2293" s="133" t="s">
        <v>233</v>
      </c>
      <c r="C2293" s="137" t="s">
        <v>420</v>
      </c>
      <c r="D2293" s="81" t="str">
        <f>IFERROR(IF(C2293="No CAS","",INDEX('DEQ Pollutant List'!$C$7:$C$611,MATCH('5. Pollutant Emissions - MB'!C2293,'DEQ Pollutant List'!$B$7:$B$611,0))),"")</f>
        <v>Acetone</v>
      </c>
      <c r="E2293" s="115"/>
      <c r="F2293" s="138">
        <v>0</v>
      </c>
      <c r="G2293" s="139">
        <v>0.14000000000000001</v>
      </c>
      <c r="H2293" s="104"/>
      <c r="I2293" s="102" cm="1">
        <f t="array" ref="I2293">((_xlfn.XLOOKUP(B2293,'4. Material Balance Activities'!$C$398:$C$446,'4. Material Balance Activities'!$G$398:$G$446,NA,0,1)-_xlfn.XLOOKUP(B2293,'4. Material Balance Activities'!$C$398:$C$446,'4. Material Balance Activities'!$M$398:$M$446,NA,0,1))*G2293)*(1-F2293)</f>
        <v>0.94802399999999998</v>
      </c>
      <c r="J2293" s="105" t="s">
        <v>214</v>
      </c>
      <c r="K2293" s="83" t="s">
        <v>214</v>
      </c>
      <c r="L2293" s="102" cm="1">
        <f t="array" ref="L2293">((_xlfn.XLOOKUP(B2293,'4. Material Balance Activities'!$C$398:$C$446,'4. Material Balance Activities'!$J$398:$J$446,NA,0,1)-_xlfn.XLOOKUP(B2293,'4. Material Balance Activities'!$C$398:$C$446,'4. Material Balance Activities'!$P$398:$P$446,NA,0,1))*G2293)*(1-F2293)</f>
        <v>3.8226774193548386E-3</v>
      </c>
      <c r="M2293" s="105" t="s">
        <v>214</v>
      </c>
      <c r="N2293" s="83" t="s">
        <v>214</v>
      </c>
    </row>
    <row r="2294" spans="1:14" x14ac:dyDescent="0.25">
      <c r="A2294" s="79" t="s">
        <v>394</v>
      </c>
      <c r="B2294" s="133" t="s">
        <v>397</v>
      </c>
      <c r="C2294" s="137" t="s">
        <v>191</v>
      </c>
      <c r="D2294" s="81" t="str">
        <f>IFERROR(IF(C2294="No CAS","",INDEX('DEQ Pollutant List'!$C$7:$C$611,MATCH('5. Pollutant Emissions - MB'!C2294,'DEQ Pollutant List'!$B$7:$B$611,0))),"")</f>
        <v>Xylene (mixture), including m-xylene, o-xylene, p-xylene</v>
      </c>
      <c r="E2294" s="115"/>
      <c r="F2294" s="138" t="s">
        <v>426</v>
      </c>
      <c r="G2294" s="139" t="s">
        <v>426</v>
      </c>
      <c r="H2294" s="104" t="s">
        <v>464</v>
      </c>
      <c r="I2294" s="102" t="s">
        <v>214</v>
      </c>
      <c r="J2294" s="105">
        <v>21645.039654032054</v>
      </c>
      <c r="K2294" s="83">
        <v>21645.039654032054</v>
      </c>
      <c r="L2294" s="102" t="s">
        <v>214</v>
      </c>
      <c r="M2294" s="105">
        <f>J2294/365</f>
        <v>59.301478504197412</v>
      </c>
      <c r="N2294" s="83">
        <f>K2294/365</f>
        <v>59.301478504197412</v>
      </c>
    </row>
    <row r="2295" spans="1:14" x14ac:dyDescent="0.25">
      <c r="A2295" s="79" t="s">
        <v>394</v>
      </c>
      <c r="B2295" s="133" t="s">
        <v>397</v>
      </c>
      <c r="C2295" s="137" t="s">
        <v>181</v>
      </c>
      <c r="D2295" s="81" t="str">
        <f>IFERROR(IF(C2295="No CAS","",INDEX('DEQ Pollutant List'!$C$7:$C$611,MATCH('5. Pollutant Emissions - MB'!C2295,'DEQ Pollutant List'!$B$7:$B$611,0))),"")</f>
        <v>Ethyl benzene</v>
      </c>
      <c r="E2295" s="115"/>
      <c r="F2295" s="138" t="s">
        <v>426</v>
      </c>
      <c r="G2295" s="139" t="s">
        <v>426</v>
      </c>
      <c r="H2295" s="104" t="s">
        <v>464</v>
      </c>
      <c r="I2295" s="102" t="s">
        <v>214</v>
      </c>
      <c r="J2295" s="105">
        <v>5401.2104308114976</v>
      </c>
      <c r="K2295" s="83">
        <v>5401.2104308114976</v>
      </c>
      <c r="L2295" s="102" t="s">
        <v>214</v>
      </c>
      <c r="M2295" s="105">
        <f t="shared" ref="M2295:M2318" si="40">J2295/365</f>
        <v>14.797836796743828</v>
      </c>
      <c r="N2295" s="83">
        <f t="shared" ref="N2295:N2317" si="41">K2295/365</f>
        <v>14.797836796743828</v>
      </c>
    </row>
    <row r="2296" spans="1:14" x14ac:dyDescent="0.25">
      <c r="A2296" s="79" t="s">
        <v>394</v>
      </c>
      <c r="B2296" s="133" t="s">
        <v>397</v>
      </c>
      <c r="C2296" s="137" t="s">
        <v>189</v>
      </c>
      <c r="D2296" s="81" t="str">
        <f>IFERROR(IF(C2296="No CAS","",INDEX('DEQ Pollutant List'!$C$7:$C$611,MATCH('5. Pollutant Emissions - MB'!C2296,'DEQ Pollutant List'!$B$7:$B$611,0))),"")</f>
        <v>Toluene</v>
      </c>
      <c r="E2296" s="115"/>
      <c r="F2296" s="138" t="s">
        <v>426</v>
      </c>
      <c r="G2296" s="139" t="s">
        <v>426</v>
      </c>
      <c r="H2296" s="104" t="s">
        <v>464</v>
      </c>
      <c r="I2296" s="102" t="s">
        <v>214</v>
      </c>
      <c r="J2296" s="105">
        <v>21354.91776</v>
      </c>
      <c r="K2296" s="83">
        <v>21354.91776</v>
      </c>
      <c r="L2296" s="102" t="s">
        <v>214</v>
      </c>
      <c r="M2296" s="105">
        <f t="shared" si="40"/>
        <v>58.506624000000002</v>
      </c>
      <c r="N2296" s="83">
        <f t="shared" si="41"/>
        <v>58.506624000000002</v>
      </c>
    </row>
    <row r="2297" spans="1:14" x14ac:dyDescent="0.25">
      <c r="A2297" s="79" t="s">
        <v>394</v>
      </c>
      <c r="B2297" s="133" t="s">
        <v>397</v>
      </c>
      <c r="C2297" s="137" t="s">
        <v>422</v>
      </c>
      <c r="D2297" s="81" t="str">
        <f>IFERROR(IF(C2297="No CAS","",INDEX('DEQ Pollutant List'!$C$7:$C$611,MATCH('5. Pollutant Emissions - MB'!C2297,'DEQ Pollutant List'!$B$7:$B$611,0))),"")</f>
        <v>Methyl isobutyl ketone (MIBK, hexone)</v>
      </c>
      <c r="E2297" s="115"/>
      <c r="F2297" s="138" t="s">
        <v>426</v>
      </c>
      <c r="G2297" s="139" t="s">
        <v>426</v>
      </c>
      <c r="H2297" s="104" t="s">
        <v>464</v>
      </c>
      <c r="I2297" s="102" t="s">
        <v>214</v>
      </c>
      <c r="J2297" s="105">
        <v>0</v>
      </c>
      <c r="K2297" s="83">
        <v>0</v>
      </c>
      <c r="L2297" s="102" t="s">
        <v>214</v>
      </c>
      <c r="M2297" s="105">
        <f t="shared" si="40"/>
        <v>0</v>
      </c>
      <c r="N2297" s="83">
        <f t="shared" si="41"/>
        <v>0</v>
      </c>
    </row>
    <row r="2298" spans="1:14" x14ac:dyDescent="0.25">
      <c r="A2298" s="79" t="s">
        <v>394</v>
      </c>
      <c r="B2298" s="133" t="s">
        <v>397</v>
      </c>
      <c r="C2298" s="137" t="s">
        <v>187</v>
      </c>
      <c r="D2298" s="81" t="str">
        <f>IFERROR(IF(C2298="No CAS","",INDEX('DEQ Pollutant List'!$C$7:$C$611,MATCH('5. Pollutant Emissions - MB'!C2298,'DEQ Pollutant List'!$B$7:$B$611,0))),"")</f>
        <v>Naphthalene</v>
      </c>
      <c r="E2298" s="115"/>
      <c r="F2298" s="138" t="s">
        <v>426</v>
      </c>
      <c r="G2298" s="139" t="s">
        <v>426</v>
      </c>
      <c r="H2298" s="104" t="s">
        <v>464</v>
      </c>
      <c r="I2298" s="102" t="s">
        <v>214</v>
      </c>
      <c r="J2298" s="105">
        <v>0</v>
      </c>
      <c r="K2298" s="83">
        <v>0</v>
      </c>
      <c r="L2298" s="102" t="s">
        <v>214</v>
      </c>
      <c r="M2298" s="105">
        <f t="shared" si="40"/>
        <v>0</v>
      </c>
      <c r="N2298" s="83">
        <f t="shared" si="41"/>
        <v>0</v>
      </c>
    </row>
    <row r="2299" spans="1:14" x14ac:dyDescent="0.25">
      <c r="A2299" s="79" t="s">
        <v>394</v>
      </c>
      <c r="B2299" s="133" t="s">
        <v>397</v>
      </c>
      <c r="C2299" s="137" t="s">
        <v>428</v>
      </c>
      <c r="D2299" s="81" t="str">
        <f>IFERROR(IF(C2299="No CAS","",INDEX('DEQ Pollutant List'!$C$7:$C$611,MATCH('5. Pollutant Emissions - MB'!C2299,'DEQ Pollutant List'!$B$7:$B$611,0))),"")</f>
        <v>Isopropylbenzene (cumene)</v>
      </c>
      <c r="E2299" s="115"/>
      <c r="F2299" s="138" t="s">
        <v>426</v>
      </c>
      <c r="G2299" s="139" t="s">
        <v>426</v>
      </c>
      <c r="H2299" s="104" t="s">
        <v>464</v>
      </c>
      <c r="I2299" s="102" t="s">
        <v>214</v>
      </c>
      <c r="J2299" s="105">
        <v>10543.367529890615</v>
      </c>
      <c r="K2299" s="83">
        <v>10543.367529890615</v>
      </c>
      <c r="L2299" s="102" t="s">
        <v>214</v>
      </c>
      <c r="M2299" s="105">
        <f t="shared" si="40"/>
        <v>28.885938438056478</v>
      </c>
      <c r="N2299" s="83">
        <f t="shared" si="41"/>
        <v>28.885938438056478</v>
      </c>
    </row>
    <row r="2300" spans="1:14" x14ac:dyDescent="0.25">
      <c r="A2300" s="79" t="s">
        <v>394</v>
      </c>
      <c r="B2300" s="133" t="s">
        <v>397</v>
      </c>
      <c r="C2300" s="137" t="s">
        <v>156</v>
      </c>
      <c r="D2300" s="81" t="str">
        <f>IFERROR(IF(C2300="No CAS","",INDEX('DEQ Pollutant List'!$C$7:$C$611,MATCH('5. Pollutant Emissions - MB'!C2300,'DEQ Pollutant List'!$B$7:$B$611,0))),"")</f>
        <v>Formaldehyde</v>
      </c>
      <c r="E2300" s="115"/>
      <c r="F2300" s="138" t="s">
        <v>426</v>
      </c>
      <c r="G2300" s="139" t="s">
        <v>426</v>
      </c>
      <c r="H2300" s="104" t="s">
        <v>464</v>
      </c>
      <c r="I2300" s="102" t="s">
        <v>214</v>
      </c>
      <c r="J2300" s="105">
        <v>1272.7283316570847</v>
      </c>
      <c r="K2300" s="83">
        <v>1272.7283316570847</v>
      </c>
      <c r="L2300" s="102" t="s">
        <v>214</v>
      </c>
      <c r="M2300" s="105">
        <f t="shared" si="40"/>
        <v>3.4869269360468076</v>
      </c>
      <c r="N2300" s="83">
        <f t="shared" si="41"/>
        <v>3.4869269360468076</v>
      </c>
    </row>
    <row r="2301" spans="1:14" x14ac:dyDescent="0.25">
      <c r="A2301" s="79" t="s">
        <v>394</v>
      </c>
      <c r="B2301" s="133" t="s">
        <v>397</v>
      </c>
      <c r="C2301" s="137" t="s">
        <v>429</v>
      </c>
      <c r="D2301" s="81" t="str">
        <f>IFERROR(IF(C2301="No CAS","",INDEX('DEQ Pollutant List'!$C$7:$C$611,MATCH('5. Pollutant Emissions - MB'!C2301,'DEQ Pollutant List'!$B$7:$B$611,0))),"")</f>
        <v>Ethylene glycol monobutyl ether</v>
      </c>
      <c r="E2301" s="115"/>
      <c r="F2301" s="138" t="s">
        <v>426</v>
      </c>
      <c r="G2301" s="139" t="s">
        <v>426</v>
      </c>
      <c r="H2301" s="104" t="s">
        <v>464</v>
      </c>
      <c r="I2301" s="102" t="s">
        <v>214</v>
      </c>
      <c r="J2301" s="105">
        <v>0</v>
      </c>
      <c r="K2301" s="83">
        <v>0</v>
      </c>
      <c r="L2301" s="102" t="s">
        <v>214</v>
      </c>
      <c r="M2301" s="105">
        <f t="shared" si="40"/>
        <v>0</v>
      </c>
      <c r="N2301" s="83">
        <f t="shared" si="41"/>
        <v>0</v>
      </c>
    </row>
    <row r="2302" spans="1:14" x14ac:dyDescent="0.25">
      <c r="A2302" s="79" t="s">
        <v>394</v>
      </c>
      <c r="B2302" s="133" t="s">
        <v>397</v>
      </c>
      <c r="C2302" s="137" t="s">
        <v>430</v>
      </c>
      <c r="D2302" s="81" t="str">
        <f>IFERROR(IF(C2302="No CAS","",INDEX('DEQ Pollutant List'!$C$7:$C$611,MATCH('5. Pollutant Emissions - MB'!C2302,'DEQ Pollutant List'!$B$7:$B$611,0))),"")</f>
        <v>n-Butyl alcohol</v>
      </c>
      <c r="E2302" s="115"/>
      <c r="F2302" s="138" t="s">
        <v>426</v>
      </c>
      <c r="G2302" s="139" t="s">
        <v>426</v>
      </c>
      <c r="H2302" s="104" t="s">
        <v>464</v>
      </c>
      <c r="I2302" s="102" t="s">
        <v>214</v>
      </c>
      <c r="J2302" s="105">
        <v>73180.84835410837</v>
      </c>
      <c r="K2302" s="83">
        <v>73180.84835410837</v>
      </c>
      <c r="L2302" s="102" t="s">
        <v>214</v>
      </c>
      <c r="M2302" s="105">
        <f t="shared" si="40"/>
        <v>200.49547494276266</v>
      </c>
      <c r="N2302" s="83">
        <f t="shared" si="41"/>
        <v>200.49547494276266</v>
      </c>
    </row>
    <row r="2303" spans="1:14" x14ac:dyDescent="0.25">
      <c r="A2303" s="79" t="s">
        <v>394</v>
      </c>
      <c r="B2303" s="133" t="s">
        <v>397</v>
      </c>
      <c r="C2303" s="137" t="s">
        <v>431</v>
      </c>
      <c r="D2303" s="81" t="str">
        <f>IFERROR(IF(C2303="No CAS","",INDEX('DEQ Pollutant List'!$C$7:$C$611,MATCH('5. Pollutant Emissions - MB'!C2303,'DEQ Pollutant List'!$B$7:$B$611,0))),"")</f>
        <v>1,2,4-Trimethylbenzene</v>
      </c>
      <c r="E2303" s="115"/>
      <c r="F2303" s="138" t="s">
        <v>426</v>
      </c>
      <c r="G2303" s="139" t="s">
        <v>426</v>
      </c>
      <c r="H2303" s="104" t="s">
        <v>464</v>
      </c>
      <c r="I2303" s="102" t="s">
        <v>214</v>
      </c>
      <c r="J2303" s="105">
        <v>10919.149468328669</v>
      </c>
      <c r="K2303" s="83">
        <v>10919.149468328669</v>
      </c>
      <c r="L2303" s="102" t="s">
        <v>214</v>
      </c>
      <c r="M2303" s="105">
        <f t="shared" si="40"/>
        <v>29.915477995421011</v>
      </c>
      <c r="N2303" s="83">
        <f t="shared" si="41"/>
        <v>29.915477995421011</v>
      </c>
    </row>
    <row r="2304" spans="1:14" x14ac:dyDescent="0.25">
      <c r="A2304" s="79" t="s">
        <v>394</v>
      </c>
      <c r="B2304" s="133" t="s">
        <v>397</v>
      </c>
      <c r="C2304" s="137" t="s">
        <v>432</v>
      </c>
      <c r="D2304" s="81" t="str">
        <f>IFERROR(IF(C2304="No CAS","",INDEX('DEQ Pollutant List'!$C$7:$C$611,MATCH('5. Pollutant Emissions - MB'!C2304,'DEQ Pollutant List'!$B$7:$B$611,0))),"")</f>
        <v>Propylene glycol monomethyl ether acetate</v>
      </c>
      <c r="E2304" s="115"/>
      <c r="F2304" s="138" t="s">
        <v>426</v>
      </c>
      <c r="G2304" s="139" t="s">
        <v>426</v>
      </c>
      <c r="H2304" s="104" t="s">
        <v>464</v>
      </c>
      <c r="I2304" s="102" t="s">
        <v>214</v>
      </c>
      <c r="J2304" s="105">
        <v>351147.67156664463</v>
      </c>
      <c r="K2304" s="83">
        <v>351147.67156664463</v>
      </c>
      <c r="L2304" s="102" t="s">
        <v>214</v>
      </c>
      <c r="M2304" s="105">
        <f t="shared" si="40"/>
        <v>962.04841525108111</v>
      </c>
      <c r="N2304" s="83">
        <f t="shared" si="41"/>
        <v>962.04841525108111</v>
      </c>
    </row>
    <row r="2305" spans="1:14" x14ac:dyDescent="0.25">
      <c r="A2305" s="79" t="s">
        <v>394</v>
      </c>
      <c r="B2305" s="133" t="s">
        <v>397</v>
      </c>
      <c r="C2305" s="137" t="s">
        <v>178</v>
      </c>
      <c r="D2305" s="81" t="str">
        <f>IFERROR(IF(C2305="No CAS","",INDEX('DEQ Pollutant List'!$C$7:$C$611,MATCH('5. Pollutant Emissions - MB'!C2305,'DEQ Pollutant List'!$B$7:$B$611,0))),"")</f>
        <v>Chromium VI, chromate and dichromate particulate</v>
      </c>
      <c r="E2305" s="115"/>
      <c r="F2305" s="138" t="s">
        <v>426</v>
      </c>
      <c r="G2305" s="139" t="s">
        <v>426</v>
      </c>
      <c r="H2305" s="104" t="s">
        <v>464</v>
      </c>
      <c r="I2305" s="102" t="s">
        <v>214</v>
      </c>
      <c r="J2305" s="105">
        <v>0</v>
      </c>
      <c r="K2305" s="83">
        <v>0</v>
      </c>
      <c r="L2305" s="102" t="s">
        <v>214</v>
      </c>
      <c r="M2305" s="105">
        <f t="shared" si="40"/>
        <v>0</v>
      </c>
      <c r="N2305" s="83">
        <f t="shared" si="41"/>
        <v>0</v>
      </c>
    </row>
    <row r="2306" spans="1:14" x14ac:dyDescent="0.25">
      <c r="A2306" s="79" t="s">
        <v>394</v>
      </c>
      <c r="B2306" s="133" t="s">
        <v>397</v>
      </c>
      <c r="C2306" s="137" t="s">
        <v>425</v>
      </c>
      <c r="D2306" s="81" t="str">
        <f>IFERROR(IF(C2306="No CAS","",INDEX('DEQ Pollutant List'!$C$7:$C$611,MATCH('5. Pollutant Emissions - MB'!C2306,'DEQ Pollutant List'!$B$7:$B$611,0))),"")</f>
        <v>2-Butanone (methyl ethyl ketone)</v>
      </c>
      <c r="E2306" s="115"/>
      <c r="F2306" s="138" t="s">
        <v>426</v>
      </c>
      <c r="G2306" s="139" t="s">
        <v>426</v>
      </c>
      <c r="H2306" s="104" t="s">
        <v>464</v>
      </c>
      <c r="I2306" s="102" t="s">
        <v>214</v>
      </c>
      <c r="J2306" s="105">
        <v>61913.424743742544</v>
      </c>
      <c r="K2306" s="83">
        <v>61913.424743742544</v>
      </c>
      <c r="L2306" s="102" t="s">
        <v>214</v>
      </c>
      <c r="M2306" s="105">
        <f t="shared" si="40"/>
        <v>169.625821215733</v>
      </c>
      <c r="N2306" s="83">
        <f t="shared" si="41"/>
        <v>169.625821215733</v>
      </c>
    </row>
    <row r="2307" spans="1:14" x14ac:dyDescent="0.25">
      <c r="A2307" s="79" t="s">
        <v>394</v>
      </c>
      <c r="B2307" s="133" t="s">
        <v>397</v>
      </c>
      <c r="C2307" s="137" t="s">
        <v>433</v>
      </c>
      <c r="D2307" s="81" t="str">
        <f>IFERROR(IF(C2307="No CAS","",INDEX('DEQ Pollutant List'!$C$7:$C$611,MATCH('5. Pollutant Emissions - MB'!C2307,'DEQ Pollutant List'!$B$7:$B$611,0))),"")</f>
        <v>t-Butyl acetate</v>
      </c>
      <c r="E2307" s="115"/>
      <c r="F2307" s="138" t="s">
        <v>426</v>
      </c>
      <c r="G2307" s="139" t="s">
        <v>426</v>
      </c>
      <c r="H2307" s="104" t="s">
        <v>464</v>
      </c>
      <c r="I2307" s="102" t="s">
        <v>214</v>
      </c>
      <c r="J2307" s="105">
        <v>0</v>
      </c>
      <c r="K2307" s="83">
        <v>0</v>
      </c>
      <c r="L2307" s="102" t="s">
        <v>214</v>
      </c>
      <c r="M2307" s="105">
        <f t="shared" si="40"/>
        <v>0</v>
      </c>
      <c r="N2307" s="83">
        <f t="shared" si="41"/>
        <v>0</v>
      </c>
    </row>
    <row r="2308" spans="1:14" x14ac:dyDescent="0.25">
      <c r="A2308" s="79" t="s">
        <v>394</v>
      </c>
      <c r="B2308" s="133" t="s">
        <v>397</v>
      </c>
      <c r="C2308" s="137" t="s">
        <v>185</v>
      </c>
      <c r="D2308" s="81" t="str">
        <f>IFERROR(IF(C2308="No CAS","",INDEX('DEQ Pollutant List'!$C$7:$C$611,MATCH('5. Pollutant Emissions - MB'!C2308,'DEQ Pollutant List'!$B$7:$B$611,0))),"")</f>
        <v>Mercury and compounds</v>
      </c>
      <c r="E2308" s="115"/>
      <c r="F2308" s="138" t="s">
        <v>426</v>
      </c>
      <c r="G2308" s="139" t="s">
        <v>426</v>
      </c>
      <c r="H2308" s="104" t="s">
        <v>464</v>
      </c>
      <c r="I2308" s="102" t="s">
        <v>214</v>
      </c>
      <c r="J2308" s="105">
        <v>2.0202037010429935E-5</v>
      </c>
      <c r="K2308" s="83">
        <v>2.0202037010429935E-5</v>
      </c>
      <c r="L2308" s="102" t="s">
        <v>214</v>
      </c>
      <c r="M2308" s="105">
        <f t="shared" si="40"/>
        <v>5.5348046603917632E-8</v>
      </c>
      <c r="N2308" s="83">
        <f t="shared" si="41"/>
        <v>5.5348046603917632E-8</v>
      </c>
    </row>
    <row r="2309" spans="1:14" x14ac:dyDescent="0.25">
      <c r="A2309" s="79" t="s">
        <v>394</v>
      </c>
      <c r="B2309" s="133" t="s">
        <v>397</v>
      </c>
      <c r="C2309" s="137" t="s">
        <v>183</v>
      </c>
      <c r="D2309" s="81" t="str">
        <f>IFERROR(IF(C2309="No CAS","",INDEX('DEQ Pollutant List'!$C$7:$C$611,MATCH('5. Pollutant Emissions - MB'!C2309,'DEQ Pollutant List'!$B$7:$B$611,0))),"")</f>
        <v>Lead and compounds</v>
      </c>
      <c r="E2309" s="115"/>
      <c r="F2309" s="138" t="s">
        <v>426</v>
      </c>
      <c r="G2309" s="139" t="s">
        <v>426</v>
      </c>
      <c r="H2309" s="104" t="s">
        <v>464</v>
      </c>
      <c r="I2309" s="102" t="s">
        <v>214</v>
      </c>
      <c r="J2309" s="105">
        <v>0.1515152775782245</v>
      </c>
      <c r="K2309" s="83">
        <v>0.1515152775782245</v>
      </c>
      <c r="L2309" s="102" t="s">
        <v>214</v>
      </c>
      <c r="M2309" s="105">
        <f t="shared" si="40"/>
        <v>4.1511034952938216E-4</v>
      </c>
      <c r="N2309" s="83">
        <f t="shared" si="41"/>
        <v>4.1511034952938216E-4</v>
      </c>
    </row>
    <row r="2310" spans="1:14" x14ac:dyDescent="0.25">
      <c r="A2310" s="79" t="s">
        <v>394</v>
      </c>
      <c r="B2310" s="133" t="s">
        <v>397</v>
      </c>
      <c r="C2310" s="137" t="s">
        <v>424</v>
      </c>
      <c r="D2310" s="81" t="str">
        <f>IFERROR(IF(C2310="No CAS","",INDEX('DEQ Pollutant List'!$C$7:$C$611,MATCH('5. Pollutant Emissions - MB'!C2310,'DEQ Pollutant List'!$B$7:$B$611,0))),"")</f>
        <v>Isopropyl alcohol</v>
      </c>
      <c r="E2310" s="115"/>
      <c r="F2310" s="138" t="s">
        <v>426</v>
      </c>
      <c r="G2310" s="139" t="s">
        <v>426</v>
      </c>
      <c r="H2310" s="104" t="s">
        <v>464</v>
      </c>
      <c r="I2310" s="102" t="s">
        <v>214</v>
      </c>
      <c r="J2310" s="105">
        <v>9509.4571537544689</v>
      </c>
      <c r="K2310" s="83">
        <v>9509.4571537544689</v>
      </c>
      <c r="L2310" s="102" t="s">
        <v>214</v>
      </c>
      <c r="M2310" s="105">
        <f t="shared" si="40"/>
        <v>26.05330727056019</v>
      </c>
      <c r="N2310" s="83">
        <f t="shared" si="41"/>
        <v>26.05330727056019</v>
      </c>
    </row>
    <row r="2311" spans="1:14" x14ac:dyDescent="0.25">
      <c r="A2311" s="79" t="s">
        <v>394</v>
      </c>
      <c r="B2311" s="133" t="s">
        <v>397</v>
      </c>
      <c r="C2311" s="137" t="s">
        <v>420</v>
      </c>
      <c r="D2311" s="81" t="str">
        <f>IFERROR(IF(C2311="No CAS","",INDEX('DEQ Pollutant List'!$C$7:$C$611,MATCH('5. Pollutant Emissions - MB'!C2311,'DEQ Pollutant List'!$B$7:$B$611,0))),"")</f>
        <v>Acetone</v>
      </c>
      <c r="E2311" s="115"/>
      <c r="F2311" s="138" t="s">
        <v>426</v>
      </c>
      <c r="G2311" s="139" t="s">
        <v>426</v>
      </c>
      <c r="H2311" s="104" t="s">
        <v>464</v>
      </c>
      <c r="I2311" s="102" t="s">
        <v>214</v>
      </c>
      <c r="J2311" s="105">
        <v>61079.261835518468</v>
      </c>
      <c r="K2311" s="83">
        <v>61079.261835518468</v>
      </c>
      <c r="L2311" s="102" t="s">
        <v>214</v>
      </c>
      <c r="M2311" s="105">
        <f t="shared" si="40"/>
        <v>167.34044338498211</v>
      </c>
      <c r="N2311" s="83">
        <f t="shared" si="41"/>
        <v>167.34044338498211</v>
      </c>
    </row>
    <row r="2312" spans="1:14" x14ac:dyDescent="0.25">
      <c r="A2312" s="79" t="s">
        <v>394</v>
      </c>
      <c r="B2312" s="133" t="s">
        <v>397</v>
      </c>
      <c r="C2312" s="137" t="s">
        <v>423</v>
      </c>
      <c r="D2312" s="81" t="str">
        <f>IFERROR(IF(C2312="No CAS","",INDEX('DEQ Pollutant List'!$C$7:$C$611,MATCH('5. Pollutant Emissions - MB'!C2312,'DEQ Pollutant List'!$B$7:$B$611,0))),"")</f>
        <v>Propylene glycol monomethyl ether</v>
      </c>
      <c r="E2312" s="115"/>
      <c r="F2312" s="138" t="s">
        <v>426</v>
      </c>
      <c r="G2312" s="139" t="s">
        <v>426</v>
      </c>
      <c r="H2312" s="104" t="s">
        <v>464</v>
      </c>
      <c r="I2312" s="102" t="s">
        <v>214</v>
      </c>
      <c r="J2312" s="105">
        <v>0</v>
      </c>
      <c r="K2312" s="83">
        <v>0</v>
      </c>
      <c r="L2312" s="102" t="s">
        <v>214</v>
      </c>
      <c r="M2312" s="105">
        <f t="shared" si="40"/>
        <v>0</v>
      </c>
      <c r="N2312" s="83">
        <f t="shared" si="41"/>
        <v>0</v>
      </c>
    </row>
    <row r="2313" spans="1:14" x14ac:dyDescent="0.25">
      <c r="A2313" s="79" t="s">
        <v>394</v>
      </c>
      <c r="B2313" s="133" t="s">
        <v>397</v>
      </c>
      <c r="C2313" s="137" t="s">
        <v>179</v>
      </c>
      <c r="D2313" s="81" t="str">
        <f>IFERROR(IF(C2313="No CAS","",INDEX('DEQ Pollutant List'!$C$7:$C$611,MATCH('5. Pollutant Emissions - MB'!C2313,'DEQ Pollutant List'!$B$7:$B$611,0))),"")</f>
        <v>Cobalt and compounds</v>
      </c>
      <c r="E2313" s="115"/>
      <c r="F2313" s="138" t="s">
        <v>426</v>
      </c>
      <c r="G2313" s="139" t="s">
        <v>426</v>
      </c>
      <c r="H2313" s="104" t="s">
        <v>464</v>
      </c>
      <c r="I2313" s="102" t="s">
        <v>214</v>
      </c>
      <c r="J2313" s="105">
        <v>0</v>
      </c>
      <c r="K2313" s="83">
        <v>0</v>
      </c>
      <c r="L2313" s="102" t="s">
        <v>214</v>
      </c>
      <c r="M2313" s="105">
        <f t="shared" si="40"/>
        <v>0</v>
      </c>
      <c r="N2313" s="83">
        <f t="shared" si="41"/>
        <v>0</v>
      </c>
    </row>
    <row r="2314" spans="1:14" x14ac:dyDescent="0.25">
      <c r="A2314" s="79" t="s">
        <v>394</v>
      </c>
      <c r="B2314" s="133" t="s">
        <v>397</v>
      </c>
      <c r="C2314" s="137" t="s">
        <v>434</v>
      </c>
      <c r="D2314" s="81" t="str">
        <f>IFERROR(IF(C2314="No CAS","",INDEX('DEQ Pollutant List'!$C$7:$C$611,MATCH('5. Pollutant Emissions - MB'!C2314,'DEQ Pollutant List'!$B$7:$B$611,0))),"")</f>
        <v>Sulfuric acid</v>
      </c>
      <c r="E2314" s="115"/>
      <c r="F2314" s="138" t="s">
        <v>426</v>
      </c>
      <c r="G2314" s="139" t="s">
        <v>426</v>
      </c>
      <c r="H2314" s="104" t="s">
        <v>464</v>
      </c>
      <c r="I2314" s="102" t="s">
        <v>214</v>
      </c>
      <c r="J2314" s="105">
        <v>1123.9430400000001</v>
      </c>
      <c r="K2314" s="83">
        <v>1123.9430400000001</v>
      </c>
      <c r="L2314" s="102" t="s">
        <v>214</v>
      </c>
      <c r="M2314" s="105">
        <f t="shared" si="40"/>
        <v>3.0792960000000003</v>
      </c>
      <c r="N2314" s="83">
        <f t="shared" si="41"/>
        <v>3.0792960000000003</v>
      </c>
    </row>
    <row r="2315" spans="1:14" x14ac:dyDescent="0.25">
      <c r="A2315" s="79" t="s">
        <v>394</v>
      </c>
      <c r="B2315" s="133" t="s">
        <v>397</v>
      </c>
      <c r="C2315" s="137" t="s">
        <v>435</v>
      </c>
      <c r="D2315" s="81" t="str">
        <f>IFERROR(IF(C2315="No CAS","",INDEX('DEQ Pollutant List'!$C$7:$C$611,MATCH('5. Pollutant Emissions - MB'!C2315,'DEQ Pollutant List'!$B$7:$B$611,0))),"")</f>
        <v>Hexachlorobenzene</v>
      </c>
      <c r="E2315" s="115"/>
      <c r="F2315" s="138" t="s">
        <v>426</v>
      </c>
      <c r="G2315" s="139" t="s">
        <v>426</v>
      </c>
      <c r="H2315" s="104" t="s">
        <v>464</v>
      </c>
      <c r="I2315" s="102" t="s">
        <v>214</v>
      </c>
      <c r="J2315" s="105">
        <v>0</v>
      </c>
      <c r="K2315" s="83">
        <v>0</v>
      </c>
      <c r="L2315" s="102" t="s">
        <v>214</v>
      </c>
      <c r="M2315" s="105">
        <f t="shared" si="40"/>
        <v>0</v>
      </c>
      <c r="N2315" s="83">
        <f t="shared" si="41"/>
        <v>0</v>
      </c>
    </row>
    <row r="2316" spans="1:14" x14ac:dyDescent="0.25">
      <c r="A2316" s="79" t="s">
        <v>394</v>
      </c>
      <c r="B2316" s="133" t="s">
        <v>397</v>
      </c>
      <c r="C2316" s="137" t="s">
        <v>180</v>
      </c>
      <c r="D2316" s="81" t="str">
        <f>IFERROR(IF(C2316="No CAS","",INDEX('DEQ Pollutant List'!$C$7:$C$611,MATCH('5. Pollutant Emissions - MB'!C2316,'DEQ Pollutant List'!$B$7:$B$611,0))),"")</f>
        <v>Copper and compounds</v>
      </c>
      <c r="E2316" s="115"/>
      <c r="F2316" s="138" t="s">
        <v>426</v>
      </c>
      <c r="G2316" s="139" t="s">
        <v>426</v>
      </c>
      <c r="H2316" s="104" t="s">
        <v>464</v>
      </c>
      <c r="I2316" s="102" t="s">
        <v>214</v>
      </c>
      <c r="J2316" s="105">
        <v>0</v>
      </c>
      <c r="K2316" s="83">
        <v>0</v>
      </c>
      <c r="L2316" s="102" t="s">
        <v>214</v>
      </c>
      <c r="M2316" s="105">
        <f t="shared" si="40"/>
        <v>0</v>
      </c>
      <c r="N2316" s="83">
        <f t="shared" si="41"/>
        <v>0</v>
      </c>
    </row>
    <row r="2317" spans="1:14" x14ac:dyDescent="0.25">
      <c r="A2317" s="79" t="s">
        <v>394</v>
      </c>
      <c r="B2317" s="133" t="s">
        <v>397</v>
      </c>
      <c r="C2317" s="137" t="s">
        <v>184</v>
      </c>
      <c r="D2317" s="81" t="str">
        <f>IFERROR(IF(C2317="No CAS","",INDEX('DEQ Pollutant List'!$C$7:$C$611,MATCH('5. Pollutant Emissions - MB'!C2317,'DEQ Pollutant List'!$B$7:$B$611,0))),"")</f>
        <v>Manganese and compounds</v>
      </c>
      <c r="E2317" s="115"/>
      <c r="F2317" s="138" t="s">
        <v>426</v>
      </c>
      <c r="G2317" s="139" t="s">
        <v>426</v>
      </c>
      <c r="H2317" s="104" t="s">
        <v>464</v>
      </c>
      <c r="I2317" s="102" t="s">
        <v>214</v>
      </c>
      <c r="J2317" s="105">
        <v>50.505092526074833</v>
      </c>
      <c r="K2317" s="83">
        <v>50.505092526074833</v>
      </c>
      <c r="L2317" s="102" t="s">
        <v>214</v>
      </c>
      <c r="M2317" s="105">
        <f t="shared" si="40"/>
        <v>0.13837011650979406</v>
      </c>
      <c r="N2317" s="83">
        <f t="shared" si="41"/>
        <v>0.13837011650979406</v>
      </c>
    </row>
    <row r="2318" spans="1:14" x14ac:dyDescent="0.25">
      <c r="A2318" s="79" t="s">
        <v>394</v>
      </c>
      <c r="B2318" s="133" t="s">
        <v>397</v>
      </c>
      <c r="C2318" s="137" t="s">
        <v>436</v>
      </c>
      <c r="D2318" s="81" t="str">
        <f>IFERROR(IF(C2318="No CAS","",INDEX('DEQ Pollutant List'!$C$7:$C$611,MATCH('5. Pollutant Emissions - MB'!C2318,'DEQ Pollutant List'!$B$7:$B$611,0))),"")</f>
        <v>1,2,3-Trimethylbenzene</v>
      </c>
      <c r="E2318" s="115"/>
      <c r="F2318" s="138" t="s">
        <v>426</v>
      </c>
      <c r="G2318" s="139" t="s">
        <v>426</v>
      </c>
      <c r="H2318" s="104" t="s">
        <v>464</v>
      </c>
      <c r="I2318" s="102" t="s">
        <v>214</v>
      </c>
      <c r="J2318" s="105">
        <v>21172.628074281351</v>
      </c>
      <c r="K2318" s="83">
        <v>21172.628074281351</v>
      </c>
      <c r="L2318" s="102" t="s">
        <v>214</v>
      </c>
      <c r="M2318" s="105">
        <f t="shared" si="40"/>
        <v>58.00720020351055</v>
      </c>
      <c r="N2318" s="83">
        <f>K2318/365</f>
        <v>58.00720020351055</v>
      </c>
    </row>
    <row r="2319" spans="1:14" x14ac:dyDescent="0.25">
      <c r="A2319" s="79" t="s">
        <v>394</v>
      </c>
      <c r="B2319" s="133" t="s">
        <v>397</v>
      </c>
      <c r="C2319" s="3" t="s">
        <v>437</v>
      </c>
      <c r="D2319" s="81" t="str">
        <f>IFERROR(IF(C2319="No CAS","",INDEX('DEQ Pollutant List'!$C$7:$C$611,MATCH('5. Pollutant Emissions - MB'!C2319,'DEQ Pollutant List'!$B$7:$B$611,0))),"")</f>
        <v>1,3,5-Trimethylbenzene</v>
      </c>
      <c r="E2319" s="115"/>
      <c r="F2319" s="138" t="s">
        <v>426</v>
      </c>
      <c r="G2319" s="139" t="s">
        <v>426</v>
      </c>
      <c r="H2319" s="104" t="s">
        <v>464</v>
      </c>
      <c r="I2319" s="102" t="s">
        <v>214</v>
      </c>
      <c r="J2319" s="105">
        <v>10919.15</v>
      </c>
      <c r="K2319" s="105">
        <v>10919.15</v>
      </c>
      <c r="L2319" s="102" t="s">
        <v>214</v>
      </c>
      <c r="M2319" s="105">
        <f t="shared" ref="M2319" si="42">J2319/365</f>
        <v>29.915479452054793</v>
      </c>
      <c r="N2319" s="83">
        <f>K2319/365</f>
        <v>29.915479452054793</v>
      </c>
    </row>
    <row r="2320" spans="1:14" x14ac:dyDescent="0.25">
      <c r="A2320" s="79" t="s">
        <v>398</v>
      </c>
      <c r="B2320" s="133" t="s">
        <v>341</v>
      </c>
      <c r="C2320" s="137" t="s">
        <v>191</v>
      </c>
      <c r="D2320" s="81" t="str">
        <f>IFERROR(IF(C2320="No CAS","",INDEX('DEQ Pollutant List'!$C$7:$C$611,MATCH('5. Pollutant Emissions - MB'!C2320,'DEQ Pollutant List'!$B$7:$B$611,0))),"")</f>
        <v>Xylene (mixture), including m-xylene, o-xylene, p-xylene</v>
      </c>
      <c r="E2320" s="115"/>
      <c r="F2320" s="138">
        <v>0</v>
      </c>
      <c r="G2320" s="139">
        <v>5.9999999999999995E-4</v>
      </c>
      <c r="H2320" s="104"/>
      <c r="I2320" s="102" cm="1">
        <f t="array" ref="I2320">((_xlfn.XLOOKUP(B2320,'4. Material Balance Activities'!$C$448:$C$468,'4. Material Balance Activities'!$G$448:$G$468,NA,0,1)-_xlfn.XLOOKUP(B2320,'4. Material Balance Activities'!$C$448:$C$468,'4. Material Balance Activities'!$M$448:$M$468,NA,0,1))*G2320)*(1-F2320)</f>
        <v>0.10464557400000001</v>
      </c>
      <c r="J2320" s="105" t="s">
        <v>214</v>
      </c>
      <c r="K2320" s="83" t="s">
        <v>214</v>
      </c>
      <c r="L2320" s="102" cm="1">
        <f t="array" ref="L2320">((_xlfn.XLOOKUP(B2320,'4. Material Balance Activities'!$C$448:$C$468,'4. Material Balance Activities'!$J$448:$J$468,NA,0,1)-_xlfn.XLOOKUP(B2320,'4. Material Balance Activities'!$C$448:$C$468,'4. Material Balance Activities'!$P$448:$P$468,NA,0,1))*G2320)*(1-F2320)</f>
        <v>4.2195795967741939E-4</v>
      </c>
      <c r="M2320" s="105" t="s">
        <v>214</v>
      </c>
      <c r="N2320" s="83" t="s">
        <v>214</v>
      </c>
    </row>
    <row r="2321" spans="1:14" x14ac:dyDescent="0.25">
      <c r="A2321" s="79" t="s">
        <v>398</v>
      </c>
      <c r="B2321" s="133" t="s">
        <v>341</v>
      </c>
      <c r="C2321" s="137" t="s">
        <v>181</v>
      </c>
      <c r="D2321" s="81" t="str">
        <f>IFERROR(IF(C2321="No CAS","",INDEX('DEQ Pollutant List'!$C$7:$C$611,MATCH('5. Pollutant Emissions - MB'!C2321,'DEQ Pollutant List'!$B$7:$B$611,0))),"")</f>
        <v>Ethyl benzene</v>
      </c>
      <c r="E2321" s="115"/>
      <c r="F2321" s="138">
        <v>0</v>
      </c>
      <c r="G2321" s="139">
        <v>1E-4</v>
      </c>
      <c r="H2321" s="104"/>
      <c r="I2321" s="102" cm="1">
        <f t="array" ref="I2321">((_xlfn.XLOOKUP(B2321,'4. Material Balance Activities'!$C$448:$C$468,'4. Material Balance Activities'!$G$448:$G$468,NA,0,1)-_xlfn.XLOOKUP(B2321,'4. Material Balance Activities'!$C$448:$C$468,'4. Material Balance Activities'!$M$448:$M$468,NA,0,1))*G2321)*(1-F2321)</f>
        <v>1.7440929000000004E-2</v>
      </c>
      <c r="J2321" s="105" t="s">
        <v>214</v>
      </c>
      <c r="K2321" s="83" t="s">
        <v>214</v>
      </c>
      <c r="L2321" s="102" cm="1">
        <f t="array" ref="L2321">((_xlfn.XLOOKUP(B2321,'4. Material Balance Activities'!$C$448:$C$468,'4. Material Balance Activities'!$J$448:$J$468,NA,0,1)-_xlfn.XLOOKUP(B2321,'4. Material Balance Activities'!$C$448:$C$468,'4. Material Balance Activities'!$P$448:$P$468,NA,0,1))*G2321)*(1-F2321)</f>
        <v>7.0326326612903231E-5</v>
      </c>
      <c r="M2321" s="105" t="s">
        <v>214</v>
      </c>
      <c r="N2321" s="83" t="s">
        <v>214</v>
      </c>
    </row>
    <row r="2322" spans="1:14" x14ac:dyDescent="0.25">
      <c r="A2322" s="79" t="s">
        <v>398</v>
      </c>
      <c r="B2322" s="133" t="s">
        <v>341</v>
      </c>
      <c r="C2322" s="137" t="s">
        <v>187</v>
      </c>
      <c r="D2322" s="81" t="str">
        <f>IFERROR(IF(C2322="No CAS","",INDEX('DEQ Pollutant List'!$C$7:$C$611,MATCH('5. Pollutant Emissions - MB'!C2322,'DEQ Pollutant List'!$B$7:$B$611,0))),"")</f>
        <v>Naphthalene</v>
      </c>
      <c r="E2322" s="115"/>
      <c r="F2322" s="138">
        <v>0</v>
      </c>
      <c r="G2322" s="139">
        <v>1.8E-3</v>
      </c>
      <c r="H2322" s="104"/>
      <c r="I2322" s="102" cm="1">
        <f t="array" ref="I2322">((_xlfn.XLOOKUP(B2322,'4. Material Balance Activities'!$C$448:$C$468,'4. Material Balance Activities'!$G$448:$G$468,NA,0,1)-_xlfn.XLOOKUP(B2322,'4. Material Balance Activities'!$C$448:$C$468,'4. Material Balance Activities'!$M$448:$M$468,NA,0,1))*G2322)*(1-F2322)</f>
        <v>0.31393672200000006</v>
      </c>
      <c r="J2322" s="105" t="s">
        <v>214</v>
      </c>
      <c r="K2322" s="83" t="s">
        <v>214</v>
      </c>
      <c r="L2322" s="102" cm="1">
        <f t="array" ref="L2322">((_xlfn.XLOOKUP(B2322,'4. Material Balance Activities'!$C$448:$C$468,'4. Material Balance Activities'!$J$448:$J$468,NA,0,1)-_xlfn.XLOOKUP(B2322,'4. Material Balance Activities'!$C$448:$C$468,'4. Material Balance Activities'!$P$448:$P$468,NA,0,1))*G2322)*(1-F2322)</f>
        <v>1.2658738790322583E-3</v>
      </c>
      <c r="M2322" s="105" t="s">
        <v>214</v>
      </c>
      <c r="N2322" s="83" t="s">
        <v>214</v>
      </c>
    </row>
    <row r="2323" spans="1:14" x14ac:dyDescent="0.25">
      <c r="A2323" s="79" t="s">
        <v>398</v>
      </c>
      <c r="B2323" s="133" t="s">
        <v>343</v>
      </c>
      <c r="C2323" s="137" t="s">
        <v>187</v>
      </c>
      <c r="D2323" s="81" t="str">
        <f>IFERROR(IF(C2323="No CAS","",INDEX('DEQ Pollutant List'!$C$7:$C$611,MATCH('5. Pollutant Emissions - MB'!C2323,'DEQ Pollutant List'!$B$7:$B$611,0))),"")</f>
        <v>Naphthalene</v>
      </c>
      <c r="E2323" s="115"/>
      <c r="F2323" s="138">
        <v>0</v>
      </c>
      <c r="G2323" s="139">
        <v>2.8E-3</v>
      </c>
      <c r="H2323" s="104"/>
      <c r="I2323" s="102" cm="1">
        <f t="array" ref="I2323">((_xlfn.XLOOKUP(B2323,'4. Material Balance Activities'!$C$448:$C$468,'4. Material Balance Activities'!$G$448:$G$468,NA,0,1)-_xlfn.XLOOKUP(B2323,'4. Material Balance Activities'!$C$448:$C$468,'4. Material Balance Activities'!$M$448:$M$468,NA,0,1))*G2323)*(1-F2323)</f>
        <v>6.5945879999999985E-2</v>
      </c>
      <c r="J2323" s="105" t="s">
        <v>214</v>
      </c>
      <c r="K2323" s="83" t="s">
        <v>214</v>
      </c>
      <c r="L2323" s="102" cm="1">
        <f t="array" ref="L2323">((_xlfn.XLOOKUP(B2323,'4. Material Balance Activities'!$C$448:$C$468,'4. Material Balance Activities'!$J$448:$J$468,NA,0,1)-_xlfn.XLOOKUP(B2323,'4. Material Balance Activities'!$C$448:$C$468,'4. Material Balance Activities'!$P$448:$P$468,NA,0,1))*G2323)*(1-F2323)</f>
        <v>2.6591080645161285E-4</v>
      </c>
      <c r="M2323" s="105" t="s">
        <v>214</v>
      </c>
      <c r="N2323" s="83" t="s">
        <v>214</v>
      </c>
    </row>
    <row r="2324" spans="1:14" x14ac:dyDescent="0.25">
      <c r="A2324" s="79" t="s">
        <v>398</v>
      </c>
      <c r="B2324" s="133" t="s">
        <v>344</v>
      </c>
      <c r="C2324" s="137" t="s">
        <v>428</v>
      </c>
      <c r="D2324" s="81" t="str">
        <f>IFERROR(IF(C2324="No CAS","",INDEX('DEQ Pollutant List'!$C$7:$C$611,MATCH('5. Pollutant Emissions - MB'!C2324,'DEQ Pollutant List'!$B$7:$B$611,0))),"")</f>
        <v>Isopropylbenzene (cumene)</v>
      </c>
      <c r="E2324" s="115"/>
      <c r="F2324" s="138">
        <v>0</v>
      </c>
      <c r="G2324" s="139">
        <v>3.0000000000000001E-3</v>
      </c>
      <c r="H2324" s="104"/>
      <c r="I2324" s="102" cm="1">
        <f t="array" ref="I2324">((_xlfn.XLOOKUP(B2324,'4. Material Balance Activities'!$C$140:$C$160,'4. Material Balance Activities'!$G$140:$G$160,NA,0,1)-_xlfn.XLOOKUP(B2324,'4. Material Balance Activities'!$C$140:$C$160,'4. Material Balance Activities'!$M$140:$M$160,NA,0,1))*G2324)*(1-F2324)</f>
        <v>5.2996679999999997E-2</v>
      </c>
      <c r="J2324" s="105" t="s">
        <v>214</v>
      </c>
      <c r="K2324" s="83" t="s">
        <v>214</v>
      </c>
      <c r="L2324" s="102" cm="1">
        <f t="array" ref="L2324">((_xlfn.XLOOKUP(B2324,'4. Material Balance Activities'!$C$140:$C$160,'4. Material Balance Activities'!$J$140:$J$160,NA,0,1)-_xlfn.XLOOKUP(B2324,'4. Material Balance Activities'!$C$140:$C$160,'4. Material Balance Activities'!$P$140:$P$160,NA,0,1))*G2324)*(1-F2324)</f>
        <v>2.1369629032258065E-4</v>
      </c>
      <c r="M2324" s="105" t="s">
        <v>214</v>
      </c>
      <c r="N2324" s="83" t="s">
        <v>214</v>
      </c>
    </row>
    <row r="2325" spans="1:14" x14ac:dyDescent="0.25">
      <c r="A2325" s="79" t="s">
        <v>398</v>
      </c>
      <c r="B2325" s="133" t="s">
        <v>344</v>
      </c>
      <c r="C2325" s="137" t="s">
        <v>431</v>
      </c>
      <c r="D2325" s="81" t="str">
        <f>IFERROR(IF(C2325="No CAS","",INDEX('DEQ Pollutant List'!$C$7:$C$611,MATCH('5. Pollutant Emissions - MB'!C2325,'DEQ Pollutant List'!$B$7:$B$611,0))),"")</f>
        <v>1,2,4-Trimethylbenzene</v>
      </c>
      <c r="E2325" s="115"/>
      <c r="F2325" s="138">
        <v>0</v>
      </c>
      <c r="G2325" s="139">
        <v>3.6900000000000002E-2</v>
      </c>
      <c r="H2325" s="104"/>
      <c r="I2325" s="102" cm="1">
        <f t="array" ref="I2325">((_xlfn.XLOOKUP(B2325,'4. Material Balance Activities'!$C$448:$C$468,'4. Material Balance Activities'!$G$448:$G$468,NA,0,1)-_xlfn.XLOOKUP(B2325,'4. Material Balance Activities'!$C$448:$C$468,'4. Material Balance Activities'!$M$448:$M$468,NA,0,1))*G2325)*(1-F2325)</f>
        <v>0.65185916399999999</v>
      </c>
      <c r="J2325" s="105" t="s">
        <v>214</v>
      </c>
      <c r="K2325" s="83" t="s">
        <v>214</v>
      </c>
      <c r="L2325" s="102" cm="1">
        <f t="array" ref="L2325">((_xlfn.XLOOKUP(B2325,'4. Material Balance Activities'!$C$448:$C$468,'4. Material Balance Activities'!$J$448:$J$468,NA,0,1)-_xlfn.XLOOKUP(B2325,'4. Material Balance Activities'!$C$448:$C$468,'4. Material Balance Activities'!$P$448:$P$468,NA,0,1))*G2325)*(1-F2325)</f>
        <v>2.6284643709677423E-3</v>
      </c>
      <c r="M2325" s="105" t="s">
        <v>214</v>
      </c>
      <c r="N2325" s="83" t="s">
        <v>214</v>
      </c>
    </row>
    <row r="2326" spans="1:14" x14ac:dyDescent="0.25">
      <c r="A2326" s="79" t="s">
        <v>398</v>
      </c>
      <c r="B2326" s="133" t="s">
        <v>344</v>
      </c>
      <c r="C2326" s="137" t="s">
        <v>432</v>
      </c>
      <c r="D2326" s="81" t="str">
        <f>IFERROR(IF(C2326="No CAS","",INDEX('DEQ Pollutant List'!$C$7:$C$611,MATCH('5. Pollutant Emissions - MB'!C2326,'DEQ Pollutant List'!$B$7:$B$611,0))),"")</f>
        <v>Propylene glycol monomethyl ether acetate</v>
      </c>
      <c r="E2326" s="115"/>
      <c r="F2326" s="138">
        <v>0</v>
      </c>
      <c r="G2326" s="139">
        <v>6.0699999999999997E-2</v>
      </c>
      <c r="H2326" s="104"/>
      <c r="I2326" s="102" cm="1">
        <f t="array" ref="I2326">((_xlfn.XLOOKUP(B2326,'4. Material Balance Activities'!$C$448:$C$468,'4. Material Balance Activities'!$G$448:$G$468,NA,0,1)-_xlfn.XLOOKUP(B2326,'4. Material Balance Activities'!$C$448:$C$468,'4. Material Balance Activities'!$M$448:$M$468,NA,0,1))*G2326)*(1-F2326)</f>
        <v>1.072299492</v>
      </c>
      <c r="J2326" s="105" t="s">
        <v>214</v>
      </c>
      <c r="K2326" s="83" t="s">
        <v>214</v>
      </c>
      <c r="L2326" s="102" cm="1">
        <f t="array" ref="L2326">((_xlfn.XLOOKUP(B2326,'4. Material Balance Activities'!$C$448:$C$468,'4. Material Balance Activities'!$J$448:$J$468,NA,0,1)-_xlfn.XLOOKUP(B2326,'4. Material Balance Activities'!$C$448:$C$468,'4. Material Balance Activities'!$P$448:$P$468,NA,0,1))*G2326)*(1-F2326)</f>
        <v>4.3237882741935484E-3</v>
      </c>
      <c r="M2326" s="105" t="s">
        <v>214</v>
      </c>
      <c r="N2326" s="83" t="s">
        <v>214</v>
      </c>
    </row>
    <row r="2327" spans="1:14" x14ac:dyDescent="0.25">
      <c r="A2327" s="79" t="s">
        <v>398</v>
      </c>
      <c r="B2327" s="133" t="s">
        <v>345</v>
      </c>
      <c r="C2327" s="137" t="s">
        <v>428</v>
      </c>
      <c r="D2327" s="81" t="str">
        <f>IFERROR(IF(C2327="No CAS","",INDEX('DEQ Pollutant List'!$C$7:$C$611,MATCH('5. Pollutant Emissions - MB'!C2327,'DEQ Pollutant List'!$B$7:$B$611,0))),"")</f>
        <v>Isopropylbenzene (cumene)</v>
      </c>
      <c r="E2327" s="115"/>
      <c r="F2327" s="138">
        <v>0</v>
      </c>
      <c r="G2327" s="139">
        <v>1E-4</v>
      </c>
      <c r="H2327" s="104"/>
      <c r="I2327" s="102" cm="1">
        <f t="array" ref="I2327">((_xlfn.XLOOKUP(B2327,'4. Material Balance Activities'!$C$448:$C$468,'4. Material Balance Activities'!$G$448:$G$468,NA,0,1)-_xlfn.XLOOKUP(B2327,'4. Material Balance Activities'!$C$448:$C$468,'4. Material Balance Activities'!$M$448:$M$468,NA,0,1))*G2327)*(1-F2327)</f>
        <v>1.150875E-3</v>
      </c>
      <c r="J2327" s="105" t="s">
        <v>214</v>
      </c>
      <c r="K2327" s="83" t="s">
        <v>214</v>
      </c>
      <c r="L2327" s="102" cm="1">
        <f t="array" ref="L2327">((_xlfn.XLOOKUP(B2327,'4. Material Balance Activities'!$C$448:$C$468,'4. Material Balance Activities'!$J$448:$J$468,NA,0,1)-_xlfn.XLOOKUP(B2327,'4. Material Balance Activities'!$C$448:$C$468,'4. Material Balance Activities'!$P$448:$P$468,NA,0,1))*G2327)*(1-F2327)</f>
        <v>4.6406250000000001E-6</v>
      </c>
      <c r="M2327" s="105" t="s">
        <v>214</v>
      </c>
      <c r="N2327" s="83" t="s">
        <v>214</v>
      </c>
    </row>
    <row r="2328" spans="1:14" x14ac:dyDescent="0.25">
      <c r="A2328" s="79" t="s">
        <v>398</v>
      </c>
      <c r="B2328" s="133" t="s">
        <v>345</v>
      </c>
      <c r="C2328" s="137" t="s">
        <v>187</v>
      </c>
      <c r="D2328" s="81" t="str">
        <f>IFERROR(IF(C2328="No CAS","",INDEX('DEQ Pollutant List'!$C$7:$C$611,MATCH('5. Pollutant Emissions - MB'!C2328,'DEQ Pollutant List'!$B$7:$B$611,0))),"")</f>
        <v>Naphthalene</v>
      </c>
      <c r="E2328" s="115"/>
      <c r="F2328" s="138">
        <v>0</v>
      </c>
      <c r="G2328" s="139">
        <v>3.0000000000000001E-3</v>
      </c>
      <c r="H2328" s="104"/>
      <c r="I2328" s="102" cm="1">
        <f t="array" ref="I2328">((_xlfn.XLOOKUP(B2328,'4. Material Balance Activities'!$C$448:$C$468,'4. Material Balance Activities'!$G$448:$G$468,NA,0,1)-_xlfn.XLOOKUP(B2328,'4. Material Balance Activities'!$C$448:$C$468,'4. Material Balance Activities'!$M$448:$M$468,NA,0,1))*G2328)*(1-F2328)</f>
        <v>3.4526250000000001E-2</v>
      </c>
      <c r="J2328" s="105" t="s">
        <v>214</v>
      </c>
      <c r="K2328" s="83" t="s">
        <v>214</v>
      </c>
      <c r="L2328" s="102" cm="1">
        <f t="array" ref="L2328">((_xlfn.XLOOKUP(B2328,'4. Material Balance Activities'!$C$448:$C$468,'4. Material Balance Activities'!$J$448:$J$468,NA,0,1)-_xlfn.XLOOKUP(B2328,'4. Material Balance Activities'!$C$448:$C$468,'4. Material Balance Activities'!$P$448:$P$468,NA,0,1))*G2328)*(1-F2328)</f>
        <v>1.3921874999999999E-4</v>
      </c>
      <c r="M2328" s="105" t="s">
        <v>214</v>
      </c>
      <c r="N2328" s="83" t="s">
        <v>214</v>
      </c>
    </row>
    <row r="2329" spans="1:14" x14ac:dyDescent="0.25">
      <c r="A2329" s="79" t="s">
        <v>398</v>
      </c>
      <c r="B2329" s="133" t="s">
        <v>345</v>
      </c>
      <c r="C2329" s="137" t="s">
        <v>431</v>
      </c>
      <c r="D2329" s="81" t="str">
        <f>IFERROR(IF(C2329="No CAS","",INDEX('DEQ Pollutant List'!$C$7:$C$611,MATCH('5. Pollutant Emissions - MB'!C2329,'DEQ Pollutant List'!$B$7:$B$611,0))),"")</f>
        <v>1,2,4-Trimethylbenzene</v>
      </c>
      <c r="E2329" s="115"/>
      <c r="F2329" s="138">
        <v>0</v>
      </c>
      <c r="G2329" s="139">
        <v>5.6399999999999999E-2</v>
      </c>
      <c r="H2329" s="104"/>
      <c r="I2329" s="102" cm="1">
        <f t="array" ref="I2329">((_xlfn.XLOOKUP(B2329,'4. Material Balance Activities'!$C$448:$C$468,'4. Material Balance Activities'!$G$448:$G$468,NA,0,1)-_xlfn.XLOOKUP(B2329,'4. Material Balance Activities'!$C$448:$C$468,'4. Material Balance Activities'!$M$448:$M$468,NA,0,1))*G2329)*(1-F2329)</f>
        <v>0.64909349999999999</v>
      </c>
      <c r="J2329" s="105" t="s">
        <v>214</v>
      </c>
      <c r="K2329" s="83" t="s">
        <v>214</v>
      </c>
      <c r="L2329" s="102" cm="1">
        <f t="array" ref="L2329">((_xlfn.XLOOKUP(B2329,'4. Material Balance Activities'!$C$448:$C$468,'4. Material Balance Activities'!$J$448:$J$468,NA,0,1)-_xlfn.XLOOKUP(B2329,'4. Material Balance Activities'!$C$448:$C$468,'4. Material Balance Activities'!$P$448:$P$468,NA,0,1))*G2329)*(1-F2329)</f>
        <v>2.6173124999999998E-3</v>
      </c>
      <c r="M2329" s="105" t="s">
        <v>214</v>
      </c>
      <c r="N2329" s="83" t="s">
        <v>214</v>
      </c>
    </row>
    <row r="2330" spans="1:14" x14ac:dyDescent="0.25">
      <c r="A2330" s="79" t="s">
        <v>398</v>
      </c>
      <c r="B2330" s="133" t="s">
        <v>345</v>
      </c>
      <c r="C2330" s="137" t="s">
        <v>432</v>
      </c>
      <c r="D2330" s="81" t="str">
        <f>IFERROR(IF(C2330="No CAS","",INDEX('DEQ Pollutant List'!$C$7:$C$611,MATCH('5. Pollutant Emissions - MB'!C2330,'DEQ Pollutant List'!$B$7:$B$611,0))),"")</f>
        <v>Propylene glycol monomethyl ether acetate</v>
      </c>
      <c r="E2330" s="115"/>
      <c r="F2330" s="138">
        <v>0</v>
      </c>
      <c r="G2330" s="139">
        <v>5.21E-2</v>
      </c>
      <c r="H2330" s="104"/>
      <c r="I2330" s="102" cm="1">
        <f t="array" ref="I2330">((_xlfn.XLOOKUP(B2330,'4. Material Balance Activities'!$C$448:$C$468,'4. Material Balance Activities'!$G$448:$G$468,NA,0,1)-_xlfn.XLOOKUP(B2330,'4. Material Balance Activities'!$C$448:$C$468,'4. Material Balance Activities'!$M$448:$M$468,NA,0,1))*G2330)*(1-F2330)</f>
        <v>0.59960587499999995</v>
      </c>
      <c r="J2330" s="105" t="s">
        <v>214</v>
      </c>
      <c r="K2330" s="83" t="s">
        <v>214</v>
      </c>
      <c r="L2330" s="102" cm="1">
        <f t="array" ref="L2330">((_xlfn.XLOOKUP(B2330,'4. Material Balance Activities'!$C$448:$C$468,'4. Material Balance Activities'!$J$448:$J$468,NA,0,1)-_xlfn.XLOOKUP(B2330,'4. Material Balance Activities'!$C$448:$C$468,'4. Material Balance Activities'!$P$448:$P$468,NA,0,1))*G2330)*(1-F2330)</f>
        <v>2.4177656249999998E-3</v>
      </c>
      <c r="M2330" s="105" t="s">
        <v>214</v>
      </c>
      <c r="N2330" s="83" t="s">
        <v>214</v>
      </c>
    </row>
    <row r="2331" spans="1:14" x14ac:dyDescent="0.25">
      <c r="A2331" s="79" t="s">
        <v>398</v>
      </c>
      <c r="B2331" s="133" t="s">
        <v>346</v>
      </c>
      <c r="C2331" s="137" t="s">
        <v>191</v>
      </c>
      <c r="D2331" s="81" t="str">
        <f>IFERROR(IF(C2331="No CAS","",INDEX('DEQ Pollutant List'!$C$7:$C$611,MATCH('5. Pollutant Emissions - MB'!C2331,'DEQ Pollutant List'!$B$7:$B$611,0))),"")</f>
        <v>Xylene (mixture), including m-xylene, o-xylene, p-xylene</v>
      </c>
      <c r="E2331" s="115"/>
      <c r="F2331" s="138">
        <v>0</v>
      </c>
      <c r="G2331" s="139">
        <v>7.7000000000000002E-3</v>
      </c>
      <c r="H2331" s="104"/>
      <c r="I2331" s="102" cm="1">
        <f t="array" ref="I2331">((_xlfn.XLOOKUP(B2331,'4. Material Balance Activities'!$C$448:$C$468,'4. Material Balance Activities'!$G$448:$G$468,NA,0,1)-_xlfn.XLOOKUP(B2331,'4. Material Balance Activities'!$C$448:$C$468,'4. Material Balance Activities'!$M$448:$M$468,NA,0,1))*G2331)*(1-F2331)</f>
        <v>9.0138163499999993E-2</v>
      </c>
      <c r="J2331" s="105" t="s">
        <v>214</v>
      </c>
      <c r="K2331" s="83" t="s">
        <v>214</v>
      </c>
      <c r="L2331" s="102" cm="1">
        <f t="array" ref="L2331">((_xlfn.XLOOKUP(B2331,'4. Material Balance Activities'!$C$448:$C$468,'4. Material Balance Activities'!$J$448:$J$468,NA,0,1)-_xlfn.XLOOKUP(B2331,'4. Material Balance Activities'!$C$448:$C$468,'4. Material Balance Activities'!$P$448:$P$468,NA,0,1))*G2331)*(1-F2331)</f>
        <v>3.6346033669354839E-4</v>
      </c>
      <c r="M2331" s="105" t="s">
        <v>214</v>
      </c>
      <c r="N2331" s="83" t="s">
        <v>214</v>
      </c>
    </row>
    <row r="2332" spans="1:14" x14ac:dyDescent="0.25">
      <c r="A2332" s="79" t="s">
        <v>398</v>
      </c>
      <c r="B2332" s="133" t="s">
        <v>346</v>
      </c>
      <c r="C2332" s="137" t="s">
        <v>181</v>
      </c>
      <c r="D2332" s="81" t="str">
        <f>IFERROR(IF(C2332="No CAS","",INDEX('DEQ Pollutant List'!$C$7:$C$611,MATCH('5. Pollutant Emissions - MB'!C2332,'DEQ Pollutant List'!$B$7:$B$611,0))),"")</f>
        <v>Ethyl benzene</v>
      </c>
      <c r="E2332" s="115"/>
      <c r="F2332" s="138">
        <v>0</v>
      </c>
      <c r="G2332" s="139">
        <v>6.9999999999999999E-4</v>
      </c>
      <c r="H2332" s="104"/>
      <c r="I2332" s="102" cm="1">
        <f t="array" ref="I2332">((_xlfn.XLOOKUP(B2332,'4. Material Balance Activities'!$C$448:$C$468,'4. Material Balance Activities'!$G$448:$G$468,NA,0,1)-_xlfn.XLOOKUP(B2332,'4. Material Balance Activities'!$C$448:$C$468,'4. Material Balance Activities'!$M$448:$M$468,NA,0,1))*G2332)*(1-F2332)</f>
        <v>8.1943784999999984E-3</v>
      </c>
      <c r="J2332" s="105" t="s">
        <v>214</v>
      </c>
      <c r="K2332" s="83" t="s">
        <v>214</v>
      </c>
      <c r="L2332" s="102" cm="1">
        <f t="array" ref="L2332">((_xlfn.XLOOKUP(B2332,'4. Material Balance Activities'!$C$448:$C$468,'4. Material Balance Activities'!$J$448:$J$468,NA,0,1)-_xlfn.XLOOKUP(B2332,'4. Material Balance Activities'!$C$448:$C$468,'4. Material Balance Activities'!$P$448:$P$468,NA,0,1))*G2332)*(1-F2332)</f>
        <v>3.3041848790322578E-5</v>
      </c>
      <c r="M2332" s="105" t="s">
        <v>214</v>
      </c>
      <c r="N2332" s="83" t="s">
        <v>214</v>
      </c>
    </row>
    <row r="2333" spans="1:14" x14ac:dyDescent="0.25">
      <c r="A2333" s="79" t="s">
        <v>398</v>
      </c>
      <c r="B2333" s="133" t="s">
        <v>346</v>
      </c>
      <c r="C2333" s="137" t="s">
        <v>189</v>
      </c>
      <c r="D2333" s="81" t="str">
        <f>IFERROR(IF(C2333="No CAS","",INDEX('DEQ Pollutant List'!$C$7:$C$611,MATCH('5. Pollutant Emissions - MB'!C2333,'DEQ Pollutant List'!$B$7:$B$611,0))),"")</f>
        <v>Toluene</v>
      </c>
      <c r="E2333" s="115"/>
      <c r="F2333" s="138">
        <v>0</v>
      </c>
      <c r="G2333" s="139">
        <v>1E-4</v>
      </c>
      <c r="H2333" s="104"/>
      <c r="I2333" s="102" cm="1">
        <f t="array" ref="I2333">((_xlfn.XLOOKUP(B2333,'4. Material Balance Activities'!$C$448:$C$468,'4. Material Balance Activities'!$G$448:$G$468,NA,0,1)-_xlfn.XLOOKUP(B2333,'4. Material Balance Activities'!$C$448:$C$468,'4. Material Balance Activities'!$M$448:$M$468,NA,0,1))*G2333)*(1-F2333)</f>
        <v>1.1706255E-3</v>
      </c>
      <c r="J2333" s="105" t="s">
        <v>214</v>
      </c>
      <c r="K2333" s="83" t="s">
        <v>214</v>
      </c>
      <c r="L2333" s="102" cm="1">
        <f t="array" ref="L2333">((_xlfn.XLOOKUP(B2333,'4. Material Balance Activities'!$C$448:$C$468,'4. Material Balance Activities'!$J$448:$J$468,NA,0,1)-_xlfn.XLOOKUP(B2333,'4. Material Balance Activities'!$C$448:$C$468,'4. Material Balance Activities'!$P$448:$P$468,NA,0,1))*G2333)*(1-F2333)</f>
        <v>4.7202641129032257E-6</v>
      </c>
      <c r="M2333" s="105" t="s">
        <v>214</v>
      </c>
      <c r="N2333" s="83" t="s">
        <v>214</v>
      </c>
    </row>
    <row r="2334" spans="1:14" x14ac:dyDescent="0.25">
      <c r="A2334" s="79" t="s">
        <v>398</v>
      </c>
      <c r="B2334" s="133" t="s">
        <v>346</v>
      </c>
      <c r="C2334" s="137" t="s">
        <v>187</v>
      </c>
      <c r="D2334" s="81" t="str">
        <f>IFERROR(IF(C2334="No CAS","",INDEX('DEQ Pollutant List'!$C$7:$C$611,MATCH('5. Pollutant Emissions - MB'!C2334,'DEQ Pollutant List'!$B$7:$B$611,0))),"")</f>
        <v>Naphthalene</v>
      </c>
      <c r="E2334" s="115"/>
      <c r="F2334" s="138">
        <v>0</v>
      </c>
      <c r="G2334" s="139">
        <v>1E-4</v>
      </c>
      <c r="H2334" s="104"/>
      <c r="I2334" s="102" cm="1">
        <f t="array" ref="I2334">((_xlfn.XLOOKUP(B2334,'4. Material Balance Activities'!$C$448:$C$468,'4. Material Balance Activities'!$G$448:$G$468,NA,0,1)-_xlfn.XLOOKUP(B2334,'4. Material Balance Activities'!$C$448:$C$468,'4. Material Balance Activities'!$M$448:$M$468,NA,0,1))*G2334)*(1-F2334)</f>
        <v>1.1706255E-3</v>
      </c>
      <c r="J2334" s="105" t="s">
        <v>214</v>
      </c>
      <c r="K2334" s="83" t="s">
        <v>214</v>
      </c>
      <c r="L2334" s="102" cm="1">
        <f t="array" ref="L2334">((_xlfn.XLOOKUP(B2334,'4. Material Balance Activities'!$C$448:$C$468,'4. Material Balance Activities'!$J$448:$J$468,NA,0,1)-_xlfn.XLOOKUP(B2334,'4. Material Balance Activities'!$C$448:$C$468,'4. Material Balance Activities'!$P$448:$P$468,NA,0,1))*G2334)*(1-F2334)</f>
        <v>4.7202641129032257E-6</v>
      </c>
      <c r="M2334" s="105" t="s">
        <v>214</v>
      </c>
      <c r="N2334" s="83" t="s">
        <v>214</v>
      </c>
    </row>
    <row r="2335" spans="1:14" x14ac:dyDescent="0.25">
      <c r="A2335" s="79" t="s">
        <v>398</v>
      </c>
      <c r="B2335" s="133" t="s">
        <v>346</v>
      </c>
      <c r="C2335" s="137" t="s">
        <v>428</v>
      </c>
      <c r="D2335" s="81" t="str">
        <f>IFERROR(IF(C2335="No CAS","",INDEX('DEQ Pollutant List'!$C$7:$C$611,MATCH('5. Pollutant Emissions - MB'!C2335,'DEQ Pollutant List'!$B$7:$B$611,0))),"")</f>
        <v>Isopropylbenzene (cumene)</v>
      </c>
      <c r="E2335" s="115"/>
      <c r="F2335" s="138">
        <v>0</v>
      </c>
      <c r="G2335" s="139">
        <v>2.2000000000000001E-3</v>
      </c>
      <c r="H2335" s="104"/>
      <c r="I2335" s="102" cm="1">
        <f t="array" ref="I2335">((_xlfn.XLOOKUP(B2335,'4. Material Balance Activities'!$C$448:$C$468,'4. Material Balance Activities'!$G$448:$G$468,NA,0,1)-_xlfn.XLOOKUP(B2335,'4. Material Balance Activities'!$C$448:$C$468,'4. Material Balance Activities'!$M$448:$M$468,NA,0,1))*G2335)*(1-F2335)</f>
        <v>2.5753761E-2</v>
      </c>
      <c r="J2335" s="105" t="s">
        <v>214</v>
      </c>
      <c r="K2335" s="83" t="s">
        <v>214</v>
      </c>
      <c r="L2335" s="102" cm="1">
        <f t="array" ref="L2335">((_xlfn.XLOOKUP(B2335,'4. Material Balance Activities'!$C$448:$C$468,'4. Material Balance Activities'!$J$448:$J$468,NA,0,1)-_xlfn.XLOOKUP(B2335,'4. Material Balance Activities'!$C$448:$C$468,'4. Material Balance Activities'!$P$448:$P$468,NA,0,1))*G2335)*(1-F2335)</f>
        <v>1.0384581048387097E-4</v>
      </c>
      <c r="M2335" s="105" t="s">
        <v>214</v>
      </c>
      <c r="N2335" s="83" t="s">
        <v>214</v>
      </c>
    </row>
    <row r="2336" spans="1:14" x14ac:dyDescent="0.25">
      <c r="A2336" s="79" t="s">
        <v>398</v>
      </c>
      <c r="B2336" s="133" t="s">
        <v>346</v>
      </c>
      <c r="C2336" s="137" t="s">
        <v>429</v>
      </c>
      <c r="D2336" s="81" t="str">
        <f>IFERROR(IF(C2336="No CAS","",INDEX('DEQ Pollutant List'!$C$7:$C$611,MATCH('5. Pollutant Emissions - MB'!C2336,'DEQ Pollutant List'!$B$7:$B$611,0))),"")</f>
        <v>Ethylene glycol monobutyl ether</v>
      </c>
      <c r="E2336" s="115"/>
      <c r="F2336" s="138">
        <v>0</v>
      </c>
      <c r="G2336" s="139">
        <v>2.8999999999999998E-3</v>
      </c>
      <c r="H2336" s="104"/>
      <c r="I2336" s="102" cm="1">
        <f t="array" ref="I2336">((_xlfn.XLOOKUP(B2336,'4. Material Balance Activities'!$C$448:$C$468,'4. Material Balance Activities'!$G$448:$G$468,NA,0,1)-_xlfn.XLOOKUP(B2336,'4. Material Balance Activities'!$C$448:$C$468,'4. Material Balance Activities'!$M$448:$M$468,NA,0,1))*G2336)*(1-F2336)</f>
        <v>3.3948139499999995E-2</v>
      </c>
      <c r="J2336" s="105" t="s">
        <v>214</v>
      </c>
      <c r="K2336" s="83" t="s">
        <v>214</v>
      </c>
      <c r="L2336" s="102" cm="1">
        <f t="array" ref="L2336">((_xlfn.XLOOKUP(B2336,'4. Material Balance Activities'!$C$448:$C$468,'4. Material Balance Activities'!$J$448:$J$468,NA,0,1)-_xlfn.XLOOKUP(B2336,'4. Material Balance Activities'!$C$448:$C$468,'4. Material Balance Activities'!$P$448:$P$468,NA,0,1))*G2336)*(1-F2336)</f>
        <v>1.3688765927419354E-4</v>
      </c>
      <c r="M2336" s="105" t="s">
        <v>214</v>
      </c>
      <c r="N2336" s="83" t="s">
        <v>214</v>
      </c>
    </row>
    <row r="2337" spans="1:14" x14ac:dyDescent="0.25">
      <c r="A2337" s="79" t="s">
        <v>398</v>
      </c>
      <c r="B2337" s="133" t="s">
        <v>346</v>
      </c>
      <c r="C2337" s="137" t="s">
        <v>431</v>
      </c>
      <c r="D2337" s="81" t="str">
        <f>IFERROR(IF(C2337="No CAS","",INDEX('DEQ Pollutant List'!$C$7:$C$611,MATCH('5. Pollutant Emissions - MB'!C2337,'DEQ Pollutant List'!$B$7:$B$611,0))),"")</f>
        <v>1,2,4-Trimethylbenzene</v>
      </c>
      <c r="E2337" s="115"/>
      <c r="F2337" s="138">
        <v>0</v>
      </c>
      <c r="G2337" s="139">
        <v>5.9700000000000003E-2</v>
      </c>
      <c r="H2337" s="104"/>
      <c r="I2337" s="102" cm="1">
        <f t="array" ref="I2337">((_xlfn.XLOOKUP(B2337,'4. Material Balance Activities'!$C$448:$C$468,'4. Material Balance Activities'!$G$448:$G$468,NA,0,1)-_xlfn.XLOOKUP(B2337,'4. Material Balance Activities'!$C$448:$C$468,'4. Material Balance Activities'!$M$448:$M$468,NA,0,1))*G2337)*(1-F2337)</f>
        <v>0.69886342349999997</v>
      </c>
      <c r="J2337" s="105" t="s">
        <v>214</v>
      </c>
      <c r="K2337" s="83" t="s">
        <v>214</v>
      </c>
      <c r="L2337" s="102" cm="1">
        <f t="array" ref="L2337">((_xlfn.XLOOKUP(B2337,'4. Material Balance Activities'!$C$448:$C$468,'4. Material Balance Activities'!$J$448:$J$468,NA,0,1)-_xlfn.XLOOKUP(B2337,'4. Material Balance Activities'!$C$448:$C$468,'4. Material Balance Activities'!$P$448:$P$468,NA,0,1))*G2337)*(1-F2337)</f>
        <v>2.8179976754032256E-3</v>
      </c>
      <c r="M2337" s="105" t="s">
        <v>214</v>
      </c>
      <c r="N2337" s="83" t="s">
        <v>214</v>
      </c>
    </row>
    <row r="2338" spans="1:14" x14ac:dyDescent="0.25">
      <c r="A2338" s="79" t="s">
        <v>398</v>
      </c>
      <c r="B2338" s="133" t="s">
        <v>346</v>
      </c>
      <c r="C2338" s="137" t="s">
        <v>432</v>
      </c>
      <c r="D2338" s="81" t="str">
        <f>IFERROR(IF(C2338="No CAS","",INDEX('DEQ Pollutant List'!$C$7:$C$611,MATCH('5. Pollutant Emissions - MB'!C2338,'DEQ Pollutant List'!$B$7:$B$611,0))),"")</f>
        <v>Propylene glycol monomethyl ether acetate</v>
      </c>
      <c r="E2338" s="115"/>
      <c r="F2338" s="138">
        <v>0</v>
      </c>
      <c r="G2338" s="139">
        <v>2.6200000000000001E-2</v>
      </c>
      <c r="H2338" s="104"/>
      <c r="I2338" s="102" cm="1">
        <f t="array" ref="I2338">((_xlfn.XLOOKUP(B2338,'4. Material Balance Activities'!$C$448:$C$468,'4. Material Balance Activities'!$G$448:$G$468,NA,0,1)-_xlfn.XLOOKUP(B2338,'4. Material Balance Activities'!$C$448:$C$468,'4. Material Balance Activities'!$M$448:$M$468,NA,0,1))*G2338)*(1-F2338)</f>
        <v>0.30670388099999996</v>
      </c>
      <c r="J2338" s="105" t="s">
        <v>214</v>
      </c>
      <c r="K2338" s="83" t="s">
        <v>214</v>
      </c>
      <c r="L2338" s="102" cm="1">
        <f t="array" ref="L2338">((_xlfn.XLOOKUP(B2338,'4. Material Balance Activities'!$C$448:$C$468,'4. Material Balance Activities'!$J$448:$J$468,NA,0,1)-_xlfn.XLOOKUP(B2338,'4. Material Balance Activities'!$C$448:$C$468,'4. Material Balance Activities'!$P$448:$P$468,NA,0,1))*G2338)*(1-F2338)</f>
        <v>1.2367091975806451E-3</v>
      </c>
      <c r="M2338" s="105" t="s">
        <v>214</v>
      </c>
      <c r="N2338" s="83" t="s">
        <v>214</v>
      </c>
    </row>
    <row r="2339" spans="1:14" x14ac:dyDescent="0.25">
      <c r="A2339" s="79" t="s">
        <v>398</v>
      </c>
      <c r="B2339" s="133" t="s">
        <v>347</v>
      </c>
      <c r="C2339" s="137" t="s">
        <v>187</v>
      </c>
      <c r="D2339" s="81" t="str">
        <f>IFERROR(IF(C2339="No CAS","",INDEX('DEQ Pollutant List'!$C$7:$C$611,MATCH('5. Pollutant Emissions - MB'!C2339,'DEQ Pollutant List'!$B$7:$B$611,0))),"")</f>
        <v>Naphthalene</v>
      </c>
      <c r="E2339" s="115"/>
      <c r="F2339" s="138">
        <v>0</v>
      </c>
      <c r="G2339" s="139">
        <v>1E-4</v>
      </c>
      <c r="H2339" s="104"/>
      <c r="I2339" s="102" cm="1">
        <f t="array" ref="I2339">((_xlfn.XLOOKUP(B2339,'4. Material Balance Activities'!$C$448:$C$468,'4. Material Balance Activities'!$G$448:$G$468,NA,0,1)-_xlfn.XLOOKUP(B2339,'4. Material Balance Activities'!$C$448:$C$468,'4. Material Balance Activities'!$M$448:$M$468,NA,0,1))*G2339)*(1-F2339)</f>
        <v>1.3411035000000001E-3</v>
      </c>
      <c r="J2339" s="105" t="s">
        <v>214</v>
      </c>
      <c r="K2339" s="83" t="s">
        <v>214</v>
      </c>
      <c r="L2339" s="102" cm="1">
        <f t="array" ref="L2339">((_xlfn.XLOOKUP(B2339,'4. Material Balance Activities'!$C$448:$C$468,'4. Material Balance Activities'!$J$448:$J$468,NA,0,1)-_xlfn.XLOOKUP(B2339,'4. Material Balance Activities'!$C$448:$C$468,'4. Material Balance Activities'!$P$448:$P$468,NA,0,1))*G2339)*(1-F2339)</f>
        <v>5.4076754032258069E-6</v>
      </c>
      <c r="M2339" s="105" t="s">
        <v>214</v>
      </c>
      <c r="N2339" s="83" t="s">
        <v>214</v>
      </c>
    </row>
    <row r="2340" spans="1:14" x14ac:dyDescent="0.25">
      <c r="A2340" s="79" t="s">
        <v>398</v>
      </c>
      <c r="B2340" s="133" t="s">
        <v>347</v>
      </c>
      <c r="C2340" s="137" t="s">
        <v>428</v>
      </c>
      <c r="D2340" s="81" t="str">
        <f>IFERROR(IF(C2340="No CAS","",INDEX('DEQ Pollutant List'!$C$7:$C$611,MATCH('5. Pollutant Emissions - MB'!C2340,'DEQ Pollutant List'!$B$7:$B$611,0))),"")</f>
        <v>Isopropylbenzene (cumene)</v>
      </c>
      <c r="E2340" s="115"/>
      <c r="F2340" s="138">
        <v>0</v>
      </c>
      <c r="G2340" s="139">
        <v>1.6999999999999999E-3</v>
      </c>
      <c r="H2340" s="104"/>
      <c r="I2340" s="102" cm="1">
        <f t="array" ref="I2340">((_xlfn.XLOOKUP(B2340,'4. Material Balance Activities'!$C$448:$C$468,'4. Material Balance Activities'!$G$448:$G$468,NA,0,1)-_xlfn.XLOOKUP(B2340,'4. Material Balance Activities'!$C$448:$C$468,'4. Material Balance Activities'!$M$448:$M$468,NA,0,1))*G2340)*(1-F2340)</f>
        <v>2.2798759499999998E-2</v>
      </c>
      <c r="J2340" s="105" t="s">
        <v>214</v>
      </c>
      <c r="K2340" s="83" t="s">
        <v>214</v>
      </c>
      <c r="L2340" s="102" cm="1">
        <f t="array" ref="L2340">((_xlfn.XLOOKUP(B2340,'4. Material Balance Activities'!$C$448:$C$468,'4. Material Balance Activities'!$J$448:$J$468,NA,0,1)-_xlfn.XLOOKUP(B2340,'4. Material Balance Activities'!$C$448:$C$468,'4. Material Balance Activities'!$P$448:$P$468,NA,0,1))*G2340)*(1-F2340)</f>
        <v>9.19304818548387E-5</v>
      </c>
      <c r="M2340" s="105" t="s">
        <v>214</v>
      </c>
      <c r="N2340" s="83" t="s">
        <v>214</v>
      </c>
    </row>
    <row r="2341" spans="1:14" x14ac:dyDescent="0.25">
      <c r="A2341" s="79" t="s">
        <v>398</v>
      </c>
      <c r="B2341" s="133" t="s">
        <v>347</v>
      </c>
      <c r="C2341" s="137" t="s">
        <v>431</v>
      </c>
      <c r="D2341" s="81" t="str">
        <f>IFERROR(IF(C2341="No CAS","",INDEX('DEQ Pollutant List'!$C$7:$C$611,MATCH('5. Pollutant Emissions - MB'!C2341,'DEQ Pollutant List'!$B$7:$B$611,0))),"")</f>
        <v>1,2,4-Trimethylbenzene</v>
      </c>
      <c r="E2341" s="115"/>
      <c r="F2341" s="138">
        <v>0</v>
      </c>
      <c r="G2341" s="139">
        <v>4.4499999999999998E-2</v>
      </c>
      <c r="H2341" s="104"/>
      <c r="I2341" s="102" cm="1">
        <f t="array" ref="I2341">((_xlfn.XLOOKUP(B2341,'4. Material Balance Activities'!$C$448:$C$468,'4. Material Balance Activities'!$G$448:$G$468,NA,0,1)-_xlfn.XLOOKUP(B2341,'4. Material Balance Activities'!$C$448:$C$468,'4. Material Balance Activities'!$M$448:$M$468,NA,0,1))*G2341)*(1-F2341)</f>
        <v>0.59679105749999994</v>
      </c>
      <c r="J2341" s="105" t="s">
        <v>214</v>
      </c>
      <c r="K2341" s="83" t="s">
        <v>214</v>
      </c>
      <c r="L2341" s="102" cm="1">
        <f t="array" ref="L2341">((_xlfn.XLOOKUP(B2341,'4. Material Balance Activities'!$C$448:$C$468,'4. Material Balance Activities'!$J$448:$J$468,NA,0,1)-_xlfn.XLOOKUP(B2341,'4. Material Balance Activities'!$C$448:$C$468,'4. Material Balance Activities'!$P$448:$P$468,NA,0,1))*G2341)*(1-F2341)</f>
        <v>2.4064155544354835E-3</v>
      </c>
      <c r="M2341" s="105" t="s">
        <v>214</v>
      </c>
      <c r="N2341" s="83" t="s">
        <v>214</v>
      </c>
    </row>
    <row r="2342" spans="1:14" x14ac:dyDescent="0.25">
      <c r="A2342" s="79" t="s">
        <v>398</v>
      </c>
      <c r="B2342" s="133" t="s">
        <v>347</v>
      </c>
      <c r="C2342" s="137" t="s">
        <v>432</v>
      </c>
      <c r="D2342" s="81" t="str">
        <f>IFERROR(IF(C2342="No CAS","",INDEX('DEQ Pollutant List'!$C$7:$C$611,MATCH('5. Pollutant Emissions - MB'!C2342,'DEQ Pollutant List'!$B$7:$B$611,0))),"")</f>
        <v>Propylene glycol monomethyl ether acetate</v>
      </c>
      <c r="E2342" s="115"/>
      <c r="F2342" s="138">
        <v>0</v>
      </c>
      <c r="G2342" s="139">
        <v>5.5599999999999997E-2</v>
      </c>
      <c r="H2342" s="104"/>
      <c r="I2342" s="102" cm="1">
        <f t="array" ref="I2342">((_xlfn.XLOOKUP(B2342,'4. Material Balance Activities'!$C$448:$C$468,'4. Material Balance Activities'!$G$448:$G$468,NA,0,1)-_xlfn.XLOOKUP(B2342,'4. Material Balance Activities'!$C$448:$C$468,'4. Material Balance Activities'!$M$448:$M$468,NA,0,1))*G2342)*(1-F2342)</f>
        <v>0.745653546</v>
      </c>
      <c r="J2342" s="105" t="s">
        <v>214</v>
      </c>
      <c r="K2342" s="83" t="s">
        <v>214</v>
      </c>
      <c r="L2342" s="102" cm="1">
        <f t="array" ref="L2342">((_xlfn.XLOOKUP(B2342,'4. Material Balance Activities'!$C$448:$C$468,'4. Material Balance Activities'!$J$448:$J$468,NA,0,1)-_xlfn.XLOOKUP(B2342,'4. Material Balance Activities'!$C$448:$C$468,'4. Material Balance Activities'!$P$448:$P$468,NA,0,1))*G2342)*(1-F2342)</f>
        <v>3.0066675241935481E-3</v>
      </c>
      <c r="M2342" s="105" t="s">
        <v>214</v>
      </c>
      <c r="N2342" s="83" t="s">
        <v>214</v>
      </c>
    </row>
    <row r="2343" spans="1:14" x14ac:dyDescent="0.25">
      <c r="A2343" s="79" t="s">
        <v>398</v>
      </c>
      <c r="B2343" s="133" t="s">
        <v>348</v>
      </c>
      <c r="C2343" s="137" t="s">
        <v>191</v>
      </c>
      <c r="D2343" s="81" t="str">
        <f>IFERROR(IF(C2343="No CAS","",INDEX('DEQ Pollutant List'!$C$7:$C$611,MATCH('5. Pollutant Emissions - MB'!C2343,'DEQ Pollutant List'!$B$7:$B$611,0))),"")</f>
        <v>Xylene (mixture), including m-xylene, o-xylene, p-xylene</v>
      </c>
      <c r="E2343" s="115"/>
      <c r="F2343" s="138">
        <v>0</v>
      </c>
      <c r="G2343" s="139">
        <v>0.01</v>
      </c>
      <c r="H2343" s="104"/>
      <c r="I2343" s="102" cm="1">
        <f t="array" ref="I2343">((_xlfn.XLOOKUP(B2343,'4. Material Balance Activities'!$C$448:$C$468,'4. Material Balance Activities'!$G$448:$G$468,NA,0,1)-_xlfn.XLOOKUP(B2343,'4. Material Balance Activities'!$C$448:$C$468,'4. Material Balance Activities'!$M$448:$M$468,NA,0,1))*G2343)*(1-F2343)</f>
        <v>2.3037299999999998</v>
      </c>
      <c r="J2343" s="105" t="s">
        <v>214</v>
      </c>
      <c r="K2343" s="83" t="s">
        <v>214</v>
      </c>
      <c r="L2343" s="102" cm="1">
        <f t="array" ref="L2343">((_xlfn.XLOOKUP(B2343,'4. Material Balance Activities'!$C$448:$C$468,'4. Material Balance Activities'!$J$448:$J$468,NA,0,1)-_xlfn.XLOOKUP(B2343,'4. Material Balance Activities'!$C$448:$C$468,'4. Material Balance Activities'!$P$448:$P$468,NA,0,1))*G2343)*(1-F2343)</f>
        <v>9.2892338709677415E-3</v>
      </c>
      <c r="M2343" s="105" t="s">
        <v>214</v>
      </c>
      <c r="N2343" s="83" t="s">
        <v>214</v>
      </c>
    </row>
    <row r="2344" spans="1:14" x14ac:dyDescent="0.25">
      <c r="A2344" s="79" t="s">
        <v>398</v>
      </c>
      <c r="B2344" s="133" t="s">
        <v>348</v>
      </c>
      <c r="C2344" s="137" t="s">
        <v>181</v>
      </c>
      <c r="D2344" s="81" t="str">
        <f>IFERROR(IF(C2344="No CAS","",INDEX('DEQ Pollutant List'!$C$7:$C$611,MATCH('5. Pollutant Emissions - MB'!C2344,'DEQ Pollutant List'!$B$7:$B$611,0))),"")</f>
        <v>Ethyl benzene</v>
      </c>
      <c r="E2344" s="115"/>
      <c r="F2344" s="138">
        <v>0</v>
      </c>
      <c r="G2344" s="139">
        <v>1E-3</v>
      </c>
      <c r="H2344" s="104"/>
      <c r="I2344" s="102" cm="1">
        <f t="array" ref="I2344">((_xlfn.XLOOKUP(B2344,'4. Material Balance Activities'!$C$448:$C$468,'4. Material Balance Activities'!$G$448:$G$468,NA,0,1)-_xlfn.XLOOKUP(B2344,'4. Material Balance Activities'!$C$448:$C$468,'4. Material Balance Activities'!$M$448:$M$468,NA,0,1))*G2344)*(1-F2344)</f>
        <v>0.23037299999999999</v>
      </c>
      <c r="J2344" s="105" t="s">
        <v>214</v>
      </c>
      <c r="K2344" s="83" t="s">
        <v>214</v>
      </c>
      <c r="L2344" s="102" cm="1">
        <f t="array" ref="L2344">((_xlfn.XLOOKUP(B2344,'4. Material Balance Activities'!$C$448:$C$468,'4. Material Balance Activities'!$J$448:$J$468,NA,0,1)-_xlfn.XLOOKUP(B2344,'4. Material Balance Activities'!$C$448:$C$468,'4. Material Balance Activities'!$P$448:$P$468,NA,0,1))*G2344)*(1-F2344)</f>
        <v>9.2892338709677413E-4</v>
      </c>
      <c r="M2344" s="105" t="s">
        <v>214</v>
      </c>
      <c r="N2344" s="83" t="s">
        <v>214</v>
      </c>
    </row>
    <row r="2345" spans="1:14" x14ac:dyDescent="0.25">
      <c r="A2345" s="79" t="s">
        <v>398</v>
      </c>
      <c r="B2345" s="133" t="s">
        <v>348</v>
      </c>
      <c r="C2345" s="137" t="s">
        <v>179</v>
      </c>
      <c r="D2345" s="81" t="str">
        <f>IFERROR(IF(C2345="No CAS","",INDEX('DEQ Pollutant List'!$C$7:$C$611,MATCH('5. Pollutant Emissions - MB'!C2345,'DEQ Pollutant List'!$B$7:$B$611,0))),"")</f>
        <v>Cobalt and compounds</v>
      </c>
      <c r="E2345" s="115"/>
      <c r="F2345" s="138">
        <f>1-(1-0.75)*(1-0.992)</f>
        <v>0.998</v>
      </c>
      <c r="G2345" s="139">
        <v>1E-3</v>
      </c>
      <c r="H2345" s="104" t="s">
        <v>421</v>
      </c>
      <c r="I2345" s="102" cm="1">
        <f t="array" ref="I2345">((_xlfn.XLOOKUP(B2345,'4. Material Balance Activities'!$C$448:$C$468,'4. Material Balance Activities'!$G$448:$G$468,NA,0,1)-_xlfn.XLOOKUP(B2345,'4. Material Balance Activities'!$C$448:$C$468,'4. Material Balance Activities'!$M$448:$M$468,NA,0,1))*G2345)*(1-F2345)</f>
        <v>4.6074600000000038E-4</v>
      </c>
      <c r="J2345" s="105" t="s">
        <v>214</v>
      </c>
      <c r="K2345" s="83" t="s">
        <v>214</v>
      </c>
      <c r="L2345" s="102" cm="1">
        <f t="array" ref="L2345">((_xlfn.XLOOKUP(B2345,'4. Material Balance Activities'!$C$448:$C$468,'4. Material Balance Activities'!$J$448:$J$468,NA,0,1)-_xlfn.XLOOKUP(B2345,'4. Material Balance Activities'!$C$448:$C$468,'4. Material Balance Activities'!$P$448:$P$468,NA,0,1))*G2345)*(1-F2345)</f>
        <v>1.8578467741935499E-6</v>
      </c>
      <c r="M2345" s="105" t="s">
        <v>214</v>
      </c>
      <c r="N2345" s="83" t="s">
        <v>214</v>
      </c>
    </row>
    <row r="2346" spans="1:14" x14ac:dyDescent="0.25">
      <c r="A2346" s="79" t="s">
        <v>398</v>
      </c>
      <c r="B2346" s="133" t="s">
        <v>349</v>
      </c>
      <c r="C2346" s="137" t="s">
        <v>191</v>
      </c>
      <c r="D2346" s="81" t="str">
        <f>IFERROR(IF(C2346="No CAS","",INDEX('DEQ Pollutant List'!$C$7:$C$611,MATCH('5. Pollutant Emissions - MB'!C2346,'DEQ Pollutant List'!$B$7:$B$611,0))),"")</f>
        <v>Xylene (mixture), including m-xylene, o-xylene, p-xylene</v>
      </c>
      <c r="E2346" s="115"/>
      <c r="F2346" s="138">
        <v>0</v>
      </c>
      <c r="G2346" s="139">
        <v>0.01</v>
      </c>
      <c r="H2346" s="104"/>
      <c r="I2346" s="102" cm="1">
        <f t="array" ref="I2346">((_xlfn.XLOOKUP(B2346,'4. Material Balance Activities'!$C$448:$C$468,'4. Material Balance Activities'!$G$448:$G$468,NA,0,1)-_xlfn.XLOOKUP(B2346,'4. Material Balance Activities'!$C$448:$C$468,'4. Material Balance Activities'!$M$448:$M$468,NA,0,1))*G2346)*(1-F2346)</f>
        <v>4.6718100000000007</v>
      </c>
      <c r="J2346" s="105" t="s">
        <v>214</v>
      </c>
      <c r="K2346" s="83" t="s">
        <v>214</v>
      </c>
      <c r="L2346" s="102" cm="1">
        <f t="array" ref="L2346">((_xlfn.XLOOKUP(B2346,'4. Material Balance Activities'!$C$448:$C$468,'4. Material Balance Activities'!$J$448:$J$468,NA,0,1)-_xlfn.XLOOKUP(B2346,'4. Material Balance Activities'!$C$448:$C$468,'4. Material Balance Activities'!$P$448:$P$468,NA,0,1))*G2346)*(1-F2346)</f>
        <v>1.8837943548387099E-2</v>
      </c>
      <c r="M2346" s="105" t="s">
        <v>214</v>
      </c>
      <c r="N2346" s="83" t="s">
        <v>214</v>
      </c>
    </row>
    <row r="2347" spans="1:14" x14ac:dyDescent="0.25">
      <c r="A2347" s="79" t="s">
        <v>398</v>
      </c>
      <c r="B2347" s="133" t="s">
        <v>349</v>
      </c>
      <c r="C2347" s="137" t="s">
        <v>181</v>
      </c>
      <c r="D2347" s="81" t="str">
        <f>IFERROR(IF(C2347="No CAS","",INDEX('DEQ Pollutant List'!$C$7:$C$611,MATCH('5. Pollutant Emissions - MB'!C2347,'DEQ Pollutant List'!$B$7:$B$611,0))),"")</f>
        <v>Ethyl benzene</v>
      </c>
      <c r="E2347" s="115"/>
      <c r="F2347" s="138">
        <v>0</v>
      </c>
      <c r="G2347" s="139">
        <v>1E-3</v>
      </c>
      <c r="H2347" s="104"/>
      <c r="I2347" s="102" cm="1">
        <f t="array" ref="I2347">((_xlfn.XLOOKUP(B2347,'4. Material Balance Activities'!$C$448:$C$468,'4. Material Balance Activities'!$G$448:$G$468,NA,0,1)-_xlfn.XLOOKUP(B2347,'4. Material Balance Activities'!$C$448:$C$468,'4. Material Balance Activities'!$M$448:$M$468,NA,0,1))*G2347)*(1-F2347)</f>
        <v>0.46718100000000007</v>
      </c>
      <c r="J2347" s="105" t="s">
        <v>214</v>
      </c>
      <c r="K2347" s="83" t="s">
        <v>214</v>
      </c>
      <c r="L2347" s="102" cm="1">
        <f t="array" ref="L2347">((_xlfn.XLOOKUP(B2347,'4. Material Balance Activities'!$C$448:$C$468,'4. Material Balance Activities'!$J$448:$J$468,NA,0,1)-_xlfn.XLOOKUP(B2347,'4. Material Balance Activities'!$C$448:$C$468,'4. Material Balance Activities'!$P$448:$P$468,NA,0,1))*G2347)*(1-F2347)</f>
        <v>1.8837943548387099E-3</v>
      </c>
      <c r="M2347" s="105" t="s">
        <v>214</v>
      </c>
      <c r="N2347" s="83" t="s">
        <v>214</v>
      </c>
    </row>
    <row r="2348" spans="1:14" x14ac:dyDescent="0.25">
      <c r="A2348" s="79" t="s">
        <v>398</v>
      </c>
      <c r="B2348" s="133" t="s">
        <v>350</v>
      </c>
      <c r="C2348" s="137" t="s">
        <v>191</v>
      </c>
      <c r="D2348" s="81" t="str">
        <f>IFERROR(IF(C2348="No CAS","",INDEX('DEQ Pollutant List'!$C$7:$C$611,MATCH('5. Pollutant Emissions - MB'!C2348,'DEQ Pollutant List'!$B$7:$B$611,0))),"")</f>
        <v>Xylene (mixture), including m-xylene, o-xylene, p-xylene</v>
      </c>
      <c r="E2348" s="115"/>
      <c r="F2348" s="138">
        <v>0</v>
      </c>
      <c r="G2348" s="139">
        <v>0.28000000000000003</v>
      </c>
      <c r="H2348" s="104"/>
      <c r="I2348" s="102" cm="1">
        <f t="array" ref="I2348">((_xlfn.XLOOKUP(B2348,'4. Material Balance Activities'!$C$448:$C$468,'4. Material Balance Activities'!$G$448:$G$468,NA,0,1)-_xlfn.XLOOKUP(B2348,'4. Material Balance Activities'!$C$448:$C$468,'4. Material Balance Activities'!$M$448:$M$468,NA,0,1))*G2348)*(1-F2348)</f>
        <v>20.34648</v>
      </c>
      <c r="J2348" s="105" t="s">
        <v>214</v>
      </c>
      <c r="K2348" s="83" t="s">
        <v>214</v>
      </c>
      <c r="L2348" s="102" cm="1">
        <f t="array" ref="L2348">((_xlfn.XLOOKUP(B2348,'4. Material Balance Activities'!$C$448:$C$468,'4. Material Balance Activities'!$J$448:$J$468,NA,0,1)-_xlfn.XLOOKUP(B2348,'4. Material Balance Activities'!$C$448:$C$468,'4. Material Balance Activities'!$P$448:$P$468,NA,0,1))*G2348)*(1-F2348)</f>
        <v>8.2042258064516135E-2</v>
      </c>
      <c r="M2348" s="105" t="s">
        <v>214</v>
      </c>
      <c r="N2348" s="83" t="s">
        <v>214</v>
      </c>
    </row>
    <row r="2349" spans="1:14" x14ac:dyDescent="0.25">
      <c r="A2349" s="79" t="s">
        <v>398</v>
      </c>
      <c r="B2349" s="133" t="s">
        <v>350</v>
      </c>
      <c r="C2349" s="137" t="s">
        <v>181</v>
      </c>
      <c r="D2349" s="81" t="str">
        <f>IFERROR(IF(C2349="No CAS","",INDEX('DEQ Pollutant List'!$C$7:$C$611,MATCH('5. Pollutant Emissions - MB'!C2349,'DEQ Pollutant List'!$B$7:$B$611,0))),"")</f>
        <v>Ethyl benzene</v>
      </c>
      <c r="E2349" s="115"/>
      <c r="F2349" s="138">
        <v>0</v>
      </c>
      <c r="G2349" s="139">
        <v>0.05</v>
      </c>
      <c r="H2349" s="104"/>
      <c r="I2349" s="102" cm="1">
        <f t="array" ref="I2349">((_xlfn.XLOOKUP(B2349,'4. Material Balance Activities'!$C$448:$C$468,'4. Material Balance Activities'!$G$448:$G$468,NA,0,1)-_xlfn.XLOOKUP(B2349,'4. Material Balance Activities'!$C$448:$C$468,'4. Material Balance Activities'!$M$448:$M$468,NA,0,1))*G2349)*(1-F2349)</f>
        <v>3.6333000000000002</v>
      </c>
      <c r="J2349" s="105" t="s">
        <v>214</v>
      </c>
      <c r="K2349" s="83" t="s">
        <v>214</v>
      </c>
      <c r="L2349" s="102" cm="1">
        <f t="array" ref="L2349">((_xlfn.XLOOKUP(B2349,'4. Material Balance Activities'!$C$448:$C$468,'4. Material Balance Activities'!$J$448:$J$468,NA,0,1)-_xlfn.XLOOKUP(B2349,'4. Material Balance Activities'!$C$448:$C$468,'4. Material Balance Activities'!$P$448:$P$468,NA,0,1))*G2349)*(1-F2349)</f>
        <v>1.4650403225806453E-2</v>
      </c>
      <c r="M2349" s="105" t="s">
        <v>214</v>
      </c>
      <c r="N2349" s="83" t="s">
        <v>214</v>
      </c>
    </row>
    <row r="2350" spans="1:14" x14ac:dyDescent="0.25">
      <c r="A2350" s="79" t="s">
        <v>398</v>
      </c>
      <c r="B2350" s="133" t="s">
        <v>350</v>
      </c>
      <c r="C2350" s="137" t="s">
        <v>430</v>
      </c>
      <c r="D2350" s="81" t="str">
        <f>IFERROR(IF(C2350="No CAS","",INDEX('DEQ Pollutant List'!$C$7:$C$611,MATCH('5. Pollutant Emissions - MB'!C2350,'DEQ Pollutant List'!$B$7:$B$611,0))),"")</f>
        <v>n-Butyl alcohol</v>
      </c>
      <c r="E2350" s="115"/>
      <c r="F2350" s="138">
        <v>0</v>
      </c>
      <c r="G2350" s="139">
        <v>0.01</v>
      </c>
      <c r="H2350" s="104"/>
      <c r="I2350" s="102" cm="1">
        <f t="array" ref="I2350">((_xlfn.XLOOKUP(B2350,'4. Material Balance Activities'!$C$448:$C$468,'4. Material Balance Activities'!$G$448:$G$468,NA,0,1)-_xlfn.XLOOKUP(B2350,'4. Material Balance Activities'!$C$448:$C$468,'4. Material Balance Activities'!$M$448:$M$468,NA,0,1))*G2350)*(1-F2350)</f>
        <v>0.72665999999999997</v>
      </c>
      <c r="J2350" s="105" t="s">
        <v>214</v>
      </c>
      <c r="K2350" s="83" t="s">
        <v>214</v>
      </c>
      <c r="L2350" s="102" cm="1">
        <f t="array" ref="L2350">((_xlfn.XLOOKUP(B2350,'4. Material Balance Activities'!$C$448:$C$468,'4. Material Balance Activities'!$J$448:$J$468,NA,0,1)-_xlfn.XLOOKUP(B2350,'4. Material Balance Activities'!$C$448:$C$468,'4. Material Balance Activities'!$P$448:$P$468,NA,0,1))*G2350)*(1-F2350)</f>
        <v>2.9300806451612905E-3</v>
      </c>
      <c r="M2350" s="105" t="s">
        <v>214</v>
      </c>
      <c r="N2350" s="83" t="s">
        <v>214</v>
      </c>
    </row>
    <row r="2351" spans="1:14" x14ac:dyDescent="0.25">
      <c r="A2351" s="79" t="s">
        <v>398</v>
      </c>
      <c r="B2351" s="133" t="s">
        <v>350</v>
      </c>
      <c r="C2351" s="137" t="s">
        <v>432</v>
      </c>
      <c r="D2351" s="81" t="str">
        <f>IFERROR(IF(C2351="No CAS","",INDEX('DEQ Pollutant List'!$C$7:$C$611,MATCH('5. Pollutant Emissions - MB'!C2351,'DEQ Pollutant List'!$B$7:$B$611,0))),"")</f>
        <v>Propylene glycol monomethyl ether acetate</v>
      </c>
      <c r="E2351" s="115"/>
      <c r="F2351" s="138">
        <v>0</v>
      </c>
      <c r="G2351" s="139">
        <v>0.05</v>
      </c>
      <c r="H2351" s="104"/>
      <c r="I2351" s="102" cm="1">
        <f t="array" ref="I2351">((_xlfn.XLOOKUP(B2351,'4. Material Balance Activities'!$C$448:$C$468,'4. Material Balance Activities'!$G$448:$G$468,NA,0,1)-_xlfn.XLOOKUP(B2351,'4. Material Balance Activities'!$C$448:$C$468,'4. Material Balance Activities'!$M$448:$M$468,NA,0,1))*G2351)*(1-F2351)</f>
        <v>3.6333000000000002</v>
      </c>
      <c r="J2351" s="105" t="s">
        <v>214</v>
      </c>
      <c r="K2351" s="83" t="s">
        <v>214</v>
      </c>
      <c r="L2351" s="102" cm="1">
        <f t="array" ref="L2351">((_xlfn.XLOOKUP(B2351,'4. Material Balance Activities'!$C$448:$C$468,'4. Material Balance Activities'!$J$448:$J$468,NA,0,1)-_xlfn.XLOOKUP(B2351,'4. Material Balance Activities'!$C$448:$C$468,'4. Material Balance Activities'!$P$448:$P$468,NA,0,1))*G2351)*(1-F2351)</f>
        <v>1.4650403225806453E-2</v>
      </c>
      <c r="M2351" s="105" t="s">
        <v>214</v>
      </c>
      <c r="N2351" s="83" t="s">
        <v>214</v>
      </c>
    </row>
    <row r="2352" spans="1:14" x14ac:dyDescent="0.25">
      <c r="A2352" s="79" t="s">
        <v>398</v>
      </c>
      <c r="B2352" s="133" t="s">
        <v>351</v>
      </c>
      <c r="C2352" s="137" t="s">
        <v>156</v>
      </c>
      <c r="D2352" s="81" t="str">
        <f>IFERROR(IF(C2352="No CAS","",INDEX('DEQ Pollutant List'!$C$7:$C$611,MATCH('5. Pollutant Emissions - MB'!C2352,'DEQ Pollutant List'!$B$7:$B$611,0))),"")</f>
        <v>Formaldehyde</v>
      </c>
      <c r="E2352" s="115"/>
      <c r="F2352" s="138">
        <v>0</v>
      </c>
      <c r="G2352" s="139">
        <v>1E-3</v>
      </c>
      <c r="H2352" s="104"/>
      <c r="I2352" s="102" cm="1">
        <f t="array" ref="I2352">((_xlfn.XLOOKUP(B2352,'4. Material Balance Activities'!$C$448:$C$468,'4. Material Balance Activities'!$G$448:$G$468,NA,0,1)-_xlfn.XLOOKUP(B2352,'4. Material Balance Activities'!$C$448:$C$468,'4. Material Balance Activities'!$M$448:$M$468,NA,0,1))*G2352)*(1-F2352)</f>
        <v>1.1167199999999999E-2</v>
      </c>
      <c r="J2352" s="105" t="s">
        <v>214</v>
      </c>
      <c r="K2352" s="83" t="s">
        <v>214</v>
      </c>
      <c r="L2352" s="102" cm="1">
        <f t="array" ref="L2352">((_xlfn.XLOOKUP(B2352,'4. Material Balance Activities'!$C$448:$C$468,'4. Material Balance Activities'!$J$448:$J$468,NA,0,1)-_xlfn.XLOOKUP(B2352,'4. Material Balance Activities'!$C$448:$C$468,'4. Material Balance Activities'!$P$448:$P$468,NA,0,1))*G2352)*(1-F2352)</f>
        <v>4.5029032258064504E-5</v>
      </c>
      <c r="M2352" s="105" t="s">
        <v>214</v>
      </c>
      <c r="N2352" s="83" t="s">
        <v>214</v>
      </c>
    </row>
    <row r="2353" spans="1:14" x14ac:dyDescent="0.25">
      <c r="A2353" s="79" t="s">
        <v>398</v>
      </c>
      <c r="B2353" s="133" t="s">
        <v>351</v>
      </c>
      <c r="C2353" s="137" t="s">
        <v>191</v>
      </c>
      <c r="D2353" s="81" t="str">
        <f>IFERROR(IF(C2353="No CAS","",INDEX('DEQ Pollutant List'!$C$7:$C$611,MATCH('5. Pollutant Emissions - MB'!C2353,'DEQ Pollutant List'!$B$7:$B$611,0))),"")</f>
        <v>Xylene (mixture), including m-xylene, o-xylene, p-xylene</v>
      </c>
      <c r="E2353" s="115"/>
      <c r="F2353" s="138">
        <v>0</v>
      </c>
      <c r="G2353" s="139">
        <v>0.28999999999999998</v>
      </c>
      <c r="H2353" s="104"/>
      <c r="I2353" s="102" cm="1">
        <f t="array" ref="I2353">((_xlfn.XLOOKUP(B2353,'4. Material Balance Activities'!$C$448:$C$468,'4. Material Balance Activities'!$G$448:$G$468,NA,0,1)-_xlfn.XLOOKUP(B2353,'4. Material Balance Activities'!$C$448:$C$468,'4. Material Balance Activities'!$M$448:$M$468,NA,0,1))*G2353)*(1-F2353)</f>
        <v>3.2384879999999989</v>
      </c>
      <c r="J2353" s="105" t="s">
        <v>214</v>
      </c>
      <c r="K2353" s="83" t="s">
        <v>214</v>
      </c>
      <c r="L2353" s="102" cm="1">
        <f t="array" ref="L2353">((_xlfn.XLOOKUP(B2353,'4. Material Balance Activities'!$C$448:$C$468,'4. Material Balance Activities'!$J$448:$J$468,NA,0,1)-_xlfn.XLOOKUP(B2353,'4. Material Balance Activities'!$C$448:$C$468,'4. Material Balance Activities'!$P$448:$P$468,NA,0,1))*G2353)*(1-F2353)</f>
        <v>1.3058419354838705E-2</v>
      </c>
      <c r="M2353" s="105" t="s">
        <v>214</v>
      </c>
      <c r="N2353" s="83" t="s">
        <v>214</v>
      </c>
    </row>
    <row r="2354" spans="1:14" x14ac:dyDescent="0.25">
      <c r="A2354" s="79" t="s">
        <v>398</v>
      </c>
      <c r="B2354" s="133" t="s">
        <v>351</v>
      </c>
      <c r="C2354" s="137" t="s">
        <v>181</v>
      </c>
      <c r="D2354" s="81" t="str">
        <f>IFERROR(IF(C2354="No CAS","",INDEX('DEQ Pollutant List'!$C$7:$C$611,MATCH('5. Pollutant Emissions - MB'!C2354,'DEQ Pollutant List'!$B$7:$B$611,0))),"")</f>
        <v>Ethyl benzene</v>
      </c>
      <c r="E2354" s="115"/>
      <c r="F2354" s="138">
        <v>0</v>
      </c>
      <c r="G2354" s="139">
        <v>0.05</v>
      </c>
      <c r="H2354" s="104"/>
      <c r="I2354" s="102" cm="1">
        <f t="array" ref="I2354">((_xlfn.XLOOKUP(B2354,'4. Material Balance Activities'!$C$448:$C$468,'4. Material Balance Activities'!$G$448:$G$468,NA,0,1)-_xlfn.XLOOKUP(B2354,'4. Material Balance Activities'!$C$448:$C$468,'4. Material Balance Activities'!$M$448:$M$468,NA,0,1))*G2354)*(1-F2354)</f>
        <v>0.55835999999999986</v>
      </c>
      <c r="J2354" s="105" t="s">
        <v>214</v>
      </c>
      <c r="K2354" s="83" t="s">
        <v>214</v>
      </c>
      <c r="L2354" s="102" cm="1">
        <f t="array" ref="L2354">((_xlfn.XLOOKUP(B2354,'4. Material Balance Activities'!$C$448:$C$468,'4. Material Balance Activities'!$J$448:$J$468,NA,0,1)-_xlfn.XLOOKUP(B2354,'4. Material Balance Activities'!$C$448:$C$468,'4. Material Balance Activities'!$P$448:$P$468,NA,0,1))*G2354)*(1-F2354)</f>
        <v>2.2514516129032254E-3</v>
      </c>
      <c r="M2354" s="105" t="s">
        <v>214</v>
      </c>
      <c r="N2354" s="83" t="s">
        <v>214</v>
      </c>
    </row>
    <row r="2355" spans="1:14" x14ac:dyDescent="0.25">
      <c r="A2355" s="79" t="s">
        <v>398</v>
      </c>
      <c r="B2355" s="133" t="s">
        <v>351</v>
      </c>
      <c r="C2355" s="137" t="s">
        <v>430</v>
      </c>
      <c r="D2355" s="81" t="str">
        <f>IFERROR(IF(C2355="No CAS","",INDEX('DEQ Pollutant List'!$C$7:$C$611,MATCH('5. Pollutant Emissions - MB'!C2355,'DEQ Pollutant List'!$B$7:$B$611,0))),"")</f>
        <v>n-Butyl alcohol</v>
      </c>
      <c r="E2355" s="115"/>
      <c r="F2355" s="138">
        <v>0</v>
      </c>
      <c r="G2355" s="139">
        <v>0.01</v>
      </c>
      <c r="H2355" s="104"/>
      <c r="I2355" s="102" cm="1">
        <f t="array" ref="I2355">((_xlfn.XLOOKUP(B2355,'4. Material Balance Activities'!$C$448:$C$468,'4. Material Balance Activities'!$G$448:$G$468,NA,0,1)-_xlfn.XLOOKUP(B2355,'4. Material Balance Activities'!$C$448:$C$468,'4. Material Balance Activities'!$M$448:$M$468,NA,0,1))*G2355)*(1-F2355)</f>
        <v>0.11167199999999998</v>
      </c>
      <c r="J2355" s="105" t="s">
        <v>214</v>
      </c>
      <c r="K2355" s="83" t="s">
        <v>214</v>
      </c>
      <c r="L2355" s="102" cm="1">
        <f t="array" ref="L2355">((_xlfn.XLOOKUP(B2355,'4. Material Balance Activities'!$C$448:$C$468,'4. Material Balance Activities'!$J$448:$J$468,NA,0,1)-_xlfn.XLOOKUP(B2355,'4. Material Balance Activities'!$C$448:$C$468,'4. Material Balance Activities'!$P$448:$P$468,NA,0,1))*G2355)*(1-F2355)</f>
        <v>4.5029032258064503E-4</v>
      </c>
      <c r="M2355" s="105" t="s">
        <v>214</v>
      </c>
      <c r="N2355" s="83" t="s">
        <v>214</v>
      </c>
    </row>
    <row r="2356" spans="1:14" x14ac:dyDescent="0.25">
      <c r="A2356" s="79" t="s">
        <v>398</v>
      </c>
      <c r="B2356" s="133" t="s">
        <v>351</v>
      </c>
      <c r="C2356" s="137" t="s">
        <v>432</v>
      </c>
      <c r="D2356" s="81" t="str">
        <f>IFERROR(IF(C2356="No CAS","",INDEX('DEQ Pollutant List'!$C$7:$C$611,MATCH('5. Pollutant Emissions - MB'!C2356,'DEQ Pollutant List'!$B$7:$B$611,0))),"")</f>
        <v>Propylene glycol monomethyl ether acetate</v>
      </c>
      <c r="E2356" s="115"/>
      <c r="F2356" s="138">
        <v>0</v>
      </c>
      <c r="G2356" s="139">
        <v>0.02</v>
      </c>
      <c r="H2356" s="104"/>
      <c r="I2356" s="102" cm="1">
        <f t="array" ref="I2356">((_xlfn.XLOOKUP(B2356,'4. Material Balance Activities'!$C$448:$C$468,'4. Material Balance Activities'!$G$448:$G$468,NA,0,1)-_xlfn.XLOOKUP(B2356,'4. Material Balance Activities'!$C$448:$C$468,'4. Material Balance Activities'!$M$448:$M$468,NA,0,1))*G2356)*(1-F2356)</f>
        <v>0.22334399999999996</v>
      </c>
      <c r="J2356" s="105" t="s">
        <v>214</v>
      </c>
      <c r="K2356" s="83" t="s">
        <v>214</v>
      </c>
      <c r="L2356" s="102" cm="1">
        <f t="array" ref="L2356">((_xlfn.XLOOKUP(B2356,'4. Material Balance Activities'!$C$448:$C$468,'4. Material Balance Activities'!$J$448:$J$468,NA,0,1)-_xlfn.XLOOKUP(B2356,'4. Material Balance Activities'!$C$448:$C$468,'4. Material Balance Activities'!$P$448:$P$468,NA,0,1))*G2356)*(1-F2356)</f>
        <v>9.0058064516129006E-4</v>
      </c>
      <c r="M2356" s="105" t="s">
        <v>214</v>
      </c>
      <c r="N2356" s="83" t="s">
        <v>214</v>
      </c>
    </row>
    <row r="2357" spans="1:14" x14ac:dyDescent="0.25">
      <c r="A2357" s="79" t="s">
        <v>398</v>
      </c>
      <c r="B2357" s="133" t="s">
        <v>352</v>
      </c>
      <c r="C2357" s="137" t="s">
        <v>181</v>
      </c>
      <c r="D2357" s="81" t="str">
        <f>IFERROR(IF(C2357="No CAS","",INDEX('DEQ Pollutant List'!$C$7:$C$611,MATCH('5. Pollutant Emissions - MB'!C2357,'DEQ Pollutant List'!$B$7:$B$611,0))),"")</f>
        <v>Ethyl benzene</v>
      </c>
      <c r="E2357" s="115"/>
      <c r="F2357" s="138">
        <v>0</v>
      </c>
      <c r="G2357" s="139">
        <v>1E-3</v>
      </c>
      <c r="H2357" s="104"/>
      <c r="I2357" s="102" cm="1">
        <f t="array" ref="I2357">((_xlfn.XLOOKUP(B2357,'4. Material Balance Activities'!$C$448:$C$468,'4. Material Balance Activities'!$G$448:$G$468,NA,0,1)-_xlfn.XLOOKUP(B2357,'4. Material Balance Activities'!$C$448:$C$468,'4. Material Balance Activities'!$M$448:$M$468,NA,0,1))*G2357)*(1-F2357)</f>
        <v>0.15280650000000001</v>
      </c>
      <c r="J2357" s="105" t="s">
        <v>214</v>
      </c>
      <c r="K2357" s="83" t="s">
        <v>214</v>
      </c>
      <c r="L2357" s="102" cm="1">
        <f t="array" ref="L2357">((_xlfn.XLOOKUP(B2357,'4. Material Balance Activities'!$C$448:$C$468,'4. Material Balance Activities'!$J$448:$J$468,NA,0,1)-_xlfn.XLOOKUP(B2357,'4. Material Balance Activities'!$C$448:$C$468,'4. Material Balance Activities'!$P$448:$P$468,NA,0,1))*G2357)*(1-F2357)</f>
        <v>6.1615524193548387E-4</v>
      </c>
      <c r="M2357" s="105" t="s">
        <v>214</v>
      </c>
      <c r="N2357" s="83" t="s">
        <v>214</v>
      </c>
    </row>
    <row r="2358" spans="1:14" x14ac:dyDescent="0.25">
      <c r="A2358" s="79" t="s">
        <v>398</v>
      </c>
      <c r="B2358" s="133" t="s">
        <v>353</v>
      </c>
      <c r="C2358" s="137" t="s">
        <v>191</v>
      </c>
      <c r="D2358" s="81" t="str">
        <f>IFERROR(IF(C2358="No CAS","",INDEX('DEQ Pollutant List'!$C$7:$C$611,MATCH('5. Pollutant Emissions - MB'!C2358,'DEQ Pollutant List'!$B$7:$B$611,0))),"")</f>
        <v>Xylene (mixture), including m-xylene, o-xylene, p-xylene</v>
      </c>
      <c r="E2358" s="115"/>
      <c r="F2358" s="138">
        <v>0</v>
      </c>
      <c r="G2358" s="139">
        <v>0.28999999999999998</v>
      </c>
      <c r="H2358" s="104"/>
      <c r="I2358" s="102" cm="1">
        <f t="array" ref="I2358">((_xlfn.XLOOKUP(B2358,'4. Material Balance Activities'!$C$448:$C$468,'4. Material Balance Activities'!$G$448:$G$468,NA,0,1)-_xlfn.XLOOKUP(B2358,'4. Material Balance Activities'!$C$448:$C$468,'4. Material Balance Activities'!$M$448:$M$468,NA,0,1))*G2358)*(1-F2358)</f>
        <v>8.5900320000000008</v>
      </c>
      <c r="J2358" s="105" t="s">
        <v>214</v>
      </c>
      <c r="K2358" s="83" t="s">
        <v>214</v>
      </c>
      <c r="L2358" s="102" cm="1">
        <f t="array" ref="L2358">((_xlfn.XLOOKUP(B2358,'4. Material Balance Activities'!$C$448:$C$468,'4. Material Balance Activities'!$J$448:$J$468,NA,0,1)-_xlfn.XLOOKUP(B2358,'4. Material Balance Activities'!$C$448:$C$468,'4. Material Balance Activities'!$P$448:$P$468,NA,0,1))*G2358)*(1-F2358)</f>
        <v>3.4637225806451614E-2</v>
      </c>
      <c r="M2358" s="105" t="s">
        <v>214</v>
      </c>
      <c r="N2358" s="83" t="s">
        <v>214</v>
      </c>
    </row>
    <row r="2359" spans="1:14" x14ac:dyDescent="0.25">
      <c r="A2359" s="79" t="s">
        <v>398</v>
      </c>
      <c r="B2359" s="133" t="s">
        <v>353</v>
      </c>
      <c r="C2359" s="137" t="s">
        <v>181</v>
      </c>
      <c r="D2359" s="81" t="str">
        <f>IFERROR(IF(C2359="No CAS","",INDEX('DEQ Pollutant List'!$C$7:$C$611,MATCH('5. Pollutant Emissions - MB'!C2359,'DEQ Pollutant List'!$B$7:$B$611,0))),"")</f>
        <v>Ethyl benzene</v>
      </c>
      <c r="E2359" s="115"/>
      <c r="F2359" s="138">
        <v>0</v>
      </c>
      <c r="G2359" s="139">
        <v>0.05</v>
      </c>
      <c r="H2359" s="104"/>
      <c r="I2359" s="102" cm="1">
        <f t="array" ref="I2359">((_xlfn.XLOOKUP(B2359,'4. Material Balance Activities'!$C$448:$C$468,'4. Material Balance Activities'!$G$448:$G$468,NA,0,1)-_xlfn.XLOOKUP(B2359,'4. Material Balance Activities'!$C$448:$C$468,'4. Material Balance Activities'!$M$448:$M$468,NA,0,1))*G2359)*(1-F2359)</f>
        <v>1.4810400000000001</v>
      </c>
      <c r="J2359" s="105" t="s">
        <v>214</v>
      </c>
      <c r="K2359" s="83" t="s">
        <v>214</v>
      </c>
      <c r="L2359" s="102" cm="1">
        <f t="array" ref="L2359">((_xlfn.XLOOKUP(B2359,'4. Material Balance Activities'!$C$448:$C$468,'4. Material Balance Activities'!$J$448:$J$468,NA,0,1)-_xlfn.XLOOKUP(B2359,'4. Material Balance Activities'!$C$448:$C$468,'4. Material Balance Activities'!$P$448:$P$468,NA,0,1))*G2359)*(1-F2359)</f>
        <v>5.9719354838709687E-3</v>
      </c>
      <c r="M2359" s="105" t="s">
        <v>214</v>
      </c>
      <c r="N2359" s="83" t="s">
        <v>214</v>
      </c>
    </row>
    <row r="2360" spans="1:14" x14ac:dyDescent="0.25">
      <c r="A2360" s="79" t="s">
        <v>398</v>
      </c>
      <c r="B2360" s="133" t="s">
        <v>353</v>
      </c>
      <c r="C2360" s="137" t="s">
        <v>156</v>
      </c>
      <c r="D2360" s="81" t="str">
        <f>IFERROR(IF(C2360="No CAS","",INDEX('DEQ Pollutant List'!$C$7:$C$611,MATCH('5. Pollutant Emissions - MB'!C2360,'DEQ Pollutant List'!$B$7:$B$611,0))),"")</f>
        <v>Formaldehyde</v>
      </c>
      <c r="E2360" s="115"/>
      <c r="F2360" s="138">
        <v>0</v>
      </c>
      <c r="G2360" s="139">
        <v>1E-3</v>
      </c>
      <c r="H2360" s="104"/>
      <c r="I2360" s="102" cm="1">
        <f t="array" ref="I2360">((_xlfn.XLOOKUP(B2360,'4. Material Balance Activities'!$C$448:$C$468,'4. Material Balance Activities'!$G$448:$G$468,NA,0,1)-_xlfn.XLOOKUP(B2360,'4. Material Balance Activities'!$C$448:$C$468,'4. Material Balance Activities'!$M$448:$M$468,NA,0,1))*G2360)*(1-F2360)</f>
        <v>2.9620800000000003E-2</v>
      </c>
      <c r="J2360" s="105" t="s">
        <v>214</v>
      </c>
      <c r="K2360" s="83" t="s">
        <v>214</v>
      </c>
      <c r="L2360" s="102" cm="1">
        <f t="array" ref="L2360">((_xlfn.XLOOKUP(B2360,'4. Material Balance Activities'!$C$448:$C$468,'4. Material Balance Activities'!$J$448:$J$468,NA,0,1)-_xlfn.XLOOKUP(B2360,'4. Material Balance Activities'!$C$448:$C$468,'4. Material Balance Activities'!$P$448:$P$468,NA,0,1))*G2360)*(1-F2360)</f>
        <v>1.1943870967741936E-4</v>
      </c>
      <c r="M2360" s="105" t="s">
        <v>214</v>
      </c>
      <c r="N2360" s="83" t="s">
        <v>214</v>
      </c>
    </row>
    <row r="2361" spans="1:14" x14ac:dyDescent="0.25">
      <c r="A2361" s="79" t="s">
        <v>398</v>
      </c>
      <c r="B2361" s="133" t="s">
        <v>353</v>
      </c>
      <c r="C2361" s="137" t="s">
        <v>430</v>
      </c>
      <c r="D2361" s="81" t="str">
        <f>IFERROR(IF(C2361="No CAS","",INDEX('DEQ Pollutant List'!$C$7:$C$611,MATCH('5. Pollutant Emissions - MB'!C2361,'DEQ Pollutant List'!$B$7:$B$611,0))),"")</f>
        <v>n-Butyl alcohol</v>
      </c>
      <c r="E2361" s="115"/>
      <c r="F2361" s="138">
        <v>0</v>
      </c>
      <c r="G2361" s="139">
        <v>0.01</v>
      </c>
      <c r="H2361" s="104"/>
      <c r="I2361" s="102" cm="1">
        <f t="array" ref="I2361">((_xlfn.XLOOKUP(B2361,'4. Material Balance Activities'!$C$448:$C$468,'4. Material Balance Activities'!$G$448:$G$468,NA,0,1)-_xlfn.XLOOKUP(B2361,'4. Material Balance Activities'!$C$448:$C$468,'4. Material Balance Activities'!$M$448:$M$468,NA,0,1))*G2361)*(1-F2361)</f>
        <v>0.29620800000000003</v>
      </c>
      <c r="J2361" s="105" t="s">
        <v>214</v>
      </c>
      <c r="K2361" s="83" t="s">
        <v>214</v>
      </c>
      <c r="L2361" s="102" cm="1">
        <f t="array" ref="L2361">((_xlfn.XLOOKUP(B2361,'4. Material Balance Activities'!$C$448:$C$468,'4. Material Balance Activities'!$J$448:$J$468,NA,0,1)-_xlfn.XLOOKUP(B2361,'4. Material Balance Activities'!$C$448:$C$468,'4. Material Balance Activities'!$P$448:$P$468,NA,0,1))*G2361)*(1-F2361)</f>
        <v>1.1943870967741936E-3</v>
      </c>
      <c r="M2361" s="105" t="s">
        <v>214</v>
      </c>
      <c r="N2361" s="83" t="s">
        <v>214</v>
      </c>
    </row>
    <row r="2362" spans="1:14" x14ac:dyDescent="0.25">
      <c r="A2362" s="79" t="s">
        <v>398</v>
      </c>
      <c r="B2362" s="133" t="s">
        <v>353</v>
      </c>
      <c r="C2362" s="137" t="s">
        <v>432</v>
      </c>
      <c r="D2362" s="81" t="str">
        <f>IFERROR(IF(C2362="No CAS","",INDEX('DEQ Pollutant List'!$C$7:$C$611,MATCH('5. Pollutant Emissions - MB'!C2362,'DEQ Pollutant List'!$B$7:$B$611,0))),"")</f>
        <v>Propylene glycol monomethyl ether acetate</v>
      </c>
      <c r="E2362" s="115"/>
      <c r="F2362" s="138">
        <v>0</v>
      </c>
      <c r="G2362" s="139">
        <v>0.03</v>
      </c>
      <c r="H2362" s="104"/>
      <c r="I2362" s="102" cm="1">
        <f t="array" ref="I2362">((_xlfn.XLOOKUP(B2362,'4. Material Balance Activities'!$C$448:$C$468,'4. Material Balance Activities'!$G$448:$G$468,NA,0,1)-_xlfn.XLOOKUP(B2362,'4. Material Balance Activities'!$C$448:$C$468,'4. Material Balance Activities'!$M$448:$M$468,NA,0,1))*G2362)*(1-F2362)</f>
        <v>0.88862400000000008</v>
      </c>
      <c r="J2362" s="105" t="s">
        <v>214</v>
      </c>
      <c r="K2362" s="83" t="s">
        <v>214</v>
      </c>
      <c r="L2362" s="102" cm="1">
        <f t="array" ref="L2362">((_xlfn.XLOOKUP(B2362,'4. Material Balance Activities'!$C$448:$C$468,'4. Material Balance Activities'!$J$448:$J$468,NA,0,1)-_xlfn.XLOOKUP(B2362,'4. Material Balance Activities'!$C$448:$C$468,'4. Material Balance Activities'!$P$448:$P$468,NA,0,1))*G2362)*(1-F2362)</f>
        <v>3.5831612903225807E-3</v>
      </c>
      <c r="M2362" s="105" t="s">
        <v>214</v>
      </c>
      <c r="N2362" s="83" t="s">
        <v>214</v>
      </c>
    </row>
    <row r="2363" spans="1:14" x14ac:dyDescent="0.25">
      <c r="A2363" s="79" t="s">
        <v>398</v>
      </c>
      <c r="B2363" s="133" t="s">
        <v>354</v>
      </c>
      <c r="C2363" s="137" t="s">
        <v>438</v>
      </c>
      <c r="D2363" s="81" t="str">
        <f>IFERROR(IF(C2363="No CAS","",INDEX('DEQ Pollutant List'!$C$7:$C$611,MATCH('5. Pollutant Emissions - MB'!C2363,'DEQ Pollutant List'!$B$7:$B$611,0))),"")</f>
        <v>m-Xylene</v>
      </c>
      <c r="E2363" s="115"/>
      <c r="F2363" s="138">
        <v>0</v>
      </c>
      <c r="G2363" s="139">
        <v>0.35</v>
      </c>
      <c r="H2363" s="104"/>
      <c r="I2363" s="102" cm="1">
        <f t="array" ref="I2363">((_xlfn.XLOOKUP(B2363,'4. Material Balance Activities'!$C$448:$C$468,'4. Material Balance Activities'!$G$448:$G$468,NA,0,1)-_xlfn.XLOOKUP(B2363,'4. Material Balance Activities'!$C$448:$C$468,'4. Material Balance Activities'!$M$448:$M$468,NA,0,1))*G2363)*(1-F2363)</f>
        <v>7.2868949999999986</v>
      </c>
      <c r="J2363" s="105" t="s">
        <v>214</v>
      </c>
      <c r="K2363" s="83" t="s">
        <v>214</v>
      </c>
      <c r="L2363" s="102" cm="1">
        <f t="array" ref="L2363">((_xlfn.XLOOKUP(B2363,'4. Material Balance Activities'!$C$448:$C$468,'4. Material Balance Activities'!$J$448:$J$468,NA,0,1)-_xlfn.XLOOKUP(B2363,'4. Material Balance Activities'!$C$448:$C$468,'4. Material Balance Activities'!$P$448:$P$468,NA,0,1))*G2363)*(1-F2363)</f>
        <v>2.9382641129032251E-2</v>
      </c>
      <c r="M2363" s="105" t="s">
        <v>214</v>
      </c>
      <c r="N2363" s="83" t="s">
        <v>214</v>
      </c>
    </row>
    <row r="2364" spans="1:14" x14ac:dyDescent="0.25">
      <c r="A2364" s="79" t="s">
        <v>398</v>
      </c>
      <c r="B2364" s="133" t="s">
        <v>354</v>
      </c>
      <c r="C2364" s="137" t="s">
        <v>156</v>
      </c>
      <c r="D2364" s="81" t="str">
        <f>IFERROR(IF(C2364="No CAS","",INDEX('DEQ Pollutant List'!$C$7:$C$611,MATCH('5. Pollutant Emissions - MB'!C2364,'DEQ Pollutant List'!$B$7:$B$611,0))),"")</f>
        <v>Formaldehyde</v>
      </c>
      <c r="E2364" s="115"/>
      <c r="F2364" s="138">
        <v>0</v>
      </c>
      <c r="G2364" s="139">
        <v>1E-3</v>
      </c>
      <c r="H2364" s="104"/>
      <c r="I2364" s="102" cm="1">
        <f t="array" ref="I2364">((_xlfn.XLOOKUP(B2364,'4. Material Balance Activities'!$C$448:$C$468,'4. Material Balance Activities'!$G$448:$G$468,NA,0,1)-_xlfn.XLOOKUP(B2364,'4. Material Balance Activities'!$C$448:$C$468,'4. Material Balance Activities'!$M$448:$M$468,NA,0,1))*G2364)*(1-F2364)</f>
        <v>2.0819699999999997E-2</v>
      </c>
      <c r="J2364" s="105" t="s">
        <v>214</v>
      </c>
      <c r="K2364" s="83" t="s">
        <v>214</v>
      </c>
      <c r="L2364" s="102" cm="1">
        <f t="array" ref="L2364">((_xlfn.XLOOKUP(B2364,'4. Material Balance Activities'!$C$448:$C$468,'4. Material Balance Activities'!$J$448:$J$468,NA,0,1)-_xlfn.XLOOKUP(B2364,'4. Material Balance Activities'!$C$448:$C$468,'4. Material Balance Activities'!$P$448:$P$468,NA,0,1))*G2364)*(1-F2364)</f>
        <v>8.3950403225806444E-5</v>
      </c>
      <c r="M2364" s="105" t="s">
        <v>214</v>
      </c>
      <c r="N2364" s="83" t="s">
        <v>214</v>
      </c>
    </row>
    <row r="2365" spans="1:14" x14ac:dyDescent="0.25">
      <c r="A2365" s="79" t="s">
        <v>398</v>
      </c>
      <c r="B2365" s="133" t="s">
        <v>354</v>
      </c>
      <c r="C2365" s="137" t="s">
        <v>430</v>
      </c>
      <c r="D2365" s="81" t="str">
        <f>IFERROR(IF(C2365="No CAS","",INDEX('DEQ Pollutant List'!$C$7:$C$611,MATCH('5. Pollutant Emissions - MB'!C2365,'DEQ Pollutant List'!$B$7:$B$611,0))),"")</f>
        <v>n-Butyl alcohol</v>
      </c>
      <c r="E2365" s="115"/>
      <c r="F2365" s="138">
        <v>0</v>
      </c>
      <c r="G2365" s="139">
        <v>1.7000000000000001E-2</v>
      </c>
      <c r="H2365" s="104"/>
      <c r="I2365" s="102" cm="1">
        <f t="array" ref="I2365">((_xlfn.XLOOKUP(B2365,'4. Material Balance Activities'!$C$448:$C$468,'4. Material Balance Activities'!$G$448:$G$468,NA,0,1)-_xlfn.XLOOKUP(B2365,'4. Material Balance Activities'!$C$448:$C$468,'4. Material Balance Activities'!$M$448:$M$468,NA,0,1))*G2365)*(1-F2365)</f>
        <v>0.3539349</v>
      </c>
      <c r="J2365" s="105" t="s">
        <v>214</v>
      </c>
      <c r="K2365" s="83" t="s">
        <v>214</v>
      </c>
      <c r="L2365" s="102" cm="1">
        <f t="array" ref="L2365">((_xlfn.XLOOKUP(B2365,'4. Material Balance Activities'!$C$448:$C$468,'4. Material Balance Activities'!$J$448:$J$468,NA,0,1)-_xlfn.XLOOKUP(B2365,'4. Material Balance Activities'!$C$448:$C$468,'4. Material Balance Activities'!$P$448:$P$468,NA,0,1))*G2365)*(1-F2365)</f>
        <v>1.4271568548387095E-3</v>
      </c>
      <c r="M2365" s="105" t="s">
        <v>214</v>
      </c>
      <c r="N2365" s="83" t="s">
        <v>214</v>
      </c>
    </row>
    <row r="2366" spans="1:14" x14ac:dyDescent="0.25">
      <c r="A2366" s="79" t="s">
        <v>398</v>
      </c>
      <c r="B2366" s="133" t="s">
        <v>354</v>
      </c>
      <c r="C2366" s="137" t="s">
        <v>432</v>
      </c>
      <c r="D2366" s="81" t="str">
        <f>IFERROR(IF(C2366="No CAS","",INDEX('DEQ Pollutant List'!$C$7:$C$611,MATCH('5. Pollutant Emissions - MB'!C2366,'DEQ Pollutant List'!$B$7:$B$611,0))),"")</f>
        <v>Propylene glycol monomethyl ether acetate</v>
      </c>
      <c r="E2366" s="115"/>
      <c r="F2366" s="138">
        <v>0</v>
      </c>
      <c r="G2366" s="139">
        <v>0.1</v>
      </c>
      <c r="H2366" s="104"/>
      <c r="I2366" s="102" cm="1">
        <f t="array" ref="I2366">((_xlfn.XLOOKUP(B2366,'4. Material Balance Activities'!$C$448:$C$468,'4. Material Balance Activities'!$G$448:$G$468,NA,0,1)-_xlfn.XLOOKUP(B2366,'4. Material Balance Activities'!$C$448:$C$468,'4. Material Balance Activities'!$M$448:$M$468,NA,0,1))*G2366)*(1-F2366)</f>
        <v>2.0819699999999997</v>
      </c>
      <c r="J2366" s="105" t="s">
        <v>214</v>
      </c>
      <c r="K2366" s="83" t="s">
        <v>214</v>
      </c>
      <c r="L2366" s="102" cm="1">
        <f t="array" ref="L2366">((_xlfn.XLOOKUP(B2366,'4. Material Balance Activities'!$C$448:$C$468,'4. Material Balance Activities'!$J$448:$J$468,NA,0,1)-_xlfn.XLOOKUP(B2366,'4. Material Balance Activities'!$C$448:$C$468,'4. Material Balance Activities'!$P$448:$P$468,NA,0,1))*G2366)*(1-F2366)</f>
        <v>8.3950403225806439E-3</v>
      </c>
      <c r="M2366" s="105" t="s">
        <v>214</v>
      </c>
      <c r="N2366" s="83" t="s">
        <v>214</v>
      </c>
    </row>
    <row r="2367" spans="1:14" x14ac:dyDescent="0.25">
      <c r="A2367" s="79" t="s">
        <v>398</v>
      </c>
      <c r="B2367" s="133" t="s">
        <v>354</v>
      </c>
      <c r="C2367" s="137" t="s">
        <v>181</v>
      </c>
      <c r="D2367" s="81" t="str">
        <f>IFERROR(IF(C2367="No CAS","",INDEX('DEQ Pollutant List'!$C$7:$C$611,MATCH('5. Pollutant Emissions - MB'!C2367,'DEQ Pollutant List'!$B$7:$B$611,0))),"")</f>
        <v>Ethyl benzene</v>
      </c>
      <c r="E2367" s="115"/>
      <c r="F2367" s="138">
        <v>0</v>
      </c>
      <c r="G2367" s="139">
        <v>1E-3</v>
      </c>
      <c r="H2367" s="104"/>
      <c r="I2367" s="102" cm="1">
        <f t="array" ref="I2367">((_xlfn.XLOOKUP(B2367,'4. Material Balance Activities'!$C$448:$C$468,'4. Material Balance Activities'!$G$448:$G$468,NA,0,1)-_xlfn.XLOOKUP(B2367,'4. Material Balance Activities'!$C$448:$C$468,'4. Material Balance Activities'!$M$448:$M$468,NA,0,1))*G2367)*(1-F2367)</f>
        <v>2.0819699999999997E-2</v>
      </c>
      <c r="J2367" s="105" t="s">
        <v>214</v>
      </c>
      <c r="K2367" s="83" t="s">
        <v>214</v>
      </c>
      <c r="L2367" s="102" cm="1">
        <f t="array" ref="L2367">((_xlfn.XLOOKUP(B2367,'4. Material Balance Activities'!$C$448:$C$468,'4. Material Balance Activities'!$J$448:$J$468,NA,0,1)-_xlfn.XLOOKUP(B2367,'4. Material Balance Activities'!$C$448:$C$468,'4. Material Balance Activities'!$P$448:$P$468,NA,0,1))*G2367)*(1-F2367)</f>
        <v>8.3950403225806444E-5</v>
      </c>
      <c r="M2367" s="105" t="s">
        <v>214</v>
      </c>
      <c r="N2367" s="83" t="s">
        <v>214</v>
      </c>
    </row>
    <row r="2368" spans="1:14" x14ac:dyDescent="0.25">
      <c r="A2368" s="79" t="s">
        <v>398</v>
      </c>
      <c r="B2368" s="133" t="s">
        <v>354</v>
      </c>
      <c r="C2368" s="137" t="s">
        <v>179</v>
      </c>
      <c r="D2368" s="81" t="str">
        <f>IFERROR(IF(C2368="No CAS","",INDEX('DEQ Pollutant List'!$C$7:$C$611,MATCH('5. Pollutant Emissions - MB'!C2368,'DEQ Pollutant List'!$B$7:$B$611,0))),"")</f>
        <v>Cobalt and compounds</v>
      </c>
      <c r="E2368" s="115"/>
      <c r="F2368" s="138">
        <f>1-(1-0.75)*(1-0.992)</f>
        <v>0.998</v>
      </c>
      <c r="G2368" s="139">
        <v>1E-3</v>
      </c>
      <c r="H2368" s="104" t="s">
        <v>421</v>
      </c>
      <c r="I2368" s="102" cm="1">
        <f t="array" ref="I2368">((_xlfn.XLOOKUP(B2368,'4. Material Balance Activities'!$C$448:$C$468,'4. Material Balance Activities'!$G$448:$G$468,NA,0,1)-_xlfn.XLOOKUP(B2368,'4. Material Balance Activities'!$C$448:$C$468,'4. Material Balance Activities'!$M$448:$M$468,NA,0,1))*G2368)*(1-F2368)</f>
        <v>4.1639400000000027E-5</v>
      </c>
      <c r="J2368" s="105" t="s">
        <v>214</v>
      </c>
      <c r="K2368" s="83" t="s">
        <v>214</v>
      </c>
      <c r="L2368" s="102" cm="1">
        <f t="array" ref="L2368">((_xlfn.XLOOKUP(B2368,'4. Material Balance Activities'!$C$448:$C$468,'4. Material Balance Activities'!$J$448:$J$468,NA,0,1)-_xlfn.XLOOKUP(B2368,'4. Material Balance Activities'!$C$448:$C$468,'4. Material Balance Activities'!$P$448:$P$468,NA,0,1))*G2368)*(1-F2368)</f>
        <v>1.6790080645161303E-7</v>
      </c>
      <c r="M2368" s="105" t="s">
        <v>214</v>
      </c>
      <c r="N2368" s="83" t="s">
        <v>214</v>
      </c>
    </row>
    <row r="2369" spans="1:14" x14ac:dyDescent="0.25">
      <c r="A2369" s="79" t="s">
        <v>398</v>
      </c>
      <c r="B2369" s="133" t="s">
        <v>355</v>
      </c>
      <c r="C2369" s="137" t="s">
        <v>191</v>
      </c>
      <c r="D2369" s="81" t="str">
        <f>IFERROR(IF(C2369="No CAS","",INDEX('DEQ Pollutant List'!$C$7:$C$611,MATCH('5. Pollutant Emissions - MB'!C2369,'DEQ Pollutant List'!$B$7:$B$611,0))),"")</f>
        <v>Xylene (mixture), including m-xylene, o-xylene, p-xylene</v>
      </c>
      <c r="E2369" s="115"/>
      <c r="F2369" s="138">
        <v>0</v>
      </c>
      <c r="G2369" s="139">
        <v>0.22</v>
      </c>
      <c r="H2369" s="104"/>
      <c r="I2369" s="102" cm="1">
        <f t="array" ref="I2369">((_xlfn.XLOOKUP(B2369,'4. Material Balance Activities'!$C$448:$C$468,'4. Material Balance Activities'!$G$448:$G$468,NA,0,1)-_xlfn.XLOOKUP(B2369,'4. Material Balance Activities'!$C$448:$C$468,'4. Material Balance Activities'!$M$448:$M$468,NA,0,1))*G2369)*(1-F2369)</f>
        <v>1.9101059999999999</v>
      </c>
      <c r="J2369" s="105" t="s">
        <v>214</v>
      </c>
      <c r="K2369" s="83" t="s">
        <v>214</v>
      </c>
      <c r="L2369" s="102" cm="1">
        <f t="array" ref="L2369">((_xlfn.XLOOKUP(B2369,'4. Material Balance Activities'!$C$448:$C$468,'4. Material Balance Activities'!$J$448:$J$468,NA,0,1)-_xlfn.XLOOKUP(B2369,'4. Material Balance Activities'!$C$448:$C$468,'4. Material Balance Activities'!$P$448:$P$468,NA,0,1))*G2369)*(1-F2369)</f>
        <v>7.7020403225806448E-3</v>
      </c>
      <c r="M2369" s="105" t="s">
        <v>214</v>
      </c>
      <c r="N2369" s="83" t="s">
        <v>214</v>
      </c>
    </row>
    <row r="2370" spans="1:14" x14ac:dyDescent="0.25">
      <c r="A2370" s="79" t="s">
        <v>398</v>
      </c>
      <c r="B2370" s="133" t="s">
        <v>355</v>
      </c>
      <c r="C2370" s="137" t="s">
        <v>181</v>
      </c>
      <c r="D2370" s="81" t="str">
        <f>IFERROR(IF(C2370="No CAS","",INDEX('DEQ Pollutant List'!$C$7:$C$611,MATCH('5. Pollutant Emissions - MB'!C2370,'DEQ Pollutant List'!$B$7:$B$611,0))),"")</f>
        <v>Ethyl benzene</v>
      </c>
      <c r="E2370" s="115"/>
      <c r="F2370" s="138">
        <v>0</v>
      </c>
      <c r="G2370" s="139">
        <v>0.04</v>
      </c>
      <c r="H2370" s="104"/>
      <c r="I2370" s="102" cm="1">
        <f t="array" ref="I2370">((_xlfn.XLOOKUP(B2370,'4. Material Balance Activities'!$C$448:$C$468,'4. Material Balance Activities'!$G$448:$G$468,NA,0,1)-_xlfn.XLOOKUP(B2370,'4. Material Balance Activities'!$C$448:$C$468,'4. Material Balance Activities'!$M$448:$M$468,NA,0,1))*G2370)*(1-F2370)</f>
        <v>0.34729199999999999</v>
      </c>
      <c r="J2370" s="105" t="s">
        <v>214</v>
      </c>
      <c r="K2370" s="83" t="s">
        <v>214</v>
      </c>
      <c r="L2370" s="102" cm="1">
        <f t="array" ref="L2370">((_xlfn.XLOOKUP(B2370,'4. Material Balance Activities'!$C$448:$C$468,'4. Material Balance Activities'!$J$448:$J$468,NA,0,1)-_xlfn.XLOOKUP(B2370,'4. Material Balance Activities'!$C$448:$C$468,'4. Material Balance Activities'!$P$448:$P$468,NA,0,1))*G2370)*(1-F2370)</f>
        <v>1.4003709677419354E-3</v>
      </c>
      <c r="M2370" s="105" t="s">
        <v>214</v>
      </c>
      <c r="N2370" s="83" t="s">
        <v>214</v>
      </c>
    </row>
    <row r="2371" spans="1:14" x14ac:dyDescent="0.25">
      <c r="A2371" s="79" t="s">
        <v>398</v>
      </c>
      <c r="B2371" s="133" t="s">
        <v>355</v>
      </c>
      <c r="C2371" s="137" t="s">
        <v>430</v>
      </c>
      <c r="D2371" s="81" t="str">
        <f>IFERROR(IF(C2371="No CAS","",INDEX('DEQ Pollutant List'!$C$7:$C$611,MATCH('5. Pollutant Emissions - MB'!C2371,'DEQ Pollutant List'!$B$7:$B$611,0))),"")</f>
        <v>n-Butyl alcohol</v>
      </c>
      <c r="E2371" s="115"/>
      <c r="F2371" s="138">
        <v>0</v>
      </c>
      <c r="G2371" s="139">
        <v>0.01</v>
      </c>
      <c r="H2371" s="104"/>
      <c r="I2371" s="102" cm="1">
        <f t="array" ref="I2371">((_xlfn.XLOOKUP(B2371,'4. Material Balance Activities'!$C$448:$C$468,'4. Material Balance Activities'!$G$448:$G$468,NA,0,1)-_xlfn.XLOOKUP(B2371,'4. Material Balance Activities'!$C$448:$C$468,'4. Material Balance Activities'!$M$448:$M$468,NA,0,1))*G2371)*(1-F2371)</f>
        <v>8.6822999999999997E-2</v>
      </c>
      <c r="J2371" s="105" t="s">
        <v>214</v>
      </c>
      <c r="K2371" s="83" t="s">
        <v>214</v>
      </c>
      <c r="L2371" s="102" cm="1">
        <f t="array" ref="L2371">((_xlfn.XLOOKUP(B2371,'4. Material Balance Activities'!$C$448:$C$468,'4. Material Balance Activities'!$J$448:$J$468,NA,0,1)-_xlfn.XLOOKUP(B2371,'4. Material Balance Activities'!$C$448:$C$468,'4. Material Balance Activities'!$P$448:$P$468,NA,0,1))*G2371)*(1-F2371)</f>
        <v>3.5009274193548384E-4</v>
      </c>
      <c r="M2371" s="105" t="s">
        <v>214</v>
      </c>
      <c r="N2371" s="83" t="s">
        <v>214</v>
      </c>
    </row>
    <row r="2372" spans="1:14" x14ac:dyDescent="0.25">
      <c r="A2372" s="79" t="s">
        <v>398</v>
      </c>
      <c r="B2372" s="133" t="s">
        <v>355</v>
      </c>
      <c r="C2372" s="137" t="s">
        <v>432</v>
      </c>
      <c r="D2372" s="81" t="str">
        <f>IFERROR(IF(C2372="No CAS","",INDEX('DEQ Pollutant List'!$C$7:$C$611,MATCH('5. Pollutant Emissions - MB'!C2372,'DEQ Pollutant List'!$B$7:$B$611,0))),"")</f>
        <v>Propylene glycol monomethyl ether acetate</v>
      </c>
      <c r="E2372" s="115"/>
      <c r="F2372" s="138">
        <v>0</v>
      </c>
      <c r="G2372" s="139">
        <v>0.05</v>
      </c>
      <c r="H2372" s="104"/>
      <c r="I2372" s="102" cm="1">
        <f t="array" ref="I2372">((_xlfn.XLOOKUP(B2372,'4. Material Balance Activities'!$C$448:$C$468,'4. Material Balance Activities'!$G$448:$G$468,NA,0,1)-_xlfn.XLOOKUP(B2372,'4. Material Balance Activities'!$C$448:$C$468,'4. Material Balance Activities'!$M$448:$M$468,NA,0,1))*G2372)*(1-F2372)</f>
        <v>0.43411500000000003</v>
      </c>
      <c r="J2372" s="105" t="s">
        <v>214</v>
      </c>
      <c r="K2372" s="83" t="s">
        <v>214</v>
      </c>
      <c r="L2372" s="102" cm="1">
        <f t="array" ref="L2372">((_xlfn.XLOOKUP(B2372,'4. Material Balance Activities'!$C$448:$C$468,'4. Material Balance Activities'!$J$448:$J$468,NA,0,1)-_xlfn.XLOOKUP(B2372,'4. Material Balance Activities'!$C$448:$C$468,'4. Material Balance Activities'!$P$448:$P$468,NA,0,1))*G2372)*(1-F2372)</f>
        <v>1.7504637096774193E-3</v>
      </c>
      <c r="M2372" s="105" t="s">
        <v>214</v>
      </c>
      <c r="N2372" s="83" t="s">
        <v>214</v>
      </c>
    </row>
    <row r="2373" spans="1:14" x14ac:dyDescent="0.25">
      <c r="A2373" s="79" t="s">
        <v>398</v>
      </c>
      <c r="B2373" s="133" t="s">
        <v>356</v>
      </c>
      <c r="C2373" s="137" t="s">
        <v>156</v>
      </c>
      <c r="D2373" s="81" t="str">
        <f>IFERROR(IF(C2373="No CAS","",INDEX('DEQ Pollutant List'!$C$7:$C$611,MATCH('5. Pollutant Emissions - MB'!C2373,'DEQ Pollutant List'!$B$7:$B$611,0))),"")</f>
        <v>Formaldehyde</v>
      </c>
      <c r="E2373" s="115"/>
      <c r="F2373" s="138">
        <v>0</v>
      </c>
      <c r="G2373" s="139">
        <v>1E-3</v>
      </c>
      <c r="H2373" s="104"/>
      <c r="I2373" s="102" cm="1">
        <f t="array" ref="I2373">((_xlfn.XLOOKUP(B2373,'4. Material Balance Activities'!$C$448:$C$468,'4. Material Balance Activities'!$G$448:$G$468,NA,0,1)-_xlfn.XLOOKUP(B2373,'4. Material Balance Activities'!$C$448:$C$468,'4. Material Balance Activities'!$M$448:$M$468,NA,0,1))*G2373)*(1-F2373)</f>
        <v>2.7165599999999998E-2</v>
      </c>
      <c r="J2373" s="105" t="s">
        <v>214</v>
      </c>
      <c r="K2373" s="83" t="s">
        <v>214</v>
      </c>
      <c r="L2373" s="102" cm="1">
        <f t="array" ref="L2373">((_xlfn.XLOOKUP(B2373,'4. Material Balance Activities'!$C$448:$C$468,'4. Material Balance Activities'!$J$448:$J$468,NA,0,1)-_xlfn.XLOOKUP(B2373,'4. Material Balance Activities'!$C$448:$C$468,'4. Material Balance Activities'!$P$448:$P$468,NA,0,1))*G2373)*(1-F2373)</f>
        <v>1.0953870967741935E-4</v>
      </c>
      <c r="M2373" s="105" t="s">
        <v>214</v>
      </c>
      <c r="N2373" s="83" t="s">
        <v>214</v>
      </c>
    </row>
    <row r="2374" spans="1:14" x14ac:dyDescent="0.25">
      <c r="A2374" s="79" t="s">
        <v>398</v>
      </c>
      <c r="B2374" s="133" t="s">
        <v>356</v>
      </c>
      <c r="C2374" s="137" t="s">
        <v>191</v>
      </c>
      <c r="D2374" s="81" t="str">
        <f>IFERROR(IF(C2374="No CAS","",INDEX('DEQ Pollutant List'!$C$7:$C$611,MATCH('5. Pollutant Emissions - MB'!C2374,'DEQ Pollutant List'!$B$7:$B$611,0))),"")</f>
        <v>Xylene (mixture), including m-xylene, o-xylene, p-xylene</v>
      </c>
      <c r="E2374" s="115"/>
      <c r="F2374" s="138">
        <v>0</v>
      </c>
      <c r="G2374" s="139">
        <v>0.26</v>
      </c>
      <c r="H2374" s="104"/>
      <c r="I2374" s="102" cm="1">
        <f t="array" ref="I2374">((_xlfn.XLOOKUP(B2374,'4. Material Balance Activities'!$C$448:$C$468,'4. Material Balance Activities'!$G$448:$G$468,NA,0,1)-_xlfn.XLOOKUP(B2374,'4. Material Balance Activities'!$C$448:$C$468,'4. Material Balance Activities'!$M$448:$M$468,NA,0,1))*G2374)*(1-F2374)</f>
        <v>7.0630559999999996</v>
      </c>
      <c r="J2374" s="105" t="s">
        <v>214</v>
      </c>
      <c r="K2374" s="83" t="s">
        <v>214</v>
      </c>
      <c r="L2374" s="102" cm="1">
        <f t="array" ref="L2374">((_xlfn.XLOOKUP(B2374,'4. Material Balance Activities'!$C$448:$C$468,'4. Material Balance Activities'!$J$448:$J$468,NA,0,1)-_xlfn.XLOOKUP(B2374,'4. Material Balance Activities'!$C$448:$C$468,'4. Material Balance Activities'!$P$448:$P$468,NA,0,1))*G2374)*(1-F2374)</f>
        <v>2.8480064516129031E-2</v>
      </c>
      <c r="M2374" s="105" t="s">
        <v>214</v>
      </c>
      <c r="N2374" s="83" t="s">
        <v>214</v>
      </c>
    </row>
    <row r="2375" spans="1:14" x14ac:dyDescent="0.25">
      <c r="A2375" s="79" t="s">
        <v>398</v>
      </c>
      <c r="B2375" s="133" t="s">
        <v>356</v>
      </c>
      <c r="C2375" s="137" t="s">
        <v>181</v>
      </c>
      <c r="D2375" s="81" t="str">
        <f>IFERROR(IF(C2375="No CAS","",INDEX('DEQ Pollutant List'!$C$7:$C$611,MATCH('5. Pollutant Emissions - MB'!C2375,'DEQ Pollutant List'!$B$7:$B$611,0))),"")</f>
        <v>Ethyl benzene</v>
      </c>
      <c r="E2375" s="115"/>
      <c r="F2375" s="138">
        <v>0</v>
      </c>
      <c r="G2375" s="139">
        <v>0.05</v>
      </c>
      <c r="H2375" s="104"/>
      <c r="I2375" s="102" cm="1">
        <f t="array" ref="I2375">((_xlfn.XLOOKUP(B2375,'4. Material Balance Activities'!$C$448:$C$468,'4. Material Balance Activities'!$G$448:$G$468,NA,0,1)-_xlfn.XLOOKUP(B2375,'4. Material Balance Activities'!$C$448:$C$468,'4. Material Balance Activities'!$M$448:$M$468,NA,0,1))*G2375)*(1-F2375)</f>
        <v>1.3582799999999999</v>
      </c>
      <c r="J2375" s="105" t="s">
        <v>214</v>
      </c>
      <c r="K2375" s="83" t="s">
        <v>214</v>
      </c>
      <c r="L2375" s="102" cm="1">
        <f t="array" ref="L2375">((_xlfn.XLOOKUP(B2375,'4. Material Balance Activities'!$C$448:$C$468,'4. Material Balance Activities'!$J$448:$J$468,NA,0,1)-_xlfn.XLOOKUP(B2375,'4. Material Balance Activities'!$C$448:$C$468,'4. Material Balance Activities'!$P$448:$P$468,NA,0,1))*G2375)*(1-F2375)</f>
        <v>5.4769354838709672E-3</v>
      </c>
      <c r="M2375" s="105" t="s">
        <v>214</v>
      </c>
      <c r="N2375" s="83" t="s">
        <v>214</v>
      </c>
    </row>
    <row r="2376" spans="1:14" x14ac:dyDescent="0.25">
      <c r="A2376" s="79" t="s">
        <v>398</v>
      </c>
      <c r="B2376" s="133" t="s">
        <v>356</v>
      </c>
      <c r="C2376" s="137" t="s">
        <v>430</v>
      </c>
      <c r="D2376" s="81" t="str">
        <f>IFERROR(IF(C2376="No CAS","",INDEX('DEQ Pollutant List'!$C$7:$C$611,MATCH('5. Pollutant Emissions - MB'!C2376,'DEQ Pollutant List'!$B$7:$B$611,0))),"")</f>
        <v>n-Butyl alcohol</v>
      </c>
      <c r="E2376" s="115"/>
      <c r="F2376" s="138">
        <v>0</v>
      </c>
      <c r="G2376" s="139">
        <v>0.01</v>
      </c>
      <c r="H2376" s="104"/>
      <c r="I2376" s="102" cm="1">
        <f t="array" ref="I2376">((_xlfn.XLOOKUP(B2376,'4. Material Balance Activities'!$C$448:$C$468,'4. Material Balance Activities'!$G$448:$G$468,NA,0,1)-_xlfn.XLOOKUP(B2376,'4. Material Balance Activities'!$C$448:$C$468,'4. Material Balance Activities'!$M$448:$M$468,NA,0,1))*G2376)*(1-F2376)</f>
        <v>0.27165600000000001</v>
      </c>
      <c r="J2376" s="105" t="s">
        <v>214</v>
      </c>
      <c r="K2376" s="83" t="s">
        <v>214</v>
      </c>
      <c r="L2376" s="102" cm="1">
        <f t="array" ref="L2376">((_xlfn.XLOOKUP(B2376,'4. Material Balance Activities'!$C$448:$C$468,'4. Material Balance Activities'!$J$448:$J$468,NA,0,1)-_xlfn.XLOOKUP(B2376,'4. Material Balance Activities'!$C$448:$C$468,'4. Material Balance Activities'!$P$448:$P$468,NA,0,1))*G2376)*(1-F2376)</f>
        <v>1.0953870967741934E-3</v>
      </c>
      <c r="M2376" s="105" t="s">
        <v>214</v>
      </c>
      <c r="N2376" s="83" t="s">
        <v>214</v>
      </c>
    </row>
    <row r="2377" spans="1:14" x14ac:dyDescent="0.25">
      <c r="A2377" s="79" t="s">
        <v>398</v>
      </c>
      <c r="B2377" s="133" t="s">
        <v>356</v>
      </c>
      <c r="C2377" s="137" t="s">
        <v>432</v>
      </c>
      <c r="D2377" s="81" t="str">
        <f>IFERROR(IF(C2377="No CAS","",INDEX('DEQ Pollutant List'!$C$7:$C$611,MATCH('5. Pollutant Emissions - MB'!C2377,'DEQ Pollutant List'!$B$7:$B$611,0))),"")</f>
        <v>Propylene glycol monomethyl ether acetate</v>
      </c>
      <c r="E2377" s="115"/>
      <c r="F2377" s="138">
        <v>0</v>
      </c>
      <c r="G2377" s="139">
        <v>0.04</v>
      </c>
      <c r="H2377" s="104"/>
      <c r="I2377" s="102" cm="1">
        <f t="array" ref="I2377">((_xlfn.XLOOKUP(B2377,'4. Material Balance Activities'!$C$448:$C$468,'4. Material Balance Activities'!$G$448:$G$468,NA,0,1)-_xlfn.XLOOKUP(B2377,'4. Material Balance Activities'!$C$448:$C$468,'4. Material Balance Activities'!$M$448:$M$468,NA,0,1))*G2377)*(1-F2377)</f>
        <v>1.086624</v>
      </c>
      <c r="J2377" s="105" t="s">
        <v>214</v>
      </c>
      <c r="K2377" s="83" t="s">
        <v>214</v>
      </c>
      <c r="L2377" s="102" cm="1">
        <f t="array" ref="L2377">((_xlfn.XLOOKUP(B2377,'4. Material Balance Activities'!$C$448:$C$468,'4. Material Balance Activities'!$J$448:$J$468,NA,0,1)-_xlfn.XLOOKUP(B2377,'4. Material Balance Activities'!$C$448:$C$468,'4. Material Balance Activities'!$P$448:$P$468,NA,0,1))*G2377)*(1-F2377)</f>
        <v>4.3815483870967738E-3</v>
      </c>
      <c r="M2377" s="105" t="s">
        <v>214</v>
      </c>
      <c r="N2377" s="83" t="s">
        <v>214</v>
      </c>
    </row>
    <row r="2378" spans="1:14" x14ac:dyDescent="0.25">
      <c r="A2378" s="79" t="s">
        <v>398</v>
      </c>
      <c r="B2378" s="133" t="s">
        <v>357</v>
      </c>
      <c r="C2378" s="137" t="s">
        <v>191</v>
      </c>
      <c r="D2378" s="81" t="str">
        <f>IFERROR(IF(C2378="No CAS","",INDEX('DEQ Pollutant List'!$C$7:$C$611,MATCH('5. Pollutant Emissions - MB'!C2378,'DEQ Pollutant List'!$B$7:$B$611,0))),"")</f>
        <v>Xylene (mixture), including m-xylene, o-xylene, p-xylene</v>
      </c>
      <c r="E2378" s="115"/>
      <c r="F2378" s="138">
        <v>0</v>
      </c>
      <c r="G2378" s="139">
        <v>0.26</v>
      </c>
      <c r="H2378" s="104"/>
      <c r="I2378" s="102" cm="1">
        <f t="array" ref="I2378">((_xlfn.XLOOKUP(B2378,'4. Material Balance Activities'!$C$448:$C$468,'4. Material Balance Activities'!$G$448:$G$468,NA,0,1)-_xlfn.XLOOKUP(B2378,'4. Material Balance Activities'!$C$448:$C$468,'4. Material Balance Activities'!$M$448:$M$468,NA,0,1))*G2378)*(1-F2378)</f>
        <v>2.0617740000000002</v>
      </c>
      <c r="J2378" s="105" t="s">
        <v>214</v>
      </c>
      <c r="K2378" s="83" t="s">
        <v>214</v>
      </c>
      <c r="L2378" s="102" cm="1">
        <f t="array" ref="L2378">((_xlfn.XLOOKUP(B2378,'4. Material Balance Activities'!$C$448:$C$468,'4. Material Balance Activities'!$J$448:$J$468,NA,0,1)-_xlfn.XLOOKUP(B2378,'4. Material Balance Activities'!$C$448:$C$468,'4. Material Balance Activities'!$P$448:$P$468,NA,0,1))*G2378)*(1-F2378)</f>
        <v>8.3136048387096768E-3</v>
      </c>
      <c r="M2378" s="105" t="s">
        <v>214</v>
      </c>
      <c r="N2378" s="83" t="s">
        <v>214</v>
      </c>
    </row>
    <row r="2379" spans="1:14" x14ac:dyDescent="0.25">
      <c r="A2379" s="79" t="s">
        <v>398</v>
      </c>
      <c r="B2379" s="133" t="s">
        <v>357</v>
      </c>
      <c r="C2379" s="137" t="s">
        <v>181</v>
      </c>
      <c r="D2379" s="81" t="str">
        <f>IFERROR(IF(C2379="No CAS","",INDEX('DEQ Pollutant List'!$C$7:$C$611,MATCH('5. Pollutant Emissions - MB'!C2379,'DEQ Pollutant List'!$B$7:$B$611,0))),"")</f>
        <v>Ethyl benzene</v>
      </c>
      <c r="E2379" s="115"/>
      <c r="F2379" s="138">
        <v>0</v>
      </c>
      <c r="G2379" s="139">
        <v>0.05</v>
      </c>
      <c r="H2379" s="104"/>
      <c r="I2379" s="102" cm="1">
        <f t="array" ref="I2379">((_xlfn.XLOOKUP(B2379,'4. Material Balance Activities'!$C$448:$C$468,'4. Material Balance Activities'!$G$448:$G$468,NA,0,1)-_xlfn.XLOOKUP(B2379,'4. Material Balance Activities'!$C$448:$C$468,'4. Material Balance Activities'!$M$448:$M$468,NA,0,1))*G2379)*(1-F2379)</f>
        <v>0.39649500000000004</v>
      </c>
      <c r="J2379" s="105" t="s">
        <v>214</v>
      </c>
      <c r="K2379" s="83" t="s">
        <v>214</v>
      </c>
      <c r="L2379" s="102" cm="1">
        <f t="array" ref="L2379">((_xlfn.XLOOKUP(B2379,'4. Material Balance Activities'!$C$448:$C$468,'4. Material Balance Activities'!$J$448:$J$468,NA,0,1)-_xlfn.XLOOKUP(B2379,'4. Material Balance Activities'!$C$448:$C$468,'4. Material Balance Activities'!$P$448:$P$468,NA,0,1))*G2379)*(1-F2379)</f>
        <v>1.5987701612903225E-3</v>
      </c>
      <c r="M2379" s="105" t="s">
        <v>214</v>
      </c>
      <c r="N2379" s="83" t="s">
        <v>214</v>
      </c>
    </row>
    <row r="2380" spans="1:14" x14ac:dyDescent="0.25">
      <c r="A2380" s="79" t="s">
        <v>398</v>
      </c>
      <c r="B2380" s="133" t="s">
        <v>357</v>
      </c>
      <c r="C2380" s="137" t="s">
        <v>430</v>
      </c>
      <c r="D2380" s="81" t="str">
        <f>IFERROR(IF(C2380="No CAS","",INDEX('DEQ Pollutant List'!$C$7:$C$611,MATCH('5. Pollutant Emissions - MB'!C2380,'DEQ Pollutant List'!$B$7:$B$611,0))),"")</f>
        <v>n-Butyl alcohol</v>
      </c>
      <c r="E2380" s="115"/>
      <c r="F2380" s="138">
        <v>0</v>
      </c>
      <c r="G2380" s="139">
        <v>0.01</v>
      </c>
      <c r="H2380" s="104"/>
      <c r="I2380" s="102" cm="1">
        <f t="array" ref="I2380">((_xlfn.XLOOKUP(B2380,'4. Material Balance Activities'!$C$448:$C$468,'4. Material Balance Activities'!$G$448:$G$468,NA,0,1)-_xlfn.XLOOKUP(B2380,'4. Material Balance Activities'!$C$448:$C$468,'4. Material Balance Activities'!$M$448:$M$468,NA,0,1))*G2380)*(1-F2380)</f>
        <v>7.9298999999999994E-2</v>
      </c>
      <c r="J2380" s="105" t="s">
        <v>214</v>
      </c>
      <c r="K2380" s="83" t="s">
        <v>214</v>
      </c>
      <c r="L2380" s="102" cm="1">
        <f t="array" ref="L2380">((_xlfn.XLOOKUP(B2380,'4. Material Balance Activities'!$C$448:$C$468,'4. Material Balance Activities'!$J$448:$J$468,NA,0,1)-_xlfn.XLOOKUP(B2380,'4. Material Balance Activities'!$C$448:$C$468,'4. Material Balance Activities'!$P$448:$P$468,NA,0,1))*G2380)*(1-F2380)</f>
        <v>3.1975403225806449E-4</v>
      </c>
      <c r="M2380" s="105" t="s">
        <v>214</v>
      </c>
      <c r="N2380" s="83" t="s">
        <v>214</v>
      </c>
    </row>
    <row r="2381" spans="1:14" x14ac:dyDescent="0.25">
      <c r="A2381" s="79" t="s">
        <v>398</v>
      </c>
      <c r="B2381" s="133" t="s">
        <v>357</v>
      </c>
      <c r="C2381" s="137" t="s">
        <v>432</v>
      </c>
      <c r="D2381" s="81" t="str">
        <f>IFERROR(IF(C2381="No CAS","",INDEX('DEQ Pollutant List'!$C$7:$C$611,MATCH('5. Pollutant Emissions - MB'!C2381,'DEQ Pollutant List'!$B$7:$B$611,0))),"")</f>
        <v>Propylene glycol monomethyl ether acetate</v>
      </c>
      <c r="E2381" s="115"/>
      <c r="F2381" s="138">
        <v>0</v>
      </c>
      <c r="G2381" s="139">
        <v>0.04</v>
      </c>
      <c r="H2381" s="104"/>
      <c r="I2381" s="102" cm="1">
        <f t="array" ref="I2381">((_xlfn.XLOOKUP(B2381,'4. Material Balance Activities'!$C$448:$C$468,'4. Material Balance Activities'!$G$448:$G$468,NA,0,1)-_xlfn.XLOOKUP(B2381,'4. Material Balance Activities'!$C$448:$C$468,'4. Material Balance Activities'!$M$448:$M$468,NA,0,1))*G2381)*(1-F2381)</f>
        <v>0.31719599999999998</v>
      </c>
      <c r="J2381" s="105" t="s">
        <v>214</v>
      </c>
      <c r="K2381" s="83" t="s">
        <v>214</v>
      </c>
      <c r="L2381" s="102" cm="1">
        <f t="array" ref="L2381">((_xlfn.XLOOKUP(B2381,'4. Material Balance Activities'!$C$448:$C$468,'4. Material Balance Activities'!$J$448:$J$468,NA,0,1)-_xlfn.XLOOKUP(B2381,'4. Material Balance Activities'!$C$448:$C$468,'4. Material Balance Activities'!$P$448:$P$468,NA,0,1))*G2381)*(1-F2381)</f>
        <v>1.279016129032258E-3</v>
      </c>
      <c r="M2381" s="105" t="s">
        <v>214</v>
      </c>
      <c r="N2381" s="83" t="s">
        <v>214</v>
      </c>
    </row>
    <row r="2382" spans="1:14" x14ac:dyDescent="0.25">
      <c r="A2382" s="79" t="s">
        <v>398</v>
      </c>
      <c r="B2382" s="133" t="s">
        <v>358</v>
      </c>
      <c r="C2382" s="137" t="s">
        <v>438</v>
      </c>
      <c r="D2382" s="81" t="str">
        <f>IFERROR(IF(C2382="No CAS","",INDEX('DEQ Pollutant List'!$C$7:$C$611,MATCH('5. Pollutant Emissions - MB'!C2382,'DEQ Pollutant List'!$B$7:$B$611,0))),"")</f>
        <v>m-Xylene</v>
      </c>
      <c r="E2382" s="115"/>
      <c r="F2382" s="138">
        <v>0</v>
      </c>
      <c r="G2382" s="139">
        <v>0.01</v>
      </c>
      <c r="H2382" s="104"/>
      <c r="I2382" s="102" cm="1">
        <f t="array" ref="I2382">((_xlfn.XLOOKUP(B2382,'4. Material Balance Activities'!$C$448:$C$468,'4. Material Balance Activities'!$G$448:$G$468,NA,0,1)-_xlfn.XLOOKUP(B2382,'4. Material Balance Activities'!$C$448:$C$468,'4. Material Balance Activities'!$M$448:$M$468,NA,0,1))*G2382)*(1-F2382)</f>
        <v>0.37719000000000003</v>
      </c>
      <c r="J2382" s="105" t="s">
        <v>214</v>
      </c>
      <c r="K2382" s="83" t="s">
        <v>214</v>
      </c>
      <c r="L2382" s="102" cm="1">
        <f t="array" ref="L2382">((_xlfn.XLOOKUP(B2382,'4. Material Balance Activities'!$C$448:$C$468,'4. Material Balance Activities'!$J$448:$J$468,NA,0,1)-_xlfn.XLOOKUP(B2382,'4. Material Balance Activities'!$C$448:$C$468,'4. Material Balance Activities'!$P$448:$P$468,NA,0,1))*G2382)*(1-F2382)</f>
        <v>1.5209274193548389E-3</v>
      </c>
      <c r="M2382" s="105" t="s">
        <v>214</v>
      </c>
      <c r="N2382" s="83" t="s">
        <v>214</v>
      </c>
    </row>
    <row r="2383" spans="1:14" x14ac:dyDescent="0.25">
      <c r="A2383" s="79" t="s">
        <v>398</v>
      </c>
      <c r="B2383" s="133" t="s">
        <v>358</v>
      </c>
      <c r="C2383" s="137" t="s">
        <v>181</v>
      </c>
      <c r="D2383" s="81" t="str">
        <f>IFERROR(IF(C2383="No CAS","",INDEX('DEQ Pollutant List'!$C$7:$C$611,MATCH('5. Pollutant Emissions - MB'!C2383,'DEQ Pollutant List'!$B$7:$B$611,0))),"")</f>
        <v>Ethyl benzene</v>
      </c>
      <c r="E2383" s="115"/>
      <c r="F2383" s="138">
        <v>0</v>
      </c>
      <c r="G2383" s="139">
        <v>1E-3</v>
      </c>
      <c r="H2383" s="104"/>
      <c r="I2383" s="102" cm="1">
        <f t="array" ref="I2383">((_xlfn.XLOOKUP(B2383,'4. Material Balance Activities'!$C$448:$C$468,'4. Material Balance Activities'!$G$448:$G$468,NA,0,1)-_xlfn.XLOOKUP(B2383,'4. Material Balance Activities'!$C$448:$C$468,'4. Material Balance Activities'!$M$448:$M$468,NA,0,1))*G2383)*(1-F2383)</f>
        <v>3.7719000000000003E-2</v>
      </c>
      <c r="J2383" s="105" t="s">
        <v>214</v>
      </c>
      <c r="K2383" s="83" t="s">
        <v>214</v>
      </c>
      <c r="L2383" s="102" cm="1">
        <f t="array" ref="L2383">((_xlfn.XLOOKUP(B2383,'4. Material Balance Activities'!$C$448:$C$468,'4. Material Balance Activities'!$J$448:$J$468,NA,0,1)-_xlfn.XLOOKUP(B2383,'4. Material Balance Activities'!$C$448:$C$468,'4. Material Balance Activities'!$P$448:$P$468,NA,0,1))*G2383)*(1-F2383)</f>
        <v>1.5209274193548388E-4</v>
      </c>
      <c r="M2383" s="105" t="s">
        <v>214</v>
      </c>
      <c r="N2383" s="83" t="s">
        <v>214</v>
      </c>
    </row>
    <row r="2384" spans="1:14" x14ac:dyDescent="0.25">
      <c r="A2384" s="79" t="s">
        <v>398</v>
      </c>
      <c r="B2384" s="133" t="s">
        <v>229</v>
      </c>
      <c r="C2384" s="137" t="s">
        <v>425</v>
      </c>
      <c r="D2384" s="81" t="str">
        <f>IFERROR(IF(C2384="No CAS","",INDEX('DEQ Pollutant List'!$C$7:$C$611,MATCH('5. Pollutant Emissions - MB'!C2384,'DEQ Pollutant List'!$B$7:$B$611,0))),"")</f>
        <v>2-Butanone (methyl ethyl ketone)</v>
      </c>
      <c r="E2384" s="115"/>
      <c r="F2384" s="138">
        <v>0</v>
      </c>
      <c r="G2384" s="139">
        <v>1</v>
      </c>
      <c r="H2384" s="104"/>
      <c r="I2384" s="102" cm="1">
        <f t="array" ref="I2384">((_xlfn.XLOOKUP(B2384,'4. Material Balance Activities'!$C$448:$C$468,'4. Material Balance Activities'!$G$448:$G$468,NA,0,1)-_xlfn.XLOOKUP(B2384,'4. Material Balance Activities'!$C$448:$C$468,'4. Material Balance Activities'!$M$448:$M$468,NA,0,1))*G2384)*(1-F2384)</f>
        <v>15.4308</v>
      </c>
      <c r="J2384" s="105" t="s">
        <v>214</v>
      </c>
      <c r="K2384" s="83" t="s">
        <v>214</v>
      </c>
      <c r="L2384" s="102" cm="1">
        <f t="array" ref="L2384">((_xlfn.XLOOKUP(B2384,'4. Material Balance Activities'!$C$448:$C$468,'4. Material Balance Activities'!$J$448:$J$468,NA,0,1)-_xlfn.XLOOKUP(B2384,'4. Material Balance Activities'!$C$448:$C$468,'4. Material Balance Activities'!$P$448:$P$468,NA,0,1))*G2384)*(1-F2384)</f>
        <v>6.222096774193548E-2</v>
      </c>
      <c r="M2384" s="105" t="s">
        <v>214</v>
      </c>
      <c r="N2384" s="83" t="s">
        <v>214</v>
      </c>
    </row>
    <row r="2385" spans="1:14" x14ac:dyDescent="0.25">
      <c r="A2385" s="79" t="s">
        <v>398</v>
      </c>
      <c r="B2385" s="133" t="s">
        <v>231</v>
      </c>
      <c r="C2385" s="137" t="s">
        <v>420</v>
      </c>
      <c r="D2385" s="81" t="str">
        <f>IFERROR(IF(C2385="No CAS","",INDEX('DEQ Pollutant List'!$C$7:$C$611,MATCH('5. Pollutant Emissions - MB'!C2385,'DEQ Pollutant List'!$B$7:$B$611,0))),"")</f>
        <v>Acetone</v>
      </c>
      <c r="E2385" s="115"/>
      <c r="F2385" s="138">
        <v>0</v>
      </c>
      <c r="G2385" s="139">
        <v>1</v>
      </c>
      <c r="H2385" s="104"/>
      <c r="I2385" s="102" cm="1">
        <f t="array" ref="I2385">((_xlfn.XLOOKUP(B2385,'4. Material Balance Activities'!$C$448:$C$468,'4. Material Balance Activities'!$G$448:$G$468,NA,0,1)-_xlfn.XLOOKUP(B2385,'4. Material Balance Activities'!$C$448:$C$468,'4. Material Balance Activities'!$M$448:$M$468,NA,0,1))*G2385)*(1-F2385)</f>
        <v>293.58450000000005</v>
      </c>
      <c r="J2385" s="105" t="s">
        <v>214</v>
      </c>
      <c r="K2385" s="83" t="s">
        <v>214</v>
      </c>
      <c r="L2385" s="102" cm="1">
        <f t="array" ref="L2385">((_xlfn.XLOOKUP(B2385,'4. Material Balance Activities'!$C$448:$C$468,'4. Material Balance Activities'!$J$448:$J$468,NA,0,1)-_xlfn.XLOOKUP(B2385,'4. Material Balance Activities'!$C$448:$C$468,'4. Material Balance Activities'!$P$448:$P$468,NA,0,1))*G2385)*(1-F2385)</f>
        <v>1.1838084677419356</v>
      </c>
      <c r="M2385" s="105" t="s">
        <v>214</v>
      </c>
      <c r="N2385" s="83" t="s">
        <v>214</v>
      </c>
    </row>
    <row r="2386" spans="1:14" x14ac:dyDescent="0.25">
      <c r="A2386" s="79" t="s">
        <v>398</v>
      </c>
      <c r="B2386" s="133" t="s">
        <v>232</v>
      </c>
      <c r="C2386" s="137" t="s">
        <v>420</v>
      </c>
      <c r="D2386" s="81" t="str">
        <f>IFERROR(IF(C2386="No CAS","",INDEX('DEQ Pollutant List'!$C$7:$C$611,MATCH('5. Pollutant Emissions - MB'!C2386,'DEQ Pollutant List'!$B$7:$B$611,0))),"")</f>
        <v>Acetone</v>
      </c>
      <c r="E2386" s="115"/>
      <c r="F2386" s="138">
        <v>0</v>
      </c>
      <c r="G2386" s="139">
        <v>1</v>
      </c>
      <c r="H2386" s="104"/>
      <c r="I2386" s="102" cm="1">
        <f t="array" ref="I2386">((_xlfn.XLOOKUP(B2386,'4. Material Balance Activities'!$C$448:$C$468,'4. Material Balance Activities'!$G$448:$G$468,NA,0,1)-_xlfn.XLOOKUP(B2386,'4. Material Balance Activities'!$C$448:$C$468,'4. Material Balance Activities'!$M$448:$M$468,NA,0,1))*G2386)*(1-F2386)</f>
        <v>5516.7789599999996</v>
      </c>
      <c r="J2386" s="105" t="s">
        <v>214</v>
      </c>
      <c r="K2386" s="83" t="s">
        <v>214</v>
      </c>
      <c r="L2386" s="102" cm="1">
        <f t="array" ref="L2386">((_xlfn.XLOOKUP(B2386,'4. Material Balance Activities'!$C$448:$C$468,'4. Material Balance Activities'!$J$448:$J$468,NA,0,1)-_xlfn.XLOOKUP(B2386,'4. Material Balance Activities'!$C$448:$C$468,'4. Material Balance Activities'!$P$448:$P$468,NA,0,1))*G2386)*(1-F2386)</f>
        <v>22.245076451612903</v>
      </c>
      <c r="M2386" s="105" t="s">
        <v>214</v>
      </c>
      <c r="N2386" s="83" t="s">
        <v>214</v>
      </c>
    </row>
    <row r="2387" spans="1:14" x14ac:dyDescent="0.25">
      <c r="A2387" s="79" t="s">
        <v>398</v>
      </c>
      <c r="B2387" s="133" t="s">
        <v>233</v>
      </c>
      <c r="C2387" s="137" t="s">
        <v>424</v>
      </c>
      <c r="D2387" s="81" t="str">
        <f>IFERROR(IF(C2387="No CAS","",INDEX('DEQ Pollutant List'!$C$7:$C$611,MATCH('5. Pollutant Emissions - MB'!C2387,'DEQ Pollutant List'!$B$7:$B$611,0))),"")</f>
        <v>Isopropyl alcohol</v>
      </c>
      <c r="E2387" s="115"/>
      <c r="F2387" s="138">
        <v>0</v>
      </c>
      <c r="G2387" s="139">
        <v>0.15</v>
      </c>
      <c r="H2387" s="104"/>
      <c r="I2387" s="102" cm="1">
        <f t="array" ref="I2387">((_xlfn.XLOOKUP(B2387,'4. Material Balance Activities'!$C$448:$C$468,'4. Material Balance Activities'!$G$448:$G$468,NA,0,1)-_xlfn.XLOOKUP(B2387,'4. Material Balance Activities'!$C$448:$C$468,'4. Material Balance Activities'!$M$448:$M$468,NA,0,1))*G2387)*(1-F2387)</f>
        <v>1.0157399999999999</v>
      </c>
      <c r="J2387" s="105" t="s">
        <v>214</v>
      </c>
      <c r="K2387" s="83" t="s">
        <v>214</v>
      </c>
      <c r="L2387" s="102" cm="1">
        <f t="array" ref="L2387">((_xlfn.XLOOKUP(B2387,'4. Material Balance Activities'!$C$448:$C$468,'4. Material Balance Activities'!$J$448:$J$468,NA,0,1)-_xlfn.XLOOKUP(B2387,'4. Material Balance Activities'!$C$448:$C$468,'4. Material Balance Activities'!$P$448:$P$468,NA,0,1))*G2387)*(1-F2387)</f>
        <v>4.0957258064516118E-3</v>
      </c>
      <c r="M2387" s="105" t="s">
        <v>214</v>
      </c>
      <c r="N2387" s="83" t="s">
        <v>214</v>
      </c>
    </row>
    <row r="2388" spans="1:14" x14ac:dyDescent="0.25">
      <c r="A2388" s="79" t="s">
        <v>398</v>
      </c>
      <c r="B2388" s="133" t="s">
        <v>233</v>
      </c>
      <c r="C2388" s="137" t="s">
        <v>420</v>
      </c>
      <c r="D2388" s="81" t="str">
        <f>IFERROR(IF(C2388="No CAS","",INDEX('DEQ Pollutant List'!$C$7:$C$611,MATCH('5. Pollutant Emissions - MB'!C2388,'DEQ Pollutant List'!$B$7:$B$611,0))),"")</f>
        <v>Acetone</v>
      </c>
      <c r="E2388" s="115"/>
      <c r="F2388" s="138">
        <v>0</v>
      </c>
      <c r="G2388" s="139">
        <v>0.14000000000000001</v>
      </c>
      <c r="H2388" s="104"/>
      <c r="I2388" s="102" cm="1">
        <f t="array" ref="I2388">((_xlfn.XLOOKUP(B2388,'4. Material Balance Activities'!$C$448:$C$468,'4. Material Balance Activities'!$G$448:$G$468,NA,0,1)-_xlfn.XLOOKUP(B2388,'4. Material Balance Activities'!$C$448:$C$468,'4. Material Balance Activities'!$M$448:$M$468,NA,0,1))*G2388)*(1-F2388)</f>
        <v>0.94802399999999998</v>
      </c>
      <c r="J2388" s="105" t="s">
        <v>214</v>
      </c>
      <c r="K2388" s="83" t="s">
        <v>214</v>
      </c>
      <c r="L2388" s="102" cm="1">
        <f t="array" ref="L2388">((_xlfn.XLOOKUP(B2388,'4. Material Balance Activities'!$C$448:$C$468,'4. Material Balance Activities'!$J$448:$J$468,NA,0,1)-_xlfn.XLOOKUP(B2388,'4. Material Balance Activities'!$C$448:$C$468,'4. Material Balance Activities'!$P$448:$P$468,NA,0,1))*G2388)*(1-F2388)</f>
        <v>3.8226774193548386E-3</v>
      </c>
      <c r="M2388" s="105" t="s">
        <v>214</v>
      </c>
      <c r="N2388" s="83" t="s">
        <v>214</v>
      </c>
    </row>
    <row r="2389" spans="1:14" x14ac:dyDescent="0.25">
      <c r="A2389" s="79" t="s">
        <v>398</v>
      </c>
      <c r="B2389" s="133" t="s">
        <v>401</v>
      </c>
      <c r="C2389" s="137" t="s">
        <v>191</v>
      </c>
      <c r="D2389" s="81" t="str">
        <f>IFERROR(IF(C2389="No CAS","",INDEX('DEQ Pollutant List'!$C$7:$C$611,MATCH('5. Pollutant Emissions - MB'!C2389,'DEQ Pollutant List'!$B$7:$B$611,0))),"")</f>
        <v>Xylene (mixture), including m-xylene, o-xylene, p-xylene</v>
      </c>
      <c r="E2389" s="115"/>
      <c r="F2389" s="138" t="s">
        <v>426</v>
      </c>
      <c r="G2389" s="139" t="s">
        <v>426</v>
      </c>
      <c r="H2389" s="104" t="s">
        <v>465</v>
      </c>
      <c r="I2389" s="102" t="s">
        <v>214</v>
      </c>
      <c r="J2389" s="105">
        <v>5283.5055125148983</v>
      </c>
      <c r="K2389" s="83">
        <v>5283.5055125148983</v>
      </c>
      <c r="L2389" s="102" t="s">
        <v>214</v>
      </c>
      <c r="M2389" s="105">
        <f>J2389/365</f>
        <v>14.475357568533967</v>
      </c>
      <c r="N2389" s="83">
        <f>K2389/365</f>
        <v>14.475357568533967</v>
      </c>
    </row>
    <row r="2390" spans="1:14" x14ac:dyDescent="0.25">
      <c r="A2390" s="79" t="s">
        <v>398</v>
      </c>
      <c r="B2390" s="133" t="s">
        <v>401</v>
      </c>
      <c r="C2390" s="137" t="s">
        <v>181</v>
      </c>
      <c r="D2390" s="81" t="str">
        <f>IFERROR(IF(C2390="No CAS","",INDEX('DEQ Pollutant List'!$C$7:$C$611,MATCH('5. Pollutant Emissions - MB'!C2390,'DEQ Pollutant List'!$B$7:$B$611,0))),"")</f>
        <v>Ethyl benzene</v>
      </c>
      <c r="E2390" s="115"/>
      <c r="F2390" s="138" t="s">
        <v>426</v>
      </c>
      <c r="G2390" s="139" t="s">
        <v>426</v>
      </c>
      <c r="H2390" s="104" t="s">
        <v>465</v>
      </c>
      <c r="I2390" s="102" t="s">
        <v>214</v>
      </c>
      <c r="J2390" s="105">
        <v>862.45932657926096</v>
      </c>
      <c r="K2390" s="83">
        <v>862.45932657926096</v>
      </c>
      <c r="L2390" s="102" t="s">
        <v>214</v>
      </c>
      <c r="M2390" s="105">
        <f t="shared" ref="M2390:M2413" si="43">J2390/365</f>
        <v>2.3629022646007152</v>
      </c>
      <c r="N2390" s="83">
        <f t="shared" ref="N2390:N2413" si="44">K2390/365</f>
        <v>2.3629022646007152</v>
      </c>
    </row>
    <row r="2391" spans="1:14" x14ac:dyDescent="0.25">
      <c r="A2391" s="79" t="s">
        <v>398</v>
      </c>
      <c r="B2391" s="133" t="s">
        <v>401</v>
      </c>
      <c r="C2391" s="137" t="s">
        <v>189</v>
      </c>
      <c r="D2391" s="81" t="str">
        <f>IFERROR(IF(C2391="No CAS","",INDEX('DEQ Pollutant List'!$C$7:$C$611,MATCH('5. Pollutant Emissions - MB'!C2391,'DEQ Pollutant List'!$B$7:$B$611,0))),"")</f>
        <v>Toluene</v>
      </c>
      <c r="E2391" s="115"/>
      <c r="F2391" s="138" t="s">
        <v>426</v>
      </c>
      <c r="G2391" s="139" t="s">
        <v>426</v>
      </c>
      <c r="H2391" s="104" t="s">
        <v>465</v>
      </c>
      <c r="I2391" s="102" t="s">
        <v>214</v>
      </c>
      <c r="J2391" s="105">
        <v>1.6975697556615019</v>
      </c>
      <c r="K2391" s="83">
        <v>1.6975697556615019</v>
      </c>
      <c r="L2391" s="102" t="s">
        <v>214</v>
      </c>
      <c r="M2391" s="105">
        <f t="shared" si="43"/>
        <v>4.6508760429082247E-3</v>
      </c>
      <c r="N2391" s="83">
        <f t="shared" si="44"/>
        <v>4.6508760429082247E-3</v>
      </c>
    </row>
    <row r="2392" spans="1:14" x14ac:dyDescent="0.25">
      <c r="A2392" s="79" t="s">
        <v>398</v>
      </c>
      <c r="B2392" s="133" t="s">
        <v>401</v>
      </c>
      <c r="C2392" s="137" t="s">
        <v>422</v>
      </c>
      <c r="D2392" s="81" t="str">
        <f>IFERROR(IF(C2392="No CAS","",INDEX('DEQ Pollutant List'!$C$7:$C$611,MATCH('5. Pollutant Emissions - MB'!C2392,'DEQ Pollutant List'!$B$7:$B$611,0))),"")</f>
        <v>Methyl isobutyl ketone (MIBK, hexone)</v>
      </c>
      <c r="E2392" s="115"/>
      <c r="F2392" s="138" t="s">
        <v>426</v>
      </c>
      <c r="G2392" s="139" t="s">
        <v>426</v>
      </c>
      <c r="H2392" s="104" t="s">
        <v>465</v>
      </c>
      <c r="I2392" s="102" t="s">
        <v>214</v>
      </c>
      <c r="J2392" s="105">
        <v>0</v>
      </c>
      <c r="K2392" s="83">
        <v>0</v>
      </c>
      <c r="L2392" s="102" t="s">
        <v>214</v>
      </c>
      <c r="M2392" s="105">
        <f t="shared" si="43"/>
        <v>0</v>
      </c>
      <c r="N2392" s="83">
        <f t="shared" si="44"/>
        <v>0</v>
      </c>
    </row>
    <row r="2393" spans="1:14" x14ac:dyDescent="0.25">
      <c r="A2393" s="79" t="s">
        <v>398</v>
      </c>
      <c r="B2393" s="133" t="s">
        <v>401</v>
      </c>
      <c r="C2393" s="137" t="s">
        <v>187</v>
      </c>
      <c r="D2393" s="81" t="str">
        <f>IFERROR(IF(C2393="No CAS","",INDEX('DEQ Pollutant List'!$C$7:$C$611,MATCH('5. Pollutant Emissions - MB'!C2393,'DEQ Pollutant List'!$B$7:$B$611,0))),"")</f>
        <v>Naphthalene</v>
      </c>
      <c r="E2393" s="115"/>
      <c r="F2393" s="138" t="s">
        <v>426</v>
      </c>
      <c r="G2393" s="139" t="s">
        <v>426</v>
      </c>
      <c r="H2393" s="104" t="s">
        <v>465</v>
      </c>
      <c r="I2393" s="102" t="s">
        <v>214</v>
      </c>
      <c r="J2393" s="105">
        <v>47.815348033373056</v>
      </c>
      <c r="K2393" s="83">
        <v>47.815348033373056</v>
      </c>
      <c r="L2393" s="102" t="s">
        <v>214</v>
      </c>
      <c r="M2393" s="105">
        <f t="shared" si="43"/>
        <v>0.13100095351609056</v>
      </c>
      <c r="N2393" s="83">
        <f t="shared" si="44"/>
        <v>0.13100095351609056</v>
      </c>
    </row>
    <row r="2394" spans="1:14" x14ac:dyDescent="0.25">
      <c r="A2394" s="79" t="s">
        <v>398</v>
      </c>
      <c r="B2394" s="133" t="s">
        <v>401</v>
      </c>
      <c r="C2394" s="137" t="s">
        <v>428</v>
      </c>
      <c r="D2394" s="81" t="str">
        <f>IFERROR(IF(C2394="No CAS","",INDEX('DEQ Pollutant List'!$C$7:$C$611,MATCH('5. Pollutant Emissions - MB'!C2394,'DEQ Pollutant List'!$B$7:$B$611,0))),"")</f>
        <v>Isopropylbenzene (cumene)</v>
      </c>
      <c r="E2394" s="115"/>
      <c r="F2394" s="138" t="s">
        <v>426</v>
      </c>
      <c r="G2394" s="139" t="s">
        <v>426</v>
      </c>
      <c r="H2394" s="104" t="s">
        <v>465</v>
      </c>
      <c r="I2394" s="102" t="s">
        <v>214</v>
      </c>
      <c r="J2394" s="105">
        <v>57.639416567342082</v>
      </c>
      <c r="K2394" s="83">
        <v>57.639416567342082</v>
      </c>
      <c r="L2394" s="102" t="s">
        <v>214</v>
      </c>
      <c r="M2394" s="105">
        <f t="shared" si="43"/>
        <v>0.15791620977353996</v>
      </c>
      <c r="N2394" s="83">
        <f t="shared" si="44"/>
        <v>0.15791620977353996</v>
      </c>
    </row>
    <row r="2395" spans="1:14" x14ac:dyDescent="0.25">
      <c r="A2395" s="79" t="s">
        <v>398</v>
      </c>
      <c r="B2395" s="133" t="s">
        <v>401</v>
      </c>
      <c r="C2395" s="137" t="s">
        <v>156</v>
      </c>
      <c r="D2395" s="81" t="str">
        <f>IFERROR(IF(C2395="No CAS","",INDEX('DEQ Pollutant List'!$C$7:$C$611,MATCH('5. Pollutant Emissions - MB'!C2395,'DEQ Pollutant List'!$B$7:$B$611,0))),"")</f>
        <v>Formaldehyde</v>
      </c>
      <c r="E2395" s="115"/>
      <c r="F2395" s="138" t="s">
        <v>426</v>
      </c>
      <c r="G2395" s="139" t="s">
        <v>426</v>
      </c>
      <c r="H2395" s="104" t="s">
        <v>465</v>
      </c>
      <c r="I2395" s="102" t="s">
        <v>214</v>
      </c>
      <c r="J2395" s="105">
        <v>16.883098927294398</v>
      </c>
      <c r="K2395" s="83">
        <v>16.883098927294398</v>
      </c>
      <c r="L2395" s="102" t="s">
        <v>214</v>
      </c>
      <c r="M2395" s="105">
        <f t="shared" si="43"/>
        <v>4.6255065554231228E-2</v>
      </c>
      <c r="N2395" s="83">
        <f t="shared" si="44"/>
        <v>4.6255065554231228E-2</v>
      </c>
    </row>
    <row r="2396" spans="1:14" x14ac:dyDescent="0.25">
      <c r="A2396" s="79" t="s">
        <v>398</v>
      </c>
      <c r="B2396" s="133" t="s">
        <v>401</v>
      </c>
      <c r="C2396" s="137" t="s">
        <v>429</v>
      </c>
      <c r="D2396" s="81" t="str">
        <f>IFERROR(IF(C2396="No CAS","",INDEX('DEQ Pollutant List'!$C$7:$C$611,MATCH('5. Pollutant Emissions - MB'!C2396,'DEQ Pollutant List'!$B$7:$B$611,0))),"")</f>
        <v>Ethylene glycol monobutyl ether</v>
      </c>
      <c r="E2396" s="115"/>
      <c r="F2396" s="138" t="s">
        <v>426</v>
      </c>
      <c r="G2396" s="139" t="s">
        <v>426</v>
      </c>
      <c r="H2396" s="104" t="s">
        <v>465</v>
      </c>
      <c r="I2396" s="102" t="s">
        <v>214</v>
      </c>
      <c r="J2396" s="105">
        <v>49.229522914183548</v>
      </c>
      <c r="K2396" s="83">
        <v>49.229522914183548</v>
      </c>
      <c r="L2396" s="102" t="s">
        <v>214</v>
      </c>
      <c r="M2396" s="105">
        <f t="shared" si="43"/>
        <v>0.1348754052443385</v>
      </c>
      <c r="N2396" s="83">
        <f t="shared" si="44"/>
        <v>0.1348754052443385</v>
      </c>
    </row>
    <row r="2397" spans="1:14" x14ac:dyDescent="0.25">
      <c r="A2397" s="79" t="s">
        <v>398</v>
      </c>
      <c r="B2397" s="133" t="s">
        <v>401</v>
      </c>
      <c r="C2397" s="137" t="s">
        <v>430</v>
      </c>
      <c r="D2397" s="81" t="str">
        <f>IFERROR(IF(C2397="No CAS","",INDEX('DEQ Pollutant List'!$C$7:$C$611,MATCH('5. Pollutant Emissions - MB'!C2397,'DEQ Pollutant List'!$B$7:$B$611,0))),"")</f>
        <v>n-Butyl alcohol</v>
      </c>
      <c r="E2397" s="115"/>
      <c r="F2397" s="138" t="s">
        <v>426</v>
      </c>
      <c r="G2397" s="139" t="s">
        <v>426</v>
      </c>
      <c r="H2397" s="104" t="s">
        <v>465</v>
      </c>
      <c r="I2397" s="102" t="s">
        <v>214</v>
      </c>
      <c r="J2397" s="105">
        <v>256.62741060786652</v>
      </c>
      <c r="K2397" s="83">
        <v>256.62741060786652</v>
      </c>
      <c r="L2397" s="102" t="s">
        <v>214</v>
      </c>
      <c r="M2397" s="105">
        <f t="shared" si="43"/>
        <v>0.70308879618593567</v>
      </c>
      <c r="N2397" s="83">
        <f t="shared" si="44"/>
        <v>0.70308879618593567</v>
      </c>
    </row>
    <row r="2398" spans="1:14" x14ac:dyDescent="0.25">
      <c r="A2398" s="79" t="s">
        <v>398</v>
      </c>
      <c r="B2398" s="133" t="s">
        <v>401</v>
      </c>
      <c r="C2398" s="137" t="s">
        <v>431</v>
      </c>
      <c r="D2398" s="81" t="str">
        <f>IFERROR(IF(C2398="No CAS","",INDEX('DEQ Pollutant List'!$C$7:$C$611,MATCH('5. Pollutant Emissions - MB'!C2398,'DEQ Pollutant List'!$B$7:$B$611,0))),"")</f>
        <v>1,2,4-Trimethylbenzene</v>
      </c>
      <c r="E2398" s="115"/>
      <c r="F2398" s="138" t="s">
        <v>426</v>
      </c>
      <c r="G2398" s="139" t="s">
        <v>426</v>
      </c>
      <c r="H2398" s="104" t="s">
        <v>465</v>
      </c>
      <c r="I2398" s="102" t="s">
        <v>214</v>
      </c>
      <c r="J2398" s="105">
        <v>1012.7701162276519</v>
      </c>
      <c r="K2398" s="83">
        <v>1012.7701162276519</v>
      </c>
      <c r="L2398" s="102" t="s">
        <v>214</v>
      </c>
      <c r="M2398" s="105">
        <f t="shared" si="43"/>
        <v>2.7747126471990464</v>
      </c>
      <c r="N2398" s="83">
        <f t="shared" si="44"/>
        <v>2.7747126471990464</v>
      </c>
    </row>
    <row r="2399" spans="1:14" x14ac:dyDescent="0.25">
      <c r="A2399" s="79" t="s">
        <v>398</v>
      </c>
      <c r="B2399" s="133" t="s">
        <v>401</v>
      </c>
      <c r="C2399" s="137" t="s">
        <v>432</v>
      </c>
      <c r="D2399" s="81" t="str">
        <f>IFERROR(IF(C2399="No CAS","",INDEX('DEQ Pollutant List'!$C$7:$C$611,MATCH('5. Pollutant Emissions - MB'!C2399,'DEQ Pollutant List'!$B$7:$B$611,0))),"")</f>
        <v>Propylene glycol monomethyl ether acetate</v>
      </c>
      <c r="E2399" s="115"/>
      <c r="F2399" s="138" t="s">
        <v>426</v>
      </c>
      <c r="G2399" s="139" t="s">
        <v>426</v>
      </c>
      <c r="H2399" s="104" t="s">
        <v>465</v>
      </c>
      <c r="I2399" s="102" t="s">
        <v>214</v>
      </c>
      <c r="J2399" s="105">
        <v>1509.5730035756853</v>
      </c>
      <c r="K2399" s="83">
        <v>1509.5730035756853</v>
      </c>
      <c r="L2399" s="102" t="s">
        <v>214</v>
      </c>
      <c r="M2399" s="105">
        <f t="shared" si="43"/>
        <v>4.1358164481525623</v>
      </c>
      <c r="N2399" s="83">
        <f t="shared" si="44"/>
        <v>4.1358164481525623</v>
      </c>
    </row>
    <row r="2400" spans="1:14" x14ac:dyDescent="0.25">
      <c r="A2400" s="79" t="s">
        <v>398</v>
      </c>
      <c r="B2400" s="133" t="s">
        <v>401</v>
      </c>
      <c r="C2400" s="137" t="s">
        <v>178</v>
      </c>
      <c r="D2400" s="81" t="str">
        <f>IFERROR(IF(C2400="No CAS","",INDEX('DEQ Pollutant List'!$C$7:$C$611,MATCH('5. Pollutant Emissions - MB'!C2400,'DEQ Pollutant List'!$B$7:$B$611,0))),"")</f>
        <v>Chromium VI, chromate and dichromate particulate</v>
      </c>
      <c r="E2400" s="115"/>
      <c r="F2400" s="138" t="s">
        <v>426</v>
      </c>
      <c r="G2400" s="139" t="s">
        <v>426</v>
      </c>
      <c r="H2400" s="104" t="s">
        <v>465</v>
      </c>
      <c r="I2400" s="102" t="s">
        <v>214</v>
      </c>
      <c r="J2400" s="105">
        <v>0</v>
      </c>
      <c r="K2400" s="83">
        <v>0</v>
      </c>
      <c r="L2400" s="102" t="s">
        <v>214</v>
      </c>
      <c r="M2400" s="105">
        <f t="shared" si="43"/>
        <v>0</v>
      </c>
      <c r="N2400" s="83">
        <f t="shared" si="44"/>
        <v>0</v>
      </c>
    </row>
    <row r="2401" spans="1:14" x14ac:dyDescent="0.25">
      <c r="A2401" s="79" t="s">
        <v>398</v>
      </c>
      <c r="B2401" s="133" t="s">
        <v>401</v>
      </c>
      <c r="C2401" s="137" t="s">
        <v>425</v>
      </c>
      <c r="D2401" s="81" t="str">
        <f>IFERROR(IF(C2401="No CAS","",INDEX('DEQ Pollutant List'!$C$7:$C$611,MATCH('5. Pollutant Emissions - MB'!C2401,'DEQ Pollutant List'!$B$7:$B$611,0))),"")</f>
        <v>2-Butanone (methyl ethyl ketone)</v>
      </c>
      <c r="E2401" s="115"/>
      <c r="F2401" s="138" t="s">
        <v>426</v>
      </c>
      <c r="G2401" s="139" t="s">
        <v>426</v>
      </c>
      <c r="H2401" s="104" t="s">
        <v>465</v>
      </c>
      <c r="I2401" s="102" t="s">
        <v>214</v>
      </c>
      <c r="J2401" s="105">
        <v>61913.424743742544</v>
      </c>
      <c r="K2401" s="83">
        <v>61913.424743742544</v>
      </c>
      <c r="L2401" s="102" t="s">
        <v>214</v>
      </c>
      <c r="M2401" s="105">
        <f t="shared" si="43"/>
        <v>169.625821215733</v>
      </c>
      <c r="N2401" s="83">
        <f t="shared" si="44"/>
        <v>169.625821215733</v>
      </c>
    </row>
    <row r="2402" spans="1:14" x14ac:dyDescent="0.25">
      <c r="A2402" s="79" t="s">
        <v>398</v>
      </c>
      <c r="B2402" s="133" t="s">
        <v>401</v>
      </c>
      <c r="C2402" s="137" t="s">
        <v>433</v>
      </c>
      <c r="D2402" s="81" t="str">
        <f>IFERROR(IF(C2402="No CAS","",INDEX('DEQ Pollutant List'!$C$7:$C$611,MATCH('5. Pollutant Emissions - MB'!C2402,'DEQ Pollutant List'!$B$7:$B$611,0))),"")</f>
        <v>t-Butyl acetate</v>
      </c>
      <c r="E2402" s="115"/>
      <c r="F2402" s="138" t="s">
        <v>426</v>
      </c>
      <c r="G2402" s="139" t="s">
        <v>426</v>
      </c>
      <c r="H2402" s="104" t="s">
        <v>465</v>
      </c>
      <c r="I2402" s="102" t="s">
        <v>214</v>
      </c>
      <c r="J2402" s="105">
        <v>0</v>
      </c>
      <c r="K2402" s="83">
        <v>0</v>
      </c>
      <c r="L2402" s="102" t="s">
        <v>214</v>
      </c>
      <c r="M2402" s="105">
        <f t="shared" si="43"/>
        <v>0</v>
      </c>
      <c r="N2402" s="83">
        <f t="shared" si="44"/>
        <v>0</v>
      </c>
    </row>
    <row r="2403" spans="1:14" x14ac:dyDescent="0.25">
      <c r="A2403" s="79" t="s">
        <v>398</v>
      </c>
      <c r="B2403" s="133" t="s">
        <v>401</v>
      </c>
      <c r="C2403" s="137" t="s">
        <v>185</v>
      </c>
      <c r="D2403" s="81" t="str">
        <f>IFERROR(IF(C2403="No CAS","",INDEX('DEQ Pollutant List'!$C$7:$C$611,MATCH('5. Pollutant Emissions - MB'!C2403,'DEQ Pollutant List'!$B$7:$B$611,0))),"")</f>
        <v>Mercury and compounds</v>
      </c>
      <c r="E2403" s="115"/>
      <c r="F2403" s="138" t="s">
        <v>426</v>
      </c>
      <c r="G2403" s="139" t="s">
        <v>426</v>
      </c>
      <c r="H2403" s="104" t="s">
        <v>465</v>
      </c>
      <c r="I2403" s="102" t="s">
        <v>214</v>
      </c>
      <c r="J2403" s="105">
        <v>0</v>
      </c>
      <c r="K2403" s="83">
        <v>0</v>
      </c>
      <c r="L2403" s="102" t="s">
        <v>214</v>
      </c>
      <c r="M2403" s="105">
        <f t="shared" si="43"/>
        <v>0</v>
      </c>
      <c r="N2403" s="83">
        <f t="shared" si="44"/>
        <v>0</v>
      </c>
    </row>
    <row r="2404" spans="1:14" x14ac:dyDescent="0.25">
      <c r="A2404" s="79" t="s">
        <v>398</v>
      </c>
      <c r="B2404" s="133" t="s">
        <v>401</v>
      </c>
      <c r="C2404" s="137" t="s">
        <v>183</v>
      </c>
      <c r="D2404" s="81" t="str">
        <f>IFERROR(IF(C2404="No CAS","",INDEX('DEQ Pollutant List'!$C$7:$C$611,MATCH('5. Pollutant Emissions - MB'!C2404,'DEQ Pollutant List'!$B$7:$B$611,0))),"")</f>
        <v>Lead and compounds</v>
      </c>
      <c r="E2404" s="115"/>
      <c r="F2404" s="138" t="s">
        <v>426</v>
      </c>
      <c r="G2404" s="139" t="s">
        <v>426</v>
      </c>
      <c r="H2404" s="104" t="s">
        <v>465</v>
      </c>
      <c r="I2404" s="102" t="s">
        <v>214</v>
      </c>
      <c r="J2404" s="105">
        <v>0</v>
      </c>
      <c r="K2404" s="83">
        <v>0</v>
      </c>
      <c r="L2404" s="102" t="s">
        <v>214</v>
      </c>
      <c r="M2404" s="105">
        <f t="shared" si="43"/>
        <v>0</v>
      </c>
      <c r="N2404" s="83">
        <f t="shared" si="44"/>
        <v>0</v>
      </c>
    </row>
    <row r="2405" spans="1:14" x14ac:dyDescent="0.25">
      <c r="A2405" s="79" t="s">
        <v>398</v>
      </c>
      <c r="B2405" s="133" t="s">
        <v>401</v>
      </c>
      <c r="C2405" s="137" t="s">
        <v>424</v>
      </c>
      <c r="D2405" s="81" t="str">
        <f>IFERROR(IF(C2405="No CAS","",INDEX('DEQ Pollutant List'!$C$7:$C$611,MATCH('5. Pollutant Emissions - MB'!C2405,'DEQ Pollutant List'!$B$7:$B$611,0))),"")</f>
        <v>Isopropyl alcohol</v>
      </c>
      <c r="E2405" s="115"/>
      <c r="F2405" s="138" t="s">
        <v>426</v>
      </c>
      <c r="G2405" s="139" t="s">
        <v>426</v>
      </c>
      <c r="H2405" s="104" t="s">
        <v>465</v>
      </c>
      <c r="I2405" s="102" t="s">
        <v>214</v>
      </c>
      <c r="J2405" s="105">
        <v>9509.4571537544689</v>
      </c>
      <c r="K2405" s="83">
        <v>9509.4571537544689</v>
      </c>
      <c r="L2405" s="102" t="s">
        <v>214</v>
      </c>
      <c r="M2405" s="105">
        <f t="shared" si="43"/>
        <v>26.05330727056019</v>
      </c>
      <c r="N2405" s="83">
        <f t="shared" si="44"/>
        <v>26.05330727056019</v>
      </c>
    </row>
    <row r="2406" spans="1:14" x14ac:dyDescent="0.25">
      <c r="A2406" s="79" t="s">
        <v>398</v>
      </c>
      <c r="B2406" s="133" t="s">
        <v>401</v>
      </c>
      <c r="C2406" s="137" t="s">
        <v>420</v>
      </c>
      <c r="D2406" s="81" t="str">
        <f>IFERROR(IF(C2406="No CAS","",INDEX('DEQ Pollutant List'!$C$7:$C$611,MATCH('5. Pollutant Emissions - MB'!C2406,'DEQ Pollutant List'!$B$7:$B$611,0))),"")</f>
        <v>Acetone</v>
      </c>
      <c r="E2406" s="115"/>
      <c r="F2406" s="138" t="s">
        <v>426</v>
      </c>
      <c r="G2406" s="139" t="s">
        <v>426</v>
      </c>
      <c r="H2406" s="104" t="s">
        <v>465</v>
      </c>
      <c r="I2406" s="102" t="s">
        <v>214</v>
      </c>
      <c r="J2406" s="105">
        <v>61079.261835518468</v>
      </c>
      <c r="K2406" s="83">
        <v>61079.261835518468</v>
      </c>
      <c r="L2406" s="102" t="s">
        <v>214</v>
      </c>
      <c r="M2406" s="105">
        <f t="shared" si="43"/>
        <v>167.34044338498211</v>
      </c>
      <c r="N2406" s="83">
        <f t="shared" si="44"/>
        <v>167.34044338498211</v>
      </c>
    </row>
    <row r="2407" spans="1:14" x14ac:dyDescent="0.25">
      <c r="A2407" s="79" t="s">
        <v>398</v>
      </c>
      <c r="B2407" s="133" t="s">
        <v>401</v>
      </c>
      <c r="C2407" s="137" t="s">
        <v>423</v>
      </c>
      <c r="D2407" s="81" t="str">
        <f>IFERROR(IF(C2407="No CAS","",INDEX('DEQ Pollutant List'!$C$7:$C$611,MATCH('5. Pollutant Emissions - MB'!C2407,'DEQ Pollutant List'!$B$7:$B$611,0))),"")</f>
        <v>Propylene glycol monomethyl ether</v>
      </c>
      <c r="E2407" s="115"/>
      <c r="F2407" s="138" t="s">
        <v>426</v>
      </c>
      <c r="G2407" s="139" t="s">
        <v>426</v>
      </c>
      <c r="H2407" s="104" t="s">
        <v>465</v>
      </c>
      <c r="I2407" s="102" t="s">
        <v>214</v>
      </c>
      <c r="J2407" s="105">
        <v>0</v>
      </c>
      <c r="K2407" s="83">
        <v>0</v>
      </c>
      <c r="L2407" s="102" t="s">
        <v>214</v>
      </c>
      <c r="M2407" s="105">
        <f t="shared" si="43"/>
        <v>0</v>
      </c>
      <c r="N2407" s="83">
        <f t="shared" si="44"/>
        <v>0</v>
      </c>
    </row>
    <row r="2408" spans="1:14" x14ac:dyDescent="0.25">
      <c r="A2408" s="79" t="s">
        <v>398</v>
      </c>
      <c r="B2408" s="133" t="s">
        <v>401</v>
      </c>
      <c r="C2408" s="137" t="s">
        <v>179</v>
      </c>
      <c r="D2408" s="81" t="str">
        <f>IFERROR(IF(C2408="No CAS","",INDEX('DEQ Pollutant List'!$C$7:$C$611,MATCH('5. Pollutant Emissions - MB'!C2408,'DEQ Pollutant List'!$B$7:$B$611,0))),"")</f>
        <v>Cobalt and compounds</v>
      </c>
      <c r="E2408" s="115"/>
      <c r="F2408" s="138" t="s">
        <v>426</v>
      </c>
      <c r="G2408" s="139" t="s">
        <v>426</v>
      </c>
      <c r="H2408" s="104" t="s">
        <v>465</v>
      </c>
      <c r="I2408" s="102" t="s">
        <v>214</v>
      </c>
      <c r="J2408" s="105">
        <v>3.0837497020262249E-2</v>
      </c>
      <c r="K2408" s="83">
        <v>3.0837497020262249E-2</v>
      </c>
      <c r="L2408" s="102" t="s">
        <v>214</v>
      </c>
      <c r="M2408" s="105">
        <f t="shared" si="43"/>
        <v>8.4486293206197945E-5</v>
      </c>
      <c r="N2408" s="83">
        <f t="shared" si="44"/>
        <v>8.4486293206197945E-5</v>
      </c>
    </row>
    <row r="2409" spans="1:14" x14ac:dyDescent="0.25">
      <c r="A2409" s="79" t="s">
        <v>398</v>
      </c>
      <c r="B2409" s="133" t="s">
        <v>401</v>
      </c>
      <c r="C2409" s="137" t="s">
        <v>434</v>
      </c>
      <c r="D2409" s="81" t="str">
        <f>IFERROR(IF(C2409="No CAS","",INDEX('DEQ Pollutant List'!$C$7:$C$611,MATCH('5. Pollutant Emissions - MB'!C2409,'DEQ Pollutant List'!$B$7:$B$611,0))),"")</f>
        <v>Sulfuric acid</v>
      </c>
      <c r="E2409" s="115"/>
      <c r="F2409" s="138" t="s">
        <v>426</v>
      </c>
      <c r="G2409" s="139" t="s">
        <v>426</v>
      </c>
      <c r="H2409" s="104" t="s">
        <v>465</v>
      </c>
      <c r="I2409" s="102" t="s">
        <v>214</v>
      </c>
      <c r="J2409" s="105">
        <v>0</v>
      </c>
      <c r="K2409" s="83">
        <v>0</v>
      </c>
      <c r="L2409" s="102" t="s">
        <v>214</v>
      </c>
      <c r="M2409" s="105">
        <f t="shared" si="43"/>
        <v>0</v>
      </c>
      <c r="N2409" s="83">
        <f t="shared" si="44"/>
        <v>0</v>
      </c>
    </row>
    <row r="2410" spans="1:14" x14ac:dyDescent="0.25">
      <c r="A2410" s="79" t="s">
        <v>398</v>
      </c>
      <c r="B2410" s="133" t="s">
        <v>401</v>
      </c>
      <c r="C2410" s="137" t="s">
        <v>435</v>
      </c>
      <c r="D2410" s="81" t="str">
        <f>IFERROR(IF(C2410="No CAS","",INDEX('DEQ Pollutant List'!$C$7:$C$611,MATCH('5. Pollutant Emissions - MB'!C2410,'DEQ Pollutant List'!$B$7:$B$611,0))),"")</f>
        <v>Hexachlorobenzene</v>
      </c>
      <c r="E2410" s="115"/>
      <c r="F2410" s="138" t="s">
        <v>426</v>
      </c>
      <c r="G2410" s="139" t="s">
        <v>426</v>
      </c>
      <c r="H2410" s="104" t="s">
        <v>465</v>
      </c>
      <c r="I2410" s="102" t="s">
        <v>214</v>
      </c>
      <c r="J2410" s="105">
        <v>0</v>
      </c>
      <c r="K2410" s="83">
        <v>0</v>
      </c>
      <c r="L2410" s="102" t="s">
        <v>214</v>
      </c>
      <c r="M2410" s="105">
        <f t="shared" si="43"/>
        <v>0</v>
      </c>
      <c r="N2410" s="83">
        <f t="shared" si="44"/>
        <v>0</v>
      </c>
    </row>
    <row r="2411" spans="1:14" x14ac:dyDescent="0.25">
      <c r="A2411" s="79" t="s">
        <v>398</v>
      </c>
      <c r="B2411" s="133" t="s">
        <v>401</v>
      </c>
      <c r="C2411" s="137" t="s">
        <v>180</v>
      </c>
      <c r="D2411" s="81" t="str">
        <f>IFERROR(IF(C2411="No CAS","",INDEX('DEQ Pollutant List'!$C$7:$C$611,MATCH('5. Pollutant Emissions - MB'!C2411,'DEQ Pollutant List'!$B$7:$B$611,0))),"")</f>
        <v>Copper and compounds</v>
      </c>
      <c r="E2411" s="115"/>
      <c r="F2411" s="138" t="s">
        <v>426</v>
      </c>
      <c r="G2411" s="139" t="s">
        <v>426</v>
      </c>
      <c r="H2411" s="104" t="s">
        <v>465</v>
      </c>
      <c r="I2411" s="102" t="s">
        <v>214</v>
      </c>
      <c r="J2411" s="105">
        <v>0</v>
      </c>
      <c r="K2411" s="83">
        <v>0</v>
      </c>
      <c r="L2411" s="102" t="s">
        <v>214</v>
      </c>
      <c r="M2411" s="105">
        <f t="shared" si="43"/>
        <v>0</v>
      </c>
      <c r="N2411" s="83">
        <f t="shared" si="44"/>
        <v>0</v>
      </c>
    </row>
    <row r="2412" spans="1:14" x14ac:dyDescent="0.25">
      <c r="A2412" s="79" t="s">
        <v>398</v>
      </c>
      <c r="B2412" s="133" t="s">
        <v>401</v>
      </c>
      <c r="C2412" s="137" t="s">
        <v>184</v>
      </c>
      <c r="D2412" s="81" t="str">
        <f>IFERROR(IF(C2412="No CAS","",INDEX('DEQ Pollutant List'!$C$7:$C$611,MATCH('5. Pollutant Emissions - MB'!C2412,'DEQ Pollutant List'!$B$7:$B$611,0))),"")</f>
        <v>Manganese and compounds</v>
      </c>
      <c r="E2412" s="115"/>
      <c r="F2412" s="138" t="s">
        <v>426</v>
      </c>
      <c r="G2412" s="139" t="s">
        <v>426</v>
      </c>
      <c r="H2412" s="104" t="s">
        <v>465</v>
      </c>
      <c r="I2412" s="102" t="s">
        <v>214</v>
      </c>
      <c r="J2412" s="105">
        <v>0</v>
      </c>
      <c r="K2412" s="83">
        <v>0</v>
      </c>
      <c r="L2412" s="102" t="s">
        <v>214</v>
      </c>
      <c r="M2412" s="105">
        <f t="shared" si="43"/>
        <v>0</v>
      </c>
      <c r="N2412" s="83">
        <f t="shared" si="44"/>
        <v>0</v>
      </c>
    </row>
    <row r="2413" spans="1:14" x14ac:dyDescent="0.25">
      <c r="A2413" s="79" t="s">
        <v>398</v>
      </c>
      <c r="B2413" s="133" t="s">
        <v>401</v>
      </c>
      <c r="C2413" s="137" t="s">
        <v>436</v>
      </c>
      <c r="D2413" s="81" t="str">
        <f>IFERROR(IF(C2413="No CAS","",INDEX('DEQ Pollutant List'!$C$7:$C$611,MATCH('5. Pollutant Emissions - MB'!C2413,'DEQ Pollutant List'!$B$7:$B$611,0))),"")</f>
        <v>1,2,3-Trimethylbenzene</v>
      </c>
      <c r="E2413" s="115"/>
      <c r="F2413" s="138" t="s">
        <v>426</v>
      </c>
      <c r="G2413" s="139" t="s">
        <v>426</v>
      </c>
      <c r="H2413" s="104" t="s">
        <v>465</v>
      </c>
      <c r="I2413" s="102" t="s">
        <v>214</v>
      </c>
      <c r="J2413" s="105">
        <v>0</v>
      </c>
      <c r="K2413" s="83">
        <v>0</v>
      </c>
      <c r="L2413" s="102" t="s">
        <v>214</v>
      </c>
      <c r="M2413" s="105">
        <f t="shared" si="43"/>
        <v>0</v>
      </c>
      <c r="N2413" s="83">
        <f t="shared" si="44"/>
        <v>0</v>
      </c>
    </row>
    <row r="2414" spans="1:14" x14ac:dyDescent="0.25">
      <c r="A2414" s="79" t="s">
        <v>402</v>
      </c>
      <c r="B2414" s="133" t="s">
        <v>362</v>
      </c>
      <c r="C2414" s="137" t="s">
        <v>431</v>
      </c>
      <c r="D2414" s="81" t="str">
        <f>IFERROR(IF(C2414="No CAS","",INDEX('DEQ Pollutant List'!$C$7:$C$611,MATCH('5. Pollutant Emissions - MB'!C2414,'DEQ Pollutant List'!$B$7:$B$611,0))),"")</f>
        <v>1,2,4-Trimethylbenzene</v>
      </c>
      <c r="E2414" s="115"/>
      <c r="F2414" s="138">
        <v>0</v>
      </c>
      <c r="G2414" s="139">
        <v>0.01</v>
      </c>
      <c r="H2414" s="104"/>
      <c r="I2414" s="102" cm="1">
        <f t="array" ref="I2414">((_xlfn.XLOOKUP(B2414,'4. Material Balance Activities'!$C$470:$C$476,'4. Material Balance Activities'!$G$470:$G$476,NA,0,1)-_xlfn.XLOOKUP(B2414,'4. Material Balance Activities'!$C$470:$C$476,'4. Material Balance Activities'!$M$470:$M$476,NA,0,1))*G2414)*(1-F2414)</f>
        <v>326.42068800000004</v>
      </c>
      <c r="J2414" s="105" t="s">
        <v>214</v>
      </c>
      <c r="K2414" s="83" t="s">
        <v>214</v>
      </c>
      <c r="L2414" s="102" cm="1">
        <f t="array" ref="L2414">((_xlfn.XLOOKUP(B2414,'4. Material Balance Activities'!$C$470:$C$476,'4. Material Balance Activities'!$J$470:$J$476,NA,0,1)-_xlfn.XLOOKUP(B2414,'4. Material Balance Activities'!$C$470:$C$476,'4. Material Balance Activities'!$P$470:$P$476,NA,0,1))*G2414)*(1-F2414)</f>
        <v>1.3162124516129032</v>
      </c>
      <c r="M2414" s="105" t="s">
        <v>214</v>
      </c>
      <c r="N2414" s="83" t="s">
        <v>214</v>
      </c>
    </row>
    <row r="2415" spans="1:14" x14ac:dyDescent="0.25">
      <c r="A2415" s="79" t="s">
        <v>402</v>
      </c>
      <c r="B2415" s="133" t="s">
        <v>362</v>
      </c>
      <c r="C2415" s="137" t="s">
        <v>437</v>
      </c>
      <c r="D2415" s="81" t="str">
        <f>IFERROR(IF(C2415="No CAS","",INDEX('DEQ Pollutant List'!$C$7:$C$611,MATCH('5. Pollutant Emissions - MB'!C2415,'DEQ Pollutant List'!$B$7:$B$611,0))),"")</f>
        <v>1,3,5-Trimethylbenzene</v>
      </c>
      <c r="E2415" s="115"/>
      <c r="F2415" s="138">
        <v>0</v>
      </c>
      <c r="G2415" s="139">
        <v>0.01</v>
      </c>
      <c r="H2415" s="104"/>
      <c r="I2415" s="102" cm="1">
        <f t="array" ref="I2415">((_xlfn.XLOOKUP(B2415,'4. Material Balance Activities'!$C$470:$C$476,'4. Material Balance Activities'!$G$470:$G$476,NA,0,1)-_xlfn.XLOOKUP(B2415,'4. Material Balance Activities'!$C$470:$C$476,'4. Material Balance Activities'!$M$470:$M$476,NA,0,1))*G2415)*(1-F2415)</f>
        <v>326.42068800000004</v>
      </c>
      <c r="J2415" s="105" t="s">
        <v>214</v>
      </c>
      <c r="K2415" s="83" t="s">
        <v>214</v>
      </c>
      <c r="L2415" s="102" cm="1">
        <f t="array" ref="L2415">((_xlfn.XLOOKUP(B2415,'4. Material Balance Activities'!$C$470:$C$476,'4. Material Balance Activities'!$J$470:$J$476,NA,0,1)-_xlfn.XLOOKUP(B2415,'4. Material Balance Activities'!$C$470:$C$476,'4. Material Balance Activities'!$P$470:$P$476,NA,0,1))*G2415)*(1-F2415)</f>
        <v>1.3162124516129032</v>
      </c>
      <c r="M2415" s="105" t="s">
        <v>214</v>
      </c>
      <c r="N2415" s="83" t="s">
        <v>214</v>
      </c>
    </row>
    <row r="2416" spans="1:14" x14ac:dyDescent="0.25">
      <c r="A2416" s="79" t="s">
        <v>402</v>
      </c>
      <c r="B2416" s="133" t="s">
        <v>362</v>
      </c>
      <c r="C2416" s="137" t="s">
        <v>191</v>
      </c>
      <c r="D2416" s="81" t="str">
        <f>IFERROR(IF(C2416="No CAS","",INDEX('DEQ Pollutant List'!$C$7:$C$611,MATCH('5. Pollutant Emissions - MB'!C2416,'DEQ Pollutant List'!$B$7:$B$611,0))),"")</f>
        <v>Xylene (mixture), including m-xylene, o-xylene, p-xylene</v>
      </c>
      <c r="E2416" s="115"/>
      <c r="F2416" s="138">
        <v>0</v>
      </c>
      <c r="G2416" s="139">
        <v>0.1</v>
      </c>
      <c r="H2416" s="104"/>
      <c r="I2416" s="102" cm="1">
        <f t="array" ref="I2416">((_xlfn.XLOOKUP(B2416,'4. Material Balance Activities'!$C$470:$C$476,'4. Material Balance Activities'!$G$470:$G$476,NA,0,1)-_xlfn.XLOOKUP(B2416,'4. Material Balance Activities'!$C$470:$C$476,'4. Material Balance Activities'!$M$470:$M$476,NA,0,1))*G2416)*(1-F2416)</f>
        <v>3264.2068800000002</v>
      </c>
      <c r="J2416" s="105" t="s">
        <v>214</v>
      </c>
      <c r="K2416" s="83" t="s">
        <v>214</v>
      </c>
      <c r="L2416" s="102" cm="1">
        <f t="array" ref="L2416">((_xlfn.XLOOKUP(B2416,'4. Material Balance Activities'!$C$470:$C$476,'4. Material Balance Activities'!$J$470:$J$476,NA,0,1)-_xlfn.XLOOKUP(B2416,'4. Material Balance Activities'!$C$470:$C$476,'4. Material Balance Activities'!$P$470:$P$476,NA,0,1))*G2416)*(1-F2416)</f>
        <v>13.162124516129033</v>
      </c>
      <c r="M2416" s="105" t="s">
        <v>214</v>
      </c>
      <c r="N2416" s="83" t="s">
        <v>214</v>
      </c>
    </row>
    <row r="2417" spans="1:14" x14ac:dyDescent="0.25">
      <c r="A2417" s="79" t="s">
        <v>402</v>
      </c>
      <c r="B2417" s="133" t="s">
        <v>362</v>
      </c>
      <c r="C2417" s="137" t="s">
        <v>181</v>
      </c>
      <c r="D2417" s="81" t="str">
        <f>IFERROR(IF(C2417="No CAS","",INDEX('DEQ Pollutant List'!$C$7:$C$611,MATCH('5. Pollutant Emissions - MB'!C2417,'DEQ Pollutant List'!$B$7:$B$611,0))),"")</f>
        <v>Ethyl benzene</v>
      </c>
      <c r="E2417" s="115"/>
      <c r="F2417" s="138">
        <v>0</v>
      </c>
      <c r="G2417" s="139">
        <v>0.02</v>
      </c>
      <c r="H2417" s="104"/>
      <c r="I2417" s="102" cm="1">
        <f t="array" ref="I2417">((_xlfn.XLOOKUP(B2417,'4. Material Balance Activities'!$C$470:$C$476,'4. Material Balance Activities'!$G$470:$G$476,NA,0,1)-_xlfn.XLOOKUP(B2417,'4. Material Balance Activities'!$C$470:$C$476,'4. Material Balance Activities'!$M$470:$M$476,NA,0,1))*G2417)*(1-F2417)</f>
        <v>652.84137600000008</v>
      </c>
      <c r="J2417" s="105" t="s">
        <v>214</v>
      </c>
      <c r="K2417" s="83" t="s">
        <v>214</v>
      </c>
      <c r="L2417" s="102" cm="1">
        <f t="array" ref="L2417">((_xlfn.XLOOKUP(B2417,'4. Material Balance Activities'!$C$470:$C$476,'4. Material Balance Activities'!$J$470:$J$476,NA,0,1)-_xlfn.XLOOKUP(B2417,'4. Material Balance Activities'!$C$470:$C$476,'4. Material Balance Activities'!$P$470:$P$476,NA,0,1))*G2417)*(1-F2417)</f>
        <v>2.6324249032258065</v>
      </c>
      <c r="M2417" s="105" t="s">
        <v>214</v>
      </c>
      <c r="N2417" s="83" t="s">
        <v>214</v>
      </c>
    </row>
    <row r="2418" spans="1:14" x14ac:dyDescent="0.25">
      <c r="A2418" s="79" t="s">
        <v>402</v>
      </c>
      <c r="B2418" s="133" t="s">
        <v>362</v>
      </c>
      <c r="C2418" s="137" t="s">
        <v>428</v>
      </c>
      <c r="D2418" s="81" t="str">
        <f>IFERROR(IF(C2418="No CAS","",INDEX('DEQ Pollutant List'!$C$7:$C$611,MATCH('5. Pollutant Emissions - MB'!C2418,'DEQ Pollutant List'!$B$7:$B$611,0))),"")</f>
        <v>Isopropylbenzene (cumene)</v>
      </c>
      <c r="E2418" s="115"/>
      <c r="F2418" s="138">
        <v>0</v>
      </c>
      <c r="G2418" s="139">
        <v>2E-3</v>
      </c>
      <c r="H2418" s="104"/>
      <c r="I2418" s="102" cm="1">
        <f t="array" ref="I2418">((_xlfn.XLOOKUP(B2418,'4. Material Balance Activities'!$C$470:$C$476,'4. Material Balance Activities'!$G$470:$G$476,NA,0,1)-_xlfn.XLOOKUP(B2418,'4. Material Balance Activities'!$C$470:$C$476,'4. Material Balance Activities'!$M$470:$M$476,NA,0,1))*G2418)*(1-F2418)</f>
        <v>65.284137600000008</v>
      </c>
      <c r="J2418" s="105" t="s">
        <v>214</v>
      </c>
      <c r="K2418" s="83" t="s">
        <v>214</v>
      </c>
      <c r="L2418" s="102" cm="1">
        <f t="array" ref="L2418">((_xlfn.XLOOKUP(B2418,'4. Material Balance Activities'!$C$470:$C$476,'4. Material Balance Activities'!$J$470:$J$476,NA,0,1)-_xlfn.XLOOKUP(B2418,'4. Material Balance Activities'!$C$470:$C$476,'4. Material Balance Activities'!$P$470:$P$476,NA,0,1))*G2418)*(1-F2418)</f>
        <v>0.26324249032258062</v>
      </c>
      <c r="M2418" s="105" t="s">
        <v>214</v>
      </c>
      <c r="N2418" s="83" t="s">
        <v>214</v>
      </c>
    </row>
    <row r="2419" spans="1:14" x14ac:dyDescent="0.25">
      <c r="A2419" s="79" t="s">
        <v>402</v>
      </c>
      <c r="B2419" s="133" t="s">
        <v>362</v>
      </c>
      <c r="C2419" s="137" t="s">
        <v>436</v>
      </c>
      <c r="D2419" s="81" t="str">
        <f>IFERROR(IF(C2419="No CAS","",INDEX('DEQ Pollutant List'!$C$7:$C$611,MATCH('5. Pollutant Emissions - MB'!C2419,'DEQ Pollutant List'!$B$7:$B$611,0))),"")</f>
        <v>1,2,3-Trimethylbenzene</v>
      </c>
      <c r="E2419" s="115"/>
      <c r="F2419" s="138">
        <v>0</v>
      </c>
      <c r="G2419" s="139">
        <v>0.01</v>
      </c>
      <c r="H2419" s="104"/>
      <c r="I2419" s="102" cm="1">
        <f t="array" ref="I2419">((_xlfn.XLOOKUP(B2419,'4. Material Balance Activities'!$C$470:$C$476,'4. Material Balance Activities'!$G$470:$G$476,NA,0,1)-_xlfn.XLOOKUP(B2419,'4. Material Balance Activities'!$C$470:$C$476,'4. Material Balance Activities'!$M$470:$M$476,NA,0,1))*G2419)*(1-F2419)</f>
        <v>326.42068800000004</v>
      </c>
      <c r="J2419" s="105" t="s">
        <v>214</v>
      </c>
      <c r="K2419" s="83" t="s">
        <v>214</v>
      </c>
      <c r="L2419" s="102" cm="1">
        <f t="array" ref="L2419">((_xlfn.XLOOKUP(B2419,'4. Material Balance Activities'!$C$470:$C$476,'4. Material Balance Activities'!$J$470:$J$476,NA,0,1)-_xlfn.XLOOKUP(B2419,'4. Material Balance Activities'!$C$470:$C$476,'4. Material Balance Activities'!$P$470:$P$476,NA,0,1))*G2419)*(1-F2419)</f>
        <v>1.3162124516129032</v>
      </c>
      <c r="M2419" s="105" t="s">
        <v>214</v>
      </c>
      <c r="N2419" s="83" t="s">
        <v>214</v>
      </c>
    </row>
    <row r="2420" spans="1:14" x14ac:dyDescent="0.25">
      <c r="A2420" s="79" t="s">
        <v>402</v>
      </c>
      <c r="B2420" s="133" t="s">
        <v>364</v>
      </c>
      <c r="C2420" s="137" t="s">
        <v>191</v>
      </c>
      <c r="D2420" s="81" t="str">
        <f>IFERROR(IF(C2420="No CAS","",INDEX('DEQ Pollutant List'!$C$7:$C$611,MATCH('5. Pollutant Emissions - MB'!C2420,'DEQ Pollutant List'!$B$7:$B$611,0))),"")</f>
        <v>Xylene (mixture), including m-xylene, o-xylene, p-xylene</v>
      </c>
      <c r="E2420" s="115"/>
      <c r="F2420" s="138">
        <v>0</v>
      </c>
      <c r="G2420" s="139">
        <v>0.1681</v>
      </c>
      <c r="H2420" s="104"/>
      <c r="I2420" s="102" cm="1">
        <f t="array" ref="I2420">((_xlfn.XLOOKUP(B2420,'4. Material Balance Activities'!$C$470:$C$476,'4. Material Balance Activities'!$G$470:$G$476,NA,0,1)-_xlfn.XLOOKUP(B2420,'4. Material Balance Activities'!$C$470:$C$476,'4. Material Balance Activities'!$M$470:$M$476,NA,0,1))*G2420)*(1-F2420)</f>
        <v>6.3280824750000004</v>
      </c>
      <c r="J2420" s="105" t="s">
        <v>214</v>
      </c>
      <c r="K2420" s="83" t="s">
        <v>214</v>
      </c>
      <c r="L2420" s="102" cm="1">
        <f t="array" ref="L2420">((_xlfn.XLOOKUP(B2420,'4. Material Balance Activities'!$C$470:$C$476,'4. Material Balance Activities'!$J$470:$J$476,NA,0,1)-_xlfn.XLOOKUP(B2420,'4. Material Balance Activities'!$C$470:$C$476,'4. Material Balance Activities'!$P$470:$P$476,NA,0,1))*G2420)*(1-F2420)</f>
        <v>2.551646159274194E-2</v>
      </c>
      <c r="M2420" s="105" t="s">
        <v>214</v>
      </c>
      <c r="N2420" s="83" t="s">
        <v>214</v>
      </c>
    </row>
    <row r="2421" spans="1:14" x14ac:dyDescent="0.25">
      <c r="A2421" s="79" t="s">
        <v>402</v>
      </c>
      <c r="B2421" s="133" t="s">
        <v>364</v>
      </c>
      <c r="C2421" s="137" t="s">
        <v>181</v>
      </c>
      <c r="D2421" s="81" t="str">
        <f>IFERROR(IF(C2421="No CAS","",INDEX('DEQ Pollutant List'!$C$7:$C$611,MATCH('5. Pollutant Emissions - MB'!C2421,'DEQ Pollutant List'!$B$7:$B$611,0))),"")</f>
        <v>Ethyl benzene</v>
      </c>
      <c r="E2421" s="115"/>
      <c r="F2421" s="138">
        <v>0</v>
      </c>
      <c r="G2421" s="139">
        <v>3.9399999999999998E-2</v>
      </c>
      <c r="H2421" s="104"/>
      <c r="I2421" s="102" cm="1">
        <f t="array" ref="I2421">((_xlfn.XLOOKUP(B2421,'4. Material Balance Activities'!$C$470:$C$476,'4. Material Balance Activities'!$G$470:$G$476,NA,0,1)-_xlfn.XLOOKUP(B2421,'4. Material Balance Activities'!$C$470:$C$476,'4. Material Balance Activities'!$M$470:$M$476,NA,0,1))*G2421)*(1-F2421)</f>
        <v>1.48320315</v>
      </c>
      <c r="J2421" s="105" t="s">
        <v>214</v>
      </c>
      <c r="K2421" s="83" t="s">
        <v>214</v>
      </c>
      <c r="L2421" s="102" cm="1">
        <f t="array" ref="L2421">((_xlfn.XLOOKUP(B2421,'4. Material Balance Activities'!$C$470:$C$476,'4. Material Balance Activities'!$J$470:$J$476,NA,0,1)-_xlfn.XLOOKUP(B2421,'4. Material Balance Activities'!$C$470:$C$476,'4. Material Balance Activities'!$P$470:$P$476,NA,0,1))*G2421)*(1-F2421)</f>
        <v>5.9806578629032258E-3</v>
      </c>
      <c r="M2421" s="105" t="s">
        <v>214</v>
      </c>
      <c r="N2421" s="83" t="s">
        <v>214</v>
      </c>
    </row>
    <row r="2422" spans="1:14" x14ac:dyDescent="0.25">
      <c r="A2422" s="79" t="s">
        <v>402</v>
      </c>
      <c r="B2422" s="133" t="s">
        <v>364</v>
      </c>
      <c r="C2422" s="137" t="s">
        <v>189</v>
      </c>
      <c r="D2422" s="81" t="str">
        <f>IFERROR(IF(C2422="No CAS","",INDEX('DEQ Pollutant List'!$C$7:$C$611,MATCH('5. Pollutant Emissions - MB'!C2422,'DEQ Pollutant List'!$B$7:$B$611,0))),"")</f>
        <v>Toluene</v>
      </c>
      <c r="E2422" s="115"/>
      <c r="F2422" s="138">
        <v>0</v>
      </c>
      <c r="G2422" s="139">
        <v>9.2100000000000001E-2</v>
      </c>
      <c r="H2422" s="104"/>
      <c r="I2422" s="102" cm="1">
        <f t="array" ref="I2422">((_xlfn.XLOOKUP(B2422,'4. Material Balance Activities'!$C$470:$C$476,'4. Material Balance Activities'!$G$470:$G$476,NA,0,1)-_xlfn.XLOOKUP(B2422,'4. Material Balance Activities'!$C$470:$C$476,'4. Material Balance Activities'!$M$470:$M$476,NA,0,1))*G2422)*(1-F2422)</f>
        <v>3.4670814750000001</v>
      </c>
      <c r="J2422" s="105" t="s">
        <v>214</v>
      </c>
      <c r="K2422" s="83" t="s">
        <v>214</v>
      </c>
      <c r="L2422" s="102" cm="1">
        <f t="array" ref="L2422">((_xlfn.XLOOKUP(B2422,'4. Material Balance Activities'!$C$470:$C$476,'4. Material Balance Activities'!$J$470:$J$476,NA,0,1)-_xlfn.XLOOKUP(B2422,'4. Material Balance Activities'!$C$470:$C$476,'4. Material Balance Activities'!$P$470:$P$476,NA,0,1))*G2422)*(1-F2422)</f>
        <v>1.3980167237903228E-2</v>
      </c>
      <c r="M2422" s="105" t="s">
        <v>214</v>
      </c>
      <c r="N2422" s="83" t="s">
        <v>214</v>
      </c>
    </row>
    <row r="2423" spans="1:14" x14ac:dyDescent="0.25">
      <c r="A2423" s="79" t="s">
        <v>402</v>
      </c>
      <c r="B2423" s="133" t="s">
        <v>364</v>
      </c>
      <c r="C2423" s="137" t="s">
        <v>156</v>
      </c>
      <c r="D2423" s="81" t="str">
        <f>IFERROR(IF(C2423="No CAS","",INDEX('DEQ Pollutant List'!$C$7:$C$611,MATCH('5. Pollutant Emissions - MB'!C2423,'DEQ Pollutant List'!$B$7:$B$611,0))),"")</f>
        <v>Formaldehyde</v>
      </c>
      <c r="E2423" s="115"/>
      <c r="F2423" s="138">
        <v>0</v>
      </c>
      <c r="G2423" s="139">
        <v>1.6000000000000001E-3</v>
      </c>
      <c r="H2423" s="104"/>
      <c r="I2423" s="102" cm="1">
        <f t="array" ref="I2423">((_xlfn.XLOOKUP(B2423,'4. Material Balance Activities'!$C$470:$C$476,'4. Material Balance Activities'!$G$470:$G$476,NA,0,1)-_xlfn.XLOOKUP(B2423,'4. Material Balance Activities'!$C$470:$C$476,'4. Material Balance Activities'!$M$470:$M$476,NA,0,1))*G2423)*(1-F2423)</f>
        <v>6.0231600000000003E-2</v>
      </c>
      <c r="J2423" s="105" t="s">
        <v>214</v>
      </c>
      <c r="K2423" s="83" t="s">
        <v>214</v>
      </c>
      <c r="L2423" s="102" cm="1">
        <f t="array" ref="L2423">((_xlfn.XLOOKUP(B2423,'4. Material Balance Activities'!$C$470:$C$476,'4. Material Balance Activities'!$J$470:$J$476,NA,0,1)-_xlfn.XLOOKUP(B2423,'4. Material Balance Activities'!$C$470:$C$476,'4. Material Balance Activities'!$P$470:$P$476,NA,0,1))*G2423)*(1-F2423)</f>
        <v>2.4286935483870971E-4</v>
      </c>
      <c r="M2423" s="105" t="s">
        <v>214</v>
      </c>
      <c r="N2423" s="83" t="s">
        <v>214</v>
      </c>
    </row>
    <row r="2424" spans="1:14" x14ac:dyDescent="0.25">
      <c r="A2424" s="79" t="s">
        <v>402</v>
      </c>
      <c r="B2424" s="133" t="s">
        <v>289</v>
      </c>
      <c r="C2424" s="137" t="s">
        <v>189</v>
      </c>
      <c r="D2424" s="81" t="str">
        <f>IFERROR(IF(C2424="No CAS","",INDEX('DEQ Pollutant List'!$C$7:$C$611,MATCH('5. Pollutant Emissions - MB'!C2424,'DEQ Pollutant List'!$B$7:$B$611,0))),"")</f>
        <v>Toluene</v>
      </c>
      <c r="E2424" s="115"/>
      <c r="F2424" s="138">
        <v>0</v>
      </c>
      <c r="G2424" s="139">
        <v>0.38</v>
      </c>
      <c r="H2424" s="104"/>
      <c r="I2424" s="102" cm="1">
        <f t="array" ref="I2424">((_xlfn.XLOOKUP(B2424,'4. Material Balance Activities'!$C$470:$C$476,'4. Material Balance Activities'!$G$470:$G$476,NA,0,1)-_xlfn.XLOOKUP(B2424,'4. Material Balance Activities'!$C$470:$C$476,'4. Material Balance Activities'!$M$470:$M$476,NA,0,1))*G2424)*(1-F2424)</f>
        <v>1874.0403000000001</v>
      </c>
      <c r="J2424" s="105" t="s">
        <v>214</v>
      </c>
      <c r="K2424" s="83" t="s">
        <v>214</v>
      </c>
      <c r="L2424" s="102" cm="1">
        <f t="array" ref="L2424">((_xlfn.XLOOKUP(B2424,'4. Material Balance Activities'!$C$470:$C$476,'4. Material Balance Activities'!$J$470:$J$476,NA,0,1)-_xlfn.XLOOKUP(B2424,'4. Material Balance Activities'!$C$470:$C$476,'4. Material Balance Activities'!$P$470:$P$476,NA,0,1))*G2424)*(1-F2424)</f>
        <v>7.556614112903226</v>
      </c>
      <c r="M2424" s="105" t="s">
        <v>214</v>
      </c>
      <c r="N2424" s="83" t="s">
        <v>214</v>
      </c>
    </row>
    <row r="2425" spans="1:14" x14ac:dyDescent="0.25">
      <c r="A2425" s="79" t="s">
        <v>402</v>
      </c>
      <c r="B2425" s="133" t="s">
        <v>289</v>
      </c>
      <c r="C2425" s="137" t="s">
        <v>424</v>
      </c>
      <c r="D2425" s="81" t="str">
        <f>IFERROR(IF(C2425="No CAS","",INDEX('DEQ Pollutant List'!$C$7:$C$611,MATCH('5. Pollutant Emissions - MB'!C2425,'DEQ Pollutant List'!$B$7:$B$611,0))),"")</f>
        <v>Isopropyl alcohol</v>
      </c>
      <c r="E2425" s="115"/>
      <c r="F2425" s="138">
        <v>0</v>
      </c>
      <c r="G2425" s="139">
        <v>0.02</v>
      </c>
      <c r="H2425" s="104"/>
      <c r="I2425" s="102" cm="1">
        <f t="array" ref="I2425">((_xlfn.XLOOKUP(B2425,'4. Material Balance Activities'!$C$470:$C$476,'4. Material Balance Activities'!$G$470:$G$476,NA,0,1)-_xlfn.XLOOKUP(B2425,'4. Material Balance Activities'!$C$470:$C$476,'4. Material Balance Activities'!$M$470:$M$476,NA,0,1))*G2425)*(1-F2425)</f>
        <v>98.633700000000005</v>
      </c>
      <c r="J2425" s="105" t="s">
        <v>214</v>
      </c>
      <c r="K2425" s="83" t="s">
        <v>214</v>
      </c>
      <c r="L2425" s="102" cm="1">
        <f t="array" ref="L2425">((_xlfn.XLOOKUP(B2425,'4. Material Balance Activities'!$C$470:$C$476,'4. Material Balance Activities'!$J$470:$J$476,NA,0,1)-_xlfn.XLOOKUP(B2425,'4. Material Balance Activities'!$C$470:$C$476,'4. Material Balance Activities'!$P$470:$P$476,NA,0,1))*G2425)*(1-F2425)</f>
        <v>0.39771653225806453</v>
      </c>
      <c r="M2425" s="105" t="s">
        <v>214</v>
      </c>
      <c r="N2425" s="83" t="s">
        <v>214</v>
      </c>
    </row>
    <row r="2426" spans="1:14" x14ac:dyDescent="0.25">
      <c r="A2426" s="79" t="s">
        <v>402</v>
      </c>
      <c r="B2426" s="133" t="s">
        <v>289</v>
      </c>
      <c r="C2426" s="137" t="s">
        <v>434</v>
      </c>
      <c r="D2426" s="81" t="str">
        <f>IFERROR(IF(C2426="No CAS","",INDEX('DEQ Pollutant List'!$C$7:$C$611,MATCH('5. Pollutant Emissions - MB'!C2426,'DEQ Pollutant List'!$B$7:$B$611,0))),"")</f>
        <v>Sulfuric acid</v>
      </c>
      <c r="E2426" s="115"/>
      <c r="F2426" s="138">
        <v>0</v>
      </c>
      <c r="G2426" s="139">
        <v>0.02</v>
      </c>
      <c r="H2426" s="104"/>
      <c r="I2426" s="102" cm="1">
        <f t="array" ref="I2426">((_xlfn.XLOOKUP(B2426,'4. Material Balance Activities'!$C$470:$C$476,'4. Material Balance Activities'!$G$470:$G$476,NA,0,1)-_xlfn.XLOOKUP(B2426,'4. Material Balance Activities'!$C$470:$C$476,'4. Material Balance Activities'!$M$470:$M$476,NA,0,1))*G2426)*(1-F2426)</f>
        <v>98.633700000000005</v>
      </c>
      <c r="J2426" s="105" t="s">
        <v>214</v>
      </c>
      <c r="K2426" s="83" t="s">
        <v>214</v>
      </c>
      <c r="L2426" s="102" cm="1">
        <f t="array" ref="L2426">((_xlfn.XLOOKUP(B2426,'4. Material Balance Activities'!$C$470:$C$476,'4. Material Balance Activities'!$J$470:$J$476,NA,0,1)-_xlfn.XLOOKUP(B2426,'4. Material Balance Activities'!$C$470:$C$476,'4. Material Balance Activities'!$P$470:$P$476,NA,0,1))*G2426)*(1-F2426)</f>
        <v>0.39771653225806453</v>
      </c>
      <c r="M2426" s="105" t="s">
        <v>214</v>
      </c>
      <c r="N2426" s="83" t="s">
        <v>214</v>
      </c>
    </row>
    <row r="2427" spans="1:14" x14ac:dyDescent="0.25">
      <c r="A2427" s="79" t="s">
        <v>402</v>
      </c>
      <c r="B2427" s="133" t="s">
        <v>229</v>
      </c>
      <c r="C2427" s="137" t="s">
        <v>425</v>
      </c>
      <c r="D2427" s="81" t="str">
        <f>IFERROR(IF(C2427="No CAS","",INDEX('DEQ Pollutant List'!$C$7:$C$611,MATCH('5. Pollutant Emissions - MB'!C2427,'DEQ Pollutant List'!$B$7:$B$611,0))),"")</f>
        <v>2-Butanone (methyl ethyl ketone)</v>
      </c>
      <c r="E2427" s="115"/>
      <c r="F2427" s="138">
        <v>0</v>
      </c>
      <c r="G2427" s="139">
        <v>1</v>
      </c>
      <c r="H2427" s="104"/>
      <c r="I2427" s="102" cm="1">
        <f t="array" ref="I2427">((_xlfn.XLOOKUP(B2427,'4. Material Balance Activities'!$C$470:$C$476,'4. Material Balance Activities'!$G$470:$G$476,NA,0,1)-_xlfn.XLOOKUP(B2427,'4. Material Balance Activities'!$C$470:$C$476,'4. Material Balance Activities'!$M$470:$M$476,NA,0,1))*G2427)*(1-F2427)</f>
        <v>15.4308</v>
      </c>
      <c r="J2427" s="105" t="s">
        <v>214</v>
      </c>
      <c r="K2427" s="83" t="s">
        <v>214</v>
      </c>
      <c r="L2427" s="102" cm="1">
        <f t="array" ref="L2427">((_xlfn.XLOOKUP(B2427,'4. Material Balance Activities'!$C$470:$C$476,'4. Material Balance Activities'!$J$470:$J$476,NA,0,1)-_xlfn.XLOOKUP(B2427,'4. Material Balance Activities'!$C$470:$C$476,'4. Material Balance Activities'!$P$470:$P$476,NA,0,1))*G2427)*(1-F2427)</f>
        <v>6.222096774193548E-2</v>
      </c>
      <c r="M2427" s="105" t="s">
        <v>214</v>
      </c>
      <c r="N2427" s="83" t="s">
        <v>214</v>
      </c>
    </row>
    <row r="2428" spans="1:14" x14ac:dyDescent="0.25">
      <c r="A2428" s="79" t="s">
        <v>402</v>
      </c>
      <c r="B2428" s="133" t="s">
        <v>231</v>
      </c>
      <c r="C2428" s="137" t="s">
        <v>420</v>
      </c>
      <c r="D2428" s="81" t="str">
        <f>IFERROR(IF(C2428="No CAS","",INDEX('DEQ Pollutant List'!$C$7:$C$611,MATCH('5. Pollutant Emissions - MB'!C2428,'DEQ Pollutant List'!$B$7:$B$611,0))),"")</f>
        <v>Acetone</v>
      </c>
      <c r="E2428" s="115"/>
      <c r="F2428" s="138">
        <v>0</v>
      </c>
      <c r="G2428" s="139">
        <v>1</v>
      </c>
      <c r="H2428" s="104"/>
      <c r="I2428" s="102" cm="1">
        <f t="array" ref="I2428">((_xlfn.XLOOKUP(B2428,'4. Material Balance Activities'!$C$470:$C$476,'4. Material Balance Activities'!$G$470:$G$476,NA,0,1)-_xlfn.XLOOKUP(B2428,'4. Material Balance Activities'!$C$470:$C$476,'4. Material Balance Activities'!$M$470:$M$476,NA,0,1))*G2428)*(1-F2428)</f>
        <v>293.58450000000005</v>
      </c>
      <c r="J2428" s="105" t="s">
        <v>214</v>
      </c>
      <c r="K2428" s="83" t="s">
        <v>214</v>
      </c>
      <c r="L2428" s="102" cm="1">
        <f t="array" ref="L2428">((_xlfn.XLOOKUP(B2428,'4. Material Balance Activities'!$C$470:$C$476,'4. Material Balance Activities'!$J$470:$J$476,NA,0,1)-_xlfn.XLOOKUP(B2428,'4. Material Balance Activities'!$C$470:$C$476,'4. Material Balance Activities'!$P$470:$P$476,NA,0,1))*G2428)*(1-F2428)</f>
        <v>1.1838084677419356</v>
      </c>
      <c r="M2428" s="105" t="s">
        <v>214</v>
      </c>
      <c r="N2428" s="83" t="s">
        <v>214</v>
      </c>
    </row>
    <row r="2429" spans="1:14" x14ac:dyDescent="0.25">
      <c r="A2429" s="79" t="s">
        <v>402</v>
      </c>
      <c r="B2429" s="133" t="s">
        <v>232</v>
      </c>
      <c r="C2429" s="137" t="s">
        <v>420</v>
      </c>
      <c r="D2429" s="81" t="str">
        <f>IFERROR(IF(C2429="No CAS","",INDEX('DEQ Pollutant List'!$C$7:$C$611,MATCH('5. Pollutant Emissions - MB'!C2429,'DEQ Pollutant List'!$B$7:$B$611,0))),"")</f>
        <v>Acetone</v>
      </c>
      <c r="E2429" s="115"/>
      <c r="F2429" s="138">
        <v>0</v>
      </c>
      <c r="G2429" s="139">
        <v>1</v>
      </c>
      <c r="H2429" s="104"/>
      <c r="I2429" s="102" cm="1">
        <f t="array" ref="I2429">((_xlfn.XLOOKUP(B2429,'4. Material Balance Activities'!$C$470:$C$476,'4. Material Balance Activities'!$G$470:$G$476,NA,0,1)-_xlfn.XLOOKUP(B2429,'4. Material Balance Activities'!$C$470:$C$476,'4. Material Balance Activities'!$M$470:$M$476,NA,0,1))*G2429)*(1-F2429)</f>
        <v>5516.7789599999996</v>
      </c>
      <c r="J2429" s="105" t="s">
        <v>214</v>
      </c>
      <c r="K2429" s="83" t="s">
        <v>214</v>
      </c>
      <c r="L2429" s="102" cm="1">
        <f t="array" ref="L2429">((_xlfn.XLOOKUP(B2429,'4. Material Balance Activities'!$C$470:$C$476,'4. Material Balance Activities'!$J$470:$J$476,NA,0,1)-_xlfn.XLOOKUP(B2429,'4. Material Balance Activities'!$C$470:$C$476,'4. Material Balance Activities'!$P$470:$P$476,NA,0,1))*G2429)*(1-F2429)</f>
        <v>22.245076451612903</v>
      </c>
      <c r="M2429" s="105" t="s">
        <v>214</v>
      </c>
      <c r="N2429" s="83" t="s">
        <v>214</v>
      </c>
    </row>
    <row r="2430" spans="1:14" x14ac:dyDescent="0.25">
      <c r="A2430" s="79" t="s">
        <v>402</v>
      </c>
      <c r="B2430" s="133" t="s">
        <v>233</v>
      </c>
      <c r="C2430" s="137" t="s">
        <v>424</v>
      </c>
      <c r="D2430" s="81" t="str">
        <f>IFERROR(IF(C2430="No CAS","",INDEX('DEQ Pollutant List'!$C$7:$C$611,MATCH('5. Pollutant Emissions - MB'!C2430,'DEQ Pollutant List'!$B$7:$B$611,0))),"")</f>
        <v>Isopropyl alcohol</v>
      </c>
      <c r="E2430" s="115"/>
      <c r="F2430" s="138">
        <v>0</v>
      </c>
      <c r="G2430" s="139">
        <v>0.15</v>
      </c>
      <c r="H2430" s="104"/>
      <c r="I2430" s="102" cm="1">
        <f t="array" ref="I2430">((_xlfn.XLOOKUP(B2430,'4. Material Balance Activities'!$C$470:$C$476,'4. Material Balance Activities'!$G$470:$G$476,NA,0,1)-_xlfn.XLOOKUP(B2430,'4. Material Balance Activities'!$C$470:$C$476,'4. Material Balance Activities'!$M$470:$M$476,NA,0,1))*G2430)*(1-F2430)</f>
        <v>1.0157399999999999</v>
      </c>
      <c r="J2430" s="105" t="s">
        <v>214</v>
      </c>
      <c r="K2430" s="83" t="s">
        <v>214</v>
      </c>
      <c r="L2430" s="102" cm="1">
        <f t="array" ref="L2430">((_xlfn.XLOOKUP(B2430,'4. Material Balance Activities'!$C$470:$C$476,'4. Material Balance Activities'!$J$470:$J$476,NA,0,1)-_xlfn.XLOOKUP(B2430,'4. Material Balance Activities'!$C$470:$C$476,'4. Material Balance Activities'!$P$470:$P$476,NA,0,1))*G2430)*(1-F2430)</f>
        <v>4.0957258064516118E-3</v>
      </c>
      <c r="M2430" s="105" t="s">
        <v>214</v>
      </c>
      <c r="N2430" s="83" t="s">
        <v>214</v>
      </c>
    </row>
    <row r="2431" spans="1:14" x14ac:dyDescent="0.25">
      <c r="A2431" s="79" t="s">
        <v>402</v>
      </c>
      <c r="B2431" s="133" t="s">
        <v>233</v>
      </c>
      <c r="C2431" s="137" t="s">
        <v>420</v>
      </c>
      <c r="D2431" s="81" t="str">
        <f>IFERROR(IF(C2431="No CAS","",INDEX('DEQ Pollutant List'!$C$7:$C$611,MATCH('5. Pollutant Emissions - MB'!C2431,'DEQ Pollutant List'!$B$7:$B$611,0))),"")</f>
        <v>Acetone</v>
      </c>
      <c r="E2431" s="115"/>
      <c r="F2431" s="138">
        <v>0</v>
      </c>
      <c r="G2431" s="139">
        <v>0.14000000000000001</v>
      </c>
      <c r="H2431" s="104"/>
      <c r="I2431" s="102" cm="1">
        <f t="array" ref="I2431">((_xlfn.XLOOKUP(B2431,'4. Material Balance Activities'!$C$470:$C$476,'4. Material Balance Activities'!$G$470:$G$476,NA,0,1)-_xlfn.XLOOKUP(B2431,'4. Material Balance Activities'!$C$470:$C$476,'4. Material Balance Activities'!$M$470:$M$476,NA,0,1))*G2431)*(1-F2431)</f>
        <v>0.94802399999999998</v>
      </c>
      <c r="J2431" s="105" t="s">
        <v>214</v>
      </c>
      <c r="K2431" s="83" t="s">
        <v>214</v>
      </c>
      <c r="L2431" s="102" cm="1">
        <f t="array" ref="L2431">((_xlfn.XLOOKUP(B2431,'4. Material Balance Activities'!$C$470:$C$476,'4. Material Balance Activities'!$J$470:$J$476,NA,0,1)-_xlfn.XLOOKUP(B2431,'4. Material Balance Activities'!$C$470:$C$476,'4. Material Balance Activities'!$P$470:$P$476,NA,0,1))*G2431)*(1-F2431)</f>
        <v>3.8226774193548386E-3</v>
      </c>
      <c r="M2431" s="105" t="s">
        <v>214</v>
      </c>
      <c r="N2431" s="83" t="s">
        <v>214</v>
      </c>
    </row>
    <row r="2432" spans="1:14" x14ac:dyDescent="0.25">
      <c r="A2432" s="79" t="s">
        <v>402</v>
      </c>
      <c r="B2432" s="133" t="s">
        <v>405</v>
      </c>
      <c r="C2432" s="137" t="s">
        <v>191</v>
      </c>
      <c r="D2432" s="81" t="str">
        <f>IFERROR(IF(C2432="No CAS","",INDEX('DEQ Pollutant List'!$C$7:$C$611,MATCH('5. Pollutant Emissions - MB'!C2432,'DEQ Pollutant List'!$B$7:$B$611,0))),"")</f>
        <v>Xylene (mixture), including m-xylene, o-xylene, p-xylene</v>
      </c>
      <c r="E2432" s="115"/>
      <c r="F2432" s="138" t="s">
        <v>426</v>
      </c>
      <c r="G2432" s="139" t="s">
        <v>426</v>
      </c>
      <c r="H2432" s="104" t="s">
        <v>466</v>
      </c>
      <c r="I2432" s="102" t="s">
        <v>214</v>
      </c>
      <c r="J2432" s="105">
        <v>68338.274904439808</v>
      </c>
      <c r="K2432" s="83">
        <v>68338.274904439808</v>
      </c>
      <c r="L2432" s="102" t="s">
        <v>214</v>
      </c>
      <c r="M2432" s="105">
        <f>J2432/365</f>
        <v>187.22815042312277</v>
      </c>
      <c r="N2432" s="83">
        <f>K2432/365</f>
        <v>187.22815042312277</v>
      </c>
    </row>
    <row r="2433" spans="1:14" x14ac:dyDescent="0.25">
      <c r="A2433" s="79" t="s">
        <v>402</v>
      </c>
      <c r="B2433" s="133" t="s">
        <v>405</v>
      </c>
      <c r="C2433" s="137" t="s">
        <v>181</v>
      </c>
      <c r="D2433" s="81" t="str">
        <f>IFERROR(IF(C2433="No CAS","",INDEX('DEQ Pollutant List'!$C$7:$C$611,MATCH('5. Pollutant Emissions - MB'!C2433,'DEQ Pollutant List'!$B$7:$B$611,0))),"")</f>
        <v>Ethyl benzene</v>
      </c>
      <c r="E2433" s="115"/>
      <c r="F2433" s="138" t="s">
        <v>426</v>
      </c>
      <c r="G2433" s="139" t="s">
        <v>426</v>
      </c>
      <c r="H2433" s="104" t="s">
        <v>466</v>
      </c>
      <c r="I2433" s="102" t="s">
        <v>214</v>
      </c>
      <c r="J2433" s="105">
        <v>16030.317148069127</v>
      </c>
      <c r="K2433" s="83">
        <v>16030.317148069127</v>
      </c>
      <c r="L2433" s="102" t="s">
        <v>214</v>
      </c>
      <c r="M2433" s="105">
        <f t="shared" ref="M2433:M2456" si="45">J2433/365</f>
        <v>43.918677117997611</v>
      </c>
      <c r="N2433" s="83">
        <f t="shared" ref="N2433:N2456" si="46">K2433/365</f>
        <v>43.918677117997611</v>
      </c>
    </row>
    <row r="2434" spans="1:14" x14ac:dyDescent="0.25">
      <c r="A2434" s="79" t="s">
        <v>402</v>
      </c>
      <c r="B2434" s="133" t="s">
        <v>405</v>
      </c>
      <c r="C2434" s="137" t="s">
        <v>189</v>
      </c>
      <c r="D2434" s="81" t="str">
        <f>IFERROR(IF(C2434="No CAS","",INDEX('DEQ Pollutant List'!$C$7:$C$611,MATCH('5. Pollutant Emissions - MB'!C2434,'DEQ Pollutant List'!$B$7:$B$611,0))),"")</f>
        <v>Toluene</v>
      </c>
      <c r="E2434" s="115"/>
      <c r="F2434" s="138" t="s">
        <v>426</v>
      </c>
      <c r="G2434" s="139" t="s">
        <v>426</v>
      </c>
      <c r="H2434" s="104" t="s">
        <v>466</v>
      </c>
      <c r="I2434" s="102" t="s">
        <v>214</v>
      </c>
      <c r="J2434" s="105">
        <v>37461.004963980922</v>
      </c>
      <c r="K2434" s="83">
        <v>37461.004963980922</v>
      </c>
      <c r="L2434" s="102" t="s">
        <v>214</v>
      </c>
      <c r="M2434" s="105">
        <f t="shared" si="45"/>
        <v>102.6328903122765</v>
      </c>
      <c r="N2434" s="83">
        <f t="shared" si="46"/>
        <v>102.6328903122765</v>
      </c>
    </row>
    <row r="2435" spans="1:14" x14ac:dyDescent="0.25">
      <c r="A2435" s="79" t="s">
        <v>402</v>
      </c>
      <c r="B2435" s="133" t="s">
        <v>405</v>
      </c>
      <c r="C2435" s="137" t="s">
        <v>422</v>
      </c>
      <c r="D2435" s="81" t="str">
        <f>IFERROR(IF(C2435="No CAS","",INDEX('DEQ Pollutant List'!$C$7:$C$611,MATCH('5. Pollutant Emissions - MB'!C2435,'DEQ Pollutant List'!$B$7:$B$611,0))),"")</f>
        <v>Methyl isobutyl ketone (MIBK, hexone)</v>
      </c>
      <c r="E2435" s="115"/>
      <c r="F2435" s="138" t="s">
        <v>426</v>
      </c>
      <c r="G2435" s="139" t="s">
        <v>426</v>
      </c>
      <c r="H2435" s="104" t="s">
        <v>466</v>
      </c>
      <c r="I2435" s="102" t="s">
        <v>214</v>
      </c>
      <c r="J2435" s="105">
        <v>0</v>
      </c>
      <c r="K2435" s="83">
        <v>0</v>
      </c>
      <c r="L2435" s="102" t="s">
        <v>214</v>
      </c>
      <c r="M2435" s="105">
        <f t="shared" si="45"/>
        <v>0</v>
      </c>
      <c r="N2435" s="83">
        <f t="shared" si="46"/>
        <v>0</v>
      </c>
    </row>
    <row r="2436" spans="1:14" x14ac:dyDescent="0.25">
      <c r="A2436" s="79" t="s">
        <v>402</v>
      </c>
      <c r="B2436" s="133" t="s">
        <v>405</v>
      </c>
      <c r="C2436" s="137" t="s">
        <v>187</v>
      </c>
      <c r="D2436" s="81" t="str">
        <f>IFERROR(IF(C2436="No CAS","",INDEX('DEQ Pollutant List'!$C$7:$C$611,MATCH('5. Pollutant Emissions - MB'!C2436,'DEQ Pollutant List'!$B$7:$B$611,0))),"")</f>
        <v>Naphthalene</v>
      </c>
      <c r="E2436" s="115"/>
      <c r="F2436" s="138" t="s">
        <v>426</v>
      </c>
      <c r="G2436" s="139" t="s">
        <v>426</v>
      </c>
      <c r="H2436" s="104" t="s">
        <v>466</v>
      </c>
      <c r="I2436" s="102" t="s">
        <v>214</v>
      </c>
      <c r="J2436" s="105">
        <v>0</v>
      </c>
      <c r="K2436" s="83">
        <v>0</v>
      </c>
      <c r="L2436" s="102" t="s">
        <v>214</v>
      </c>
      <c r="M2436" s="105">
        <f t="shared" si="45"/>
        <v>0</v>
      </c>
      <c r="N2436" s="83">
        <f t="shared" si="46"/>
        <v>0</v>
      </c>
    </row>
    <row r="2437" spans="1:14" x14ac:dyDescent="0.25">
      <c r="A2437" s="79" t="s">
        <v>402</v>
      </c>
      <c r="B2437" s="133" t="s">
        <v>405</v>
      </c>
      <c r="C2437" s="137" t="s">
        <v>428</v>
      </c>
      <c r="D2437" s="81" t="str">
        <f>IFERROR(IF(C2437="No CAS","",INDEX('DEQ Pollutant List'!$C$7:$C$611,MATCH('5. Pollutant Emissions - MB'!C2437,'DEQ Pollutant List'!$B$7:$B$611,0))),"")</f>
        <v>Isopropylbenzene (cumene)</v>
      </c>
      <c r="E2437" s="115"/>
      <c r="F2437" s="138" t="s">
        <v>426</v>
      </c>
      <c r="G2437" s="139" t="s">
        <v>426</v>
      </c>
      <c r="H2437" s="104" t="s">
        <v>466</v>
      </c>
      <c r="I2437" s="102" t="s">
        <v>214</v>
      </c>
      <c r="J2437" s="105">
        <v>567.67292471843518</v>
      </c>
      <c r="K2437" s="83">
        <v>567.67292471843518</v>
      </c>
      <c r="L2437" s="102" t="s">
        <v>214</v>
      </c>
      <c r="M2437" s="105">
        <f t="shared" si="45"/>
        <v>1.5552682868998224</v>
      </c>
      <c r="N2437" s="83">
        <f t="shared" si="46"/>
        <v>1.5552682868998224</v>
      </c>
    </row>
    <row r="2438" spans="1:14" x14ac:dyDescent="0.25">
      <c r="A2438" s="79" t="s">
        <v>402</v>
      </c>
      <c r="B2438" s="133" t="s">
        <v>405</v>
      </c>
      <c r="C2438" s="137" t="s">
        <v>156</v>
      </c>
      <c r="D2438" s="81" t="str">
        <f>IFERROR(IF(C2438="No CAS","",INDEX('DEQ Pollutant List'!$C$7:$C$611,MATCH('5. Pollutant Emissions - MB'!C2438,'DEQ Pollutant List'!$B$7:$B$611,0))),"")</f>
        <v>Formaldehyde</v>
      </c>
      <c r="E2438" s="115"/>
      <c r="F2438" s="138" t="s">
        <v>426</v>
      </c>
      <c r="G2438" s="139" t="s">
        <v>426</v>
      </c>
      <c r="H2438" s="104" t="s">
        <v>466</v>
      </c>
      <c r="I2438" s="102" t="s">
        <v>214</v>
      </c>
      <c r="J2438" s="105">
        <v>638.44743588200231</v>
      </c>
      <c r="K2438" s="83">
        <v>638.44743588200231</v>
      </c>
      <c r="L2438" s="102" t="s">
        <v>214</v>
      </c>
      <c r="M2438" s="105">
        <f t="shared" si="45"/>
        <v>1.7491710572109653</v>
      </c>
      <c r="N2438" s="83">
        <f t="shared" si="46"/>
        <v>1.7491710572109653</v>
      </c>
    </row>
    <row r="2439" spans="1:14" x14ac:dyDescent="0.25">
      <c r="A2439" s="79" t="s">
        <v>402</v>
      </c>
      <c r="B2439" s="133" t="s">
        <v>405</v>
      </c>
      <c r="C2439" s="137" t="s">
        <v>429</v>
      </c>
      <c r="D2439" s="81" t="str">
        <f>IFERROR(IF(C2439="No CAS","",INDEX('DEQ Pollutant List'!$C$7:$C$611,MATCH('5. Pollutant Emissions - MB'!C2439,'DEQ Pollutant List'!$B$7:$B$611,0))),"")</f>
        <v>Ethylene glycol monobutyl ether</v>
      </c>
      <c r="E2439" s="115"/>
      <c r="F2439" s="138" t="s">
        <v>426</v>
      </c>
      <c r="G2439" s="139" t="s">
        <v>426</v>
      </c>
      <c r="H2439" s="104" t="s">
        <v>466</v>
      </c>
      <c r="I2439" s="102" t="s">
        <v>214</v>
      </c>
      <c r="J2439" s="105">
        <v>0</v>
      </c>
      <c r="K2439" s="83">
        <v>0</v>
      </c>
      <c r="L2439" s="102" t="s">
        <v>214</v>
      </c>
      <c r="M2439" s="105">
        <f t="shared" si="45"/>
        <v>0</v>
      </c>
      <c r="N2439" s="83">
        <f t="shared" si="46"/>
        <v>0</v>
      </c>
    </row>
    <row r="2440" spans="1:14" x14ac:dyDescent="0.25">
      <c r="A2440" s="79" t="s">
        <v>402</v>
      </c>
      <c r="B2440" s="133" t="s">
        <v>405</v>
      </c>
      <c r="C2440" s="137" t="s">
        <v>430</v>
      </c>
      <c r="D2440" s="81" t="str">
        <f>IFERROR(IF(C2440="No CAS","",INDEX('DEQ Pollutant List'!$C$7:$C$611,MATCH('5. Pollutant Emissions - MB'!C2440,'DEQ Pollutant List'!$B$7:$B$611,0))),"")</f>
        <v>n-Butyl alcohol</v>
      </c>
      <c r="E2440" s="115"/>
      <c r="F2440" s="138" t="s">
        <v>426</v>
      </c>
      <c r="G2440" s="139" t="s">
        <v>426</v>
      </c>
      <c r="H2440" s="104" t="s">
        <v>466</v>
      </c>
      <c r="I2440" s="102" t="s">
        <v>214</v>
      </c>
      <c r="J2440" s="105">
        <v>0</v>
      </c>
      <c r="K2440" s="83">
        <v>0</v>
      </c>
      <c r="L2440" s="102" t="s">
        <v>214</v>
      </c>
      <c r="M2440" s="105">
        <f t="shared" si="45"/>
        <v>0</v>
      </c>
      <c r="N2440" s="83">
        <f t="shared" si="46"/>
        <v>0</v>
      </c>
    </row>
    <row r="2441" spans="1:14" x14ac:dyDescent="0.25">
      <c r="A2441" s="79" t="s">
        <v>402</v>
      </c>
      <c r="B2441" s="133" t="s">
        <v>405</v>
      </c>
      <c r="C2441" s="137" t="s">
        <v>431</v>
      </c>
      <c r="D2441" s="81" t="str">
        <f>IFERROR(IF(C2441="No CAS","",INDEX('DEQ Pollutant List'!$C$7:$C$611,MATCH('5. Pollutant Emissions - MB'!C2441,'DEQ Pollutant List'!$B$7:$B$611,0))),"")</f>
        <v>1,2,4-Trimethylbenzene</v>
      </c>
      <c r="E2441" s="115"/>
      <c r="F2441" s="138" t="s">
        <v>426</v>
      </c>
      <c r="G2441" s="139" t="s">
        <v>426</v>
      </c>
      <c r="H2441" s="104" t="s">
        <v>466</v>
      </c>
      <c r="I2441" s="102" t="s">
        <v>214</v>
      </c>
      <c r="J2441" s="105">
        <v>2838.364623592176</v>
      </c>
      <c r="K2441" s="83">
        <v>2838.364623592176</v>
      </c>
      <c r="L2441" s="102" t="s">
        <v>214</v>
      </c>
      <c r="M2441" s="105">
        <f t="shared" si="45"/>
        <v>7.7763414344991126</v>
      </c>
      <c r="N2441" s="83">
        <f t="shared" si="46"/>
        <v>7.7763414344991126</v>
      </c>
    </row>
    <row r="2442" spans="1:14" x14ac:dyDescent="0.25">
      <c r="A2442" s="79" t="s">
        <v>402</v>
      </c>
      <c r="B2442" s="133" t="s">
        <v>405</v>
      </c>
      <c r="C2442" s="137" t="s">
        <v>432</v>
      </c>
      <c r="D2442" s="81" t="str">
        <f>IFERROR(IF(C2442="No CAS","",INDEX('DEQ Pollutant List'!$C$7:$C$611,MATCH('5. Pollutant Emissions - MB'!C2442,'DEQ Pollutant List'!$B$7:$B$611,0))),"")</f>
        <v>Propylene glycol monomethyl ether acetate</v>
      </c>
      <c r="E2442" s="115"/>
      <c r="F2442" s="138" t="s">
        <v>426</v>
      </c>
      <c r="G2442" s="139" t="s">
        <v>426</v>
      </c>
      <c r="H2442" s="104" t="s">
        <v>466</v>
      </c>
      <c r="I2442" s="102" t="s">
        <v>214</v>
      </c>
      <c r="J2442" s="105">
        <v>0</v>
      </c>
      <c r="K2442" s="83">
        <v>0</v>
      </c>
      <c r="L2442" s="102" t="s">
        <v>214</v>
      </c>
      <c r="M2442" s="105">
        <f t="shared" si="45"/>
        <v>0</v>
      </c>
      <c r="N2442" s="83">
        <f t="shared" si="46"/>
        <v>0</v>
      </c>
    </row>
    <row r="2443" spans="1:14" x14ac:dyDescent="0.25">
      <c r="A2443" s="79" t="s">
        <v>402</v>
      </c>
      <c r="B2443" s="133" t="s">
        <v>405</v>
      </c>
      <c r="C2443" s="137" t="s">
        <v>178</v>
      </c>
      <c r="D2443" s="81" t="str">
        <f>IFERROR(IF(C2443="No CAS","",INDEX('DEQ Pollutant List'!$C$7:$C$611,MATCH('5. Pollutant Emissions - MB'!C2443,'DEQ Pollutant List'!$B$7:$B$611,0))),"")</f>
        <v>Chromium VI, chromate and dichromate particulate</v>
      </c>
      <c r="E2443" s="115"/>
      <c r="F2443" s="138" t="s">
        <v>426</v>
      </c>
      <c r="G2443" s="139" t="s">
        <v>426</v>
      </c>
      <c r="H2443" s="104" t="s">
        <v>466</v>
      </c>
      <c r="I2443" s="102" t="s">
        <v>214</v>
      </c>
      <c r="J2443" s="105">
        <v>0</v>
      </c>
      <c r="K2443" s="83">
        <v>0</v>
      </c>
      <c r="L2443" s="102" t="s">
        <v>214</v>
      </c>
      <c r="M2443" s="105">
        <f t="shared" si="45"/>
        <v>0</v>
      </c>
      <c r="N2443" s="83">
        <f t="shared" si="46"/>
        <v>0</v>
      </c>
    </row>
    <row r="2444" spans="1:14" x14ac:dyDescent="0.25">
      <c r="A2444" s="79" t="s">
        <v>402</v>
      </c>
      <c r="B2444" s="133" t="s">
        <v>405</v>
      </c>
      <c r="C2444" s="137" t="s">
        <v>425</v>
      </c>
      <c r="D2444" s="81" t="str">
        <f>IFERROR(IF(C2444="No CAS","",INDEX('DEQ Pollutant List'!$C$7:$C$611,MATCH('5. Pollutant Emissions - MB'!C2444,'DEQ Pollutant List'!$B$7:$B$611,0))),"")</f>
        <v>2-Butanone (methyl ethyl ketone)</v>
      </c>
      <c r="E2444" s="115"/>
      <c r="F2444" s="138" t="s">
        <v>426</v>
      </c>
      <c r="G2444" s="139" t="s">
        <v>426</v>
      </c>
      <c r="H2444" s="104" t="s">
        <v>466</v>
      </c>
      <c r="I2444" s="102" t="s">
        <v>214</v>
      </c>
      <c r="J2444" s="105">
        <v>61913.424743742544</v>
      </c>
      <c r="K2444" s="83">
        <v>61913.424743742544</v>
      </c>
      <c r="L2444" s="102" t="s">
        <v>214</v>
      </c>
      <c r="M2444" s="105">
        <f t="shared" si="45"/>
        <v>169.625821215733</v>
      </c>
      <c r="N2444" s="83">
        <f t="shared" si="46"/>
        <v>169.625821215733</v>
      </c>
    </row>
    <row r="2445" spans="1:14" x14ac:dyDescent="0.25">
      <c r="A2445" s="79" t="s">
        <v>402</v>
      </c>
      <c r="B2445" s="133" t="s">
        <v>405</v>
      </c>
      <c r="C2445" s="137" t="s">
        <v>433</v>
      </c>
      <c r="D2445" s="81" t="str">
        <f>IFERROR(IF(C2445="No CAS","",INDEX('DEQ Pollutant List'!$C$7:$C$611,MATCH('5. Pollutant Emissions - MB'!C2445,'DEQ Pollutant List'!$B$7:$B$611,0))),"")</f>
        <v>t-Butyl acetate</v>
      </c>
      <c r="E2445" s="115"/>
      <c r="F2445" s="138" t="s">
        <v>426</v>
      </c>
      <c r="G2445" s="139" t="s">
        <v>426</v>
      </c>
      <c r="H2445" s="104" t="s">
        <v>466</v>
      </c>
      <c r="I2445" s="102" t="s">
        <v>214</v>
      </c>
      <c r="J2445" s="105">
        <v>0</v>
      </c>
      <c r="K2445" s="83">
        <v>0</v>
      </c>
      <c r="L2445" s="102" t="s">
        <v>214</v>
      </c>
      <c r="M2445" s="105">
        <f t="shared" si="45"/>
        <v>0</v>
      </c>
      <c r="N2445" s="83">
        <f t="shared" si="46"/>
        <v>0</v>
      </c>
    </row>
    <row r="2446" spans="1:14" x14ac:dyDescent="0.25">
      <c r="A2446" s="79" t="s">
        <v>402</v>
      </c>
      <c r="B2446" s="133" t="s">
        <v>405</v>
      </c>
      <c r="C2446" s="137" t="s">
        <v>185</v>
      </c>
      <c r="D2446" s="81" t="str">
        <f>IFERROR(IF(C2446="No CAS","",INDEX('DEQ Pollutant List'!$C$7:$C$611,MATCH('5. Pollutant Emissions - MB'!C2446,'DEQ Pollutant List'!$B$7:$B$611,0))),"")</f>
        <v>Mercury and compounds</v>
      </c>
      <c r="E2446" s="115"/>
      <c r="F2446" s="138" t="s">
        <v>426</v>
      </c>
      <c r="G2446" s="139" t="s">
        <v>426</v>
      </c>
      <c r="H2446" s="104" t="s">
        <v>466</v>
      </c>
      <c r="I2446" s="102" t="s">
        <v>214</v>
      </c>
      <c r="J2446" s="105">
        <v>0</v>
      </c>
      <c r="K2446" s="83">
        <v>0</v>
      </c>
      <c r="L2446" s="102" t="s">
        <v>214</v>
      </c>
      <c r="M2446" s="105">
        <f t="shared" si="45"/>
        <v>0</v>
      </c>
      <c r="N2446" s="83">
        <f t="shared" si="46"/>
        <v>0</v>
      </c>
    </row>
    <row r="2447" spans="1:14" x14ac:dyDescent="0.25">
      <c r="A2447" s="79" t="s">
        <v>402</v>
      </c>
      <c r="B2447" s="133" t="s">
        <v>405</v>
      </c>
      <c r="C2447" s="137" t="s">
        <v>183</v>
      </c>
      <c r="D2447" s="81" t="str">
        <f>IFERROR(IF(C2447="No CAS","",INDEX('DEQ Pollutant List'!$C$7:$C$611,MATCH('5. Pollutant Emissions - MB'!C2447,'DEQ Pollutant List'!$B$7:$B$611,0))),"")</f>
        <v>Lead and compounds</v>
      </c>
      <c r="E2447" s="115"/>
      <c r="F2447" s="138" t="s">
        <v>426</v>
      </c>
      <c r="G2447" s="139" t="s">
        <v>426</v>
      </c>
      <c r="H2447" s="104" t="s">
        <v>466</v>
      </c>
      <c r="I2447" s="102" t="s">
        <v>214</v>
      </c>
      <c r="J2447" s="105">
        <v>0</v>
      </c>
      <c r="K2447" s="83">
        <v>0</v>
      </c>
      <c r="L2447" s="102" t="s">
        <v>214</v>
      </c>
      <c r="M2447" s="105">
        <f t="shared" si="45"/>
        <v>0</v>
      </c>
      <c r="N2447" s="83">
        <f t="shared" si="46"/>
        <v>0</v>
      </c>
    </row>
    <row r="2448" spans="1:14" x14ac:dyDescent="0.25">
      <c r="A2448" s="79" t="s">
        <v>402</v>
      </c>
      <c r="B2448" s="133" t="s">
        <v>405</v>
      </c>
      <c r="C2448" s="137" t="s">
        <v>424</v>
      </c>
      <c r="D2448" s="81" t="str">
        <f>IFERROR(IF(C2448="No CAS","",INDEX('DEQ Pollutant List'!$C$7:$C$611,MATCH('5. Pollutant Emissions - MB'!C2448,'DEQ Pollutant List'!$B$7:$B$611,0))),"")</f>
        <v>Isopropyl alcohol</v>
      </c>
      <c r="E2448" s="115"/>
      <c r="F2448" s="138" t="s">
        <v>426</v>
      </c>
      <c r="G2448" s="139" t="s">
        <v>426</v>
      </c>
      <c r="H2448" s="104" t="s">
        <v>466</v>
      </c>
      <c r="I2448" s="102" t="s">
        <v>214</v>
      </c>
      <c r="J2448" s="105">
        <v>9509.4571537544689</v>
      </c>
      <c r="K2448" s="83">
        <v>9509.4571537544689</v>
      </c>
      <c r="L2448" s="102" t="s">
        <v>214</v>
      </c>
      <c r="M2448" s="105">
        <f t="shared" si="45"/>
        <v>26.05330727056019</v>
      </c>
      <c r="N2448" s="83">
        <f t="shared" si="46"/>
        <v>26.05330727056019</v>
      </c>
    </row>
    <row r="2449" spans="1:14" x14ac:dyDescent="0.25">
      <c r="A2449" s="79" t="s">
        <v>402</v>
      </c>
      <c r="B2449" s="133" t="s">
        <v>405</v>
      </c>
      <c r="C2449" s="137" t="s">
        <v>420</v>
      </c>
      <c r="D2449" s="81" t="str">
        <f>IFERROR(IF(C2449="No CAS","",INDEX('DEQ Pollutant List'!$C$7:$C$611,MATCH('5. Pollutant Emissions - MB'!C2449,'DEQ Pollutant List'!$B$7:$B$611,0))),"")</f>
        <v>Acetone</v>
      </c>
      <c r="E2449" s="115"/>
      <c r="F2449" s="138" t="s">
        <v>426</v>
      </c>
      <c r="G2449" s="139" t="s">
        <v>426</v>
      </c>
      <c r="H2449" s="104" t="s">
        <v>466</v>
      </c>
      <c r="I2449" s="102" t="s">
        <v>214</v>
      </c>
      <c r="J2449" s="105">
        <v>61079.261835518468</v>
      </c>
      <c r="K2449" s="83">
        <v>61079.261835518468</v>
      </c>
      <c r="L2449" s="102" t="s">
        <v>214</v>
      </c>
      <c r="M2449" s="105">
        <f t="shared" si="45"/>
        <v>167.34044338498211</v>
      </c>
      <c r="N2449" s="83">
        <f t="shared" si="46"/>
        <v>167.34044338498211</v>
      </c>
    </row>
    <row r="2450" spans="1:14" x14ac:dyDescent="0.25">
      <c r="A2450" s="79" t="s">
        <v>402</v>
      </c>
      <c r="B2450" s="133" t="s">
        <v>405</v>
      </c>
      <c r="C2450" s="137" t="s">
        <v>423</v>
      </c>
      <c r="D2450" s="81" t="str">
        <f>IFERROR(IF(C2450="No CAS","",INDEX('DEQ Pollutant List'!$C$7:$C$611,MATCH('5. Pollutant Emissions - MB'!C2450,'DEQ Pollutant List'!$B$7:$B$611,0))),"")</f>
        <v>Propylene glycol monomethyl ether</v>
      </c>
      <c r="E2450" s="115"/>
      <c r="F2450" s="138" t="s">
        <v>426</v>
      </c>
      <c r="G2450" s="139" t="s">
        <v>426</v>
      </c>
      <c r="H2450" s="104" t="s">
        <v>466</v>
      </c>
      <c r="I2450" s="102" t="s">
        <v>214</v>
      </c>
      <c r="J2450" s="105">
        <v>0</v>
      </c>
      <c r="K2450" s="83">
        <v>0</v>
      </c>
      <c r="L2450" s="102" t="s">
        <v>214</v>
      </c>
      <c r="M2450" s="105">
        <f t="shared" si="45"/>
        <v>0</v>
      </c>
      <c r="N2450" s="83">
        <f t="shared" si="46"/>
        <v>0</v>
      </c>
    </row>
    <row r="2451" spans="1:14" x14ac:dyDescent="0.25">
      <c r="A2451" s="79" t="s">
        <v>402</v>
      </c>
      <c r="B2451" s="133" t="s">
        <v>405</v>
      </c>
      <c r="C2451" s="137" t="s">
        <v>179</v>
      </c>
      <c r="D2451" s="81" t="str">
        <f>IFERROR(IF(C2451="No CAS","",INDEX('DEQ Pollutant List'!$C$7:$C$611,MATCH('5. Pollutant Emissions - MB'!C2451,'DEQ Pollutant List'!$B$7:$B$611,0))),"")</f>
        <v>Cobalt and compounds</v>
      </c>
      <c r="E2451" s="115"/>
      <c r="F2451" s="138" t="s">
        <v>426</v>
      </c>
      <c r="G2451" s="139" t="s">
        <v>426</v>
      </c>
      <c r="H2451" s="104" t="s">
        <v>466</v>
      </c>
      <c r="I2451" s="102" t="s">
        <v>214</v>
      </c>
      <c r="J2451" s="105">
        <v>0</v>
      </c>
      <c r="K2451" s="83">
        <v>0</v>
      </c>
      <c r="L2451" s="102" t="s">
        <v>214</v>
      </c>
      <c r="M2451" s="105">
        <f t="shared" si="45"/>
        <v>0</v>
      </c>
      <c r="N2451" s="83">
        <f t="shared" si="46"/>
        <v>0</v>
      </c>
    </row>
    <row r="2452" spans="1:14" x14ac:dyDescent="0.25">
      <c r="A2452" s="79" t="s">
        <v>402</v>
      </c>
      <c r="B2452" s="133" t="s">
        <v>405</v>
      </c>
      <c r="C2452" s="137" t="s">
        <v>434</v>
      </c>
      <c r="D2452" s="81" t="str">
        <f>IFERROR(IF(C2452="No CAS","",INDEX('DEQ Pollutant List'!$C$7:$C$611,MATCH('5. Pollutant Emissions - MB'!C2452,'DEQ Pollutant List'!$B$7:$B$611,0))),"")</f>
        <v>Sulfuric acid</v>
      </c>
      <c r="E2452" s="115"/>
      <c r="F2452" s="138" t="s">
        <v>426</v>
      </c>
      <c r="G2452" s="139" t="s">
        <v>426</v>
      </c>
      <c r="H2452" s="104" t="s">
        <v>466</v>
      </c>
      <c r="I2452" s="102" t="s">
        <v>214</v>
      </c>
      <c r="J2452" s="105">
        <v>1123.9430400000001</v>
      </c>
      <c r="K2452" s="83">
        <v>1123.9430400000001</v>
      </c>
      <c r="L2452" s="102" t="s">
        <v>214</v>
      </c>
      <c r="M2452" s="105">
        <f t="shared" si="45"/>
        <v>3.0792960000000003</v>
      </c>
      <c r="N2452" s="83">
        <f t="shared" si="46"/>
        <v>3.0792960000000003</v>
      </c>
    </row>
    <row r="2453" spans="1:14" x14ac:dyDescent="0.25">
      <c r="A2453" s="79" t="s">
        <v>402</v>
      </c>
      <c r="B2453" s="133" t="s">
        <v>405</v>
      </c>
      <c r="C2453" s="137" t="s">
        <v>435</v>
      </c>
      <c r="D2453" s="81" t="str">
        <f>IFERROR(IF(C2453="No CAS","",INDEX('DEQ Pollutant List'!$C$7:$C$611,MATCH('5. Pollutant Emissions - MB'!C2453,'DEQ Pollutant List'!$B$7:$B$611,0))),"")</f>
        <v>Hexachlorobenzene</v>
      </c>
      <c r="E2453" s="115"/>
      <c r="F2453" s="138" t="s">
        <v>426</v>
      </c>
      <c r="G2453" s="139" t="s">
        <v>426</v>
      </c>
      <c r="H2453" s="104" t="s">
        <v>466</v>
      </c>
      <c r="I2453" s="102" t="s">
        <v>214</v>
      </c>
      <c r="J2453" s="105">
        <v>0</v>
      </c>
      <c r="K2453" s="83">
        <v>0</v>
      </c>
      <c r="L2453" s="102" t="s">
        <v>214</v>
      </c>
      <c r="M2453" s="105">
        <f t="shared" si="45"/>
        <v>0</v>
      </c>
      <c r="N2453" s="83">
        <f t="shared" si="46"/>
        <v>0</v>
      </c>
    </row>
    <row r="2454" spans="1:14" x14ac:dyDescent="0.25">
      <c r="A2454" s="79" t="s">
        <v>402</v>
      </c>
      <c r="B2454" s="133" t="s">
        <v>405</v>
      </c>
      <c r="C2454" s="137" t="s">
        <v>180</v>
      </c>
      <c r="D2454" s="81" t="str">
        <f>IFERROR(IF(C2454="No CAS","",INDEX('DEQ Pollutant List'!$C$7:$C$611,MATCH('5. Pollutant Emissions - MB'!C2454,'DEQ Pollutant List'!$B$7:$B$611,0))),"")</f>
        <v>Copper and compounds</v>
      </c>
      <c r="E2454" s="115"/>
      <c r="F2454" s="138" t="s">
        <v>426</v>
      </c>
      <c r="G2454" s="139" t="s">
        <v>426</v>
      </c>
      <c r="H2454" s="104" t="s">
        <v>466</v>
      </c>
      <c r="I2454" s="102" t="s">
        <v>214</v>
      </c>
      <c r="J2454" s="105">
        <v>0</v>
      </c>
      <c r="K2454" s="83">
        <v>0</v>
      </c>
      <c r="L2454" s="102" t="s">
        <v>214</v>
      </c>
      <c r="M2454" s="105">
        <f t="shared" si="45"/>
        <v>0</v>
      </c>
      <c r="N2454" s="83">
        <f t="shared" si="46"/>
        <v>0</v>
      </c>
    </row>
    <row r="2455" spans="1:14" x14ac:dyDescent="0.25">
      <c r="A2455" s="79" t="s">
        <v>402</v>
      </c>
      <c r="B2455" s="133" t="s">
        <v>405</v>
      </c>
      <c r="C2455" s="137" t="s">
        <v>184</v>
      </c>
      <c r="D2455" s="81" t="str">
        <f>IFERROR(IF(C2455="No CAS","",INDEX('DEQ Pollutant List'!$C$7:$C$611,MATCH('5. Pollutant Emissions - MB'!C2455,'DEQ Pollutant List'!$B$7:$B$611,0))),"")</f>
        <v>Manganese and compounds</v>
      </c>
      <c r="E2455" s="115"/>
      <c r="F2455" s="138" t="s">
        <v>426</v>
      </c>
      <c r="G2455" s="139" t="s">
        <v>426</v>
      </c>
      <c r="H2455" s="104" t="s">
        <v>466</v>
      </c>
      <c r="I2455" s="102" t="s">
        <v>214</v>
      </c>
      <c r="J2455" s="105">
        <v>0</v>
      </c>
      <c r="K2455" s="83">
        <v>0</v>
      </c>
      <c r="L2455" s="102" t="s">
        <v>214</v>
      </c>
      <c r="M2455" s="105">
        <f t="shared" si="45"/>
        <v>0</v>
      </c>
      <c r="N2455" s="83">
        <f t="shared" si="46"/>
        <v>0</v>
      </c>
    </row>
    <row r="2456" spans="1:14" x14ac:dyDescent="0.25">
      <c r="A2456" s="79" t="s">
        <v>402</v>
      </c>
      <c r="B2456" s="133" t="s">
        <v>405</v>
      </c>
      <c r="C2456" s="137" t="s">
        <v>436</v>
      </c>
      <c r="D2456" s="81" t="str">
        <f>IFERROR(IF(C2456="No CAS","",INDEX('DEQ Pollutant List'!$C$7:$C$611,MATCH('5. Pollutant Emissions - MB'!C2456,'DEQ Pollutant List'!$B$7:$B$611,0))),"")</f>
        <v>1,2,3-Trimethylbenzene</v>
      </c>
      <c r="E2456" s="115"/>
      <c r="F2456" s="138" t="s">
        <v>426</v>
      </c>
      <c r="G2456" s="139" t="s">
        <v>426</v>
      </c>
      <c r="H2456" s="104" t="s">
        <v>466</v>
      </c>
      <c r="I2456" s="102" t="s">
        <v>214</v>
      </c>
      <c r="J2456" s="105">
        <v>2838.364623592176</v>
      </c>
      <c r="K2456" s="83">
        <v>2838.364623592176</v>
      </c>
      <c r="L2456" s="102" t="s">
        <v>214</v>
      </c>
      <c r="M2456" s="105">
        <f t="shared" si="45"/>
        <v>7.7763414344991126</v>
      </c>
      <c r="N2456" s="83">
        <f t="shared" si="46"/>
        <v>7.7763414344991126</v>
      </c>
    </row>
    <row r="2457" spans="1:14" x14ac:dyDescent="0.25">
      <c r="A2457" s="79" t="s">
        <v>402</v>
      </c>
      <c r="B2457" s="133" t="s">
        <v>405</v>
      </c>
      <c r="C2457" s="137" t="s">
        <v>437</v>
      </c>
      <c r="D2457" s="81" t="str">
        <f>IFERROR(IF(C2457="No CAS","",INDEX('DEQ Pollutant List'!$C$7:$C$611,MATCH('5. Pollutant Emissions - MB'!C2457,'DEQ Pollutant List'!$B$7:$B$611,0))),"")</f>
        <v>1,3,5-Trimethylbenzene</v>
      </c>
      <c r="E2457" s="115"/>
      <c r="F2457" s="138" t="s">
        <v>426</v>
      </c>
      <c r="G2457" s="139" t="s">
        <v>426</v>
      </c>
      <c r="H2457" s="104" t="s">
        <v>467</v>
      </c>
      <c r="I2457" s="102" t="s">
        <v>214</v>
      </c>
      <c r="J2457" s="105">
        <v>2838.364623592176</v>
      </c>
      <c r="K2457" s="83">
        <v>2838.364623592176</v>
      </c>
      <c r="L2457" s="102" t="s">
        <v>214</v>
      </c>
      <c r="M2457" s="105">
        <f t="shared" ref="M2457" si="47">J2457/365</f>
        <v>7.7763414344991126</v>
      </c>
      <c r="N2457" s="83">
        <f t="shared" ref="N2457" si="48">K2457/365</f>
        <v>7.7763414344991126</v>
      </c>
    </row>
    <row r="2458" spans="1:14" x14ac:dyDescent="0.25">
      <c r="A2458" s="79" t="s">
        <v>406</v>
      </c>
      <c r="B2458" s="133" t="s">
        <v>212</v>
      </c>
      <c r="C2458" s="137" t="s">
        <v>420</v>
      </c>
      <c r="D2458" s="81" t="str">
        <f>IFERROR(IF(C2458="No CAS","",INDEX('DEQ Pollutant List'!$C$7:$C$611,MATCH('5. Pollutant Emissions - MB'!C2458,'DEQ Pollutant List'!$B$7:$B$611,0))),"")</f>
        <v>Acetone</v>
      </c>
      <c r="E2458" s="115"/>
      <c r="F2458" s="138">
        <v>0</v>
      </c>
      <c r="G2458" s="139">
        <v>0.91120000000000001</v>
      </c>
      <c r="H2458" s="104"/>
      <c r="I2458" s="102" cm="1">
        <f t="array" ref="I2458">((_xlfn.XLOOKUP(B2458,'4. Material Balance Activities'!$C$478:$C$608,'4. Material Balance Activities'!$G$478:$G$608,NA,0,1)-_xlfn.XLOOKUP(B2458,'4. Material Balance Activities'!$C$478:$C$608,'4. Material Balance Activities'!$M$478:$M$608,NA,0,1))*G2458)*(1-F2458)</f>
        <v>3.5324672639999997</v>
      </c>
      <c r="J2458" s="105" t="s">
        <v>214</v>
      </c>
      <c r="K2458" s="83" t="s">
        <v>214</v>
      </c>
      <c r="L2458" s="102" cm="1">
        <f t="array" ref="L2458">((_xlfn.XLOOKUP(B2458,'4. Material Balance Activities'!$C$478:$C$608,'4. Material Balance Activities'!$J$478:$J$608,NA,0,1)-_xlfn.XLOOKUP(B2458,'4. Material Balance Activities'!$C$478:$C$608,'4. Material Balance Activities'!$P$478:$P$608,NA,0,1))*G2458)*(1-F2458)</f>
        <v>1.4243819612903226E-2</v>
      </c>
      <c r="M2458" s="105" t="s">
        <v>214</v>
      </c>
      <c r="N2458" s="83" t="s">
        <v>214</v>
      </c>
    </row>
    <row r="2459" spans="1:14" x14ac:dyDescent="0.25">
      <c r="A2459" s="79" t="s">
        <v>406</v>
      </c>
      <c r="B2459" s="133" t="s">
        <v>215</v>
      </c>
      <c r="C2459" s="137" t="s">
        <v>178</v>
      </c>
      <c r="D2459" s="81" t="str">
        <f>IFERROR(IF(C2459="No CAS","",INDEX('DEQ Pollutant List'!$C$7:$C$611,MATCH('5. Pollutant Emissions - MB'!C2459,'DEQ Pollutant List'!$B$7:$B$611,0))),"")</f>
        <v>Chromium VI, chromate and dichromate particulate</v>
      </c>
      <c r="E2459" s="115"/>
      <c r="F2459" s="138">
        <f>1-(1-0.75)*(1-0.992)</f>
        <v>0.998</v>
      </c>
      <c r="G2459" s="139">
        <v>1E-3</v>
      </c>
      <c r="H2459" s="104" t="s">
        <v>421</v>
      </c>
      <c r="I2459" s="102" cm="1">
        <f t="array" ref="I2459">((_xlfn.XLOOKUP(B2459,'4. Material Balance Activities'!$C$478:$C$608,'4. Material Balance Activities'!$G$478:$G$608,NA,0,1)-_xlfn.XLOOKUP(B2459,'4. Material Balance Activities'!$C$478:$C$608,'4. Material Balance Activities'!$M$478:$M$608,NA,0,1))*G2459)*(1-F2459)</f>
        <v>7.5566400000000077E-6</v>
      </c>
      <c r="J2459" s="105" t="s">
        <v>214</v>
      </c>
      <c r="K2459" s="83" t="s">
        <v>214</v>
      </c>
      <c r="L2459" s="102" cm="1">
        <f t="array" ref="L2459">((_xlfn.XLOOKUP(B2459,'4. Material Balance Activities'!$C$478:$C$608,'4. Material Balance Activities'!$J$478:$J$608,NA,0,1)-_xlfn.XLOOKUP(B2459,'4. Material Balance Activities'!$C$478:$C$608,'4. Material Balance Activities'!$P$478:$P$608,NA,0,1))*G2459)*(1-F2459)</f>
        <v>3.0470322580645192E-8</v>
      </c>
      <c r="M2459" s="105" t="s">
        <v>214</v>
      </c>
      <c r="N2459" s="83" t="s">
        <v>214</v>
      </c>
    </row>
    <row r="2460" spans="1:14" x14ac:dyDescent="0.25">
      <c r="A2460" s="79" t="s">
        <v>406</v>
      </c>
      <c r="B2460" s="133" t="s">
        <v>215</v>
      </c>
      <c r="C2460" s="137" t="s">
        <v>420</v>
      </c>
      <c r="D2460" s="81" t="str">
        <f>IFERROR(IF(C2460="No CAS","",INDEX('DEQ Pollutant List'!$C$7:$C$611,MATCH('5. Pollutant Emissions - MB'!C2460,'DEQ Pollutant List'!$B$7:$B$611,0))),"")</f>
        <v>Acetone</v>
      </c>
      <c r="E2460" s="115"/>
      <c r="F2460" s="138">
        <v>0</v>
      </c>
      <c r="G2460" s="139">
        <v>0.85089999999999999</v>
      </c>
      <c r="H2460" s="104"/>
      <c r="I2460" s="102" cm="1">
        <f t="array" ref="I2460">((_xlfn.XLOOKUP(B2460,'4. Material Balance Activities'!$C$478:$C$608,'4. Material Balance Activities'!$G$478:$G$608,NA,0,1)-_xlfn.XLOOKUP(B2460,'4. Material Balance Activities'!$C$478:$C$608,'4. Material Balance Activities'!$M$478:$M$608,NA,0,1))*G2460)*(1-F2460)</f>
        <v>3.2149724880000004</v>
      </c>
      <c r="J2460" s="105" t="s">
        <v>214</v>
      </c>
      <c r="K2460" s="83" t="s">
        <v>214</v>
      </c>
      <c r="L2460" s="102" cm="1">
        <f t="array" ref="L2460">((_xlfn.XLOOKUP(B2460,'4. Material Balance Activities'!$C$478:$C$608,'4. Material Balance Activities'!$J$478:$J$608,NA,0,1)-_xlfn.XLOOKUP(B2460,'4. Material Balance Activities'!$C$478:$C$608,'4. Material Balance Activities'!$P$478:$P$608,NA,0,1))*G2460)*(1-F2460)</f>
        <v>1.2963598741935485E-2</v>
      </c>
      <c r="M2460" s="105" t="s">
        <v>214</v>
      </c>
      <c r="N2460" s="83" t="s">
        <v>214</v>
      </c>
    </row>
    <row r="2461" spans="1:14" x14ac:dyDescent="0.25">
      <c r="A2461" s="79" t="s">
        <v>406</v>
      </c>
      <c r="B2461" s="133" t="s">
        <v>216</v>
      </c>
      <c r="C2461" s="137" t="s">
        <v>420</v>
      </c>
      <c r="D2461" s="81" t="str">
        <f>IFERROR(IF(C2461="No CAS","",INDEX('DEQ Pollutant List'!$C$7:$C$611,MATCH('5. Pollutant Emissions - MB'!C2461,'DEQ Pollutant List'!$B$7:$B$611,0))),"")</f>
        <v>Acetone</v>
      </c>
      <c r="E2461" s="115"/>
      <c r="F2461" s="138">
        <v>0</v>
      </c>
      <c r="G2461" s="139">
        <v>0.94310000000000005</v>
      </c>
      <c r="H2461" s="104"/>
      <c r="I2461" s="102" cm="1">
        <f t="array" ref="I2461">((_xlfn.XLOOKUP(B2461,'4. Material Balance Activities'!$C$478:$C$608,'4. Material Balance Activities'!$G$478:$G$608,NA,0,1)-_xlfn.XLOOKUP(B2461,'4. Material Balance Activities'!$C$478:$C$608,'4. Material Balance Activities'!$M$478:$M$608,NA,0,1))*G2461)*(1-F2461)</f>
        <v>3.1362790500000002</v>
      </c>
      <c r="J2461" s="105" t="s">
        <v>214</v>
      </c>
      <c r="K2461" s="83" t="s">
        <v>214</v>
      </c>
      <c r="L2461" s="102" cm="1">
        <f t="array" ref="L2461">((_xlfn.XLOOKUP(B2461,'4. Material Balance Activities'!$C$478:$C$608,'4. Material Balance Activities'!$J$478:$J$608,NA,0,1)-_xlfn.XLOOKUP(B2461,'4. Material Balance Activities'!$C$478:$C$608,'4. Material Balance Activities'!$P$478:$P$608,NA,0,1))*G2461)*(1-F2461)</f>
        <v>1.2646286491935483E-2</v>
      </c>
      <c r="M2461" s="105" t="s">
        <v>214</v>
      </c>
      <c r="N2461" s="83" t="s">
        <v>214</v>
      </c>
    </row>
    <row r="2462" spans="1:14" x14ac:dyDescent="0.25">
      <c r="A2462" s="79" t="s">
        <v>406</v>
      </c>
      <c r="B2462" s="133" t="s">
        <v>217</v>
      </c>
      <c r="C2462" s="137" t="s">
        <v>422</v>
      </c>
      <c r="D2462" s="81" t="str">
        <f>IFERROR(IF(C2462="No CAS","",INDEX('DEQ Pollutant List'!$C$7:$C$611,MATCH('5. Pollutant Emissions - MB'!C2462,'DEQ Pollutant List'!$B$7:$B$611,0))),"")</f>
        <v>Methyl isobutyl ketone (MIBK, hexone)</v>
      </c>
      <c r="E2462" s="115"/>
      <c r="F2462" s="138">
        <v>0</v>
      </c>
      <c r="G2462" s="139">
        <v>0.01</v>
      </c>
      <c r="H2462" s="104"/>
      <c r="I2462" s="102" cm="1">
        <f t="array" ref="I2462">((_xlfn.XLOOKUP(B2462,'4. Material Balance Activities'!$C$478:$C$608,'4. Material Balance Activities'!$G$478:$G$608,NA,0,1)-_xlfn.XLOOKUP(B2462,'4. Material Balance Activities'!$C$478:$C$608,'4. Material Balance Activities'!$M$478:$M$608,NA,0,1))*G2462)*(1-F2462)</f>
        <v>6.8136000000000002E-2</v>
      </c>
      <c r="J2462" s="105" t="s">
        <v>214</v>
      </c>
      <c r="K2462" s="83" t="s">
        <v>214</v>
      </c>
      <c r="L2462" s="102" cm="1">
        <f t="array" ref="L2462">((_xlfn.XLOOKUP(B2462,'4. Material Balance Activities'!$C$478:$C$608,'4. Material Balance Activities'!$J$478:$J$608,NA,0,1)-_xlfn.XLOOKUP(B2462,'4. Material Balance Activities'!$C$478:$C$608,'4. Material Balance Activities'!$P$478:$P$608,NA,0,1))*G2462)*(1-F2462)</f>
        <v>2.7474193548387098E-4</v>
      </c>
      <c r="M2462" s="105" t="s">
        <v>214</v>
      </c>
      <c r="N2462" s="83" t="s">
        <v>214</v>
      </c>
    </row>
    <row r="2463" spans="1:14" x14ac:dyDescent="0.25">
      <c r="A2463" s="79" t="s">
        <v>406</v>
      </c>
      <c r="B2463" s="133" t="s">
        <v>217</v>
      </c>
      <c r="C2463" s="137" t="s">
        <v>420</v>
      </c>
      <c r="D2463" s="81" t="str">
        <f>IFERROR(IF(C2463="No CAS","",INDEX('DEQ Pollutant List'!$C$7:$C$611,MATCH('5. Pollutant Emissions - MB'!C2463,'DEQ Pollutant List'!$B$7:$B$611,0))),"")</f>
        <v>Acetone</v>
      </c>
      <c r="E2463" s="115"/>
      <c r="F2463" s="138">
        <v>0</v>
      </c>
      <c r="G2463" s="139">
        <v>0.75429999999999997</v>
      </c>
      <c r="H2463" s="104"/>
      <c r="I2463" s="102" cm="1">
        <f t="array" ref="I2463">((_xlfn.XLOOKUP(B2463,'4. Material Balance Activities'!$C$478:$C$608,'4. Material Balance Activities'!$G$478:$G$608,NA,0,1)-_xlfn.XLOOKUP(B2463,'4. Material Balance Activities'!$C$478:$C$608,'4. Material Balance Activities'!$M$478:$M$608,NA,0,1))*G2463)*(1-F2463)</f>
        <v>5.1394984800000003</v>
      </c>
      <c r="J2463" s="105" t="s">
        <v>214</v>
      </c>
      <c r="K2463" s="83" t="s">
        <v>214</v>
      </c>
      <c r="L2463" s="102" cm="1">
        <f t="array" ref="L2463">((_xlfn.XLOOKUP(B2463,'4. Material Balance Activities'!$C$478:$C$608,'4. Material Balance Activities'!$J$478:$J$608,NA,0,1)-_xlfn.XLOOKUP(B2463,'4. Material Balance Activities'!$C$478:$C$608,'4. Material Balance Activities'!$P$478:$P$608,NA,0,1))*G2463)*(1-F2463)</f>
        <v>2.0723784193548388E-2</v>
      </c>
      <c r="M2463" s="105" t="s">
        <v>214</v>
      </c>
      <c r="N2463" s="83" t="s">
        <v>214</v>
      </c>
    </row>
    <row r="2464" spans="1:14" x14ac:dyDescent="0.25">
      <c r="A2464" s="79" t="s">
        <v>406</v>
      </c>
      <c r="B2464" s="133" t="s">
        <v>218</v>
      </c>
      <c r="C2464" s="137" t="s">
        <v>178</v>
      </c>
      <c r="D2464" s="81" t="str">
        <f>IFERROR(IF(C2464="No CAS","",INDEX('DEQ Pollutant List'!$C$7:$C$611,MATCH('5. Pollutant Emissions - MB'!C2464,'DEQ Pollutant List'!$B$7:$B$611,0))),"")</f>
        <v>Chromium VI, chromate and dichromate particulate</v>
      </c>
      <c r="E2464" s="115"/>
      <c r="F2464" s="138">
        <f>1-(1-0.75)*(1-0.992)</f>
        <v>0.998</v>
      </c>
      <c r="G2464" s="139">
        <v>2E-3</v>
      </c>
      <c r="H2464" s="104" t="s">
        <v>421</v>
      </c>
      <c r="I2464" s="102" cm="1">
        <f t="array" ref="I2464">((_xlfn.XLOOKUP(B2464,'4. Material Balance Activities'!$C$478:$C$608,'4. Material Balance Activities'!$G$478:$G$608,NA,0,1)-_xlfn.XLOOKUP(B2464,'4. Material Balance Activities'!$C$478:$C$608,'4. Material Balance Activities'!$M$478:$M$608,NA,0,1))*G2464)*(1-F2464)</f>
        <v>4.7238400000000039E-5</v>
      </c>
      <c r="J2464" s="105" t="s">
        <v>214</v>
      </c>
      <c r="K2464" s="83" t="s">
        <v>214</v>
      </c>
      <c r="L2464" s="102" cm="1">
        <f t="array" ref="L2464">((_xlfn.XLOOKUP(B2464,'4. Material Balance Activities'!$C$478:$C$608,'4. Material Balance Activities'!$J$478:$J$608,NA,0,1)-_xlfn.XLOOKUP(B2464,'4. Material Balance Activities'!$C$478:$C$608,'4. Material Balance Activities'!$P$478:$P$608,NA,0,1))*G2464)*(1-F2464)</f>
        <v>1.9047741935483889E-7</v>
      </c>
      <c r="M2464" s="105" t="s">
        <v>214</v>
      </c>
      <c r="N2464" s="83" t="s">
        <v>214</v>
      </c>
    </row>
    <row r="2465" spans="1:14" x14ac:dyDescent="0.25">
      <c r="A2465" s="79" t="s">
        <v>406</v>
      </c>
      <c r="B2465" s="133" t="s">
        <v>218</v>
      </c>
      <c r="C2465" s="137" t="s">
        <v>420</v>
      </c>
      <c r="D2465" s="81" t="str">
        <f>IFERROR(IF(C2465="No CAS","",INDEX('DEQ Pollutant List'!$C$7:$C$611,MATCH('5. Pollutant Emissions - MB'!C2465,'DEQ Pollutant List'!$B$7:$B$611,0))),"")</f>
        <v>Acetone</v>
      </c>
      <c r="E2465" s="115"/>
      <c r="F2465" s="138">
        <v>0</v>
      </c>
      <c r="G2465" s="139">
        <v>0.77</v>
      </c>
      <c r="H2465" s="104"/>
      <c r="I2465" s="102" cm="1">
        <f t="array" ref="I2465">((_xlfn.XLOOKUP(B2465,'4. Material Balance Activities'!$C$478:$C$608,'4. Material Balance Activities'!$G$478:$G$608,NA,0,1)-_xlfn.XLOOKUP(B2465,'4. Material Balance Activities'!$C$478:$C$608,'4. Material Balance Activities'!$M$478:$M$608,NA,0,1))*G2465)*(1-F2465)</f>
        <v>9.0933919999999997</v>
      </c>
      <c r="J2465" s="105" t="s">
        <v>214</v>
      </c>
      <c r="K2465" s="83" t="s">
        <v>214</v>
      </c>
      <c r="L2465" s="102" cm="1">
        <f t="array" ref="L2465">((_xlfn.XLOOKUP(B2465,'4. Material Balance Activities'!$C$478:$C$608,'4. Material Balance Activities'!$J$478:$J$608,NA,0,1)-_xlfn.XLOOKUP(B2465,'4. Material Balance Activities'!$C$478:$C$608,'4. Material Balance Activities'!$P$478:$P$608,NA,0,1))*G2465)*(1-F2465)</f>
        <v>3.6666903225806451E-2</v>
      </c>
      <c r="M2465" s="105" t="s">
        <v>214</v>
      </c>
      <c r="N2465" s="83" t="s">
        <v>214</v>
      </c>
    </row>
    <row r="2466" spans="1:14" x14ac:dyDescent="0.25">
      <c r="A2466" s="79" t="s">
        <v>406</v>
      </c>
      <c r="B2466" s="133" t="s">
        <v>218</v>
      </c>
      <c r="C2466" s="137" t="s">
        <v>423</v>
      </c>
      <c r="D2466" s="81" t="str">
        <f>IFERROR(IF(C2466="No CAS","",INDEX('DEQ Pollutant List'!$C$7:$C$611,MATCH('5. Pollutant Emissions - MB'!C2466,'DEQ Pollutant List'!$B$7:$B$611,0))),"")</f>
        <v>Propylene glycol monomethyl ether</v>
      </c>
      <c r="E2466" s="115"/>
      <c r="F2466" s="138">
        <v>0</v>
      </c>
      <c r="G2466" s="139">
        <v>0.06</v>
      </c>
      <c r="H2466" s="104"/>
      <c r="I2466" s="102" cm="1">
        <f t="array" ref="I2466">((_xlfn.XLOOKUP(B2466,'4. Material Balance Activities'!$C$478:$C$608,'4. Material Balance Activities'!$G$478:$G$608,NA,0,1)-_xlfn.XLOOKUP(B2466,'4. Material Balance Activities'!$C$478:$C$608,'4. Material Balance Activities'!$M$478:$M$608,NA,0,1))*G2466)*(1-F2466)</f>
        <v>0.70857599999999998</v>
      </c>
      <c r="J2466" s="105" t="s">
        <v>214</v>
      </c>
      <c r="K2466" s="83" t="s">
        <v>214</v>
      </c>
      <c r="L2466" s="102" cm="1">
        <f t="array" ref="L2466">((_xlfn.XLOOKUP(B2466,'4. Material Balance Activities'!$C$478:$C$608,'4. Material Balance Activities'!$J$478:$J$608,NA,0,1)-_xlfn.XLOOKUP(B2466,'4. Material Balance Activities'!$C$478:$C$608,'4. Material Balance Activities'!$P$478:$P$608,NA,0,1))*G2466)*(1-F2466)</f>
        <v>2.8571612903225802E-3</v>
      </c>
      <c r="M2466" s="105" t="s">
        <v>214</v>
      </c>
      <c r="N2466" s="83" t="s">
        <v>214</v>
      </c>
    </row>
    <row r="2467" spans="1:14" x14ac:dyDescent="0.25">
      <c r="A2467" s="79" t="s">
        <v>406</v>
      </c>
      <c r="B2467" s="133" t="s">
        <v>218</v>
      </c>
      <c r="C2467" s="137" t="s">
        <v>179</v>
      </c>
      <c r="D2467" s="81" t="str">
        <f>IFERROR(IF(C2467="No CAS","",INDEX('DEQ Pollutant List'!$C$7:$C$611,MATCH('5. Pollutant Emissions - MB'!C2467,'DEQ Pollutant List'!$B$7:$B$611,0))),"")</f>
        <v>Cobalt and compounds</v>
      </c>
      <c r="E2467" s="115"/>
      <c r="F2467" s="138">
        <f>1-(1-0.75)*(1-0.992)</f>
        <v>0.998</v>
      </c>
      <c r="G2467" s="139">
        <v>3.0000000000000001E-3</v>
      </c>
      <c r="H2467" s="104" t="s">
        <v>421</v>
      </c>
      <c r="I2467" s="102" cm="1">
        <f t="array" ref="I2467">((_xlfn.XLOOKUP(B2467,'4. Material Balance Activities'!$C$478:$C$608,'4. Material Balance Activities'!$G$478:$G$608,NA,0,1)-_xlfn.XLOOKUP(B2467,'4. Material Balance Activities'!$C$478:$C$608,'4. Material Balance Activities'!$M$478:$M$608,NA,0,1))*G2467)*(1-F2467)</f>
        <v>7.0857600000000058E-5</v>
      </c>
      <c r="J2467" s="105" t="s">
        <v>214</v>
      </c>
      <c r="K2467" s="83" t="s">
        <v>214</v>
      </c>
      <c r="L2467" s="102" cm="1">
        <f t="array" ref="L2467">((_xlfn.XLOOKUP(B2467,'4. Material Balance Activities'!$C$478:$C$608,'4. Material Balance Activities'!$J$478:$J$608,NA,0,1)-_xlfn.XLOOKUP(B2467,'4. Material Balance Activities'!$C$478:$C$608,'4. Material Balance Activities'!$P$478:$P$608,NA,0,1))*G2467)*(1-F2467)</f>
        <v>2.8571612903225833E-7</v>
      </c>
      <c r="M2467" s="105" t="s">
        <v>214</v>
      </c>
      <c r="N2467" s="83" t="s">
        <v>214</v>
      </c>
    </row>
    <row r="2468" spans="1:14" x14ac:dyDescent="0.25">
      <c r="A2468" s="79" t="s">
        <v>406</v>
      </c>
      <c r="B2468" s="133" t="s">
        <v>220</v>
      </c>
      <c r="C2468" s="137" t="s">
        <v>178</v>
      </c>
      <c r="D2468" s="81" t="str">
        <f>IFERROR(IF(C2468="No CAS","",INDEX('DEQ Pollutant List'!$C$7:$C$611,MATCH('5. Pollutant Emissions - MB'!C2468,'DEQ Pollutant List'!$B$7:$B$611,0))),"")</f>
        <v>Chromium VI, chromate and dichromate particulate</v>
      </c>
      <c r="E2468" s="115"/>
      <c r="F2468" s="138">
        <f>1-(1-0.75)*(1-0.992)</f>
        <v>0.998</v>
      </c>
      <c r="G2468" s="139">
        <v>2E-3</v>
      </c>
      <c r="H2468" s="104" t="s">
        <v>421</v>
      </c>
      <c r="I2468" s="102" cm="1">
        <f t="array" ref="I2468">((_xlfn.XLOOKUP(B2468,'4. Material Balance Activities'!$C$478:$C$608,'4. Material Balance Activities'!$G$478:$G$608,NA,0,1)-_xlfn.XLOOKUP(B2468,'4. Material Balance Activities'!$C$478:$C$608,'4. Material Balance Activities'!$M$478:$M$608,NA,0,1))*G2468)*(1-F2468)</f>
        <v>1.7018000000000014E-4</v>
      </c>
      <c r="J2468" s="105" t="s">
        <v>214</v>
      </c>
      <c r="K2468" s="83" t="s">
        <v>214</v>
      </c>
      <c r="L2468" s="102" cm="1">
        <f t="array" ref="L2468">((_xlfn.XLOOKUP(B2468,'4. Material Balance Activities'!$C$478:$C$608,'4. Material Balance Activities'!$J$478:$J$608,NA,0,1)-_xlfn.XLOOKUP(B2468,'4. Material Balance Activities'!$C$478:$C$608,'4. Material Balance Activities'!$P$478:$P$608,NA,0,1))*G2468)*(1-F2468)</f>
        <v>6.8620967741935547E-7</v>
      </c>
      <c r="M2468" s="105" t="s">
        <v>214</v>
      </c>
      <c r="N2468" s="83" t="s">
        <v>214</v>
      </c>
    </row>
    <row r="2469" spans="1:14" x14ac:dyDescent="0.25">
      <c r="A2469" s="79" t="s">
        <v>406</v>
      </c>
      <c r="B2469" s="133" t="s">
        <v>220</v>
      </c>
      <c r="C2469" s="137" t="s">
        <v>420</v>
      </c>
      <c r="D2469" s="81" t="str">
        <f>IFERROR(IF(C2469="No CAS","",INDEX('DEQ Pollutant List'!$C$7:$C$611,MATCH('5. Pollutant Emissions - MB'!C2469,'DEQ Pollutant List'!$B$7:$B$611,0))),"")</f>
        <v>Acetone</v>
      </c>
      <c r="E2469" s="115"/>
      <c r="F2469" s="138">
        <v>0</v>
      </c>
      <c r="G2469" s="139">
        <v>0.78</v>
      </c>
      <c r="H2469" s="104"/>
      <c r="I2469" s="102" cm="1">
        <f t="array" ref="I2469">((_xlfn.XLOOKUP(B2469,'4. Material Balance Activities'!$C$478:$C$608,'4. Material Balance Activities'!$G$478:$G$608,NA,0,1)-_xlfn.XLOOKUP(B2469,'4. Material Balance Activities'!$C$478:$C$608,'4. Material Balance Activities'!$M$478:$M$608,NA,0,1))*G2469)*(1-F2469)</f>
        <v>33.185100000000006</v>
      </c>
      <c r="J2469" s="105" t="s">
        <v>214</v>
      </c>
      <c r="K2469" s="83" t="s">
        <v>214</v>
      </c>
      <c r="L2469" s="102" cm="1">
        <f t="array" ref="L2469">((_xlfn.XLOOKUP(B2469,'4. Material Balance Activities'!$C$478:$C$608,'4. Material Balance Activities'!$J$478:$J$608,NA,0,1)-_xlfn.XLOOKUP(B2469,'4. Material Balance Activities'!$C$478:$C$608,'4. Material Balance Activities'!$P$478:$P$608,NA,0,1))*G2469)*(1-F2469)</f>
        <v>0.13381088709677422</v>
      </c>
      <c r="M2469" s="105" t="s">
        <v>214</v>
      </c>
      <c r="N2469" s="83" t="s">
        <v>214</v>
      </c>
    </row>
    <row r="2470" spans="1:14" x14ac:dyDescent="0.25">
      <c r="A2470" s="79" t="s">
        <v>406</v>
      </c>
      <c r="B2470" s="133" t="s">
        <v>220</v>
      </c>
      <c r="C2470" s="137" t="s">
        <v>423</v>
      </c>
      <c r="D2470" s="81" t="str">
        <f>IFERROR(IF(C2470="No CAS","",INDEX('DEQ Pollutant List'!$C$7:$C$611,MATCH('5. Pollutant Emissions - MB'!C2470,'DEQ Pollutant List'!$B$7:$B$611,0))),"")</f>
        <v>Propylene glycol monomethyl ether</v>
      </c>
      <c r="E2470" s="115"/>
      <c r="F2470" s="138">
        <v>0</v>
      </c>
      <c r="G2470" s="139">
        <v>0.06</v>
      </c>
      <c r="H2470" s="104"/>
      <c r="I2470" s="102" cm="1">
        <f t="array" ref="I2470">((_xlfn.XLOOKUP(B2470,'4. Material Balance Activities'!$C$478:$C$608,'4. Material Balance Activities'!$G$478:$G$608,NA,0,1)-_xlfn.XLOOKUP(B2470,'4. Material Balance Activities'!$C$478:$C$608,'4. Material Balance Activities'!$M$478:$M$608,NA,0,1))*G2470)*(1-F2470)</f>
        <v>2.5527000000000002</v>
      </c>
      <c r="J2470" s="105" t="s">
        <v>214</v>
      </c>
      <c r="K2470" s="83" t="s">
        <v>214</v>
      </c>
      <c r="L2470" s="102" cm="1">
        <f t="array" ref="L2470">((_xlfn.XLOOKUP(B2470,'4. Material Balance Activities'!$C$478:$C$608,'4. Material Balance Activities'!$J$478:$J$608,NA,0,1)-_xlfn.XLOOKUP(B2470,'4. Material Balance Activities'!$C$478:$C$608,'4. Material Balance Activities'!$P$478:$P$608,NA,0,1))*G2470)*(1-F2470)</f>
        <v>1.0293145161290323E-2</v>
      </c>
      <c r="M2470" s="105" t="s">
        <v>214</v>
      </c>
      <c r="N2470" s="83" t="s">
        <v>214</v>
      </c>
    </row>
    <row r="2471" spans="1:14" x14ac:dyDescent="0.25">
      <c r="A2471" s="79" t="s">
        <v>406</v>
      </c>
      <c r="B2471" s="133" t="s">
        <v>220</v>
      </c>
      <c r="C2471" s="137" t="s">
        <v>179</v>
      </c>
      <c r="D2471" s="81" t="str">
        <f>IFERROR(IF(C2471="No CAS","",INDEX('DEQ Pollutant List'!$C$7:$C$611,MATCH('5. Pollutant Emissions - MB'!C2471,'DEQ Pollutant List'!$B$7:$B$611,0))),"")</f>
        <v>Cobalt and compounds</v>
      </c>
      <c r="E2471" s="115"/>
      <c r="F2471" s="138">
        <f>1-(1-0.75)*(1-0.992)</f>
        <v>0.998</v>
      </c>
      <c r="G2471" s="139">
        <v>2E-3</v>
      </c>
      <c r="H2471" s="104" t="s">
        <v>421</v>
      </c>
      <c r="I2471" s="102" cm="1">
        <f t="array" ref="I2471">((_xlfn.XLOOKUP(B2471,'4. Material Balance Activities'!$C$478:$C$608,'4. Material Balance Activities'!$G$478:$G$608,NA,0,1)-_xlfn.XLOOKUP(B2471,'4. Material Balance Activities'!$C$478:$C$608,'4. Material Balance Activities'!$M$478:$M$608,NA,0,1))*G2471)*(1-F2471)</f>
        <v>1.7018000000000014E-4</v>
      </c>
      <c r="J2471" s="105" t="s">
        <v>214</v>
      </c>
      <c r="K2471" s="83" t="s">
        <v>214</v>
      </c>
      <c r="L2471" s="102" cm="1">
        <f t="array" ref="L2471">((_xlfn.XLOOKUP(B2471,'4. Material Balance Activities'!$C$478:$C$608,'4. Material Balance Activities'!$J$478:$J$608,NA,0,1)-_xlfn.XLOOKUP(B2471,'4. Material Balance Activities'!$C$478:$C$608,'4. Material Balance Activities'!$P$478:$P$608,NA,0,1))*G2471)*(1-F2471)</f>
        <v>6.8620967741935547E-7</v>
      </c>
      <c r="M2471" s="105" t="s">
        <v>214</v>
      </c>
      <c r="N2471" s="83" t="s">
        <v>214</v>
      </c>
    </row>
    <row r="2472" spans="1:14" x14ac:dyDescent="0.25">
      <c r="A2472" s="79" t="s">
        <v>406</v>
      </c>
      <c r="B2472" s="133" t="s">
        <v>221</v>
      </c>
      <c r="C2472" s="137" t="s">
        <v>178</v>
      </c>
      <c r="D2472" s="81" t="str">
        <f>IFERROR(IF(C2472="No CAS","",INDEX('DEQ Pollutant List'!$C$7:$C$611,MATCH('5. Pollutant Emissions - MB'!C2472,'DEQ Pollutant List'!$B$7:$B$611,0))),"")</f>
        <v>Chromium VI, chromate and dichromate particulate</v>
      </c>
      <c r="E2472" s="115"/>
      <c r="F2472" s="138">
        <f>1-(1-0.75)*(1-0.992)</f>
        <v>0.998</v>
      </c>
      <c r="G2472" s="139">
        <v>6.0000000000000001E-3</v>
      </c>
      <c r="H2472" s="104" t="s">
        <v>421</v>
      </c>
      <c r="I2472" s="102" cm="1">
        <f t="array" ref="I2472">((_xlfn.XLOOKUP(B2472,'4. Material Balance Activities'!$C$478:$C$608,'4. Material Balance Activities'!$G$478:$G$608,NA,0,1)-_xlfn.XLOOKUP(B2472,'4. Material Balance Activities'!$C$478:$C$608,'4. Material Balance Activities'!$M$478:$M$608,NA,0,1))*G2472)*(1-F2472)</f>
        <v>6.7165200000000066E-5</v>
      </c>
      <c r="J2472" s="105" t="s">
        <v>214</v>
      </c>
      <c r="K2472" s="83" t="s">
        <v>214</v>
      </c>
      <c r="L2472" s="102" cm="1">
        <f t="array" ref="L2472">((_xlfn.XLOOKUP(B2472,'4. Material Balance Activities'!$C$478:$C$608,'4. Material Balance Activities'!$J$478:$J$608,NA,0,1)-_xlfn.XLOOKUP(B2472,'4. Material Balance Activities'!$C$478:$C$608,'4. Material Balance Activities'!$P$478:$P$608,NA,0,1))*G2472)*(1-F2472)</f>
        <v>2.7082741935483894E-7</v>
      </c>
      <c r="M2472" s="105" t="s">
        <v>214</v>
      </c>
      <c r="N2472" s="83" t="s">
        <v>214</v>
      </c>
    </row>
    <row r="2473" spans="1:14" x14ac:dyDescent="0.25">
      <c r="A2473" s="79" t="s">
        <v>406</v>
      </c>
      <c r="B2473" s="133" t="s">
        <v>221</v>
      </c>
      <c r="C2473" s="137" t="s">
        <v>420</v>
      </c>
      <c r="D2473" s="81" t="str">
        <f>IFERROR(IF(C2473="No CAS","",INDEX('DEQ Pollutant List'!$C$7:$C$611,MATCH('5. Pollutant Emissions - MB'!C2473,'DEQ Pollutant List'!$B$7:$B$611,0))),"")</f>
        <v>Acetone</v>
      </c>
      <c r="E2473" s="115"/>
      <c r="F2473" s="138">
        <v>0</v>
      </c>
      <c r="G2473" s="139">
        <v>0.56999999999999995</v>
      </c>
      <c r="H2473" s="104"/>
      <c r="I2473" s="102" cm="1">
        <f t="array" ref="I2473">((_xlfn.XLOOKUP(B2473,'4. Material Balance Activities'!$C$478:$C$608,'4. Material Balance Activities'!$G$478:$G$608,NA,0,1)-_xlfn.XLOOKUP(B2473,'4. Material Balance Activities'!$C$478:$C$608,'4. Material Balance Activities'!$M$478:$M$608,NA,0,1))*G2473)*(1-F2473)</f>
        <v>3.190347</v>
      </c>
      <c r="J2473" s="105" t="s">
        <v>214</v>
      </c>
      <c r="K2473" s="83" t="s">
        <v>214</v>
      </c>
      <c r="L2473" s="102" cm="1">
        <f t="array" ref="L2473">((_xlfn.XLOOKUP(B2473,'4. Material Balance Activities'!$C$478:$C$608,'4. Material Balance Activities'!$J$478:$J$608,NA,0,1)-_xlfn.XLOOKUP(B2473,'4. Material Balance Activities'!$C$478:$C$608,'4. Material Balance Activities'!$P$478:$P$608,NA,0,1))*G2473)*(1-F2473)</f>
        <v>1.2864302419354837E-2</v>
      </c>
      <c r="M2473" s="105" t="s">
        <v>214</v>
      </c>
      <c r="N2473" s="83" t="s">
        <v>214</v>
      </c>
    </row>
    <row r="2474" spans="1:14" x14ac:dyDescent="0.25">
      <c r="A2474" s="79" t="s">
        <v>406</v>
      </c>
      <c r="B2474" s="133" t="s">
        <v>221</v>
      </c>
      <c r="C2474" s="137" t="s">
        <v>423</v>
      </c>
      <c r="D2474" s="81" t="str">
        <f>IFERROR(IF(C2474="No CAS","",INDEX('DEQ Pollutant List'!$C$7:$C$611,MATCH('5. Pollutant Emissions - MB'!C2474,'DEQ Pollutant List'!$B$7:$B$611,0))),"")</f>
        <v>Propylene glycol monomethyl ether</v>
      </c>
      <c r="E2474" s="115"/>
      <c r="F2474" s="138">
        <v>0</v>
      </c>
      <c r="G2474" s="139">
        <v>0.23</v>
      </c>
      <c r="H2474" s="104"/>
      <c r="I2474" s="102" cm="1">
        <f t="array" ref="I2474">((_xlfn.XLOOKUP(B2474,'4. Material Balance Activities'!$C$478:$C$608,'4. Material Balance Activities'!$G$478:$G$608,NA,0,1)-_xlfn.XLOOKUP(B2474,'4. Material Balance Activities'!$C$478:$C$608,'4. Material Balance Activities'!$M$478:$M$608,NA,0,1))*G2474)*(1-F2474)</f>
        <v>1.2873330000000001</v>
      </c>
      <c r="J2474" s="105" t="s">
        <v>214</v>
      </c>
      <c r="K2474" s="83" t="s">
        <v>214</v>
      </c>
      <c r="L2474" s="102" cm="1">
        <f t="array" ref="L2474">((_xlfn.XLOOKUP(B2474,'4. Material Balance Activities'!$C$478:$C$608,'4. Material Balance Activities'!$J$478:$J$608,NA,0,1)-_xlfn.XLOOKUP(B2474,'4. Material Balance Activities'!$C$478:$C$608,'4. Material Balance Activities'!$P$478:$P$608,NA,0,1))*G2474)*(1-F2474)</f>
        <v>5.190858870967742E-3</v>
      </c>
      <c r="M2474" s="105" t="s">
        <v>214</v>
      </c>
      <c r="N2474" s="83" t="s">
        <v>214</v>
      </c>
    </row>
    <row r="2475" spans="1:14" x14ac:dyDescent="0.25">
      <c r="A2475" s="79" t="s">
        <v>406</v>
      </c>
      <c r="B2475" s="133" t="s">
        <v>221</v>
      </c>
      <c r="C2475" s="137" t="s">
        <v>179</v>
      </c>
      <c r="D2475" s="81" t="str">
        <f>IFERROR(IF(C2475="No CAS","",INDEX('DEQ Pollutant List'!$C$7:$C$611,MATCH('5. Pollutant Emissions - MB'!C2475,'DEQ Pollutant List'!$B$7:$B$611,0))),"")</f>
        <v>Cobalt and compounds</v>
      </c>
      <c r="E2475" s="115"/>
      <c r="F2475" s="138">
        <f>1-(1-0.75)*(1-0.992)</f>
        <v>0.998</v>
      </c>
      <c r="G2475" s="139">
        <v>4.0000000000000001E-3</v>
      </c>
      <c r="H2475" s="104" t="s">
        <v>421</v>
      </c>
      <c r="I2475" s="102" cm="1">
        <f t="array" ref="I2475">((_xlfn.XLOOKUP(B2475,'4. Material Balance Activities'!$C$478:$C$608,'4. Material Balance Activities'!$G$478:$G$608,NA,0,1)-_xlfn.XLOOKUP(B2475,'4. Material Balance Activities'!$C$478:$C$608,'4. Material Balance Activities'!$M$478:$M$608,NA,0,1))*G2475)*(1-F2475)</f>
        <v>4.4776800000000042E-5</v>
      </c>
      <c r="J2475" s="105" t="s">
        <v>214</v>
      </c>
      <c r="K2475" s="83" t="s">
        <v>214</v>
      </c>
      <c r="L2475" s="102" cm="1">
        <f t="array" ref="L2475">((_xlfn.XLOOKUP(B2475,'4. Material Balance Activities'!$C$478:$C$608,'4. Material Balance Activities'!$J$478:$J$608,NA,0,1)-_xlfn.XLOOKUP(B2475,'4. Material Balance Activities'!$C$478:$C$608,'4. Material Balance Activities'!$P$478:$P$608,NA,0,1))*G2475)*(1-F2475)</f>
        <v>1.8055161290322597E-7</v>
      </c>
      <c r="M2475" s="105" t="s">
        <v>214</v>
      </c>
      <c r="N2475" s="83" t="s">
        <v>214</v>
      </c>
    </row>
    <row r="2476" spans="1:14" x14ac:dyDescent="0.25">
      <c r="A2476" s="79" t="s">
        <v>406</v>
      </c>
      <c r="B2476" s="133" t="s">
        <v>222</v>
      </c>
      <c r="C2476" s="137" t="s">
        <v>178</v>
      </c>
      <c r="D2476" s="81" t="str">
        <f>IFERROR(IF(C2476="No CAS","",INDEX('DEQ Pollutant List'!$C$7:$C$611,MATCH('5. Pollutant Emissions - MB'!C2476,'DEQ Pollutant List'!$B$7:$B$611,0))),"")</f>
        <v>Chromium VI, chromate and dichromate particulate</v>
      </c>
      <c r="E2476" s="115"/>
      <c r="F2476" s="138">
        <f>1-(1-0.75)*(1-0.992)</f>
        <v>0.998</v>
      </c>
      <c r="G2476" s="139">
        <v>2E-3</v>
      </c>
      <c r="H2476" s="104" t="s">
        <v>421</v>
      </c>
      <c r="I2476" s="102" cm="1">
        <f t="array" ref="I2476">((_xlfn.XLOOKUP(B2476,'4. Material Balance Activities'!$C$478:$C$608,'4. Material Balance Activities'!$G$478:$G$608,NA,0,1)-_xlfn.XLOOKUP(B2476,'4. Material Balance Activities'!$C$478:$C$608,'4. Material Balance Activities'!$M$478:$M$608,NA,0,1))*G2476)*(1-F2476)</f>
        <v>8.8968000000000087E-5</v>
      </c>
      <c r="J2476" s="105" t="s">
        <v>214</v>
      </c>
      <c r="K2476" s="83" t="s">
        <v>214</v>
      </c>
      <c r="L2476" s="102" cm="1">
        <f t="array" ref="L2476">((_xlfn.XLOOKUP(B2476,'4. Material Balance Activities'!$C$478:$C$608,'4. Material Balance Activities'!$J$478:$J$608,NA,0,1)-_xlfn.XLOOKUP(B2476,'4. Material Balance Activities'!$C$478:$C$608,'4. Material Balance Activities'!$P$478:$P$608,NA,0,1))*G2476)*(1-F2476)</f>
        <v>3.587419354838713E-7</v>
      </c>
      <c r="M2476" s="105" t="s">
        <v>214</v>
      </c>
      <c r="N2476" s="83" t="s">
        <v>214</v>
      </c>
    </row>
    <row r="2477" spans="1:14" x14ac:dyDescent="0.25">
      <c r="A2477" s="79" t="s">
        <v>406</v>
      </c>
      <c r="B2477" s="133" t="s">
        <v>222</v>
      </c>
      <c r="C2477" s="137" t="s">
        <v>420</v>
      </c>
      <c r="D2477" s="81" t="str">
        <f>IFERROR(IF(C2477="No CAS","",INDEX('DEQ Pollutant List'!$C$7:$C$611,MATCH('5. Pollutant Emissions - MB'!C2477,'DEQ Pollutant List'!$B$7:$B$611,0))),"")</f>
        <v>Acetone</v>
      </c>
      <c r="E2477" s="115"/>
      <c r="F2477" s="138">
        <v>0</v>
      </c>
      <c r="G2477" s="139">
        <v>0.7</v>
      </c>
      <c r="H2477" s="104"/>
      <c r="I2477" s="102" cm="1">
        <f t="array" ref="I2477">((_xlfn.XLOOKUP(B2477,'4. Material Balance Activities'!$C$478:$C$608,'4. Material Balance Activities'!$G$478:$G$608,NA,0,1)-_xlfn.XLOOKUP(B2477,'4. Material Balance Activities'!$C$478:$C$608,'4. Material Balance Activities'!$M$478:$M$608,NA,0,1))*G2477)*(1-F2477)</f>
        <v>15.5694</v>
      </c>
      <c r="J2477" s="105" t="s">
        <v>214</v>
      </c>
      <c r="K2477" s="83" t="s">
        <v>214</v>
      </c>
      <c r="L2477" s="102" cm="1">
        <f t="array" ref="L2477">((_xlfn.XLOOKUP(B2477,'4. Material Balance Activities'!$C$478:$C$608,'4. Material Balance Activities'!$J$478:$J$608,NA,0,1)-_xlfn.XLOOKUP(B2477,'4. Material Balance Activities'!$C$478:$C$608,'4. Material Balance Activities'!$P$478:$P$608,NA,0,1))*G2477)*(1-F2477)</f>
        <v>6.2779838709677419E-2</v>
      </c>
      <c r="M2477" s="105" t="s">
        <v>214</v>
      </c>
      <c r="N2477" s="83" t="s">
        <v>214</v>
      </c>
    </row>
    <row r="2478" spans="1:14" x14ac:dyDescent="0.25">
      <c r="A2478" s="79" t="s">
        <v>406</v>
      </c>
      <c r="B2478" s="133" t="s">
        <v>222</v>
      </c>
      <c r="C2478" s="137" t="s">
        <v>423</v>
      </c>
      <c r="D2478" s="81" t="str">
        <f>IFERROR(IF(C2478="No CAS","",INDEX('DEQ Pollutant List'!$C$7:$C$611,MATCH('5. Pollutant Emissions - MB'!C2478,'DEQ Pollutant List'!$B$7:$B$611,0))),"")</f>
        <v>Propylene glycol monomethyl ether</v>
      </c>
      <c r="E2478" s="115"/>
      <c r="F2478" s="138">
        <v>0</v>
      </c>
      <c r="G2478" s="139">
        <v>0.1</v>
      </c>
      <c r="H2478" s="104"/>
      <c r="I2478" s="102" cm="1">
        <f t="array" ref="I2478">((_xlfn.XLOOKUP(B2478,'4. Material Balance Activities'!$C$478:$C$608,'4. Material Balance Activities'!$G$478:$G$608,NA,0,1)-_xlfn.XLOOKUP(B2478,'4. Material Balance Activities'!$C$478:$C$608,'4. Material Balance Activities'!$M$478:$M$608,NA,0,1))*G2478)*(1-F2478)</f>
        <v>2.2242000000000002</v>
      </c>
      <c r="J2478" s="105" t="s">
        <v>214</v>
      </c>
      <c r="K2478" s="83" t="s">
        <v>214</v>
      </c>
      <c r="L2478" s="102" cm="1">
        <f t="array" ref="L2478">((_xlfn.XLOOKUP(B2478,'4. Material Balance Activities'!$C$478:$C$608,'4. Material Balance Activities'!$J$478:$J$608,NA,0,1)-_xlfn.XLOOKUP(B2478,'4. Material Balance Activities'!$C$478:$C$608,'4. Material Balance Activities'!$P$478:$P$608,NA,0,1))*G2478)*(1-F2478)</f>
        <v>8.9685483870967746E-3</v>
      </c>
      <c r="M2478" s="105" t="s">
        <v>214</v>
      </c>
      <c r="N2478" s="83" t="s">
        <v>214</v>
      </c>
    </row>
    <row r="2479" spans="1:14" x14ac:dyDescent="0.25">
      <c r="A2479" s="79" t="s">
        <v>406</v>
      </c>
      <c r="B2479" s="133" t="s">
        <v>223</v>
      </c>
      <c r="C2479" s="137" t="s">
        <v>178</v>
      </c>
      <c r="D2479" s="81" t="str">
        <f>IFERROR(IF(C2479="No CAS","",INDEX('DEQ Pollutant List'!$C$7:$C$611,MATCH('5. Pollutant Emissions - MB'!C2479,'DEQ Pollutant List'!$B$7:$B$611,0))),"")</f>
        <v>Chromium VI, chromate and dichromate particulate</v>
      </c>
      <c r="E2479" s="115"/>
      <c r="F2479" s="138">
        <f>1-(1-0.75)*(1-0.992)</f>
        <v>0.998</v>
      </c>
      <c r="G2479" s="139">
        <v>7.0000000000000001E-3</v>
      </c>
      <c r="H2479" s="104" t="s">
        <v>421</v>
      </c>
      <c r="I2479" s="102" cm="1">
        <f t="array" ref="I2479">((_xlfn.XLOOKUP(B2479,'4. Material Balance Activities'!$C$478:$C$608,'4. Material Balance Activities'!$G$478:$G$608,NA,0,1)-_xlfn.XLOOKUP(B2479,'4. Material Balance Activities'!$C$478:$C$608,'4. Material Balance Activities'!$M$478:$M$608,NA,0,1))*G2479)*(1-F2479)</f>
        <v>1.0820880000000011E-4</v>
      </c>
      <c r="J2479" s="105" t="s">
        <v>214</v>
      </c>
      <c r="K2479" s="83" t="s">
        <v>214</v>
      </c>
      <c r="L2479" s="102" cm="1">
        <f t="array" ref="L2479">((_xlfn.XLOOKUP(B2479,'4. Material Balance Activities'!$C$478:$C$608,'4. Material Balance Activities'!$J$478:$J$608,NA,0,1)-_xlfn.XLOOKUP(B2479,'4. Material Balance Activities'!$C$478:$C$608,'4. Material Balance Activities'!$P$478:$P$608,NA,0,1))*G2479)*(1-F2479)</f>
        <v>4.3632580645161332E-7</v>
      </c>
      <c r="M2479" s="105" t="s">
        <v>214</v>
      </c>
      <c r="N2479" s="83" t="s">
        <v>214</v>
      </c>
    </row>
    <row r="2480" spans="1:14" x14ac:dyDescent="0.25">
      <c r="A2480" s="79" t="s">
        <v>406</v>
      </c>
      <c r="B2480" s="133" t="s">
        <v>223</v>
      </c>
      <c r="C2480" s="137" t="s">
        <v>420</v>
      </c>
      <c r="D2480" s="81" t="str">
        <f>IFERROR(IF(C2480="No CAS","",INDEX('DEQ Pollutant List'!$C$7:$C$611,MATCH('5. Pollutant Emissions - MB'!C2480,'DEQ Pollutant List'!$B$7:$B$611,0))),"")</f>
        <v>Acetone</v>
      </c>
      <c r="E2480" s="115"/>
      <c r="F2480" s="138">
        <v>0</v>
      </c>
      <c r="G2480" s="139">
        <v>0.73</v>
      </c>
      <c r="H2480" s="104"/>
      <c r="I2480" s="102" cm="1">
        <f t="array" ref="I2480">((_xlfn.XLOOKUP(B2480,'4. Material Balance Activities'!$C$478:$C$608,'4. Material Balance Activities'!$G$478:$G$608,NA,0,1)-_xlfn.XLOOKUP(B2480,'4. Material Balance Activities'!$C$478:$C$608,'4. Material Balance Activities'!$M$478:$M$608,NA,0,1))*G2480)*(1-F2480)</f>
        <v>5.642316000000001</v>
      </c>
      <c r="J2480" s="105" t="s">
        <v>214</v>
      </c>
      <c r="K2480" s="83" t="s">
        <v>214</v>
      </c>
      <c r="L2480" s="102" cm="1">
        <f t="array" ref="L2480">((_xlfn.XLOOKUP(B2480,'4. Material Balance Activities'!$C$478:$C$608,'4. Material Balance Activities'!$J$478:$J$608,NA,0,1)-_xlfn.XLOOKUP(B2480,'4. Material Balance Activities'!$C$478:$C$608,'4. Material Balance Activities'!$P$478:$P$608,NA,0,1))*G2480)*(1-F2480)</f>
        <v>2.2751274193548391E-2</v>
      </c>
      <c r="M2480" s="105" t="s">
        <v>214</v>
      </c>
      <c r="N2480" s="83" t="s">
        <v>214</v>
      </c>
    </row>
    <row r="2481" spans="1:14" x14ac:dyDescent="0.25">
      <c r="A2481" s="79" t="s">
        <v>406</v>
      </c>
      <c r="B2481" s="133" t="s">
        <v>223</v>
      </c>
      <c r="C2481" s="137" t="s">
        <v>423</v>
      </c>
      <c r="D2481" s="81" t="str">
        <f>IFERROR(IF(C2481="No CAS","",INDEX('DEQ Pollutant List'!$C$7:$C$611,MATCH('5. Pollutant Emissions - MB'!C2481,'DEQ Pollutant List'!$B$7:$B$611,0))),"")</f>
        <v>Propylene glycol monomethyl ether</v>
      </c>
      <c r="E2481" s="115"/>
      <c r="F2481" s="138">
        <v>0</v>
      </c>
      <c r="G2481" s="139">
        <v>0.08</v>
      </c>
      <c r="H2481" s="104"/>
      <c r="I2481" s="102" cm="1">
        <f t="array" ref="I2481">((_xlfn.XLOOKUP(B2481,'4. Material Balance Activities'!$C$478:$C$608,'4. Material Balance Activities'!$G$478:$G$608,NA,0,1)-_xlfn.XLOOKUP(B2481,'4. Material Balance Activities'!$C$478:$C$608,'4. Material Balance Activities'!$M$478:$M$608,NA,0,1))*G2481)*(1-F2481)</f>
        <v>0.61833600000000011</v>
      </c>
      <c r="J2481" s="105" t="s">
        <v>214</v>
      </c>
      <c r="K2481" s="83" t="s">
        <v>214</v>
      </c>
      <c r="L2481" s="102" cm="1">
        <f t="array" ref="L2481">((_xlfn.XLOOKUP(B2481,'4. Material Balance Activities'!$C$478:$C$608,'4. Material Balance Activities'!$J$478:$J$608,NA,0,1)-_xlfn.XLOOKUP(B2481,'4. Material Balance Activities'!$C$478:$C$608,'4. Material Balance Activities'!$P$478:$P$608,NA,0,1))*G2481)*(1-F2481)</f>
        <v>2.4932903225806454E-3</v>
      </c>
      <c r="M2481" s="105" t="s">
        <v>214</v>
      </c>
      <c r="N2481" s="83" t="s">
        <v>214</v>
      </c>
    </row>
    <row r="2482" spans="1:14" x14ac:dyDescent="0.25">
      <c r="A2482" s="79" t="s">
        <v>406</v>
      </c>
      <c r="B2482" s="133" t="s">
        <v>223</v>
      </c>
      <c r="C2482" s="137" t="s">
        <v>179</v>
      </c>
      <c r="D2482" s="81" t="str">
        <f>IFERROR(IF(C2482="No CAS","",INDEX('DEQ Pollutant List'!$C$7:$C$611,MATCH('5. Pollutant Emissions - MB'!C2482,'DEQ Pollutant List'!$B$7:$B$611,0))),"")</f>
        <v>Cobalt and compounds</v>
      </c>
      <c r="E2482" s="115"/>
      <c r="F2482" s="138">
        <f>1-(1-0.75)*(1-0.992)</f>
        <v>0.998</v>
      </c>
      <c r="G2482" s="139">
        <v>5.0000000000000001E-3</v>
      </c>
      <c r="H2482" s="104" t="s">
        <v>421</v>
      </c>
      <c r="I2482" s="102" cm="1">
        <f t="array" ref="I2482">((_xlfn.XLOOKUP(B2482,'4. Material Balance Activities'!$C$478:$C$608,'4. Material Balance Activities'!$G$478:$G$608,NA,0,1)-_xlfn.XLOOKUP(B2482,'4. Material Balance Activities'!$C$478:$C$608,'4. Material Balance Activities'!$M$478:$M$608,NA,0,1))*G2482)*(1-F2482)</f>
        <v>7.7292000000000086E-5</v>
      </c>
      <c r="J2482" s="105" t="s">
        <v>214</v>
      </c>
      <c r="K2482" s="83" t="s">
        <v>214</v>
      </c>
      <c r="L2482" s="102" cm="1">
        <f t="array" ref="L2482">((_xlfn.XLOOKUP(B2482,'4. Material Balance Activities'!$C$478:$C$608,'4. Material Balance Activities'!$J$478:$J$608,NA,0,1)-_xlfn.XLOOKUP(B2482,'4. Material Balance Activities'!$C$478:$C$608,'4. Material Balance Activities'!$P$478:$P$608,NA,0,1))*G2482)*(1-F2482)</f>
        <v>3.1166129032258095E-7</v>
      </c>
      <c r="M2482" s="105" t="s">
        <v>214</v>
      </c>
      <c r="N2482" s="83" t="s">
        <v>214</v>
      </c>
    </row>
    <row r="2483" spans="1:14" x14ac:dyDescent="0.25">
      <c r="A2483" s="79" t="s">
        <v>406</v>
      </c>
      <c r="B2483" s="133" t="s">
        <v>224</v>
      </c>
      <c r="C2483" s="137" t="s">
        <v>178</v>
      </c>
      <c r="D2483" s="81" t="str">
        <f>IFERROR(IF(C2483="No CAS","",INDEX('DEQ Pollutant List'!$C$7:$C$611,MATCH('5. Pollutant Emissions - MB'!C2483,'DEQ Pollutant List'!$B$7:$B$611,0))),"")</f>
        <v>Chromium VI, chromate and dichromate particulate</v>
      </c>
      <c r="E2483" s="115"/>
      <c r="F2483" s="138">
        <f>1-(1-0.75)*(1-0.992)</f>
        <v>0.998</v>
      </c>
      <c r="G2483" s="139">
        <v>2E-3</v>
      </c>
      <c r="H2483" s="104" t="s">
        <v>421</v>
      </c>
      <c r="I2483" s="102" cm="1">
        <f t="array" ref="I2483">((_xlfn.XLOOKUP(B2483,'4. Material Balance Activities'!$C$478:$C$608,'4. Material Balance Activities'!$G$478:$G$608,NA,0,1)-_xlfn.XLOOKUP(B2483,'4. Material Balance Activities'!$C$478:$C$608,'4. Material Balance Activities'!$M$478:$M$608,NA,0,1))*G2483)*(1-F2483)</f>
        <v>1.2186000000000012E-5</v>
      </c>
      <c r="J2483" s="105" t="s">
        <v>214</v>
      </c>
      <c r="K2483" s="83" t="s">
        <v>214</v>
      </c>
      <c r="L2483" s="102" cm="1">
        <f t="array" ref="L2483">((_xlfn.XLOOKUP(B2483,'4. Material Balance Activities'!$C$478:$C$608,'4. Material Balance Activities'!$J$478:$J$608,NA,0,1)-_xlfn.XLOOKUP(B2483,'4. Material Balance Activities'!$C$478:$C$608,'4. Material Balance Activities'!$P$478:$P$608,NA,0,1))*G2483)*(1-F2483)</f>
        <v>4.9137096774193596E-8</v>
      </c>
      <c r="M2483" s="105" t="s">
        <v>214</v>
      </c>
      <c r="N2483" s="83" t="s">
        <v>214</v>
      </c>
    </row>
    <row r="2484" spans="1:14" x14ac:dyDescent="0.25">
      <c r="A2484" s="79" t="s">
        <v>406</v>
      </c>
      <c r="B2484" s="133" t="s">
        <v>224</v>
      </c>
      <c r="C2484" s="137" t="s">
        <v>420</v>
      </c>
      <c r="D2484" s="81" t="str">
        <f>IFERROR(IF(C2484="No CAS","",INDEX('DEQ Pollutant List'!$C$7:$C$611,MATCH('5. Pollutant Emissions - MB'!C2484,'DEQ Pollutant List'!$B$7:$B$611,0))),"")</f>
        <v>Acetone</v>
      </c>
      <c r="E2484" s="115"/>
      <c r="F2484" s="138">
        <v>0</v>
      </c>
      <c r="G2484" s="139">
        <v>0.74</v>
      </c>
      <c r="H2484" s="104"/>
      <c r="I2484" s="102" cm="1">
        <f t="array" ref="I2484">((_xlfn.XLOOKUP(B2484,'4. Material Balance Activities'!$C$478:$C$608,'4. Material Balance Activities'!$G$478:$G$608,NA,0,1)-_xlfn.XLOOKUP(B2484,'4. Material Balance Activities'!$C$478:$C$608,'4. Material Balance Activities'!$M$478:$M$608,NA,0,1))*G2484)*(1-F2484)</f>
        <v>2.25441</v>
      </c>
      <c r="J2484" s="105" t="s">
        <v>214</v>
      </c>
      <c r="K2484" s="83" t="s">
        <v>214</v>
      </c>
      <c r="L2484" s="102" cm="1">
        <f t="array" ref="L2484">((_xlfn.XLOOKUP(B2484,'4. Material Balance Activities'!$C$478:$C$608,'4. Material Balance Activities'!$J$478:$J$608,NA,0,1)-_xlfn.XLOOKUP(B2484,'4. Material Balance Activities'!$C$478:$C$608,'4. Material Balance Activities'!$P$478:$P$608,NA,0,1))*G2484)*(1-F2484)</f>
        <v>9.090362903225806E-3</v>
      </c>
      <c r="M2484" s="105" t="s">
        <v>214</v>
      </c>
      <c r="N2484" s="83" t="s">
        <v>214</v>
      </c>
    </row>
    <row r="2485" spans="1:14" x14ac:dyDescent="0.25">
      <c r="A2485" s="79" t="s">
        <v>406</v>
      </c>
      <c r="B2485" s="133" t="s">
        <v>224</v>
      </c>
      <c r="C2485" s="137" t="s">
        <v>423</v>
      </c>
      <c r="D2485" s="81" t="str">
        <f>IFERROR(IF(C2485="No CAS","",INDEX('DEQ Pollutant List'!$C$7:$C$611,MATCH('5. Pollutant Emissions - MB'!C2485,'DEQ Pollutant List'!$B$7:$B$611,0))),"")</f>
        <v>Propylene glycol monomethyl ether</v>
      </c>
      <c r="E2485" s="115"/>
      <c r="F2485" s="138">
        <v>0</v>
      </c>
      <c r="G2485" s="139">
        <v>0.12</v>
      </c>
      <c r="H2485" s="104"/>
      <c r="I2485" s="102" cm="1">
        <f t="array" ref="I2485">((_xlfn.XLOOKUP(B2485,'4. Material Balance Activities'!$C$478:$C$608,'4. Material Balance Activities'!$G$478:$G$608,NA,0,1)-_xlfn.XLOOKUP(B2485,'4. Material Balance Activities'!$C$478:$C$608,'4. Material Balance Activities'!$M$478:$M$608,NA,0,1))*G2485)*(1-F2485)</f>
        <v>0.36557999999999996</v>
      </c>
      <c r="J2485" s="105" t="s">
        <v>214</v>
      </c>
      <c r="K2485" s="83" t="s">
        <v>214</v>
      </c>
      <c r="L2485" s="102" cm="1">
        <f t="array" ref="L2485">((_xlfn.XLOOKUP(B2485,'4. Material Balance Activities'!$C$478:$C$608,'4. Material Balance Activities'!$J$478:$J$608,NA,0,1)-_xlfn.XLOOKUP(B2485,'4. Material Balance Activities'!$C$478:$C$608,'4. Material Balance Activities'!$P$478:$P$608,NA,0,1))*G2485)*(1-F2485)</f>
        <v>1.4741129032258063E-3</v>
      </c>
      <c r="M2485" s="105" t="s">
        <v>214</v>
      </c>
      <c r="N2485" s="83" t="s">
        <v>214</v>
      </c>
    </row>
    <row r="2486" spans="1:14" x14ac:dyDescent="0.25">
      <c r="A2486" s="79" t="s">
        <v>406</v>
      </c>
      <c r="B2486" s="133" t="s">
        <v>224</v>
      </c>
      <c r="C2486" s="137" t="s">
        <v>179</v>
      </c>
      <c r="D2486" s="81" t="str">
        <f>IFERROR(IF(C2486="No CAS","",INDEX('DEQ Pollutant List'!$C$7:$C$611,MATCH('5. Pollutant Emissions - MB'!C2486,'DEQ Pollutant List'!$B$7:$B$611,0))),"")</f>
        <v>Cobalt and compounds</v>
      </c>
      <c r="E2486" s="115"/>
      <c r="F2486" s="138">
        <f>1-(1-0.75)*(1-0.992)</f>
        <v>0.998</v>
      </c>
      <c r="G2486" s="139">
        <v>6.0000000000000001E-3</v>
      </c>
      <c r="H2486" s="104" t="s">
        <v>421</v>
      </c>
      <c r="I2486" s="102" cm="1">
        <f t="array" ref="I2486">((_xlfn.XLOOKUP(B2486,'4. Material Balance Activities'!$C$478:$C$608,'4. Material Balance Activities'!$G$478:$G$608,NA,0,1)-_xlfn.XLOOKUP(B2486,'4. Material Balance Activities'!$C$478:$C$608,'4. Material Balance Activities'!$M$478:$M$608,NA,0,1))*G2486)*(1-F2486)</f>
        <v>3.6558000000000032E-5</v>
      </c>
      <c r="J2486" s="105" t="s">
        <v>214</v>
      </c>
      <c r="K2486" s="83" t="s">
        <v>214</v>
      </c>
      <c r="L2486" s="102" cm="1">
        <f t="array" ref="L2486">((_xlfn.XLOOKUP(B2486,'4. Material Balance Activities'!$C$478:$C$608,'4. Material Balance Activities'!$J$478:$J$608,NA,0,1)-_xlfn.XLOOKUP(B2486,'4. Material Balance Activities'!$C$478:$C$608,'4. Material Balance Activities'!$P$478:$P$608,NA,0,1))*G2486)*(1-F2486)</f>
        <v>1.4741129032258076E-7</v>
      </c>
      <c r="M2486" s="105" t="s">
        <v>214</v>
      </c>
      <c r="N2486" s="83" t="s">
        <v>214</v>
      </c>
    </row>
    <row r="2487" spans="1:14" x14ac:dyDescent="0.25">
      <c r="A2487" s="79" t="s">
        <v>406</v>
      </c>
      <c r="B2487" s="133" t="s">
        <v>225</v>
      </c>
      <c r="C2487" s="137" t="s">
        <v>178</v>
      </c>
      <c r="D2487" s="81" t="str">
        <f>IFERROR(IF(C2487="No CAS","",INDEX('DEQ Pollutant List'!$C$7:$C$611,MATCH('5. Pollutant Emissions - MB'!C2487,'DEQ Pollutant List'!$B$7:$B$611,0))),"")</f>
        <v>Chromium VI, chromate and dichromate particulate</v>
      </c>
      <c r="E2487" s="115"/>
      <c r="F2487" s="138">
        <f>1-(1-0.75)*(1-0.992)</f>
        <v>0.998</v>
      </c>
      <c r="G2487" s="139">
        <v>7.0000000000000001E-3</v>
      </c>
      <c r="H2487" s="104" t="s">
        <v>421</v>
      </c>
      <c r="I2487" s="102" cm="1">
        <f t="array" ref="I2487">((_xlfn.XLOOKUP(B2487,'4. Material Balance Activities'!$C$478:$C$608,'4. Material Balance Activities'!$G$478:$G$608,NA,0,1)-_xlfn.XLOOKUP(B2487,'4. Material Balance Activities'!$C$478:$C$608,'4. Material Balance Activities'!$M$478:$M$608,NA,0,1))*G2487)*(1-F2487)</f>
        <v>1.1900000000000011E-4</v>
      </c>
      <c r="J2487" s="105" t="s">
        <v>214</v>
      </c>
      <c r="K2487" s="83" t="s">
        <v>214</v>
      </c>
      <c r="L2487" s="102" cm="1">
        <f t="array" ref="L2487">((_xlfn.XLOOKUP(B2487,'4. Material Balance Activities'!$C$478:$C$608,'4. Material Balance Activities'!$J$478:$J$608,NA,0,1)-_xlfn.XLOOKUP(B2487,'4. Material Balance Activities'!$C$478:$C$608,'4. Material Balance Activities'!$P$478:$P$608,NA,0,1))*G2487)*(1-F2487)</f>
        <v>4.7983870967741975E-7</v>
      </c>
      <c r="M2487" s="105" t="s">
        <v>214</v>
      </c>
      <c r="N2487" s="83" t="s">
        <v>214</v>
      </c>
    </row>
    <row r="2488" spans="1:14" x14ac:dyDescent="0.25">
      <c r="A2488" s="79" t="s">
        <v>406</v>
      </c>
      <c r="B2488" s="133" t="s">
        <v>225</v>
      </c>
      <c r="C2488" s="137" t="s">
        <v>420</v>
      </c>
      <c r="D2488" s="81" t="str">
        <f>IFERROR(IF(C2488="No CAS","",INDEX('DEQ Pollutant List'!$C$7:$C$611,MATCH('5. Pollutant Emissions - MB'!C2488,'DEQ Pollutant List'!$B$7:$B$611,0))),"")</f>
        <v>Acetone</v>
      </c>
      <c r="E2488" s="115"/>
      <c r="F2488" s="138">
        <v>0</v>
      </c>
      <c r="G2488" s="139">
        <v>0.74</v>
      </c>
      <c r="H2488" s="104"/>
      <c r="I2488" s="102" cm="1">
        <f t="array" ref="I2488">((_xlfn.XLOOKUP(B2488,'4. Material Balance Activities'!$C$478:$C$608,'4. Material Balance Activities'!$G$478:$G$608,NA,0,1)-_xlfn.XLOOKUP(B2488,'4. Material Balance Activities'!$C$478:$C$608,'4. Material Balance Activities'!$M$478:$M$608,NA,0,1))*G2488)*(1-F2488)</f>
        <v>6.29</v>
      </c>
      <c r="J2488" s="105" t="s">
        <v>214</v>
      </c>
      <c r="K2488" s="83" t="s">
        <v>214</v>
      </c>
      <c r="L2488" s="102" cm="1">
        <f t="array" ref="L2488">((_xlfn.XLOOKUP(B2488,'4. Material Balance Activities'!$C$478:$C$608,'4. Material Balance Activities'!$J$478:$J$608,NA,0,1)-_xlfn.XLOOKUP(B2488,'4. Material Balance Activities'!$C$478:$C$608,'4. Material Balance Activities'!$P$478:$P$608,NA,0,1))*G2488)*(1-F2488)</f>
        <v>2.5362903225806449E-2</v>
      </c>
      <c r="M2488" s="105" t="s">
        <v>214</v>
      </c>
      <c r="N2488" s="83" t="s">
        <v>214</v>
      </c>
    </row>
    <row r="2489" spans="1:14" x14ac:dyDescent="0.25">
      <c r="A2489" s="79" t="s">
        <v>406</v>
      </c>
      <c r="B2489" s="133" t="s">
        <v>225</v>
      </c>
      <c r="C2489" s="137" t="s">
        <v>423</v>
      </c>
      <c r="D2489" s="81" t="str">
        <f>IFERROR(IF(C2489="No CAS","",INDEX('DEQ Pollutant List'!$C$7:$C$611,MATCH('5. Pollutant Emissions - MB'!C2489,'DEQ Pollutant List'!$B$7:$B$611,0))),"")</f>
        <v>Propylene glycol monomethyl ether</v>
      </c>
      <c r="E2489" s="115"/>
      <c r="F2489" s="138">
        <v>0</v>
      </c>
      <c r="G2489" s="139">
        <v>0.13</v>
      </c>
      <c r="H2489" s="104"/>
      <c r="I2489" s="102" cm="1">
        <f t="array" ref="I2489">((_xlfn.XLOOKUP(B2489,'4. Material Balance Activities'!$C$478:$C$608,'4. Material Balance Activities'!$G$478:$G$608,NA,0,1)-_xlfn.XLOOKUP(B2489,'4. Material Balance Activities'!$C$478:$C$608,'4. Material Balance Activities'!$M$478:$M$608,NA,0,1))*G2489)*(1-F2489)</f>
        <v>1.105</v>
      </c>
      <c r="J2489" s="105" t="s">
        <v>214</v>
      </c>
      <c r="K2489" s="83" t="s">
        <v>214</v>
      </c>
      <c r="L2489" s="102" cm="1">
        <f t="array" ref="L2489">((_xlfn.XLOOKUP(B2489,'4. Material Balance Activities'!$C$478:$C$608,'4. Material Balance Activities'!$J$478:$J$608,NA,0,1)-_xlfn.XLOOKUP(B2489,'4. Material Balance Activities'!$C$478:$C$608,'4. Material Balance Activities'!$P$478:$P$608,NA,0,1))*G2489)*(1-F2489)</f>
        <v>4.4556451612903225E-3</v>
      </c>
      <c r="M2489" s="105" t="s">
        <v>214</v>
      </c>
      <c r="N2489" s="83" t="s">
        <v>214</v>
      </c>
    </row>
    <row r="2490" spans="1:14" x14ac:dyDescent="0.25">
      <c r="A2490" s="79" t="s">
        <v>406</v>
      </c>
      <c r="B2490" s="133" t="s">
        <v>226</v>
      </c>
      <c r="C2490" s="137" t="s">
        <v>178</v>
      </c>
      <c r="D2490" s="81" t="str">
        <f>IFERROR(IF(C2490="No CAS","",INDEX('DEQ Pollutant List'!$C$7:$C$611,MATCH('5. Pollutant Emissions - MB'!C2490,'DEQ Pollutant List'!$B$7:$B$611,0))),"")</f>
        <v>Chromium VI, chromate and dichromate particulate</v>
      </c>
      <c r="E2490" s="115"/>
      <c r="F2490" s="138">
        <f>1-(1-0.75)*(1-0.992)</f>
        <v>0.998</v>
      </c>
      <c r="G2490" s="139">
        <v>2E-3</v>
      </c>
      <c r="H2490" s="104" t="s">
        <v>421</v>
      </c>
      <c r="I2490" s="102" cm="1">
        <f t="array" ref="I2490">((_xlfn.XLOOKUP(B2490,'4. Material Balance Activities'!$C$478:$C$608,'4. Material Balance Activities'!$G$478:$G$608,NA,0,1)-_xlfn.XLOOKUP(B2490,'4. Material Balance Activities'!$C$478:$C$608,'4. Material Balance Activities'!$M$478:$M$608,NA,0,1))*G2490)*(1-F2490)</f>
        <v>4.4484000000000044E-5</v>
      </c>
      <c r="J2490" s="105" t="s">
        <v>214</v>
      </c>
      <c r="K2490" s="83" t="s">
        <v>214</v>
      </c>
      <c r="L2490" s="102" cm="1">
        <f t="array" ref="L2490">((_xlfn.XLOOKUP(B2490,'4. Material Balance Activities'!$C$478:$C$608,'4. Material Balance Activities'!$J$478:$J$608,NA,0,1)-_xlfn.XLOOKUP(B2490,'4. Material Balance Activities'!$C$478:$C$608,'4. Material Balance Activities'!$P$478:$P$608,NA,0,1))*G2490)*(1-F2490)</f>
        <v>1.7937096774193565E-7</v>
      </c>
      <c r="M2490" s="105" t="s">
        <v>214</v>
      </c>
      <c r="N2490" s="83" t="s">
        <v>214</v>
      </c>
    </row>
    <row r="2491" spans="1:14" x14ac:dyDescent="0.25">
      <c r="A2491" s="79" t="s">
        <v>406</v>
      </c>
      <c r="B2491" s="133" t="s">
        <v>226</v>
      </c>
      <c r="C2491" s="137" t="s">
        <v>424</v>
      </c>
      <c r="D2491" s="81" t="str">
        <f>IFERROR(IF(C2491="No CAS","",INDEX('DEQ Pollutant List'!$C$7:$C$611,MATCH('5. Pollutant Emissions - MB'!C2491,'DEQ Pollutant List'!$B$7:$B$611,0))),"")</f>
        <v>Isopropyl alcohol</v>
      </c>
      <c r="E2491" s="115"/>
      <c r="F2491" s="138">
        <v>0</v>
      </c>
      <c r="G2491" s="139">
        <v>7.0000000000000007E-2</v>
      </c>
      <c r="H2491" s="104"/>
      <c r="I2491" s="102" cm="1">
        <f t="array" ref="I2491">((_xlfn.XLOOKUP(B2491,'4. Material Balance Activities'!$C$478:$C$608,'4. Material Balance Activities'!$G$478:$G$608,NA,0,1)-_xlfn.XLOOKUP(B2491,'4. Material Balance Activities'!$C$478:$C$608,'4. Material Balance Activities'!$M$478:$M$608,NA,0,1))*G2491)*(1-F2491)</f>
        <v>0.77847000000000011</v>
      </c>
      <c r="J2491" s="105" t="s">
        <v>214</v>
      </c>
      <c r="K2491" s="83" t="s">
        <v>214</v>
      </c>
      <c r="L2491" s="102" cm="1">
        <f t="array" ref="L2491">((_xlfn.XLOOKUP(B2491,'4. Material Balance Activities'!$C$478:$C$608,'4. Material Balance Activities'!$J$478:$J$608,NA,0,1)-_xlfn.XLOOKUP(B2491,'4. Material Balance Activities'!$C$478:$C$608,'4. Material Balance Activities'!$P$478:$P$608,NA,0,1))*G2491)*(1-F2491)</f>
        <v>3.1389919354838712E-3</v>
      </c>
      <c r="M2491" s="105" t="s">
        <v>214</v>
      </c>
      <c r="N2491" s="83" t="s">
        <v>214</v>
      </c>
    </row>
    <row r="2492" spans="1:14" x14ac:dyDescent="0.25">
      <c r="A2492" s="79" t="s">
        <v>406</v>
      </c>
      <c r="B2492" s="133" t="s">
        <v>226</v>
      </c>
      <c r="C2492" s="137" t="s">
        <v>420</v>
      </c>
      <c r="D2492" s="81" t="str">
        <f>IFERROR(IF(C2492="No CAS","",INDEX('DEQ Pollutant List'!$C$7:$C$611,MATCH('5. Pollutant Emissions - MB'!C2492,'DEQ Pollutant List'!$B$7:$B$611,0))),"")</f>
        <v>Acetone</v>
      </c>
      <c r="E2492" s="115"/>
      <c r="F2492" s="138">
        <v>0</v>
      </c>
      <c r="G2492" s="139">
        <v>0.55000000000000004</v>
      </c>
      <c r="H2492" s="104"/>
      <c r="I2492" s="102" cm="1">
        <f t="array" ref="I2492">((_xlfn.XLOOKUP(B2492,'4. Material Balance Activities'!$C$478:$C$608,'4. Material Balance Activities'!$G$478:$G$608,NA,0,1)-_xlfn.XLOOKUP(B2492,'4. Material Balance Activities'!$C$478:$C$608,'4. Material Balance Activities'!$M$478:$M$608,NA,0,1))*G2492)*(1-F2492)</f>
        <v>6.116550000000001</v>
      </c>
      <c r="J2492" s="105" t="s">
        <v>214</v>
      </c>
      <c r="K2492" s="83" t="s">
        <v>214</v>
      </c>
      <c r="L2492" s="102" cm="1">
        <f t="array" ref="L2492">((_xlfn.XLOOKUP(B2492,'4. Material Balance Activities'!$C$478:$C$608,'4. Material Balance Activities'!$J$478:$J$608,NA,0,1)-_xlfn.XLOOKUP(B2492,'4. Material Balance Activities'!$C$478:$C$608,'4. Material Balance Activities'!$P$478:$P$608,NA,0,1))*G2492)*(1-F2492)</f>
        <v>2.4663508064516129E-2</v>
      </c>
      <c r="M2492" s="105" t="s">
        <v>214</v>
      </c>
      <c r="N2492" s="83" t="s">
        <v>214</v>
      </c>
    </row>
    <row r="2493" spans="1:14" x14ac:dyDescent="0.25">
      <c r="A2493" s="79" t="s">
        <v>406</v>
      </c>
      <c r="B2493" s="133" t="s">
        <v>226</v>
      </c>
      <c r="C2493" s="137" t="s">
        <v>179</v>
      </c>
      <c r="D2493" s="81" t="str">
        <f>IFERROR(IF(C2493="No CAS","",INDEX('DEQ Pollutant List'!$C$7:$C$611,MATCH('5. Pollutant Emissions - MB'!C2493,'DEQ Pollutant List'!$B$7:$B$611,0))),"")</f>
        <v>Cobalt and compounds</v>
      </c>
      <c r="E2493" s="115"/>
      <c r="F2493" s="138">
        <f>1-(1-0.75)*(1-0.992)</f>
        <v>0.998</v>
      </c>
      <c r="G2493" s="139">
        <v>3.0000000000000001E-3</v>
      </c>
      <c r="H2493" s="104" t="s">
        <v>421</v>
      </c>
      <c r="I2493" s="102" cm="1">
        <f t="array" ref="I2493">((_xlfn.XLOOKUP(B2493,'4. Material Balance Activities'!$C$478:$C$608,'4. Material Balance Activities'!$G$478:$G$608,NA,0,1)-_xlfn.XLOOKUP(B2493,'4. Material Balance Activities'!$C$478:$C$608,'4. Material Balance Activities'!$M$478:$M$608,NA,0,1))*G2493)*(1-F2493)</f>
        <v>6.6726000000000066E-5</v>
      </c>
      <c r="J2493" s="105" t="s">
        <v>214</v>
      </c>
      <c r="K2493" s="83" t="s">
        <v>214</v>
      </c>
      <c r="L2493" s="102" cm="1">
        <f t="array" ref="L2493">((_xlfn.XLOOKUP(B2493,'4. Material Balance Activities'!$C$478:$C$608,'4. Material Balance Activities'!$J$478:$J$608,NA,0,1)-_xlfn.XLOOKUP(B2493,'4. Material Balance Activities'!$C$478:$C$608,'4. Material Balance Activities'!$P$478:$P$608,NA,0,1))*G2493)*(1-F2493)</f>
        <v>2.6905645161290345E-7</v>
      </c>
      <c r="M2493" s="105" t="s">
        <v>214</v>
      </c>
      <c r="N2493" s="83" t="s">
        <v>214</v>
      </c>
    </row>
    <row r="2494" spans="1:14" x14ac:dyDescent="0.25">
      <c r="A2494" s="79" t="s">
        <v>406</v>
      </c>
      <c r="B2494" s="133" t="s">
        <v>227</v>
      </c>
      <c r="C2494" s="137" t="s">
        <v>181</v>
      </c>
      <c r="D2494" s="81" t="str">
        <f>IFERROR(IF(C2494="No CAS","",INDEX('DEQ Pollutant List'!$C$7:$C$611,MATCH('5. Pollutant Emissions - MB'!C2494,'DEQ Pollutant List'!$B$7:$B$611,0))),"")</f>
        <v>Ethyl benzene</v>
      </c>
      <c r="E2494" s="115"/>
      <c r="F2494" s="138">
        <v>0</v>
      </c>
      <c r="G2494" s="139">
        <v>1E-3</v>
      </c>
      <c r="H2494" s="104"/>
      <c r="I2494" s="102" cm="1">
        <f t="array" ref="I2494">((_xlfn.XLOOKUP(B2494,'4. Material Balance Activities'!$C$478:$C$608,'4. Material Balance Activities'!$G$478:$G$608,NA,0,1)-_xlfn.XLOOKUP(B2494,'4. Material Balance Activities'!$C$478:$C$608,'4. Material Balance Activities'!$M$478:$M$608,NA,0,1))*G2494)*(1-F2494)</f>
        <v>1.0184999999999999E-3</v>
      </c>
      <c r="J2494" s="105" t="s">
        <v>214</v>
      </c>
      <c r="K2494" s="83" t="s">
        <v>214</v>
      </c>
      <c r="L2494" s="102" cm="1">
        <f t="array" ref="L2494">((_xlfn.XLOOKUP(B2494,'4. Material Balance Activities'!$C$478:$C$608,'4. Material Balance Activities'!$J$478:$J$608,NA,0,1)-_xlfn.XLOOKUP(B2494,'4. Material Balance Activities'!$C$478:$C$608,'4. Material Balance Activities'!$P$478:$P$608,NA,0,1))*G2494)*(1-F2494)</f>
        <v>4.1068548387096775E-6</v>
      </c>
      <c r="M2494" s="105" t="s">
        <v>214</v>
      </c>
      <c r="N2494" s="83" t="s">
        <v>214</v>
      </c>
    </row>
    <row r="2495" spans="1:14" x14ac:dyDescent="0.25">
      <c r="A2495" s="79" t="s">
        <v>406</v>
      </c>
      <c r="B2495" s="133" t="s">
        <v>227</v>
      </c>
      <c r="C2495" s="137" t="s">
        <v>178</v>
      </c>
      <c r="D2495" s="81" t="str">
        <f>IFERROR(IF(C2495="No CAS","",INDEX('DEQ Pollutant List'!$C$7:$C$611,MATCH('5. Pollutant Emissions - MB'!C2495,'DEQ Pollutant List'!$B$7:$B$611,0))),"")</f>
        <v>Chromium VI, chromate and dichromate particulate</v>
      </c>
      <c r="E2495" s="115"/>
      <c r="F2495" s="138">
        <f>1-(1-0.75)*(1-0.992)</f>
        <v>0.998</v>
      </c>
      <c r="G2495" s="139">
        <v>7.0000000000000001E-3</v>
      </c>
      <c r="H2495" s="104" t="s">
        <v>421</v>
      </c>
      <c r="I2495" s="102" cm="1">
        <f t="array" ref="I2495">((_xlfn.XLOOKUP(B2495,'4. Material Balance Activities'!$C$478:$C$608,'4. Material Balance Activities'!$G$478:$G$608,NA,0,1)-_xlfn.XLOOKUP(B2495,'4. Material Balance Activities'!$C$478:$C$608,'4. Material Balance Activities'!$M$478:$M$608,NA,0,1))*G2495)*(1-F2495)</f>
        <v>1.4259000000000012E-5</v>
      </c>
      <c r="J2495" s="105" t="s">
        <v>214</v>
      </c>
      <c r="K2495" s="83" t="s">
        <v>214</v>
      </c>
      <c r="L2495" s="102" cm="1">
        <f t="array" ref="L2495">((_xlfn.XLOOKUP(B2495,'4. Material Balance Activities'!$C$478:$C$608,'4. Material Balance Activities'!$J$478:$J$608,NA,0,1)-_xlfn.XLOOKUP(B2495,'4. Material Balance Activities'!$C$478:$C$608,'4. Material Balance Activities'!$P$478:$P$608,NA,0,1))*G2495)*(1-F2495)</f>
        <v>5.7495967741935535E-8</v>
      </c>
      <c r="M2495" s="105" t="s">
        <v>214</v>
      </c>
      <c r="N2495" s="83" t="s">
        <v>214</v>
      </c>
    </row>
    <row r="2496" spans="1:14" x14ac:dyDescent="0.25">
      <c r="A2496" s="79" t="s">
        <v>406</v>
      </c>
      <c r="B2496" s="133" t="s">
        <v>227</v>
      </c>
      <c r="C2496" s="137" t="s">
        <v>420</v>
      </c>
      <c r="D2496" s="81" t="str">
        <f>IFERROR(IF(C2496="No CAS","",INDEX('DEQ Pollutant List'!$C$7:$C$611,MATCH('5. Pollutant Emissions - MB'!C2496,'DEQ Pollutant List'!$B$7:$B$611,0))),"")</f>
        <v>Acetone</v>
      </c>
      <c r="E2496" s="115"/>
      <c r="F2496" s="138">
        <v>0</v>
      </c>
      <c r="G2496" s="139">
        <v>0.73</v>
      </c>
      <c r="H2496" s="104"/>
      <c r="I2496" s="102" cm="1">
        <f t="array" ref="I2496">((_xlfn.XLOOKUP(B2496,'4. Material Balance Activities'!$C$478:$C$608,'4. Material Balance Activities'!$G$478:$G$608,NA,0,1)-_xlfn.XLOOKUP(B2496,'4. Material Balance Activities'!$C$478:$C$608,'4. Material Balance Activities'!$M$478:$M$608,NA,0,1))*G2496)*(1-F2496)</f>
        <v>0.74350499999999997</v>
      </c>
      <c r="J2496" s="105" t="s">
        <v>214</v>
      </c>
      <c r="K2496" s="83" t="s">
        <v>214</v>
      </c>
      <c r="L2496" s="102" cm="1">
        <f t="array" ref="L2496">((_xlfn.XLOOKUP(B2496,'4. Material Balance Activities'!$C$478:$C$608,'4. Material Balance Activities'!$J$478:$J$608,NA,0,1)-_xlfn.XLOOKUP(B2496,'4. Material Balance Activities'!$C$478:$C$608,'4. Material Balance Activities'!$P$478:$P$608,NA,0,1))*G2496)*(1-F2496)</f>
        <v>2.9980040322580641E-3</v>
      </c>
      <c r="M2496" s="105" t="s">
        <v>214</v>
      </c>
      <c r="N2496" s="83" t="s">
        <v>214</v>
      </c>
    </row>
    <row r="2497" spans="1:14" x14ac:dyDescent="0.25">
      <c r="A2497" s="79" t="s">
        <v>406</v>
      </c>
      <c r="B2497" s="133" t="s">
        <v>227</v>
      </c>
      <c r="C2497" s="137" t="s">
        <v>423</v>
      </c>
      <c r="D2497" s="81" t="str">
        <f>IFERROR(IF(C2497="No CAS","",INDEX('DEQ Pollutant List'!$C$7:$C$611,MATCH('5. Pollutant Emissions - MB'!C2497,'DEQ Pollutant List'!$B$7:$B$611,0))),"")</f>
        <v>Propylene glycol monomethyl ether</v>
      </c>
      <c r="E2497" s="115"/>
      <c r="F2497" s="138">
        <v>0</v>
      </c>
      <c r="G2497" s="139">
        <v>7.0000000000000007E-2</v>
      </c>
      <c r="H2497" s="104"/>
      <c r="I2497" s="102" cm="1">
        <f t="array" ref="I2497">((_xlfn.XLOOKUP(B2497,'4. Material Balance Activities'!$C$478:$C$608,'4. Material Balance Activities'!$G$478:$G$608,NA,0,1)-_xlfn.XLOOKUP(B2497,'4. Material Balance Activities'!$C$478:$C$608,'4. Material Balance Activities'!$M$478:$M$608,NA,0,1))*G2497)*(1-F2497)</f>
        <v>7.1294999999999997E-2</v>
      </c>
      <c r="J2497" s="105" t="s">
        <v>214</v>
      </c>
      <c r="K2497" s="83" t="s">
        <v>214</v>
      </c>
      <c r="L2497" s="102" cm="1">
        <f t="array" ref="L2497">((_xlfn.XLOOKUP(B2497,'4. Material Balance Activities'!$C$478:$C$608,'4. Material Balance Activities'!$J$478:$J$608,NA,0,1)-_xlfn.XLOOKUP(B2497,'4. Material Balance Activities'!$C$478:$C$608,'4. Material Balance Activities'!$P$478:$P$608,NA,0,1))*G2497)*(1-F2497)</f>
        <v>2.8747983870967744E-4</v>
      </c>
      <c r="M2497" s="105" t="s">
        <v>214</v>
      </c>
      <c r="N2497" s="83" t="s">
        <v>214</v>
      </c>
    </row>
    <row r="2498" spans="1:14" x14ac:dyDescent="0.25">
      <c r="A2498" s="79" t="s">
        <v>406</v>
      </c>
      <c r="B2498" s="133" t="s">
        <v>227</v>
      </c>
      <c r="C2498" s="137" t="s">
        <v>179</v>
      </c>
      <c r="D2498" s="81" t="str">
        <f>IFERROR(IF(C2498="No CAS","",INDEX('DEQ Pollutant List'!$C$7:$C$611,MATCH('5. Pollutant Emissions - MB'!C2498,'DEQ Pollutant List'!$B$7:$B$611,0))),"")</f>
        <v>Cobalt and compounds</v>
      </c>
      <c r="E2498" s="115"/>
      <c r="F2498" s="138">
        <f>1-(1-0.75)*(1-0.992)</f>
        <v>0.998</v>
      </c>
      <c r="G2498" s="139">
        <v>7.0000000000000001E-3</v>
      </c>
      <c r="H2498" s="104" t="s">
        <v>421</v>
      </c>
      <c r="I2498" s="102" cm="1">
        <f t="array" ref="I2498">((_xlfn.XLOOKUP(B2498,'4. Material Balance Activities'!$C$478:$C$608,'4. Material Balance Activities'!$G$478:$G$608,NA,0,1)-_xlfn.XLOOKUP(B2498,'4. Material Balance Activities'!$C$478:$C$608,'4. Material Balance Activities'!$M$478:$M$608,NA,0,1))*G2498)*(1-F2498)</f>
        <v>1.4259000000000012E-5</v>
      </c>
      <c r="J2498" s="105" t="s">
        <v>214</v>
      </c>
      <c r="K2498" s="83" t="s">
        <v>214</v>
      </c>
      <c r="L2498" s="102" cm="1">
        <f t="array" ref="L2498">((_xlfn.XLOOKUP(B2498,'4. Material Balance Activities'!$C$478:$C$608,'4. Material Balance Activities'!$J$478:$J$608,NA,0,1)-_xlfn.XLOOKUP(B2498,'4. Material Balance Activities'!$C$478:$C$608,'4. Material Balance Activities'!$P$478:$P$608,NA,0,1))*G2498)*(1-F2498)</f>
        <v>5.7495967741935535E-8</v>
      </c>
      <c r="M2498" s="105" t="s">
        <v>214</v>
      </c>
      <c r="N2498" s="83" t="s">
        <v>214</v>
      </c>
    </row>
    <row r="2499" spans="1:14" x14ac:dyDescent="0.25">
      <c r="A2499" s="79" t="s">
        <v>406</v>
      </c>
      <c r="B2499" s="133" t="s">
        <v>228</v>
      </c>
      <c r="C2499" s="137" t="s">
        <v>420</v>
      </c>
      <c r="D2499" s="81" t="str">
        <f>IFERROR(IF(C2499="No CAS","",INDEX('DEQ Pollutant List'!$C$7:$C$611,MATCH('5. Pollutant Emissions - MB'!C2499,'DEQ Pollutant List'!$B$7:$B$611,0))),"")</f>
        <v>Acetone</v>
      </c>
      <c r="E2499" s="115"/>
      <c r="F2499" s="138">
        <v>0</v>
      </c>
      <c r="G2499" s="139">
        <v>0.67</v>
      </c>
      <c r="H2499" s="104"/>
      <c r="I2499" s="102" cm="1">
        <f t="array" ref="I2499">((_xlfn.XLOOKUP(B2499,'4. Material Balance Activities'!$C$478:$C$608,'4. Material Balance Activities'!$G$478:$G$608,NA,0,1)-_xlfn.XLOOKUP(B2499,'4. Material Balance Activities'!$C$478:$C$608,'4. Material Balance Activities'!$M$478:$M$608,NA,0,1))*G2499)*(1-F2499)</f>
        <v>3.6501600000000005</v>
      </c>
      <c r="J2499" s="105" t="s">
        <v>214</v>
      </c>
      <c r="K2499" s="83" t="s">
        <v>214</v>
      </c>
      <c r="L2499" s="102" cm="1">
        <f t="array" ref="L2499">((_xlfn.XLOOKUP(B2499,'4. Material Balance Activities'!$C$478:$C$608,'4. Material Balance Activities'!$J$478:$J$608,NA,0,1)-_xlfn.XLOOKUP(B2499,'4. Material Balance Activities'!$C$478:$C$608,'4. Material Balance Activities'!$P$478:$P$608,NA,0,1))*G2499)*(1-F2499)</f>
        <v>1.4718387096774196E-2</v>
      </c>
      <c r="M2499" s="105" t="s">
        <v>214</v>
      </c>
      <c r="N2499" s="83" t="s">
        <v>214</v>
      </c>
    </row>
    <row r="2500" spans="1:14" x14ac:dyDescent="0.25">
      <c r="A2500" s="79" t="s">
        <v>406</v>
      </c>
      <c r="B2500" s="133" t="s">
        <v>228</v>
      </c>
      <c r="C2500" s="137" t="s">
        <v>423</v>
      </c>
      <c r="D2500" s="81" t="str">
        <f>IFERROR(IF(C2500="No CAS","",INDEX('DEQ Pollutant List'!$C$7:$C$611,MATCH('5. Pollutant Emissions - MB'!C2500,'DEQ Pollutant List'!$B$7:$B$611,0))),"")</f>
        <v>Propylene glycol monomethyl ether</v>
      </c>
      <c r="E2500" s="115"/>
      <c r="F2500" s="138">
        <v>0</v>
      </c>
      <c r="G2500" s="139">
        <v>0.19</v>
      </c>
      <c r="H2500" s="104"/>
      <c r="I2500" s="102" cm="1">
        <f t="array" ref="I2500">((_xlfn.XLOOKUP(B2500,'4. Material Balance Activities'!$C$478:$C$608,'4. Material Balance Activities'!$G$478:$G$608,NA,0,1)-_xlfn.XLOOKUP(B2500,'4. Material Balance Activities'!$C$478:$C$608,'4. Material Balance Activities'!$M$478:$M$608,NA,0,1))*G2500)*(1-F2500)</f>
        <v>1.03512</v>
      </c>
      <c r="J2500" s="105" t="s">
        <v>214</v>
      </c>
      <c r="K2500" s="83" t="s">
        <v>214</v>
      </c>
      <c r="L2500" s="102" cm="1">
        <f t="array" ref="L2500">((_xlfn.XLOOKUP(B2500,'4. Material Balance Activities'!$C$478:$C$608,'4. Material Balance Activities'!$J$478:$J$608,NA,0,1)-_xlfn.XLOOKUP(B2500,'4. Material Balance Activities'!$C$478:$C$608,'4. Material Balance Activities'!$P$478:$P$608,NA,0,1))*G2500)*(1-F2500)</f>
        <v>4.1738709677419357E-3</v>
      </c>
      <c r="M2500" s="105" t="s">
        <v>214</v>
      </c>
      <c r="N2500" s="83" t="s">
        <v>214</v>
      </c>
    </row>
    <row r="2501" spans="1:14" x14ac:dyDescent="0.25">
      <c r="A2501" s="79" t="s">
        <v>406</v>
      </c>
      <c r="B2501" s="133" t="s">
        <v>228</v>
      </c>
      <c r="C2501" s="137" t="s">
        <v>179</v>
      </c>
      <c r="D2501" s="81" t="str">
        <f>IFERROR(IF(C2501="No CAS","",INDEX('DEQ Pollutant List'!$C$7:$C$611,MATCH('5. Pollutant Emissions - MB'!C2501,'DEQ Pollutant List'!$B$7:$B$611,0))),"")</f>
        <v>Cobalt and compounds</v>
      </c>
      <c r="E2501" s="115"/>
      <c r="F2501" s="138">
        <f>1-(1-0.75)*(1-0.992)</f>
        <v>0.998</v>
      </c>
      <c r="G2501" s="139">
        <v>2E-3</v>
      </c>
      <c r="H2501" s="104" t="s">
        <v>421</v>
      </c>
      <c r="I2501" s="102" cm="1">
        <f t="array" ref="I2501">((_xlfn.XLOOKUP(B2501,'4. Material Balance Activities'!$C$478:$C$608,'4. Material Balance Activities'!$G$478:$G$608,NA,0,1)-_xlfn.XLOOKUP(B2501,'4. Material Balance Activities'!$C$478:$C$608,'4. Material Balance Activities'!$M$478:$M$608,NA,0,1))*G2501)*(1-F2501)</f>
        <v>2.1792000000000021E-5</v>
      </c>
      <c r="J2501" s="105" t="s">
        <v>214</v>
      </c>
      <c r="K2501" s="83" t="s">
        <v>214</v>
      </c>
      <c r="L2501" s="102" cm="1">
        <f t="array" ref="L2501">((_xlfn.XLOOKUP(B2501,'4. Material Balance Activities'!$C$478:$C$608,'4. Material Balance Activities'!$J$478:$J$608,NA,0,1)-_xlfn.XLOOKUP(B2501,'4. Material Balance Activities'!$C$478:$C$608,'4. Material Balance Activities'!$P$478:$P$608,NA,0,1))*G2501)*(1-F2501)</f>
        <v>8.7870967741935567E-8</v>
      </c>
      <c r="M2501" s="105" t="s">
        <v>214</v>
      </c>
      <c r="N2501" s="83" t="s">
        <v>214</v>
      </c>
    </row>
    <row r="2502" spans="1:14" x14ac:dyDescent="0.25">
      <c r="A2502" s="79" t="s">
        <v>406</v>
      </c>
      <c r="B2502" s="133" t="s">
        <v>286</v>
      </c>
      <c r="C2502" s="137" t="s">
        <v>425</v>
      </c>
      <c r="D2502" s="81" t="str">
        <f>IFERROR(IF(C2502="No CAS","",INDEX('DEQ Pollutant List'!$C$7:$C$611,MATCH('5. Pollutant Emissions - MB'!C2502,'DEQ Pollutant List'!$B$7:$B$611,0))),"")</f>
        <v>2-Butanone (methyl ethyl ketone)</v>
      </c>
      <c r="E2502" s="115"/>
      <c r="F2502" s="138">
        <v>0</v>
      </c>
      <c r="G2502" s="139">
        <v>0.12</v>
      </c>
      <c r="H2502" s="104"/>
      <c r="I2502" s="102" cm="1">
        <f t="array" ref="I2502">((_xlfn.XLOOKUP(B2502,'4. Material Balance Activities'!$C$478:$C$608,'4. Material Balance Activities'!$G$478:$G$608,NA,0,1)-_xlfn.XLOOKUP(B2502,'4. Material Balance Activities'!$C$478:$C$608,'4. Material Balance Activities'!$M$478:$M$608,NA,0,1))*G2502)*(1-F2502)</f>
        <v>87.907091999999992</v>
      </c>
      <c r="J2502" s="105" t="s">
        <v>214</v>
      </c>
      <c r="K2502" s="83" t="s">
        <v>214</v>
      </c>
      <c r="L2502" s="102" cm="1">
        <f t="array" ref="L2502">((_xlfn.XLOOKUP(B2502,'4. Material Balance Activities'!$C$478:$C$608,'4. Material Balance Activities'!$J$478:$J$608,NA,0,1)-_xlfn.XLOOKUP(B2502,'4. Material Balance Activities'!$C$478:$C$608,'4. Material Balance Activities'!$P$478:$P$608,NA,0,1))*G2502)*(1-F2502)</f>
        <v>0.35446408064516122</v>
      </c>
      <c r="M2502" s="105" t="s">
        <v>214</v>
      </c>
      <c r="N2502" s="83" t="s">
        <v>214</v>
      </c>
    </row>
    <row r="2503" spans="1:14" x14ac:dyDescent="0.25">
      <c r="A2503" s="79" t="s">
        <v>406</v>
      </c>
      <c r="B2503" s="133" t="s">
        <v>286</v>
      </c>
      <c r="C2503" s="137" t="s">
        <v>185</v>
      </c>
      <c r="D2503" s="81" t="str">
        <f>IFERROR(IF(C2503="No CAS","",INDEX('DEQ Pollutant List'!$C$7:$C$611,MATCH('5. Pollutant Emissions - MB'!C2503,'DEQ Pollutant List'!$B$7:$B$611,0))),"")</f>
        <v>Mercury and compounds</v>
      </c>
      <c r="E2503" s="115"/>
      <c r="F2503" s="138">
        <f>1-(1-0.75)*(1-0.992)</f>
        <v>0.998</v>
      </c>
      <c r="G2503" s="139">
        <v>2.0000000000000001E-9</v>
      </c>
      <c r="H2503" s="104"/>
      <c r="I2503" s="102" cm="1">
        <f t="array" ref="I2503">((_xlfn.XLOOKUP(B2503,'4. Material Balance Activities'!$C$478:$C$608,'4. Material Balance Activities'!$G$478:$G$608,NA,0,1)-_xlfn.XLOOKUP(B2503,'4. Material Balance Activities'!$C$478:$C$608,'4. Material Balance Activities'!$M$478:$M$608,NA,0,1))*G2503)*(1-F2503)</f>
        <v>2.9302364000000026E-9</v>
      </c>
      <c r="J2503" s="105" t="s">
        <v>214</v>
      </c>
      <c r="K2503" s="83" t="s">
        <v>214</v>
      </c>
      <c r="L2503" s="102" cm="1">
        <f t="array" ref="L2503">((_xlfn.XLOOKUP(B2503,'4. Material Balance Activities'!$C$478:$C$608,'4. Material Balance Activities'!$J$478:$J$608,NA,0,1)-_xlfn.XLOOKUP(B2503,'4. Material Balance Activities'!$C$478:$C$608,'4. Material Balance Activities'!$P$478:$P$608,NA,0,1))*G2503)*(1-F2503)</f>
        <v>1.181546935483872E-11</v>
      </c>
      <c r="M2503" s="105" t="s">
        <v>214</v>
      </c>
      <c r="N2503" s="83" t="s">
        <v>214</v>
      </c>
    </row>
    <row r="2504" spans="1:14" x14ac:dyDescent="0.25">
      <c r="A2504" s="79" t="s">
        <v>406</v>
      </c>
      <c r="B2504" s="133" t="s">
        <v>286</v>
      </c>
      <c r="C2504" s="137" t="s">
        <v>438</v>
      </c>
      <c r="D2504" s="81" t="str">
        <f>IFERROR(IF(C2504="No CAS","",INDEX('DEQ Pollutant List'!$C$7:$C$611,MATCH('5. Pollutant Emissions - MB'!C2504,'DEQ Pollutant List'!$B$7:$B$611,0))),"")</f>
        <v>m-Xylene</v>
      </c>
      <c r="E2504" s="115"/>
      <c r="F2504" s="138">
        <v>0</v>
      </c>
      <c r="G2504" s="139">
        <v>0.01</v>
      </c>
      <c r="H2504" s="104"/>
      <c r="I2504" s="102" cm="1">
        <f t="array" ref="I2504">((_xlfn.XLOOKUP(B2504,'4. Material Balance Activities'!$C$478:$C$608,'4. Material Balance Activities'!$G$478:$G$608,NA,0,1)-_xlfn.XLOOKUP(B2504,'4. Material Balance Activities'!$C$478:$C$608,'4. Material Balance Activities'!$M$478:$M$608,NA,0,1))*G2504)*(1-F2504)</f>
        <v>7.3255909999999993</v>
      </c>
      <c r="J2504" s="105" t="s">
        <v>214</v>
      </c>
      <c r="K2504" s="83" t="s">
        <v>214</v>
      </c>
      <c r="L2504" s="102" cm="1">
        <f t="array" ref="L2504">((_xlfn.XLOOKUP(B2504,'4. Material Balance Activities'!$C$478:$C$608,'4. Material Balance Activities'!$J$478:$J$608,NA,0,1)-_xlfn.XLOOKUP(B2504,'4. Material Balance Activities'!$C$478:$C$608,'4. Material Balance Activities'!$P$478:$P$608,NA,0,1))*G2504)*(1-F2504)</f>
        <v>2.9538673387096769E-2</v>
      </c>
      <c r="M2504" s="105" t="s">
        <v>214</v>
      </c>
      <c r="N2504" s="83" t="s">
        <v>214</v>
      </c>
    </row>
    <row r="2505" spans="1:14" x14ac:dyDescent="0.25">
      <c r="A2505" s="79" t="s">
        <v>406</v>
      </c>
      <c r="B2505" s="133" t="s">
        <v>286</v>
      </c>
      <c r="C2505" s="137" t="s">
        <v>156</v>
      </c>
      <c r="D2505" s="81" t="str">
        <f>IFERROR(IF(C2505="No CAS","",INDEX('DEQ Pollutant List'!$C$7:$C$611,MATCH('5. Pollutant Emissions - MB'!C2505,'DEQ Pollutant List'!$B$7:$B$611,0))),"")</f>
        <v>Formaldehyde</v>
      </c>
      <c r="E2505" s="115"/>
      <c r="F2505" s="138">
        <v>0</v>
      </c>
      <c r="G2505" s="139">
        <v>1E-3</v>
      </c>
      <c r="H2505" s="104"/>
      <c r="I2505" s="102" cm="1">
        <f t="array" ref="I2505">((_xlfn.XLOOKUP(B2505,'4. Material Balance Activities'!$C$478:$C$608,'4. Material Balance Activities'!$G$478:$G$608,NA,0,1)-_xlfn.XLOOKUP(B2505,'4. Material Balance Activities'!$C$478:$C$608,'4. Material Balance Activities'!$M$478:$M$608,NA,0,1))*G2505)*(1-F2505)</f>
        <v>0.73255909999999991</v>
      </c>
      <c r="J2505" s="105" t="s">
        <v>214</v>
      </c>
      <c r="K2505" s="83" t="s">
        <v>214</v>
      </c>
      <c r="L2505" s="102" cm="1">
        <f t="array" ref="L2505">((_xlfn.XLOOKUP(B2505,'4. Material Balance Activities'!$C$478:$C$608,'4. Material Balance Activities'!$J$478:$J$608,NA,0,1)-_xlfn.XLOOKUP(B2505,'4. Material Balance Activities'!$C$478:$C$608,'4. Material Balance Activities'!$P$478:$P$608,NA,0,1))*G2505)*(1-F2505)</f>
        <v>2.9538673387096773E-3</v>
      </c>
      <c r="M2505" s="105" t="s">
        <v>214</v>
      </c>
      <c r="N2505" s="83" t="s">
        <v>214</v>
      </c>
    </row>
    <row r="2506" spans="1:14" x14ac:dyDescent="0.25">
      <c r="A2506" s="79" t="s">
        <v>406</v>
      </c>
      <c r="B2506" s="133" t="s">
        <v>286</v>
      </c>
      <c r="C2506" s="137" t="s">
        <v>431</v>
      </c>
      <c r="D2506" s="81" t="str">
        <f>IFERROR(IF(C2506="No CAS","",INDEX('DEQ Pollutant List'!$C$7:$C$611,MATCH('5. Pollutant Emissions - MB'!C2506,'DEQ Pollutant List'!$B$7:$B$611,0))),"")</f>
        <v>1,2,4-Trimethylbenzene</v>
      </c>
      <c r="E2506" s="115"/>
      <c r="F2506" s="138">
        <v>0</v>
      </c>
      <c r="G2506" s="139">
        <v>3.0000000000000001E-3</v>
      </c>
      <c r="H2506" s="104" t="s">
        <v>421</v>
      </c>
      <c r="I2506" s="102" cm="1">
        <f t="array" ref="I2506">((_xlfn.XLOOKUP(B2506,'4. Material Balance Activities'!$C$478:$C$608,'4. Material Balance Activities'!$G$478:$G$608,NA,0,1)-_xlfn.XLOOKUP(B2506,'4. Material Balance Activities'!$C$478:$C$608,'4. Material Balance Activities'!$M$478:$M$608,NA,0,1))*G2506)*(1-F2506)</f>
        <v>2.1976773000000001</v>
      </c>
      <c r="J2506" s="105" t="s">
        <v>214</v>
      </c>
      <c r="K2506" s="83" t="s">
        <v>214</v>
      </c>
      <c r="L2506" s="102" cm="1">
        <f t="array" ref="L2506">((_xlfn.XLOOKUP(B2506,'4. Material Balance Activities'!$C$478:$C$608,'4. Material Balance Activities'!$J$478:$J$608,NA,0,1)-_xlfn.XLOOKUP(B2506,'4. Material Balance Activities'!$C$478:$C$608,'4. Material Balance Activities'!$P$478:$P$608,NA,0,1))*G2506)*(1-F2506)</f>
        <v>8.8616020161290318E-3</v>
      </c>
      <c r="M2506" s="105" t="s">
        <v>214</v>
      </c>
      <c r="N2506" s="83" t="s">
        <v>214</v>
      </c>
    </row>
    <row r="2507" spans="1:14" x14ac:dyDescent="0.25">
      <c r="A2507" s="79" t="s">
        <v>406</v>
      </c>
      <c r="B2507" s="133" t="s">
        <v>286</v>
      </c>
      <c r="C2507" s="137" t="s">
        <v>183</v>
      </c>
      <c r="D2507" s="81" t="str">
        <f>IFERROR(IF(C2507="No CAS","",INDEX('DEQ Pollutant List'!$C$7:$C$611,MATCH('5. Pollutant Emissions - MB'!C2507,'DEQ Pollutant List'!$B$7:$B$611,0))),"")</f>
        <v>Lead and compounds</v>
      </c>
      <c r="E2507" s="115"/>
      <c r="F2507" s="138">
        <f>1-(1-0.75)*(1-0.992)</f>
        <v>0.998</v>
      </c>
      <c r="G2507" s="139">
        <v>5.0000000000000001E-9</v>
      </c>
      <c r="H2507" s="104" t="s">
        <v>421</v>
      </c>
      <c r="I2507" s="102" cm="1">
        <f t="array" ref="I2507">((_xlfn.XLOOKUP(B2507,'4. Material Balance Activities'!$C$478:$C$608,'4. Material Balance Activities'!$G$478:$G$608,NA,0,1)-_xlfn.XLOOKUP(B2507,'4. Material Balance Activities'!$C$478:$C$608,'4. Material Balance Activities'!$M$478:$M$608,NA,0,1))*G2507)*(1-F2507)</f>
        <v>7.3255910000000058E-9</v>
      </c>
      <c r="J2507" s="105" t="s">
        <v>214</v>
      </c>
      <c r="K2507" s="83" t="s">
        <v>214</v>
      </c>
      <c r="L2507" s="102" cm="1">
        <f t="array" ref="L2507">((_xlfn.XLOOKUP(B2507,'4. Material Balance Activities'!$C$478:$C$608,'4. Material Balance Activities'!$J$478:$J$608,NA,0,1)-_xlfn.XLOOKUP(B2507,'4. Material Balance Activities'!$C$478:$C$608,'4. Material Balance Activities'!$P$478:$P$608,NA,0,1))*G2507)*(1-F2507)</f>
        <v>2.9538673387096796E-11</v>
      </c>
      <c r="M2507" s="105" t="s">
        <v>214</v>
      </c>
      <c r="N2507" s="83" t="s">
        <v>214</v>
      </c>
    </row>
    <row r="2508" spans="1:14" x14ac:dyDescent="0.25">
      <c r="A2508" s="79" t="s">
        <v>406</v>
      </c>
      <c r="B2508" s="133" t="s">
        <v>287</v>
      </c>
      <c r="C2508" s="137" t="s">
        <v>438</v>
      </c>
      <c r="D2508" s="81" t="str">
        <f>IFERROR(IF(C2508="No CAS","",INDEX('DEQ Pollutant List'!$C$7:$C$611,MATCH('5. Pollutant Emissions - MB'!C2508,'DEQ Pollutant List'!$B$7:$B$611,0))),"")</f>
        <v>m-Xylene</v>
      </c>
      <c r="E2508" s="115"/>
      <c r="F2508" s="138">
        <v>0</v>
      </c>
      <c r="G2508" s="139">
        <v>0.01</v>
      </c>
      <c r="H2508" s="104"/>
      <c r="I2508" s="102" cm="1">
        <f t="array" ref="I2508">((_xlfn.XLOOKUP(B2508,'4. Material Balance Activities'!$C$478:$C$608,'4. Material Balance Activities'!$G$478:$G$608,NA,0,1)-_xlfn.XLOOKUP(B2508,'4. Material Balance Activities'!$C$478:$C$608,'4. Material Balance Activities'!$M$478:$M$608,NA,0,1))*G2508)*(1-F2508)</f>
        <v>2.8022499999999999</v>
      </c>
      <c r="J2508" s="105" t="s">
        <v>214</v>
      </c>
      <c r="K2508" s="83" t="s">
        <v>214</v>
      </c>
      <c r="L2508" s="102" cm="1">
        <f t="array" ref="L2508">((_xlfn.XLOOKUP(B2508,'4. Material Balance Activities'!$C$478:$C$608,'4. Material Balance Activities'!$J$478:$J$608,NA,0,1)-_xlfn.XLOOKUP(B2508,'4. Material Balance Activities'!$C$478:$C$608,'4. Material Balance Activities'!$P$478:$P$608,NA,0,1))*G2508)*(1-F2508)</f>
        <v>1.1299395161290322E-2</v>
      </c>
      <c r="M2508" s="105" t="s">
        <v>214</v>
      </c>
      <c r="N2508" s="83" t="s">
        <v>214</v>
      </c>
    </row>
    <row r="2509" spans="1:14" x14ac:dyDescent="0.25">
      <c r="A2509" s="79" t="s">
        <v>406</v>
      </c>
      <c r="B2509" s="133" t="s">
        <v>287</v>
      </c>
      <c r="C2509" s="137" t="s">
        <v>156</v>
      </c>
      <c r="D2509" s="81" t="str">
        <f>IFERROR(IF(C2509="No CAS","",INDEX('DEQ Pollutant List'!$C$7:$C$611,MATCH('5. Pollutant Emissions - MB'!C2509,'DEQ Pollutant List'!$B$7:$B$611,0))),"")</f>
        <v>Formaldehyde</v>
      </c>
      <c r="E2509" s="115"/>
      <c r="F2509" s="138">
        <v>0</v>
      </c>
      <c r="G2509" s="139">
        <v>1E-3</v>
      </c>
      <c r="H2509" s="104"/>
      <c r="I2509" s="102" cm="1">
        <f t="array" ref="I2509">((_xlfn.XLOOKUP(B2509,'4. Material Balance Activities'!$C$478:$C$608,'4. Material Balance Activities'!$G$478:$G$608,NA,0,1)-_xlfn.XLOOKUP(B2509,'4. Material Balance Activities'!$C$478:$C$608,'4. Material Balance Activities'!$M$478:$M$608,NA,0,1))*G2509)*(1-F2509)</f>
        <v>0.28022499999999995</v>
      </c>
      <c r="J2509" s="105" t="s">
        <v>214</v>
      </c>
      <c r="K2509" s="83" t="s">
        <v>214</v>
      </c>
      <c r="L2509" s="102" cm="1">
        <f t="array" ref="L2509">((_xlfn.XLOOKUP(B2509,'4. Material Balance Activities'!$C$478:$C$608,'4. Material Balance Activities'!$J$478:$J$608,NA,0,1)-_xlfn.XLOOKUP(B2509,'4. Material Balance Activities'!$C$478:$C$608,'4. Material Balance Activities'!$P$478:$P$608,NA,0,1))*G2509)*(1-F2509)</f>
        <v>1.1299395161290323E-3</v>
      </c>
      <c r="M2509" s="105" t="s">
        <v>214</v>
      </c>
      <c r="N2509" s="83" t="s">
        <v>214</v>
      </c>
    </row>
    <row r="2510" spans="1:14" x14ac:dyDescent="0.25">
      <c r="A2510" s="79" t="s">
        <v>406</v>
      </c>
      <c r="B2510" s="133" t="s">
        <v>287</v>
      </c>
      <c r="C2510" s="137" t="s">
        <v>431</v>
      </c>
      <c r="D2510" s="81" t="str">
        <f>IFERROR(IF(C2510="No CAS","",INDEX('DEQ Pollutant List'!$C$7:$C$611,MATCH('5. Pollutant Emissions - MB'!C2510,'DEQ Pollutant List'!$B$7:$B$611,0))),"")</f>
        <v>1,2,4-Trimethylbenzene</v>
      </c>
      <c r="E2510" s="115"/>
      <c r="F2510" s="138">
        <v>0</v>
      </c>
      <c r="G2510" s="139">
        <v>3.0000000000000001E-3</v>
      </c>
      <c r="H2510" s="104"/>
      <c r="I2510" s="102" cm="1">
        <f t="array" ref="I2510">((_xlfn.XLOOKUP(B2510,'4. Material Balance Activities'!$C$478:$C$608,'4. Material Balance Activities'!$G$478:$G$608,NA,0,1)-_xlfn.XLOOKUP(B2510,'4. Material Balance Activities'!$C$478:$C$608,'4. Material Balance Activities'!$M$478:$M$608,NA,0,1))*G2510)*(1-F2510)</f>
        <v>0.84067499999999995</v>
      </c>
      <c r="J2510" s="105" t="s">
        <v>214</v>
      </c>
      <c r="K2510" s="83" t="s">
        <v>214</v>
      </c>
      <c r="L2510" s="102" cm="1">
        <f t="array" ref="L2510">((_xlfn.XLOOKUP(B2510,'4. Material Balance Activities'!$C$478:$C$608,'4. Material Balance Activities'!$J$478:$J$608,NA,0,1)-_xlfn.XLOOKUP(B2510,'4. Material Balance Activities'!$C$478:$C$608,'4. Material Balance Activities'!$P$478:$P$608,NA,0,1))*G2510)*(1-F2510)</f>
        <v>3.3898185483870968E-3</v>
      </c>
      <c r="M2510" s="105" t="s">
        <v>214</v>
      </c>
      <c r="N2510" s="83" t="s">
        <v>214</v>
      </c>
    </row>
    <row r="2511" spans="1:14" x14ac:dyDescent="0.25">
      <c r="A2511" s="79" t="s">
        <v>406</v>
      </c>
      <c r="B2511" s="133" t="s">
        <v>287</v>
      </c>
      <c r="C2511" s="137" t="s">
        <v>429</v>
      </c>
      <c r="D2511" s="81" t="str">
        <f>IFERROR(IF(C2511="No CAS","",INDEX('DEQ Pollutant List'!$C$7:$C$611,MATCH('5. Pollutant Emissions - MB'!C2511,'DEQ Pollutant List'!$B$7:$B$611,0))),"")</f>
        <v>Ethylene glycol monobutyl ether</v>
      </c>
      <c r="E2511" s="115"/>
      <c r="F2511" s="138">
        <v>0</v>
      </c>
      <c r="G2511" s="139">
        <v>0.02</v>
      </c>
      <c r="H2511" s="104"/>
      <c r="I2511" s="102" cm="1">
        <f t="array" ref="I2511">((_xlfn.XLOOKUP(B2511,'4. Material Balance Activities'!$C$478:$C$608,'4. Material Balance Activities'!$G$478:$G$608,NA,0,1)-_xlfn.XLOOKUP(B2511,'4. Material Balance Activities'!$C$478:$C$608,'4. Material Balance Activities'!$M$478:$M$608,NA,0,1))*G2511)*(1-F2511)</f>
        <v>5.6044999999999998</v>
      </c>
      <c r="J2511" s="105" t="s">
        <v>214</v>
      </c>
      <c r="K2511" s="83" t="s">
        <v>214</v>
      </c>
      <c r="L2511" s="102" cm="1">
        <f t="array" ref="L2511">((_xlfn.XLOOKUP(B2511,'4. Material Balance Activities'!$C$478:$C$608,'4. Material Balance Activities'!$J$478:$J$608,NA,0,1)-_xlfn.XLOOKUP(B2511,'4. Material Balance Activities'!$C$478:$C$608,'4. Material Balance Activities'!$P$478:$P$608,NA,0,1))*G2511)*(1-F2511)</f>
        <v>2.2598790322580643E-2</v>
      </c>
      <c r="M2511" s="105" t="s">
        <v>214</v>
      </c>
      <c r="N2511" s="83" t="s">
        <v>214</v>
      </c>
    </row>
    <row r="2512" spans="1:14" x14ac:dyDescent="0.25">
      <c r="A2512" s="79" t="s">
        <v>406</v>
      </c>
      <c r="B2512" s="133" t="s">
        <v>287</v>
      </c>
      <c r="C2512" s="137" t="s">
        <v>425</v>
      </c>
      <c r="D2512" s="81" t="str">
        <f>IFERROR(IF(C2512="No CAS","",INDEX('DEQ Pollutant List'!$C$7:$C$611,MATCH('5. Pollutant Emissions - MB'!C2512,'DEQ Pollutant List'!$B$7:$B$611,0))),"")</f>
        <v>2-Butanone (methyl ethyl ketone)</v>
      </c>
      <c r="E2512" s="115"/>
      <c r="F2512" s="138">
        <v>0</v>
      </c>
      <c r="G2512" s="139">
        <v>0.12</v>
      </c>
      <c r="H2512" s="104"/>
      <c r="I2512" s="102" cm="1">
        <f t="array" ref="I2512">((_xlfn.XLOOKUP(B2512,'4. Material Balance Activities'!$C$478:$C$608,'4. Material Balance Activities'!$G$478:$G$608,NA,0,1)-_xlfn.XLOOKUP(B2512,'4. Material Balance Activities'!$C$478:$C$608,'4. Material Balance Activities'!$M$478:$M$608,NA,0,1))*G2512)*(1-F2512)</f>
        <v>33.626999999999995</v>
      </c>
      <c r="J2512" s="105" t="s">
        <v>214</v>
      </c>
      <c r="K2512" s="83" t="s">
        <v>214</v>
      </c>
      <c r="L2512" s="102" cm="1">
        <f t="array" ref="L2512">((_xlfn.XLOOKUP(B2512,'4. Material Balance Activities'!$C$478:$C$608,'4. Material Balance Activities'!$J$478:$J$608,NA,0,1)-_xlfn.XLOOKUP(B2512,'4. Material Balance Activities'!$C$478:$C$608,'4. Material Balance Activities'!$P$478:$P$608,NA,0,1))*G2512)*(1-F2512)</f>
        <v>0.13559274193548385</v>
      </c>
      <c r="M2512" s="105" t="s">
        <v>214</v>
      </c>
      <c r="N2512" s="83" t="s">
        <v>214</v>
      </c>
    </row>
    <row r="2513" spans="1:14" x14ac:dyDescent="0.25">
      <c r="A2513" s="79" t="s">
        <v>406</v>
      </c>
      <c r="B2513" s="133" t="s">
        <v>288</v>
      </c>
      <c r="C2513" s="137" t="s">
        <v>438</v>
      </c>
      <c r="D2513" s="81" t="str">
        <f>IFERROR(IF(C2513="No CAS","",INDEX('DEQ Pollutant List'!$C$7:$C$611,MATCH('5. Pollutant Emissions - MB'!C2513,'DEQ Pollutant List'!$B$7:$B$611,0))),"")</f>
        <v>m-Xylene</v>
      </c>
      <c r="E2513" s="115"/>
      <c r="F2513" s="138">
        <v>0</v>
      </c>
      <c r="G2513" s="139">
        <v>0.01</v>
      </c>
      <c r="H2513" s="104"/>
      <c r="I2513" s="102" cm="1">
        <f t="array" ref="I2513">((_xlfn.XLOOKUP(B2513,'4. Material Balance Activities'!$C$478:$C$608,'4. Material Balance Activities'!$G$478:$G$608,NA,0,1)-_xlfn.XLOOKUP(B2513,'4. Material Balance Activities'!$C$478:$C$608,'4. Material Balance Activities'!$M$478:$M$608,NA,0,1))*G2513)*(1-F2513)</f>
        <v>0.22291200000000003</v>
      </c>
      <c r="J2513" s="105" t="s">
        <v>214</v>
      </c>
      <c r="K2513" s="83" t="s">
        <v>214</v>
      </c>
      <c r="L2513" s="102" cm="1">
        <f t="array" ref="L2513">((_xlfn.XLOOKUP(B2513,'4. Material Balance Activities'!$C$478:$C$608,'4. Material Balance Activities'!$J$478:$J$608,NA,0,1)-_xlfn.XLOOKUP(B2513,'4. Material Balance Activities'!$C$478:$C$608,'4. Material Balance Activities'!$P$478:$P$608,NA,0,1))*G2513)*(1-F2513)</f>
        <v>8.9883870967741948E-4</v>
      </c>
      <c r="M2513" s="105" t="s">
        <v>214</v>
      </c>
      <c r="N2513" s="83" t="s">
        <v>214</v>
      </c>
    </row>
    <row r="2514" spans="1:14" x14ac:dyDescent="0.25">
      <c r="A2514" s="79" t="s">
        <v>406</v>
      </c>
      <c r="B2514" s="133" t="s">
        <v>288</v>
      </c>
      <c r="C2514" s="137" t="s">
        <v>156</v>
      </c>
      <c r="D2514" s="81" t="str">
        <f>IFERROR(IF(C2514="No CAS","",INDEX('DEQ Pollutant List'!$C$7:$C$611,MATCH('5. Pollutant Emissions - MB'!C2514,'DEQ Pollutant List'!$B$7:$B$611,0))),"")</f>
        <v>Formaldehyde</v>
      </c>
      <c r="E2514" s="115"/>
      <c r="F2514" s="138">
        <v>0</v>
      </c>
      <c r="G2514" s="139">
        <v>1E-3</v>
      </c>
      <c r="H2514" s="104"/>
      <c r="I2514" s="102" cm="1">
        <f t="array" ref="I2514">((_xlfn.XLOOKUP(B2514,'4. Material Balance Activities'!$C$478:$C$608,'4. Material Balance Activities'!$G$478:$G$608,NA,0,1)-_xlfn.XLOOKUP(B2514,'4. Material Balance Activities'!$C$478:$C$608,'4. Material Balance Activities'!$M$478:$M$608,NA,0,1))*G2514)*(1-F2514)</f>
        <v>2.2291200000000004E-2</v>
      </c>
      <c r="J2514" s="105" t="s">
        <v>214</v>
      </c>
      <c r="K2514" s="83" t="s">
        <v>214</v>
      </c>
      <c r="L2514" s="102" cm="1">
        <f t="array" ref="L2514">((_xlfn.XLOOKUP(B2514,'4. Material Balance Activities'!$C$478:$C$608,'4. Material Balance Activities'!$J$478:$J$608,NA,0,1)-_xlfn.XLOOKUP(B2514,'4. Material Balance Activities'!$C$478:$C$608,'4. Material Balance Activities'!$P$478:$P$608,NA,0,1))*G2514)*(1-F2514)</f>
        <v>8.9883870967741945E-5</v>
      </c>
      <c r="M2514" s="105" t="s">
        <v>214</v>
      </c>
      <c r="N2514" s="83" t="s">
        <v>214</v>
      </c>
    </row>
    <row r="2515" spans="1:14" x14ac:dyDescent="0.25">
      <c r="A2515" s="79" t="s">
        <v>406</v>
      </c>
      <c r="B2515" s="133" t="s">
        <v>288</v>
      </c>
      <c r="C2515" s="137" t="s">
        <v>431</v>
      </c>
      <c r="D2515" s="81" t="str">
        <f>IFERROR(IF(C2515="No CAS","",INDEX('DEQ Pollutant List'!$C$7:$C$611,MATCH('5. Pollutant Emissions - MB'!C2515,'DEQ Pollutant List'!$B$7:$B$611,0))),"")</f>
        <v>1,2,4-Trimethylbenzene</v>
      </c>
      <c r="E2515" s="115"/>
      <c r="F2515" s="138">
        <v>0</v>
      </c>
      <c r="G2515" s="139">
        <v>3.0000000000000001E-3</v>
      </c>
      <c r="H2515" s="104"/>
      <c r="I2515" s="102" cm="1">
        <f t="array" ref="I2515">((_xlfn.XLOOKUP(B2515,'4. Material Balance Activities'!$C$478:$C$608,'4. Material Balance Activities'!$G$478:$G$608,NA,0,1)-_xlfn.XLOOKUP(B2515,'4. Material Balance Activities'!$C$478:$C$608,'4. Material Balance Activities'!$M$478:$M$608,NA,0,1))*G2515)*(1-F2515)</f>
        <v>6.6873600000000005E-2</v>
      </c>
      <c r="J2515" s="105" t="s">
        <v>214</v>
      </c>
      <c r="K2515" s="83" t="s">
        <v>214</v>
      </c>
      <c r="L2515" s="102" cm="1">
        <f t="array" ref="L2515">((_xlfn.XLOOKUP(B2515,'4. Material Balance Activities'!$C$478:$C$608,'4. Material Balance Activities'!$J$478:$J$608,NA,0,1)-_xlfn.XLOOKUP(B2515,'4. Material Balance Activities'!$C$478:$C$608,'4. Material Balance Activities'!$P$478:$P$608,NA,0,1))*G2515)*(1-F2515)</f>
        <v>2.6965161290322582E-4</v>
      </c>
      <c r="M2515" s="105" t="s">
        <v>214</v>
      </c>
      <c r="N2515" s="83" t="s">
        <v>214</v>
      </c>
    </row>
    <row r="2516" spans="1:14" x14ac:dyDescent="0.25">
      <c r="A2516" s="79" t="s">
        <v>406</v>
      </c>
      <c r="B2516" s="133" t="s">
        <v>288</v>
      </c>
      <c r="C2516" s="137" t="s">
        <v>432</v>
      </c>
      <c r="D2516" s="81" t="str">
        <f>IFERROR(IF(C2516="No CAS","",INDEX('DEQ Pollutant List'!$C$7:$C$611,MATCH('5. Pollutant Emissions - MB'!C2516,'DEQ Pollutant List'!$B$7:$B$611,0))),"")</f>
        <v>Propylene glycol monomethyl ether acetate</v>
      </c>
      <c r="E2516" s="115"/>
      <c r="F2516" s="138">
        <v>0</v>
      </c>
      <c r="G2516" s="139">
        <v>0.03</v>
      </c>
      <c r="H2516" s="104"/>
      <c r="I2516" s="102" cm="1">
        <f t="array" ref="I2516">((_xlfn.XLOOKUP(B2516,'4. Material Balance Activities'!$C$478:$C$608,'4. Material Balance Activities'!$G$478:$G$608,NA,0,1)-_xlfn.XLOOKUP(B2516,'4. Material Balance Activities'!$C$478:$C$608,'4. Material Balance Activities'!$M$478:$M$608,NA,0,1))*G2516)*(1-F2516)</f>
        <v>0.66873600000000011</v>
      </c>
      <c r="J2516" s="105" t="s">
        <v>214</v>
      </c>
      <c r="K2516" s="83" t="s">
        <v>214</v>
      </c>
      <c r="L2516" s="102" cm="1">
        <f t="array" ref="L2516">((_xlfn.XLOOKUP(B2516,'4. Material Balance Activities'!$C$478:$C$608,'4. Material Balance Activities'!$J$478:$J$608,NA,0,1)-_xlfn.XLOOKUP(B2516,'4. Material Balance Activities'!$C$478:$C$608,'4. Material Balance Activities'!$P$478:$P$608,NA,0,1))*G2516)*(1-F2516)</f>
        <v>2.6965161290322583E-3</v>
      </c>
      <c r="M2516" s="105" t="s">
        <v>214</v>
      </c>
      <c r="N2516" s="83" t="s">
        <v>214</v>
      </c>
    </row>
    <row r="2517" spans="1:14" x14ac:dyDescent="0.25">
      <c r="A2517" s="79" t="s">
        <v>406</v>
      </c>
      <c r="B2517" s="133" t="s">
        <v>288</v>
      </c>
      <c r="C2517" s="137" t="s">
        <v>433</v>
      </c>
      <c r="D2517" s="81" t="str">
        <f>IFERROR(IF(C2517="No CAS","",INDEX('DEQ Pollutant List'!$C$7:$C$611,MATCH('5. Pollutant Emissions - MB'!C2517,'DEQ Pollutant List'!$B$7:$B$611,0))),"")</f>
        <v>t-Butyl acetate</v>
      </c>
      <c r="E2517" s="115"/>
      <c r="F2517" s="138">
        <v>0</v>
      </c>
      <c r="G2517" s="139">
        <v>0.15</v>
      </c>
      <c r="H2517" s="104"/>
      <c r="I2517" s="102" cm="1">
        <f t="array" ref="I2517">((_xlfn.XLOOKUP(B2517,'4. Material Balance Activities'!$C$478:$C$608,'4. Material Balance Activities'!$G$478:$G$608,NA,0,1)-_xlfn.XLOOKUP(B2517,'4. Material Balance Activities'!$C$478:$C$608,'4. Material Balance Activities'!$M$478:$M$608,NA,0,1))*G2517)*(1-F2517)</f>
        <v>3.3436800000000004</v>
      </c>
      <c r="J2517" s="105" t="s">
        <v>214</v>
      </c>
      <c r="K2517" s="83" t="s">
        <v>214</v>
      </c>
      <c r="L2517" s="102" cm="1">
        <f t="array" ref="L2517">((_xlfn.XLOOKUP(B2517,'4. Material Balance Activities'!$C$478:$C$608,'4. Material Balance Activities'!$J$478:$J$608,NA,0,1)-_xlfn.XLOOKUP(B2517,'4. Material Balance Activities'!$C$478:$C$608,'4. Material Balance Activities'!$P$478:$P$608,NA,0,1))*G2517)*(1-F2517)</f>
        <v>1.3482580645161292E-2</v>
      </c>
      <c r="M2517" s="105" t="s">
        <v>214</v>
      </c>
      <c r="N2517" s="83" t="s">
        <v>214</v>
      </c>
    </row>
    <row r="2518" spans="1:14" x14ac:dyDescent="0.25">
      <c r="A2518" s="79" t="s">
        <v>406</v>
      </c>
      <c r="B2518" s="133" t="s">
        <v>288</v>
      </c>
      <c r="C2518" s="137" t="s">
        <v>181</v>
      </c>
      <c r="D2518" s="81" t="str">
        <f>IFERROR(IF(C2518="No CAS","",INDEX('DEQ Pollutant List'!$C$7:$C$611,MATCH('5. Pollutant Emissions - MB'!C2518,'DEQ Pollutant List'!$B$7:$B$611,0))),"")</f>
        <v>Ethyl benzene</v>
      </c>
      <c r="E2518" s="115"/>
      <c r="F2518" s="138">
        <v>0</v>
      </c>
      <c r="G2518" s="139">
        <v>3.0000000000000001E-3</v>
      </c>
      <c r="H2518" s="104"/>
      <c r="I2518" s="102" cm="1">
        <f t="array" ref="I2518">((_xlfn.XLOOKUP(B2518,'4. Material Balance Activities'!$C$478:$C$608,'4. Material Balance Activities'!$G$478:$G$608,NA,0,1)-_xlfn.XLOOKUP(B2518,'4. Material Balance Activities'!$C$478:$C$608,'4. Material Balance Activities'!$M$478:$M$608,NA,0,1))*G2518)*(1-F2518)</f>
        <v>6.6873600000000005E-2</v>
      </c>
      <c r="J2518" s="105" t="s">
        <v>214</v>
      </c>
      <c r="K2518" s="83" t="s">
        <v>214</v>
      </c>
      <c r="L2518" s="102" cm="1">
        <f t="array" ref="L2518">((_xlfn.XLOOKUP(B2518,'4. Material Balance Activities'!$C$478:$C$608,'4. Material Balance Activities'!$J$478:$J$608,NA,0,1)-_xlfn.XLOOKUP(B2518,'4. Material Balance Activities'!$C$478:$C$608,'4. Material Balance Activities'!$P$478:$P$608,NA,0,1))*G2518)*(1-F2518)</f>
        <v>2.6965161290322582E-4</v>
      </c>
      <c r="M2518" s="105" t="s">
        <v>214</v>
      </c>
      <c r="N2518" s="83" t="s">
        <v>214</v>
      </c>
    </row>
    <row r="2519" spans="1:14" x14ac:dyDescent="0.25">
      <c r="A2519" s="79" t="s">
        <v>406</v>
      </c>
      <c r="B2519" s="133" t="s">
        <v>288</v>
      </c>
      <c r="C2519" s="137" t="s">
        <v>185</v>
      </c>
      <c r="D2519" s="81" t="str">
        <f>IFERROR(IF(C2519="No CAS","",INDEX('DEQ Pollutant List'!$C$7:$C$611,MATCH('5. Pollutant Emissions - MB'!C2519,'DEQ Pollutant List'!$B$7:$B$611,0))),"")</f>
        <v>Mercury and compounds</v>
      </c>
      <c r="E2519" s="115"/>
      <c r="F2519" s="138">
        <f>1-(1-0.75)*(1-0.992)</f>
        <v>0.998</v>
      </c>
      <c r="G2519" s="139">
        <v>2.0000000000000001E-9</v>
      </c>
      <c r="H2519" s="104" t="s">
        <v>421</v>
      </c>
      <c r="I2519" s="102" cm="1">
        <f t="array" ref="I2519">((_xlfn.XLOOKUP(B2519,'4. Material Balance Activities'!$C$478:$C$608,'4. Material Balance Activities'!$G$478:$G$608,NA,0,1)-_xlfn.XLOOKUP(B2519,'4. Material Balance Activities'!$C$478:$C$608,'4. Material Balance Activities'!$M$478:$M$608,NA,0,1))*G2519)*(1-F2519)</f>
        <v>8.9164800000000101E-11</v>
      </c>
      <c r="J2519" s="105" t="s">
        <v>214</v>
      </c>
      <c r="K2519" s="83" t="s">
        <v>214</v>
      </c>
      <c r="L2519" s="102" cm="1">
        <f t="array" ref="L2519">((_xlfn.XLOOKUP(B2519,'4. Material Balance Activities'!$C$478:$C$608,'4. Material Balance Activities'!$J$478:$J$608,NA,0,1)-_xlfn.XLOOKUP(B2519,'4. Material Balance Activities'!$C$478:$C$608,'4. Material Balance Activities'!$P$478:$P$608,NA,0,1))*G2519)*(1-F2519)</f>
        <v>3.5953548387096814E-13</v>
      </c>
      <c r="M2519" s="105" t="s">
        <v>214</v>
      </c>
      <c r="N2519" s="83" t="s">
        <v>214</v>
      </c>
    </row>
    <row r="2520" spans="1:14" x14ac:dyDescent="0.25">
      <c r="A2520" s="79" t="s">
        <v>406</v>
      </c>
      <c r="B2520" s="133" t="s">
        <v>288</v>
      </c>
      <c r="C2520" s="137" t="s">
        <v>183</v>
      </c>
      <c r="D2520" s="81" t="str">
        <f>IFERROR(IF(C2520="No CAS","",INDEX('DEQ Pollutant List'!$C$7:$C$611,MATCH('5. Pollutant Emissions - MB'!C2520,'DEQ Pollutant List'!$B$7:$B$611,0))),"")</f>
        <v>Lead and compounds</v>
      </c>
      <c r="E2520" s="115"/>
      <c r="F2520" s="138">
        <f>1-(1-0.75)*(1-0.992)</f>
        <v>0.998</v>
      </c>
      <c r="G2520" s="139">
        <v>6E-9</v>
      </c>
      <c r="H2520" s="104" t="s">
        <v>421</v>
      </c>
      <c r="I2520" s="102" cm="1">
        <f t="array" ref="I2520">((_xlfn.XLOOKUP(B2520,'4. Material Balance Activities'!$C$478:$C$608,'4. Material Balance Activities'!$G$478:$G$608,NA,0,1)-_xlfn.XLOOKUP(B2520,'4. Material Balance Activities'!$C$478:$C$608,'4. Material Balance Activities'!$M$478:$M$608,NA,0,1))*G2520)*(1-F2520)</f>
        <v>2.6749440000000029E-10</v>
      </c>
      <c r="J2520" s="105" t="s">
        <v>214</v>
      </c>
      <c r="K2520" s="83" t="s">
        <v>214</v>
      </c>
      <c r="L2520" s="102" cm="1">
        <f t="array" ref="L2520">((_xlfn.XLOOKUP(B2520,'4. Material Balance Activities'!$C$478:$C$608,'4. Material Balance Activities'!$J$478:$J$608,NA,0,1)-_xlfn.XLOOKUP(B2520,'4. Material Balance Activities'!$C$478:$C$608,'4. Material Balance Activities'!$P$478:$P$608,NA,0,1))*G2520)*(1-F2520)</f>
        <v>1.0786064516129042E-12</v>
      </c>
      <c r="M2520" s="105" t="s">
        <v>214</v>
      </c>
      <c r="N2520" s="83" t="s">
        <v>214</v>
      </c>
    </row>
    <row r="2521" spans="1:14" x14ac:dyDescent="0.25">
      <c r="A2521" s="79" t="s">
        <v>406</v>
      </c>
      <c r="B2521" s="133" t="s">
        <v>238</v>
      </c>
      <c r="C2521" s="137" t="s">
        <v>428</v>
      </c>
      <c r="D2521" s="81" t="str">
        <f>IFERROR(IF(C2521="No CAS","",INDEX('DEQ Pollutant List'!$C$7:$C$611,MATCH('5. Pollutant Emissions - MB'!C2521,'DEQ Pollutant List'!$B$7:$B$611,0))),"")</f>
        <v>Isopropylbenzene (cumene)</v>
      </c>
      <c r="E2521" s="115"/>
      <c r="F2521" s="138">
        <v>0</v>
      </c>
      <c r="G2521" s="139">
        <v>3.0000000000000001E-3</v>
      </c>
      <c r="H2521" s="104"/>
      <c r="I2521" s="102" cm="1">
        <f t="array" ref="I2521">((_xlfn.XLOOKUP(B2521,'4. Material Balance Activities'!$C$478:$C$608,'4. Material Balance Activities'!$G$478:$G$608,NA,0,1)-_xlfn.XLOOKUP(B2521,'4. Material Balance Activities'!$C$478:$C$608,'4. Material Balance Activities'!$M$478:$M$608,NA,0,1))*G2521)*(1-F2521)</f>
        <v>8.3423999999999998E-3</v>
      </c>
      <c r="J2521" s="105" t="s">
        <v>214</v>
      </c>
      <c r="K2521" s="83" t="s">
        <v>214</v>
      </c>
      <c r="L2521" s="102" cm="1">
        <f t="array" ref="L2521">((_xlfn.XLOOKUP(B2521,'4. Material Balance Activities'!$C$478:$C$608,'4. Material Balance Activities'!$J$478:$J$608,NA,0,1)-_xlfn.XLOOKUP(B2521,'4. Material Balance Activities'!$C$478:$C$608,'4. Material Balance Activities'!$P$478:$P$608,NA,0,1))*G2521)*(1-F2521)</f>
        <v>3.3638709677419355E-5</v>
      </c>
      <c r="M2521" s="105" t="s">
        <v>214</v>
      </c>
      <c r="N2521" s="83" t="s">
        <v>214</v>
      </c>
    </row>
    <row r="2522" spans="1:14" x14ac:dyDescent="0.25">
      <c r="A2522" s="79" t="s">
        <v>406</v>
      </c>
      <c r="B2522" s="133" t="s">
        <v>238</v>
      </c>
      <c r="C2522" s="137" t="s">
        <v>431</v>
      </c>
      <c r="D2522" s="81" t="str">
        <f>IFERROR(IF(C2522="No CAS","",INDEX('DEQ Pollutant List'!$C$7:$C$611,MATCH('5. Pollutant Emissions - MB'!C2522,'DEQ Pollutant List'!$B$7:$B$611,0))),"")</f>
        <v>1,2,4-Trimethylbenzene</v>
      </c>
      <c r="E2522" s="115"/>
      <c r="F2522" s="138">
        <v>0</v>
      </c>
      <c r="G2522" s="139">
        <v>7.4899999999999994E-2</v>
      </c>
      <c r="H2522" s="104"/>
      <c r="I2522" s="102" cm="1">
        <f t="array" ref="I2522">((_xlfn.XLOOKUP(B2522,'4. Material Balance Activities'!$C$478:$C$608,'4. Material Balance Activities'!$G$478:$G$608,NA,0,1)-_xlfn.XLOOKUP(B2522,'4. Material Balance Activities'!$C$478:$C$608,'4. Material Balance Activities'!$M$478:$M$608,NA,0,1))*G2522)*(1-F2522)</f>
        <v>0.20828192000000001</v>
      </c>
      <c r="J2522" s="105" t="s">
        <v>214</v>
      </c>
      <c r="K2522" s="83" t="s">
        <v>214</v>
      </c>
      <c r="L2522" s="102" cm="1">
        <f t="array" ref="L2522">((_xlfn.XLOOKUP(B2522,'4. Material Balance Activities'!$C$478:$C$608,'4. Material Balance Activities'!$J$478:$J$608,NA,0,1)-_xlfn.XLOOKUP(B2522,'4. Material Balance Activities'!$C$478:$C$608,'4. Material Balance Activities'!$P$478:$P$608,NA,0,1))*G2522)*(1-F2522)</f>
        <v>8.398464516129031E-4</v>
      </c>
      <c r="M2522" s="105" t="s">
        <v>214</v>
      </c>
      <c r="N2522" s="83" t="s">
        <v>214</v>
      </c>
    </row>
    <row r="2523" spans="1:14" x14ac:dyDescent="0.25">
      <c r="A2523" s="79" t="s">
        <v>406</v>
      </c>
      <c r="B2523" s="133" t="s">
        <v>240</v>
      </c>
      <c r="C2523" s="137" t="s">
        <v>181</v>
      </c>
      <c r="D2523" s="81" t="str">
        <f>IFERROR(IF(C2523="No CAS","",INDEX('DEQ Pollutant List'!$C$7:$C$611,MATCH('5. Pollutant Emissions - MB'!C2523,'DEQ Pollutant List'!$B$7:$B$611,0))),"")</f>
        <v>Ethyl benzene</v>
      </c>
      <c r="E2523" s="115"/>
      <c r="F2523" s="138">
        <v>0</v>
      </c>
      <c r="G2523" s="139">
        <v>2.3999999999999998E-3</v>
      </c>
      <c r="H2523" s="104"/>
      <c r="I2523" s="102" cm="1">
        <f t="array" ref="I2523">((_xlfn.XLOOKUP(B2523,'4. Material Balance Activities'!$C$478:$C$608,'4. Material Balance Activities'!$G$478:$G$608,NA,0,1)-_xlfn.XLOOKUP(B2523,'4. Material Balance Activities'!$C$478:$C$608,'4. Material Balance Activities'!$M$478:$M$608,NA,0,1))*G2523)*(1-F2523)</f>
        <v>1.8660239999999998E-2</v>
      </c>
      <c r="J2523" s="105" t="s">
        <v>214</v>
      </c>
      <c r="K2523" s="83" t="s">
        <v>214</v>
      </c>
      <c r="L2523" s="102" cm="1">
        <f t="array" ref="L2523">((_xlfn.XLOOKUP(B2523,'4. Material Balance Activities'!$C$478:$C$608,'4. Material Balance Activities'!$J$478:$J$608,NA,0,1)-_xlfn.XLOOKUP(B2523,'4. Material Balance Activities'!$C$478:$C$608,'4. Material Balance Activities'!$P$478:$P$608,NA,0,1))*G2523)*(1-F2523)</f>
        <v>7.524290322580644E-5</v>
      </c>
      <c r="M2523" s="105" t="s">
        <v>214</v>
      </c>
      <c r="N2523" s="83" t="s">
        <v>214</v>
      </c>
    </row>
    <row r="2524" spans="1:14" x14ac:dyDescent="0.25">
      <c r="A2524" s="79" t="s">
        <v>406</v>
      </c>
      <c r="B2524" s="133" t="s">
        <v>240</v>
      </c>
      <c r="C2524" s="137" t="s">
        <v>438</v>
      </c>
      <c r="D2524" s="81" t="s">
        <v>439</v>
      </c>
      <c r="E2524" s="115"/>
      <c r="F2524" s="138">
        <v>0</v>
      </c>
      <c r="G2524" s="139">
        <v>0.03</v>
      </c>
      <c r="H2524" s="104"/>
      <c r="I2524" s="102" cm="1">
        <f t="array" ref="I2524">((_xlfn.XLOOKUP(B2524,'4. Material Balance Activities'!$C$478:$C$608,'4. Material Balance Activities'!$G$478:$G$608,NA,0,1)-_xlfn.XLOOKUP(B2524,'4. Material Balance Activities'!$C$478:$C$608,'4. Material Balance Activities'!$M$478:$M$608,NA,0,1))*G2524)*(1-F2524)</f>
        <v>0.23325299999999996</v>
      </c>
      <c r="J2524" s="105" t="s">
        <v>214</v>
      </c>
      <c r="K2524" s="83" t="s">
        <v>214</v>
      </c>
      <c r="L2524" s="102" cm="1">
        <f t="array" ref="L2524">((_xlfn.XLOOKUP(B2524,'4. Material Balance Activities'!$C$478:$C$608,'4. Material Balance Activities'!$J$478:$J$608,NA,0,1)-_xlfn.XLOOKUP(B2524,'4. Material Balance Activities'!$C$478:$C$608,'4. Material Balance Activities'!$P$478:$P$608,NA,0,1))*G2524)*(1-F2524)</f>
        <v>9.405362903225806E-4</v>
      </c>
      <c r="M2524" s="105" t="s">
        <v>214</v>
      </c>
      <c r="N2524" s="83" t="s">
        <v>214</v>
      </c>
    </row>
    <row r="2525" spans="1:14" x14ac:dyDescent="0.25">
      <c r="A2525" s="79" t="s">
        <v>406</v>
      </c>
      <c r="B2525" s="133" t="s">
        <v>240</v>
      </c>
      <c r="C2525" s="137" t="s">
        <v>189</v>
      </c>
      <c r="D2525" s="81" t="s">
        <v>440</v>
      </c>
      <c r="E2525" s="115"/>
      <c r="F2525" s="138">
        <v>0</v>
      </c>
      <c r="G2525" s="139">
        <v>0.03</v>
      </c>
      <c r="H2525" s="104"/>
      <c r="I2525" s="102" cm="1">
        <f t="array" ref="I2525">((_xlfn.XLOOKUP(B2525,'4. Material Balance Activities'!$C$478:$C$608,'4. Material Balance Activities'!$G$478:$G$608,NA,0,1)-_xlfn.XLOOKUP(B2525,'4. Material Balance Activities'!$C$478:$C$608,'4. Material Balance Activities'!$M$478:$M$608,NA,0,1))*G2525)*(1-F2525)</f>
        <v>0.23325299999999996</v>
      </c>
      <c r="J2525" s="105" t="s">
        <v>214</v>
      </c>
      <c r="K2525" s="83" t="s">
        <v>214</v>
      </c>
      <c r="L2525" s="102" cm="1">
        <f t="array" ref="L2525">((_xlfn.XLOOKUP(B2525,'4. Material Balance Activities'!$C$478:$C$608,'4. Material Balance Activities'!$J$478:$J$608,NA,0,1)-_xlfn.XLOOKUP(B2525,'4. Material Balance Activities'!$C$478:$C$608,'4. Material Balance Activities'!$P$478:$P$608,NA,0,1))*G2525)*(1-F2525)</f>
        <v>9.405362903225806E-4</v>
      </c>
      <c r="M2525" s="105" t="s">
        <v>214</v>
      </c>
      <c r="N2525" s="83" t="s">
        <v>214</v>
      </c>
    </row>
    <row r="2526" spans="1:14" x14ac:dyDescent="0.25">
      <c r="A2526" s="79" t="s">
        <v>406</v>
      </c>
      <c r="B2526" s="133" t="s">
        <v>240</v>
      </c>
      <c r="C2526" s="137" t="s">
        <v>424</v>
      </c>
      <c r="D2526" s="81" t="s">
        <v>441</v>
      </c>
      <c r="E2526" s="115"/>
      <c r="F2526" s="138">
        <v>0</v>
      </c>
      <c r="G2526" s="139">
        <v>0.03</v>
      </c>
      <c r="H2526" s="104"/>
      <c r="I2526" s="102" cm="1">
        <f t="array" ref="I2526">((_xlfn.XLOOKUP(B2526,'4. Material Balance Activities'!$C$478:$C$608,'4. Material Balance Activities'!$G$478:$G$608,NA,0,1)-_xlfn.XLOOKUP(B2526,'4. Material Balance Activities'!$C$478:$C$608,'4. Material Balance Activities'!$M$478:$M$608,NA,0,1))*G2526)*(1-F2526)</f>
        <v>0.23325299999999996</v>
      </c>
      <c r="J2526" s="105" t="s">
        <v>214</v>
      </c>
      <c r="K2526" s="83" t="s">
        <v>214</v>
      </c>
      <c r="L2526" s="102" cm="1">
        <f t="array" ref="L2526">((_xlfn.XLOOKUP(B2526,'4. Material Balance Activities'!$C$478:$C$608,'4. Material Balance Activities'!$J$478:$J$608,NA,0,1)-_xlfn.XLOOKUP(B2526,'4. Material Balance Activities'!$C$478:$C$608,'4. Material Balance Activities'!$P$478:$P$608,NA,0,1))*G2526)*(1-F2526)</f>
        <v>9.405362903225806E-4</v>
      </c>
      <c r="M2526" s="105" t="s">
        <v>214</v>
      </c>
      <c r="N2526" s="83" t="s">
        <v>214</v>
      </c>
    </row>
    <row r="2527" spans="1:14" x14ac:dyDescent="0.25">
      <c r="A2527" s="79" t="s">
        <v>406</v>
      </c>
      <c r="B2527" s="133" t="s">
        <v>240</v>
      </c>
      <c r="C2527" s="137" t="s">
        <v>420</v>
      </c>
      <c r="D2527" s="81" t="s">
        <v>442</v>
      </c>
      <c r="E2527" s="115"/>
      <c r="F2527" s="138">
        <v>0</v>
      </c>
      <c r="G2527" s="139">
        <v>0.5</v>
      </c>
      <c r="H2527" s="104"/>
      <c r="I2527" s="102" cm="1">
        <f t="array" ref="I2527">((_xlfn.XLOOKUP(B2527,'4. Material Balance Activities'!$C$478:$C$608,'4. Material Balance Activities'!$G$478:$G$608,NA,0,1)-_xlfn.XLOOKUP(B2527,'4. Material Balance Activities'!$C$478:$C$608,'4. Material Balance Activities'!$M$478:$M$608,NA,0,1))*G2527)*(1-F2527)</f>
        <v>3.8875499999999996</v>
      </c>
      <c r="J2527" s="105" t="s">
        <v>214</v>
      </c>
      <c r="K2527" s="83" t="s">
        <v>214</v>
      </c>
      <c r="L2527" s="102" cm="1">
        <f t="array" ref="L2527">((_xlfn.XLOOKUP(B2527,'4. Material Balance Activities'!$C$478:$C$608,'4. Material Balance Activities'!$J$478:$J$608,NA,0,1)-_xlfn.XLOOKUP(B2527,'4. Material Balance Activities'!$C$478:$C$608,'4. Material Balance Activities'!$P$478:$P$608,NA,0,1))*G2527)*(1-F2527)</f>
        <v>1.5675604838709677E-2</v>
      </c>
      <c r="M2527" s="105" t="s">
        <v>214</v>
      </c>
      <c r="N2527" s="83" t="s">
        <v>214</v>
      </c>
    </row>
    <row r="2528" spans="1:14" x14ac:dyDescent="0.25">
      <c r="A2528" s="79" t="s">
        <v>406</v>
      </c>
      <c r="B2528" s="133" t="s">
        <v>240</v>
      </c>
      <c r="C2528" s="137" t="s">
        <v>425</v>
      </c>
      <c r="D2528" s="81" t="str">
        <f>IFERROR(IF(C2528="No CAS","",INDEX('DEQ Pollutant List'!$C$7:$C$611,MATCH('5. Pollutant Emissions - MB'!C2528,'DEQ Pollutant List'!$B$7:$B$611,0))),"")</f>
        <v>2-Butanone (methyl ethyl ketone)</v>
      </c>
      <c r="E2528" s="115"/>
      <c r="F2528" s="138">
        <v>0</v>
      </c>
      <c r="G2528" s="139">
        <v>6.6199999999999995E-2</v>
      </c>
      <c r="H2528" s="104"/>
      <c r="I2528" s="102" cm="1">
        <f t="array" ref="I2528">((_xlfn.XLOOKUP(B2528,'4. Material Balance Activities'!$C$478:$C$608,'4. Material Balance Activities'!$G$478:$G$608,NA,0,1)-_xlfn.XLOOKUP(B2528,'4. Material Balance Activities'!$C$478:$C$608,'4. Material Balance Activities'!$M$478:$M$608,NA,0,1))*G2528)*(1-F2528)</f>
        <v>0.51471161999999993</v>
      </c>
      <c r="J2528" s="105" t="s">
        <v>214</v>
      </c>
      <c r="K2528" s="83" t="s">
        <v>214</v>
      </c>
      <c r="L2528" s="102" cm="1">
        <f t="array" ref="L2528">((_xlfn.XLOOKUP(B2528,'4. Material Balance Activities'!$C$478:$C$608,'4. Material Balance Activities'!$J$478:$J$608,NA,0,1)-_xlfn.XLOOKUP(B2528,'4. Material Balance Activities'!$C$478:$C$608,'4. Material Balance Activities'!$P$478:$P$608,NA,0,1))*G2528)*(1-F2528)</f>
        <v>2.0754500806451611E-3</v>
      </c>
      <c r="M2528" s="105" t="s">
        <v>214</v>
      </c>
      <c r="N2528" s="83" t="s">
        <v>214</v>
      </c>
    </row>
    <row r="2529" spans="1:14" x14ac:dyDescent="0.25">
      <c r="A2529" s="79" t="s">
        <v>406</v>
      </c>
      <c r="B2529" s="133" t="s">
        <v>241</v>
      </c>
      <c r="C2529" s="137" t="s">
        <v>431</v>
      </c>
      <c r="D2529" s="81" t="str">
        <f>IFERROR(IF(C2529="No CAS","",INDEX('DEQ Pollutant List'!$C$7:$C$611,MATCH('5. Pollutant Emissions - MB'!C2529,'DEQ Pollutant List'!$B$7:$B$611,0))),"")</f>
        <v>1,2,4-Trimethylbenzene</v>
      </c>
      <c r="E2529" s="115"/>
      <c r="F2529" s="138">
        <v>0</v>
      </c>
      <c r="G2529" s="139">
        <v>6.0299999999999999E-2</v>
      </c>
      <c r="H2529" s="104"/>
      <c r="I2529" s="102" cm="1">
        <f t="array" ref="I2529">((_xlfn.XLOOKUP(B2529,'4. Material Balance Activities'!$C$478:$C$608,'4. Material Balance Activities'!$G$478:$G$608,NA,0,1)-_xlfn.XLOOKUP(B2529,'4. Material Balance Activities'!$C$478:$C$608,'4. Material Balance Activities'!$M$478:$M$608,NA,0,1))*G2529)*(1-F2529)</f>
        <v>0.28416374999999999</v>
      </c>
      <c r="J2529" s="105" t="s">
        <v>214</v>
      </c>
      <c r="K2529" s="83" t="s">
        <v>214</v>
      </c>
      <c r="L2529" s="102" cm="1">
        <f t="array" ref="L2529">((_xlfn.XLOOKUP(B2529,'4. Material Balance Activities'!$C$478:$C$608,'4. Material Balance Activities'!$J$478:$J$608,NA,0,1)-_xlfn.XLOOKUP(B2529,'4. Material Balance Activities'!$C$478:$C$608,'4. Material Balance Activities'!$P$478:$P$608,NA,0,1))*G2529)*(1-F2529)</f>
        <v>1.1458215725806452E-3</v>
      </c>
      <c r="M2529" s="105" t="s">
        <v>214</v>
      </c>
      <c r="N2529" s="83" t="s">
        <v>214</v>
      </c>
    </row>
    <row r="2530" spans="1:14" x14ac:dyDescent="0.25">
      <c r="A2530" s="79" t="s">
        <v>406</v>
      </c>
      <c r="B2530" s="133" t="s">
        <v>241</v>
      </c>
      <c r="C2530" s="137" t="s">
        <v>428</v>
      </c>
      <c r="D2530" s="81" t="s">
        <v>443</v>
      </c>
      <c r="E2530" s="115"/>
      <c r="F2530" s="138">
        <v>0</v>
      </c>
      <c r="G2530" s="139">
        <v>0.01</v>
      </c>
      <c r="H2530" s="104"/>
      <c r="I2530" s="102" cm="1">
        <f t="array" ref="I2530">((_xlfn.XLOOKUP(B2530,'4. Material Balance Activities'!$C$478:$C$608,'4. Material Balance Activities'!$G$478:$G$608,NA,0,1)-_xlfn.XLOOKUP(B2530,'4. Material Balance Activities'!$C$478:$C$608,'4. Material Balance Activities'!$M$478:$M$608,NA,0,1))*G2530)*(1-F2530)</f>
        <v>4.7125000000000007E-2</v>
      </c>
      <c r="J2530" s="105" t="s">
        <v>214</v>
      </c>
      <c r="K2530" s="83" t="s">
        <v>214</v>
      </c>
      <c r="L2530" s="102" cm="1">
        <f t="array" ref="L2530">((_xlfn.XLOOKUP(B2530,'4. Material Balance Activities'!$C$478:$C$608,'4. Material Balance Activities'!$J$478:$J$608,NA,0,1)-_xlfn.XLOOKUP(B2530,'4. Material Balance Activities'!$C$478:$C$608,'4. Material Balance Activities'!$P$478:$P$608,NA,0,1))*G2530)*(1-F2530)</f>
        <v>1.9002016129032262E-4</v>
      </c>
      <c r="M2530" s="105" t="s">
        <v>214</v>
      </c>
      <c r="N2530" s="83" t="s">
        <v>214</v>
      </c>
    </row>
    <row r="2531" spans="1:14" x14ac:dyDescent="0.25">
      <c r="A2531" s="79" t="s">
        <v>406</v>
      </c>
      <c r="B2531" s="133" t="s">
        <v>241</v>
      </c>
      <c r="C2531" s="137" t="s">
        <v>437</v>
      </c>
      <c r="D2531" s="81" t="s">
        <v>444</v>
      </c>
      <c r="E2531" s="115"/>
      <c r="F2531" s="138">
        <v>0</v>
      </c>
      <c r="G2531" s="139">
        <v>0.04</v>
      </c>
      <c r="H2531" s="104"/>
      <c r="I2531" s="102" cm="1">
        <f t="array" ref="I2531">((_xlfn.XLOOKUP(B2531,'4. Material Balance Activities'!$C$478:$C$608,'4. Material Balance Activities'!$G$478:$G$608,NA,0,1)-_xlfn.XLOOKUP(B2531,'4. Material Balance Activities'!$C$478:$C$608,'4. Material Balance Activities'!$M$478:$M$608,NA,0,1))*G2531)*(1-F2531)</f>
        <v>0.18850000000000003</v>
      </c>
      <c r="J2531" s="105" t="s">
        <v>214</v>
      </c>
      <c r="K2531" s="83" t="s">
        <v>214</v>
      </c>
      <c r="L2531" s="102" cm="1">
        <f t="array" ref="L2531">((_xlfn.XLOOKUP(B2531,'4. Material Balance Activities'!$C$478:$C$608,'4. Material Balance Activities'!$J$478:$J$608,NA,0,1)-_xlfn.XLOOKUP(B2531,'4. Material Balance Activities'!$C$478:$C$608,'4. Material Balance Activities'!$P$478:$P$608,NA,0,1))*G2531)*(1-F2531)</f>
        <v>7.6008064516129049E-4</v>
      </c>
      <c r="M2531" s="105" t="s">
        <v>214</v>
      </c>
      <c r="N2531" s="83" t="s">
        <v>214</v>
      </c>
    </row>
    <row r="2532" spans="1:14" x14ac:dyDescent="0.25">
      <c r="A2532" s="79" t="s">
        <v>406</v>
      </c>
      <c r="B2532" s="133" t="s">
        <v>242</v>
      </c>
      <c r="C2532" s="137" t="s">
        <v>420</v>
      </c>
      <c r="D2532" s="81" t="str">
        <f>IFERROR(IF(C2532="No CAS","",INDEX('DEQ Pollutant List'!$C$7:$C$611,MATCH('5. Pollutant Emissions - MB'!C2532,'DEQ Pollutant List'!$B$7:$B$611,0))),"")</f>
        <v>Acetone</v>
      </c>
      <c r="E2532" s="115"/>
      <c r="F2532" s="138">
        <v>0</v>
      </c>
      <c r="G2532" s="139">
        <v>0.253</v>
      </c>
      <c r="H2532" s="104"/>
      <c r="I2532" s="102" cm="1">
        <f t="array" ref="I2532">((_xlfn.XLOOKUP(B2532,'4. Material Balance Activities'!$C$478:$C$608,'4. Material Balance Activities'!$G$478:$G$608,NA,0,1)-_xlfn.XLOOKUP(B2532,'4. Material Balance Activities'!$C$478:$C$608,'4. Material Balance Activities'!$M$478:$M$608,NA,0,1))*G2532)*(1-F2532)</f>
        <v>0.78589896000000004</v>
      </c>
      <c r="J2532" s="105" t="s">
        <v>214</v>
      </c>
      <c r="K2532" s="83" t="s">
        <v>214</v>
      </c>
      <c r="L2532" s="102" cm="1">
        <f t="array" ref="L2532">((_xlfn.XLOOKUP(B2532,'4. Material Balance Activities'!$C$478:$C$608,'4. Material Balance Activities'!$J$478:$J$608,NA,0,1)-_xlfn.XLOOKUP(B2532,'4. Material Balance Activities'!$C$478:$C$608,'4. Material Balance Activities'!$P$478:$P$608,NA,0,1))*G2532)*(1-F2532)</f>
        <v>3.1689474193548391E-3</v>
      </c>
      <c r="M2532" s="105" t="s">
        <v>214</v>
      </c>
      <c r="N2532" s="83" t="s">
        <v>214</v>
      </c>
    </row>
    <row r="2533" spans="1:14" x14ac:dyDescent="0.25">
      <c r="A2533" s="79" t="s">
        <v>406</v>
      </c>
      <c r="B2533" s="133" t="s">
        <v>242</v>
      </c>
      <c r="C2533" s="137" t="s">
        <v>423</v>
      </c>
      <c r="D2533" s="81" t="str">
        <f>IFERROR(IF(C2533="No CAS","",INDEX('DEQ Pollutant List'!$C$7:$C$611,MATCH('5. Pollutant Emissions - MB'!C2533,'DEQ Pollutant List'!$B$7:$B$611,0))),"")</f>
        <v>Propylene glycol monomethyl ether</v>
      </c>
      <c r="E2533" s="115"/>
      <c r="F2533" s="138">
        <v>0</v>
      </c>
      <c r="G2533" s="139">
        <v>0.42930000000000001</v>
      </c>
      <c r="H2533" s="104"/>
      <c r="I2533" s="102" cm="1">
        <f t="array" ref="I2533">((_xlfn.XLOOKUP(B2533,'4. Material Balance Activities'!$C$478:$C$608,'4. Material Balance Activities'!$G$478:$G$608,NA,0,1)-_xlfn.XLOOKUP(B2533,'4. Material Balance Activities'!$C$478:$C$608,'4. Material Balance Activities'!$M$478:$M$608,NA,0,1))*G2533)*(1-F2533)</f>
        <v>1.3335431760000001</v>
      </c>
      <c r="J2533" s="105" t="s">
        <v>214</v>
      </c>
      <c r="K2533" s="83" t="s">
        <v>214</v>
      </c>
      <c r="L2533" s="102" cm="1">
        <f t="array" ref="L2533">((_xlfn.XLOOKUP(B2533,'4. Material Balance Activities'!$C$478:$C$608,'4. Material Balance Activities'!$J$478:$J$608,NA,0,1)-_xlfn.XLOOKUP(B2533,'4. Material Balance Activities'!$C$478:$C$608,'4. Material Balance Activities'!$P$478:$P$608,NA,0,1))*G2533)*(1-F2533)</f>
        <v>5.3771902258064521E-3</v>
      </c>
      <c r="M2533" s="105" t="s">
        <v>214</v>
      </c>
      <c r="N2533" s="83" t="s">
        <v>214</v>
      </c>
    </row>
    <row r="2534" spans="1:14" x14ac:dyDescent="0.25">
      <c r="A2534" s="79" t="s">
        <v>406</v>
      </c>
      <c r="B2534" s="133" t="s">
        <v>243</v>
      </c>
      <c r="C2534" s="137" t="s">
        <v>428</v>
      </c>
      <c r="D2534" s="81" t="s">
        <v>443</v>
      </c>
      <c r="E2534" s="115"/>
      <c r="F2534" s="138">
        <v>0</v>
      </c>
      <c r="G2534" s="139">
        <v>0.01</v>
      </c>
      <c r="H2534" s="104"/>
      <c r="I2534" s="102" cm="1">
        <f t="array" ref="I2534">((_xlfn.XLOOKUP(B2534,'4. Material Balance Activities'!$C$478:$C$608,'4. Material Balance Activities'!$G$478:$G$608,NA,0,1)-_xlfn.XLOOKUP(B2534,'4. Material Balance Activities'!$C$478:$C$608,'4. Material Balance Activities'!$M$478:$M$608,NA,0,1))*G2534)*(1-F2534)</f>
        <v>3.1540500000000006E-2</v>
      </c>
      <c r="J2534" s="105" t="s">
        <v>214</v>
      </c>
      <c r="K2534" s="83" t="s">
        <v>214</v>
      </c>
      <c r="L2534" s="102" cm="1">
        <f t="array" ref="L2534">((_xlfn.XLOOKUP(B2534,'4. Material Balance Activities'!$C$478:$C$608,'4. Material Balance Activities'!$J$478:$J$608,NA,0,1)-_xlfn.XLOOKUP(B2534,'4. Material Balance Activities'!$C$478:$C$608,'4. Material Balance Activities'!$P$478:$P$608,NA,0,1))*G2534)*(1-F2534)</f>
        <v>1.2717943548387099E-4</v>
      </c>
      <c r="M2534" s="105" t="s">
        <v>214</v>
      </c>
      <c r="N2534" s="83" t="s">
        <v>214</v>
      </c>
    </row>
    <row r="2535" spans="1:14" x14ac:dyDescent="0.25">
      <c r="A2535" s="79" t="s">
        <v>406</v>
      </c>
      <c r="B2535" s="133" t="s">
        <v>243</v>
      </c>
      <c r="C2535" s="137" t="s">
        <v>431</v>
      </c>
      <c r="D2535" s="81" t="str">
        <f>IFERROR(IF(C2535="No CAS","",INDEX('DEQ Pollutant List'!$C$7:$C$611,MATCH('5. Pollutant Emissions - MB'!C2535,'DEQ Pollutant List'!$B$7:$B$611,0))),"")</f>
        <v>1,2,4-Trimethylbenzene</v>
      </c>
      <c r="E2535" s="115"/>
      <c r="F2535" s="138">
        <v>0</v>
      </c>
      <c r="G2535" s="139">
        <v>6.3E-2</v>
      </c>
      <c r="H2535" s="104"/>
      <c r="I2535" s="102" cm="1">
        <f t="array" ref="I2535">((_xlfn.XLOOKUP(B2535,'4. Material Balance Activities'!$C$478:$C$608,'4. Material Balance Activities'!$G$478:$G$608,NA,0,1)-_xlfn.XLOOKUP(B2535,'4. Material Balance Activities'!$C$478:$C$608,'4. Material Balance Activities'!$M$478:$M$608,NA,0,1))*G2535)*(1-F2535)</f>
        <v>0.19870515000000002</v>
      </c>
      <c r="J2535" s="105" t="s">
        <v>214</v>
      </c>
      <c r="K2535" s="83" t="s">
        <v>214</v>
      </c>
      <c r="L2535" s="102" cm="1">
        <f t="array" ref="L2535">((_xlfn.XLOOKUP(B2535,'4. Material Balance Activities'!$C$478:$C$608,'4. Material Balance Activities'!$J$478:$J$608,NA,0,1)-_xlfn.XLOOKUP(B2535,'4. Material Balance Activities'!$C$478:$C$608,'4. Material Balance Activities'!$P$478:$P$608,NA,0,1))*G2535)*(1-F2535)</f>
        <v>8.0123044354838725E-4</v>
      </c>
      <c r="M2535" s="105" t="s">
        <v>214</v>
      </c>
      <c r="N2535" s="83" t="s">
        <v>214</v>
      </c>
    </row>
    <row r="2536" spans="1:14" x14ac:dyDescent="0.25">
      <c r="A2536" s="79" t="s">
        <v>406</v>
      </c>
      <c r="B2536" s="133" t="s">
        <v>244</v>
      </c>
      <c r="C2536" s="137" t="s">
        <v>432</v>
      </c>
      <c r="D2536" s="81" t="str">
        <f>IFERROR(IF(C2536="No CAS","",INDEX('DEQ Pollutant List'!$C$7:$C$611,MATCH('5. Pollutant Emissions - MB'!C2536,'DEQ Pollutant List'!$B$7:$B$611,0))),"")</f>
        <v>Propylene glycol monomethyl ether acetate</v>
      </c>
      <c r="E2536" s="115"/>
      <c r="F2536" s="138">
        <v>0</v>
      </c>
      <c r="G2536" s="139">
        <v>0.20569999999999999</v>
      </c>
      <c r="H2536" s="104"/>
      <c r="I2536" s="102" cm="1">
        <f t="array" ref="I2536">((_xlfn.XLOOKUP(B2536,'4. Material Balance Activities'!$C$478:$C$608,'4. Material Balance Activities'!$G$478:$G$608,NA,0,1)-_xlfn.XLOOKUP(B2536,'4. Material Balance Activities'!$C$478:$C$608,'4. Material Balance Activities'!$M$478:$M$608,NA,0,1))*G2536)*(1-F2536)</f>
        <v>1.5015277199999999</v>
      </c>
      <c r="J2536" s="105" t="s">
        <v>214</v>
      </c>
      <c r="K2536" s="83" t="s">
        <v>214</v>
      </c>
      <c r="L2536" s="102" cm="1">
        <f t="array" ref="L2536">((_xlfn.XLOOKUP(B2536,'4. Material Balance Activities'!$C$478:$C$608,'4. Material Balance Activities'!$J$478:$J$608,NA,0,1)-_xlfn.XLOOKUP(B2536,'4. Material Balance Activities'!$C$478:$C$608,'4. Material Balance Activities'!$P$478:$P$608,NA,0,1))*G2536)*(1-F2536)</f>
        <v>6.0545472580645163E-3</v>
      </c>
      <c r="M2536" s="105" t="s">
        <v>214</v>
      </c>
      <c r="N2536" s="83" t="s">
        <v>214</v>
      </c>
    </row>
    <row r="2537" spans="1:14" x14ac:dyDescent="0.25">
      <c r="A2537" s="79" t="s">
        <v>406</v>
      </c>
      <c r="B2537" s="133" t="s">
        <v>244</v>
      </c>
      <c r="C2537" s="137" t="s">
        <v>425</v>
      </c>
      <c r="D2537" s="81" t="str">
        <f>IFERROR(IF(C2537="No CAS","",INDEX('DEQ Pollutant List'!$C$7:$C$611,MATCH('5. Pollutant Emissions - MB'!C2537,'DEQ Pollutant List'!$B$7:$B$611,0))),"")</f>
        <v>2-Butanone (methyl ethyl ketone)</v>
      </c>
      <c r="E2537" s="115"/>
      <c r="F2537" s="138">
        <v>0</v>
      </c>
      <c r="G2537" s="139">
        <v>0.77510000000000001</v>
      </c>
      <c r="H2537" s="104"/>
      <c r="I2537" s="102" cm="1">
        <f t="array" ref="I2537">((_xlfn.XLOOKUP(B2537,'4. Material Balance Activities'!$C$478:$C$608,'4. Material Balance Activities'!$G$478:$G$608,NA,0,1)-_xlfn.XLOOKUP(B2537,'4. Material Balance Activities'!$C$478:$C$608,'4. Material Balance Activities'!$M$478:$M$608,NA,0,1))*G2537)*(1-F2537)</f>
        <v>5.6579199600000001</v>
      </c>
      <c r="J2537" s="105" t="s">
        <v>214</v>
      </c>
      <c r="K2537" s="83" t="s">
        <v>214</v>
      </c>
      <c r="L2537" s="102" cm="1">
        <f t="array" ref="L2537">((_xlfn.XLOOKUP(B2537,'4. Material Balance Activities'!$C$478:$C$608,'4. Material Balance Activities'!$J$478:$J$608,NA,0,1)-_xlfn.XLOOKUP(B2537,'4. Material Balance Activities'!$C$478:$C$608,'4. Material Balance Activities'!$P$478:$P$608,NA,0,1))*G2537)*(1-F2537)</f>
        <v>2.2814193387096775E-2</v>
      </c>
      <c r="M2537" s="105" t="s">
        <v>214</v>
      </c>
      <c r="N2537" s="83" t="s">
        <v>214</v>
      </c>
    </row>
    <row r="2538" spans="1:14" x14ac:dyDescent="0.25">
      <c r="A2538" s="79" t="s">
        <v>406</v>
      </c>
      <c r="B2538" s="133" t="s">
        <v>245</v>
      </c>
      <c r="C2538" s="137" t="s">
        <v>438</v>
      </c>
      <c r="D2538" s="81" t="s">
        <v>439</v>
      </c>
      <c r="E2538" s="115"/>
      <c r="F2538" s="138">
        <v>0</v>
      </c>
      <c r="G2538" s="139">
        <v>0.01</v>
      </c>
      <c r="H2538" s="104"/>
      <c r="I2538" s="102" cm="1">
        <f t="array" ref="I2538">((_xlfn.XLOOKUP(B2538,'4. Material Balance Activities'!$C$478:$C$608,'4. Material Balance Activities'!$G$478:$G$608,NA,0,1)-_xlfn.XLOOKUP(B2538,'4. Material Balance Activities'!$C$478:$C$608,'4. Material Balance Activities'!$M$478:$M$608,NA,0,1))*G2538)*(1-F2538)</f>
        <v>9.4944000000000014E-2</v>
      </c>
      <c r="J2538" s="105" t="s">
        <v>214</v>
      </c>
      <c r="K2538" s="83" t="s">
        <v>214</v>
      </c>
      <c r="L2538" s="102" cm="1">
        <f t="array" ref="L2538">((_xlfn.XLOOKUP(B2538,'4. Material Balance Activities'!$C$478:$C$608,'4. Material Balance Activities'!$J$478:$J$608,NA,0,1)-_xlfn.XLOOKUP(B2538,'4. Material Balance Activities'!$C$478:$C$608,'4. Material Balance Activities'!$P$478:$P$608,NA,0,1))*G2538)*(1-F2538)</f>
        <v>3.8283870967741941E-4</v>
      </c>
      <c r="M2538" s="105" t="s">
        <v>214</v>
      </c>
      <c r="N2538" s="83" t="s">
        <v>214</v>
      </c>
    </row>
    <row r="2539" spans="1:14" x14ac:dyDescent="0.25">
      <c r="A2539" s="79" t="s">
        <v>406</v>
      </c>
      <c r="B2539" s="133" t="s">
        <v>245</v>
      </c>
      <c r="C2539" s="137" t="s">
        <v>179</v>
      </c>
      <c r="D2539" s="81" t="str">
        <f>IFERROR(IF(C2539="No CAS","",INDEX('DEQ Pollutant List'!$C$7:$C$611,MATCH('5. Pollutant Emissions - MB'!C2539,'DEQ Pollutant List'!$B$7:$B$611,0))),"")</f>
        <v>Cobalt and compounds</v>
      </c>
      <c r="E2539" s="115"/>
      <c r="F2539" s="138">
        <f>1-(1-0.75)*(1-0.992)</f>
        <v>0.998</v>
      </c>
      <c r="G2539" s="139">
        <v>1E-3</v>
      </c>
      <c r="H2539" s="104" t="s">
        <v>421</v>
      </c>
      <c r="I2539" s="102" cm="1">
        <f t="array" ref="I2539">((_xlfn.XLOOKUP(B2539,'4. Material Balance Activities'!$C$478:$C$608,'4. Material Balance Activities'!$G$478:$G$608,NA,0,1)-_xlfn.XLOOKUP(B2539,'4. Material Balance Activities'!$C$478:$C$608,'4. Material Balance Activities'!$M$478:$M$608,NA,0,1))*G2539)*(1-F2539)</f>
        <v>1.8988800000000017E-5</v>
      </c>
      <c r="J2539" s="105" t="s">
        <v>214</v>
      </c>
      <c r="K2539" s="83" t="s">
        <v>214</v>
      </c>
      <c r="L2539" s="102" cm="1">
        <f t="array" ref="L2539">((_xlfn.XLOOKUP(B2539,'4. Material Balance Activities'!$C$478:$C$608,'4. Material Balance Activities'!$J$478:$J$608,NA,0,1)-_xlfn.XLOOKUP(B2539,'4. Material Balance Activities'!$C$478:$C$608,'4. Material Balance Activities'!$P$478:$P$608,NA,0,1))*G2539)*(1-F2539)</f>
        <v>7.6567741935483941E-8</v>
      </c>
      <c r="M2539" s="105" t="s">
        <v>214</v>
      </c>
      <c r="N2539" s="83" t="s">
        <v>214</v>
      </c>
    </row>
    <row r="2540" spans="1:14" x14ac:dyDescent="0.25">
      <c r="A2540" s="79" t="s">
        <v>406</v>
      </c>
      <c r="B2540" s="133" t="s">
        <v>246</v>
      </c>
      <c r="C2540" s="137" t="s">
        <v>438</v>
      </c>
      <c r="D2540" s="81" t="s">
        <v>439</v>
      </c>
      <c r="E2540" s="115"/>
      <c r="F2540" s="138">
        <v>0</v>
      </c>
      <c r="G2540" s="139">
        <v>0.01</v>
      </c>
      <c r="H2540" s="104"/>
      <c r="I2540" s="102" cm="1">
        <f t="array" ref="I2540">((_xlfn.XLOOKUP(B2540,'4. Material Balance Activities'!$C$478:$C$608,'4. Material Balance Activities'!$G$478:$G$608,NA,0,1)-_xlfn.XLOOKUP(B2540,'4. Material Balance Activities'!$C$478:$C$608,'4. Material Balance Activities'!$M$478:$M$608,NA,0,1))*G2540)*(1-F2540)</f>
        <v>0.514795</v>
      </c>
      <c r="J2540" s="105" t="s">
        <v>214</v>
      </c>
      <c r="K2540" s="83" t="s">
        <v>214</v>
      </c>
      <c r="L2540" s="102" cm="1">
        <f t="array" ref="L2540">((_xlfn.XLOOKUP(B2540,'4. Material Balance Activities'!$C$478:$C$608,'4. Material Balance Activities'!$J$478:$J$608,NA,0,1)-_xlfn.XLOOKUP(B2540,'4. Material Balance Activities'!$C$478:$C$608,'4. Material Balance Activities'!$P$478:$P$608,NA,0,1))*G2540)*(1-F2540)</f>
        <v>2.0757862903225807E-3</v>
      </c>
      <c r="M2540" s="105" t="s">
        <v>214</v>
      </c>
      <c r="N2540" s="83" t="s">
        <v>214</v>
      </c>
    </row>
    <row r="2541" spans="1:14" x14ac:dyDescent="0.25">
      <c r="A2541" s="79" t="s">
        <v>406</v>
      </c>
      <c r="B2541" s="133" t="s">
        <v>246</v>
      </c>
      <c r="C2541" s="137" t="s">
        <v>432</v>
      </c>
      <c r="D2541" s="81" t="str">
        <f>IFERROR(IF(C2541="No CAS","",INDEX('DEQ Pollutant List'!$C$7:$C$611,MATCH('5. Pollutant Emissions - MB'!C2541,'DEQ Pollutant List'!$B$7:$B$611,0))),"")</f>
        <v>Propylene glycol monomethyl ether acetate</v>
      </c>
      <c r="E2541" s="115"/>
      <c r="F2541" s="138">
        <v>0</v>
      </c>
      <c r="G2541" s="139">
        <v>0.02</v>
      </c>
      <c r="H2541" s="104"/>
      <c r="I2541" s="102" cm="1">
        <f t="array" ref="I2541">((_xlfn.XLOOKUP(B2541,'4. Material Balance Activities'!$C$478:$C$608,'4. Material Balance Activities'!$G$478:$G$608,NA,0,1)-_xlfn.XLOOKUP(B2541,'4. Material Balance Activities'!$C$478:$C$608,'4. Material Balance Activities'!$M$478:$M$608,NA,0,1))*G2541)*(1-F2541)</f>
        <v>1.02959</v>
      </c>
      <c r="J2541" s="105" t="s">
        <v>214</v>
      </c>
      <c r="K2541" s="83" t="s">
        <v>214</v>
      </c>
      <c r="L2541" s="102" cm="1">
        <f t="array" ref="L2541">((_xlfn.XLOOKUP(B2541,'4. Material Balance Activities'!$C$478:$C$608,'4. Material Balance Activities'!$J$478:$J$608,NA,0,1)-_xlfn.XLOOKUP(B2541,'4. Material Balance Activities'!$C$478:$C$608,'4. Material Balance Activities'!$P$478:$P$608,NA,0,1))*G2541)*(1-F2541)</f>
        <v>4.1515725806451614E-3</v>
      </c>
      <c r="M2541" s="105" t="s">
        <v>214</v>
      </c>
      <c r="N2541" s="83" t="s">
        <v>214</v>
      </c>
    </row>
    <row r="2542" spans="1:14" x14ac:dyDescent="0.25">
      <c r="A2542" s="79" t="s">
        <v>406</v>
      </c>
      <c r="B2542" s="133" t="s">
        <v>247</v>
      </c>
      <c r="C2542" s="137" t="s">
        <v>432</v>
      </c>
      <c r="D2542" s="81" t="str">
        <f>IFERROR(IF(C2542="No CAS","",INDEX('DEQ Pollutant List'!$C$7:$C$611,MATCH('5. Pollutant Emissions - MB'!C2542,'DEQ Pollutant List'!$B$7:$B$611,0))),"")</f>
        <v>Propylene glycol monomethyl ether acetate</v>
      </c>
      <c r="E2542" s="115"/>
      <c r="F2542" s="138">
        <v>0</v>
      </c>
      <c r="G2542" s="139">
        <v>0.01</v>
      </c>
      <c r="H2542" s="104"/>
      <c r="I2542" s="102" cm="1">
        <f t="array" ref="I2542">((_xlfn.XLOOKUP(B2542,'4. Material Balance Activities'!$C$478:$C$608,'4. Material Balance Activities'!$G$478:$G$608,NA,0,1)-_xlfn.XLOOKUP(B2542,'4. Material Balance Activities'!$C$478:$C$608,'4. Material Balance Activities'!$M$478:$M$608,NA,0,1))*G2542)*(1-F2542)</f>
        <v>0.21014500000000003</v>
      </c>
      <c r="J2542" s="105" t="s">
        <v>214</v>
      </c>
      <c r="K2542" s="83" t="s">
        <v>214</v>
      </c>
      <c r="L2542" s="102" cm="1">
        <f t="array" ref="L2542">((_xlfn.XLOOKUP(B2542,'4. Material Balance Activities'!$C$478:$C$608,'4. Material Balance Activities'!$J$478:$J$608,NA,0,1)-_xlfn.XLOOKUP(B2542,'4. Material Balance Activities'!$C$478:$C$608,'4. Material Balance Activities'!$P$478:$P$608,NA,0,1))*G2542)*(1-F2542)</f>
        <v>8.4735887096774193E-4</v>
      </c>
      <c r="M2542" s="105" t="s">
        <v>214</v>
      </c>
      <c r="N2542" s="83" t="s">
        <v>214</v>
      </c>
    </row>
    <row r="2543" spans="1:14" x14ac:dyDescent="0.25">
      <c r="A2543" s="79" t="s">
        <v>406</v>
      </c>
      <c r="B2543" s="133" t="s">
        <v>247</v>
      </c>
      <c r="C2543" s="137" t="s">
        <v>438</v>
      </c>
      <c r="D2543" s="81" t="s">
        <v>439</v>
      </c>
      <c r="E2543" s="115"/>
      <c r="F2543" s="138">
        <v>0</v>
      </c>
      <c r="G2543" s="139">
        <v>0.01</v>
      </c>
      <c r="H2543" s="104"/>
      <c r="I2543" s="102" cm="1">
        <f t="array" ref="I2543">((_xlfn.XLOOKUP(B2543,'4. Material Balance Activities'!$C$478:$C$608,'4. Material Balance Activities'!$G$478:$G$608,NA,0,1)-_xlfn.XLOOKUP(B2543,'4. Material Balance Activities'!$C$478:$C$608,'4. Material Balance Activities'!$M$478:$M$608,NA,0,1))*G2543)*(1-F2543)</f>
        <v>0.21014500000000003</v>
      </c>
      <c r="J2543" s="105" t="s">
        <v>214</v>
      </c>
      <c r="K2543" s="83" t="s">
        <v>214</v>
      </c>
      <c r="L2543" s="102" cm="1">
        <f t="array" ref="L2543">((_xlfn.XLOOKUP(B2543,'4. Material Balance Activities'!$C$478:$C$608,'4. Material Balance Activities'!$J$478:$J$608,NA,0,1)-_xlfn.XLOOKUP(B2543,'4. Material Balance Activities'!$C$478:$C$608,'4. Material Balance Activities'!$P$478:$P$608,NA,0,1))*G2543)*(1-F2543)</f>
        <v>8.4735887096774193E-4</v>
      </c>
      <c r="M2543" s="105" t="s">
        <v>214</v>
      </c>
      <c r="N2543" s="83" t="s">
        <v>214</v>
      </c>
    </row>
    <row r="2544" spans="1:14" x14ac:dyDescent="0.25">
      <c r="A2544" s="79" t="s">
        <v>406</v>
      </c>
      <c r="B2544" s="133" t="s">
        <v>247</v>
      </c>
      <c r="C2544" s="137" t="s">
        <v>179</v>
      </c>
      <c r="D2544" s="81" t="str">
        <f>IFERROR(IF(C2544="No CAS","",INDEX('DEQ Pollutant List'!$C$7:$C$611,MATCH('5. Pollutant Emissions - MB'!C2544,'DEQ Pollutant List'!$B$7:$B$611,0))),"")</f>
        <v>Cobalt and compounds</v>
      </c>
      <c r="E2544" s="115"/>
      <c r="F2544" s="138">
        <f>1-(1-0.75)*(1-0.992)</f>
        <v>0.998</v>
      </c>
      <c r="G2544" s="139">
        <v>1E-3</v>
      </c>
      <c r="H2544" s="104" t="s">
        <v>421</v>
      </c>
      <c r="I2544" s="102" cm="1">
        <f t="array" ref="I2544">((_xlfn.XLOOKUP(B2544,'4. Material Balance Activities'!$C$478:$C$608,'4. Material Balance Activities'!$G$478:$G$608,NA,0,1)-_xlfn.XLOOKUP(B2544,'4. Material Balance Activities'!$C$478:$C$608,'4. Material Balance Activities'!$M$478:$M$608,NA,0,1))*G2544)*(1-F2544)</f>
        <v>4.2029000000000041E-5</v>
      </c>
      <c r="J2544" s="105" t="s">
        <v>214</v>
      </c>
      <c r="K2544" s="83" t="s">
        <v>214</v>
      </c>
      <c r="L2544" s="102" cm="1">
        <f t="array" ref="L2544">((_xlfn.XLOOKUP(B2544,'4. Material Balance Activities'!$C$478:$C$608,'4. Material Balance Activities'!$J$478:$J$608,NA,0,1)-_xlfn.XLOOKUP(B2544,'4. Material Balance Activities'!$C$478:$C$608,'4. Material Balance Activities'!$P$478:$P$608,NA,0,1))*G2544)*(1-F2544)</f>
        <v>1.6947177419354854E-7</v>
      </c>
      <c r="M2544" s="105" t="s">
        <v>214</v>
      </c>
      <c r="N2544" s="83" t="s">
        <v>214</v>
      </c>
    </row>
    <row r="2545" spans="1:14" x14ac:dyDescent="0.25">
      <c r="A2545" s="79" t="s">
        <v>406</v>
      </c>
      <c r="B2545" s="133" t="s">
        <v>248</v>
      </c>
      <c r="C2545" s="137" t="s">
        <v>438</v>
      </c>
      <c r="D2545" s="81" t="s">
        <v>439</v>
      </c>
      <c r="E2545" s="115"/>
      <c r="F2545" s="138">
        <v>0</v>
      </c>
      <c r="G2545" s="139">
        <v>0.01</v>
      </c>
      <c r="H2545" s="104"/>
      <c r="I2545" s="102" cm="1">
        <f t="array" ref="I2545">((_xlfn.XLOOKUP(B2545,'4. Material Balance Activities'!$C$478:$C$608,'4. Material Balance Activities'!$G$478:$G$608,NA,0,1)-_xlfn.XLOOKUP(B2545,'4. Material Balance Activities'!$C$478:$C$608,'4. Material Balance Activities'!$M$478:$M$608,NA,0,1))*G2545)*(1-F2545)</f>
        <v>7.9580000000000012E-2</v>
      </c>
      <c r="J2545" s="105" t="s">
        <v>214</v>
      </c>
      <c r="K2545" s="83" t="s">
        <v>214</v>
      </c>
      <c r="L2545" s="102" cm="1">
        <f t="array" ref="L2545">((_xlfn.XLOOKUP(B2545,'4. Material Balance Activities'!$C$478:$C$608,'4. Material Balance Activities'!$J$478:$J$608,NA,0,1)-_xlfn.XLOOKUP(B2545,'4. Material Balance Activities'!$C$478:$C$608,'4. Material Balance Activities'!$P$478:$P$608,NA,0,1))*G2545)*(1-F2545)</f>
        <v>3.2088709677419359E-4</v>
      </c>
      <c r="M2545" s="105" t="s">
        <v>214</v>
      </c>
      <c r="N2545" s="83" t="s">
        <v>214</v>
      </c>
    </row>
    <row r="2546" spans="1:14" x14ac:dyDescent="0.25">
      <c r="A2546" s="79" t="s">
        <v>406</v>
      </c>
      <c r="B2546" s="133" t="s">
        <v>248</v>
      </c>
      <c r="C2546" s="137" t="s">
        <v>432</v>
      </c>
      <c r="D2546" s="81" t="str">
        <f>IFERROR(IF(C2546="No CAS","",INDEX('DEQ Pollutant List'!$C$7:$C$611,MATCH('5. Pollutant Emissions - MB'!C2546,'DEQ Pollutant List'!$B$7:$B$611,0))),"")</f>
        <v>Propylene glycol monomethyl ether acetate</v>
      </c>
      <c r="E2546" s="115"/>
      <c r="F2546" s="138">
        <v>0</v>
      </c>
      <c r="G2546" s="139">
        <v>0.02</v>
      </c>
      <c r="H2546" s="104"/>
      <c r="I2546" s="102" cm="1">
        <f t="array" ref="I2546">((_xlfn.XLOOKUP(B2546,'4. Material Balance Activities'!$C$478:$C$608,'4. Material Balance Activities'!$G$478:$G$608,NA,0,1)-_xlfn.XLOOKUP(B2546,'4. Material Balance Activities'!$C$478:$C$608,'4. Material Balance Activities'!$M$478:$M$608,NA,0,1))*G2546)*(1-F2546)</f>
        <v>0.15916000000000002</v>
      </c>
      <c r="J2546" s="105" t="s">
        <v>214</v>
      </c>
      <c r="K2546" s="83" t="s">
        <v>214</v>
      </c>
      <c r="L2546" s="102" cm="1">
        <f t="array" ref="L2546">((_xlfn.XLOOKUP(B2546,'4. Material Balance Activities'!$C$478:$C$608,'4. Material Balance Activities'!$J$478:$J$608,NA,0,1)-_xlfn.XLOOKUP(B2546,'4. Material Balance Activities'!$C$478:$C$608,'4. Material Balance Activities'!$P$478:$P$608,NA,0,1))*G2546)*(1-F2546)</f>
        <v>6.4177419354838718E-4</v>
      </c>
      <c r="M2546" s="105" t="s">
        <v>214</v>
      </c>
      <c r="N2546" s="83" t="s">
        <v>214</v>
      </c>
    </row>
    <row r="2547" spans="1:14" x14ac:dyDescent="0.25">
      <c r="A2547" s="79" t="s">
        <v>406</v>
      </c>
      <c r="B2547" s="133" t="s">
        <v>249</v>
      </c>
      <c r="C2547" s="137" t="s">
        <v>438</v>
      </c>
      <c r="D2547" s="81" t="s">
        <v>439</v>
      </c>
      <c r="E2547" s="115"/>
      <c r="F2547" s="138">
        <v>0</v>
      </c>
      <c r="G2547" s="139">
        <v>0.01</v>
      </c>
      <c r="H2547" s="104"/>
      <c r="I2547" s="102" cm="1">
        <f t="array" ref="I2547">((_xlfn.XLOOKUP(B2547,'4. Material Balance Activities'!$C$478:$C$608,'4. Material Balance Activities'!$G$478:$G$608,NA,0,1)-_xlfn.XLOOKUP(B2547,'4. Material Balance Activities'!$C$478:$C$608,'4. Material Balance Activities'!$M$478:$M$608,NA,0,1))*G2547)*(1-F2547)</f>
        <v>8.5875000000000007E-2</v>
      </c>
      <c r="J2547" s="105" t="s">
        <v>214</v>
      </c>
      <c r="K2547" s="83" t="s">
        <v>214</v>
      </c>
      <c r="L2547" s="102" cm="1">
        <f t="array" ref="L2547">((_xlfn.XLOOKUP(B2547,'4. Material Balance Activities'!$C$478:$C$608,'4. Material Balance Activities'!$J$478:$J$608,NA,0,1)-_xlfn.XLOOKUP(B2547,'4. Material Balance Activities'!$C$478:$C$608,'4. Material Balance Activities'!$P$478:$P$608,NA,0,1))*G2547)*(1-F2547)</f>
        <v>3.462701612903226E-4</v>
      </c>
      <c r="M2547" s="105" t="s">
        <v>214</v>
      </c>
      <c r="N2547" s="83" t="s">
        <v>214</v>
      </c>
    </row>
    <row r="2548" spans="1:14" x14ac:dyDescent="0.25">
      <c r="A2548" s="79" t="s">
        <v>406</v>
      </c>
      <c r="B2548" s="133" t="s">
        <v>249</v>
      </c>
      <c r="C2548" s="137" t="s">
        <v>432</v>
      </c>
      <c r="D2548" s="81" t="str">
        <f>IFERROR(IF(C2548="No CAS","",INDEX('DEQ Pollutant List'!$C$7:$C$611,MATCH('5. Pollutant Emissions - MB'!C2548,'DEQ Pollutant List'!$B$7:$B$611,0))),"")</f>
        <v>Propylene glycol monomethyl ether acetate</v>
      </c>
      <c r="E2548" s="115"/>
      <c r="F2548" s="138">
        <v>0</v>
      </c>
      <c r="G2548" s="139">
        <v>0.03</v>
      </c>
      <c r="H2548" s="104"/>
      <c r="I2548" s="102" cm="1">
        <f t="array" ref="I2548">((_xlfn.XLOOKUP(B2548,'4. Material Balance Activities'!$C$478:$C$608,'4. Material Balance Activities'!$G$478:$G$608,NA,0,1)-_xlfn.XLOOKUP(B2548,'4. Material Balance Activities'!$C$478:$C$608,'4. Material Balance Activities'!$M$478:$M$608,NA,0,1))*G2548)*(1-F2548)</f>
        <v>0.25762499999999999</v>
      </c>
      <c r="J2548" s="105" t="s">
        <v>214</v>
      </c>
      <c r="K2548" s="83" t="s">
        <v>214</v>
      </c>
      <c r="L2548" s="102" cm="1">
        <f t="array" ref="L2548">((_xlfn.XLOOKUP(B2548,'4. Material Balance Activities'!$C$478:$C$608,'4. Material Balance Activities'!$J$478:$J$608,NA,0,1)-_xlfn.XLOOKUP(B2548,'4. Material Balance Activities'!$C$478:$C$608,'4. Material Balance Activities'!$P$478:$P$608,NA,0,1))*G2548)*(1-F2548)</f>
        <v>1.0388104838709679E-3</v>
      </c>
      <c r="M2548" s="105" t="s">
        <v>214</v>
      </c>
      <c r="N2548" s="83" t="s">
        <v>214</v>
      </c>
    </row>
    <row r="2549" spans="1:14" x14ac:dyDescent="0.25">
      <c r="A2549" s="79" t="s">
        <v>406</v>
      </c>
      <c r="B2549" s="133" t="s">
        <v>250</v>
      </c>
      <c r="C2549" s="137" t="s">
        <v>438</v>
      </c>
      <c r="D2549" s="81" t="s">
        <v>439</v>
      </c>
      <c r="E2549" s="115"/>
      <c r="F2549" s="138">
        <v>0</v>
      </c>
      <c r="G2549" s="139">
        <v>0.01</v>
      </c>
      <c r="H2549" s="104"/>
      <c r="I2549" s="102" cm="1">
        <f t="array" ref="I2549">((_xlfn.XLOOKUP(B2549,'4. Material Balance Activities'!$C$478:$C$608,'4. Material Balance Activities'!$G$478:$G$608,NA,0,1)-_xlfn.XLOOKUP(B2549,'4. Material Balance Activities'!$C$478:$C$608,'4. Material Balance Activities'!$M$478:$M$608,NA,0,1))*G2549)*(1-F2549)</f>
        <v>0.11231999999999999</v>
      </c>
      <c r="J2549" s="105" t="s">
        <v>214</v>
      </c>
      <c r="K2549" s="83" t="s">
        <v>214</v>
      </c>
      <c r="L2549" s="102" cm="1">
        <f t="array" ref="L2549">((_xlfn.XLOOKUP(B2549,'4. Material Balance Activities'!$C$478:$C$608,'4. Material Balance Activities'!$J$478:$J$608,NA,0,1)-_xlfn.XLOOKUP(B2549,'4. Material Balance Activities'!$C$478:$C$608,'4. Material Balance Activities'!$P$478:$P$608,NA,0,1))*G2549)*(1-F2549)</f>
        <v>4.529032258064516E-4</v>
      </c>
      <c r="M2549" s="105" t="s">
        <v>214</v>
      </c>
      <c r="N2549" s="83" t="s">
        <v>214</v>
      </c>
    </row>
    <row r="2550" spans="1:14" x14ac:dyDescent="0.25">
      <c r="A2550" s="79" t="s">
        <v>406</v>
      </c>
      <c r="B2550" s="133" t="s">
        <v>250</v>
      </c>
      <c r="C2550" s="137" t="s">
        <v>181</v>
      </c>
      <c r="D2550" s="81" t="str">
        <f>IFERROR(IF(C2550="No CAS","",INDEX('DEQ Pollutant List'!$C$7:$C$611,MATCH('5. Pollutant Emissions - MB'!C2550,'DEQ Pollutant List'!$B$7:$B$611,0))),"")</f>
        <v>Ethyl benzene</v>
      </c>
      <c r="E2550" s="115"/>
      <c r="F2550" s="138">
        <v>0</v>
      </c>
      <c r="G2550" s="139">
        <v>1E-3</v>
      </c>
      <c r="H2550" s="104"/>
      <c r="I2550" s="102" cm="1">
        <f t="array" ref="I2550">((_xlfn.XLOOKUP(B2550,'4. Material Balance Activities'!$C$478:$C$608,'4. Material Balance Activities'!$G$478:$G$608,NA,0,1)-_xlfn.XLOOKUP(B2550,'4. Material Balance Activities'!$C$478:$C$608,'4. Material Balance Activities'!$M$478:$M$608,NA,0,1))*G2550)*(1-F2550)</f>
        <v>1.1231999999999999E-2</v>
      </c>
      <c r="J2550" s="105" t="s">
        <v>214</v>
      </c>
      <c r="K2550" s="83" t="s">
        <v>214</v>
      </c>
      <c r="L2550" s="102" cm="1">
        <f t="array" ref="L2550">((_xlfn.XLOOKUP(B2550,'4. Material Balance Activities'!$C$478:$C$608,'4. Material Balance Activities'!$J$478:$J$608,NA,0,1)-_xlfn.XLOOKUP(B2550,'4. Material Balance Activities'!$C$478:$C$608,'4. Material Balance Activities'!$P$478:$P$608,NA,0,1))*G2550)*(1-F2550)</f>
        <v>4.529032258064516E-5</v>
      </c>
      <c r="M2550" s="105" t="s">
        <v>214</v>
      </c>
      <c r="N2550" s="83" t="s">
        <v>214</v>
      </c>
    </row>
    <row r="2551" spans="1:14" x14ac:dyDescent="0.25">
      <c r="A2551" s="79" t="s">
        <v>406</v>
      </c>
      <c r="B2551" s="133" t="s">
        <v>250</v>
      </c>
      <c r="C2551" s="137" t="s">
        <v>432</v>
      </c>
      <c r="D2551" s="81" t="str">
        <f>IFERROR(IF(C2551="No CAS","",INDEX('DEQ Pollutant List'!$C$7:$C$611,MATCH('5. Pollutant Emissions - MB'!C2551,'DEQ Pollutant List'!$B$7:$B$611,0))),"")</f>
        <v>Propylene glycol monomethyl ether acetate</v>
      </c>
      <c r="E2551" s="115"/>
      <c r="F2551" s="138">
        <v>0</v>
      </c>
      <c r="G2551" s="139">
        <v>0.02</v>
      </c>
      <c r="H2551" s="104"/>
      <c r="I2551" s="102" cm="1">
        <f t="array" ref="I2551">((_xlfn.XLOOKUP(B2551,'4. Material Balance Activities'!$C$478:$C$608,'4. Material Balance Activities'!$G$478:$G$608,NA,0,1)-_xlfn.XLOOKUP(B2551,'4. Material Balance Activities'!$C$478:$C$608,'4. Material Balance Activities'!$M$478:$M$608,NA,0,1))*G2551)*(1-F2551)</f>
        <v>0.22463999999999998</v>
      </c>
      <c r="J2551" s="105" t="s">
        <v>214</v>
      </c>
      <c r="K2551" s="83" t="s">
        <v>214</v>
      </c>
      <c r="L2551" s="102" cm="1">
        <f t="array" ref="L2551">((_xlfn.XLOOKUP(B2551,'4. Material Balance Activities'!$C$478:$C$608,'4. Material Balance Activities'!$J$478:$J$608,NA,0,1)-_xlfn.XLOOKUP(B2551,'4. Material Balance Activities'!$C$478:$C$608,'4. Material Balance Activities'!$P$478:$P$608,NA,0,1))*G2551)*(1-F2551)</f>
        <v>9.0580645161290321E-4</v>
      </c>
      <c r="M2551" s="105" t="s">
        <v>214</v>
      </c>
      <c r="N2551" s="83" t="s">
        <v>214</v>
      </c>
    </row>
    <row r="2552" spans="1:14" x14ac:dyDescent="0.25">
      <c r="A2552" s="79" t="s">
        <v>406</v>
      </c>
      <c r="B2552" s="133" t="s">
        <v>250</v>
      </c>
      <c r="C2552" s="137" t="s">
        <v>179</v>
      </c>
      <c r="D2552" s="81" t="str">
        <f>IFERROR(IF(C2552="No CAS","",INDEX('DEQ Pollutant List'!$C$7:$C$611,MATCH('5. Pollutant Emissions - MB'!C2552,'DEQ Pollutant List'!$B$7:$B$611,0))),"")</f>
        <v>Cobalt and compounds</v>
      </c>
      <c r="E2552" s="115"/>
      <c r="F2552" s="138">
        <f>1-(1-0.75)*(1-0.992)</f>
        <v>0.998</v>
      </c>
      <c r="G2552" s="139">
        <v>1E-3</v>
      </c>
      <c r="H2552" s="104" t="s">
        <v>421</v>
      </c>
      <c r="I2552" s="102" cm="1">
        <f t="array" ref="I2552">((_xlfn.XLOOKUP(B2552,'4. Material Balance Activities'!$C$478:$C$608,'4. Material Balance Activities'!$G$478:$G$608,NA,0,1)-_xlfn.XLOOKUP(B2552,'4. Material Balance Activities'!$C$478:$C$608,'4. Material Balance Activities'!$M$478:$M$608,NA,0,1))*G2552)*(1-F2552)</f>
        <v>2.2464000000000017E-5</v>
      </c>
      <c r="J2552" s="105" t="s">
        <v>214</v>
      </c>
      <c r="K2552" s="83" t="s">
        <v>214</v>
      </c>
      <c r="L2552" s="102" cm="1">
        <f t="array" ref="L2552">((_xlfn.XLOOKUP(B2552,'4. Material Balance Activities'!$C$478:$C$608,'4. Material Balance Activities'!$J$478:$J$608,NA,0,1)-_xlfn.XLOOKUP(B2552,'4. Material Balance Activities'!$C$478:$C$608,'4. Material Balance Activities'!$P$478:$P$608,NA,0,1))*G2552)*(1-F2552)</f>
        <v>9.0580645161290404E-8</v>
      </c>
      <c r="M2552" s="105" t="s">
        <v>214</v>
      </c>
      <c r="N2552" s="83" t="s">
        <v>214</v>
      </c>
    </row>
    <row r="2553" spans="1:14" x14ac:dyDescent="0.25">
      <c r="A2553" s="79" t="s">
        <v>406</v>
      </c>
      <c r="B2553" s="133" t="s">
        <v>251</v>
      </c>
      <c r="C2553" s="137" t="s">
        <v>438</v>
      </c>
      <c r="D2553" s="81" t="s">
        <v>439</v>
      </c>
      <c r="E2553" s="115"/>
      <c r="F2553" s="138">
        <v>0</v>
      </c>
      <c r="G2553" s="139">
        <v>0.01</v>
      </c>
      <c r="H2553" s="104"/>
      <c r="I2553" s="102" cm="1">
        <f t="array" ref="I2553">((_xlfn.XLOOKUP(B2553,'4. Material Balance Activities'!$C$478:$C$608,'4. Material Balance Activities'!$G$478:$G$608,NA,0,1)-_xlfn.XLOOKUP(B2553,'4. Material Balance Activities'!$C$478:$C$608,'4. Material Balance Activities'!$M$478:$M$608,NA,0,1))*G2553)*(1-F2553)</f>
        <v>0.10687600000000001</v>
      </c>
      <c r="J2553" s="105" t="s">
        <v>214</v>
      </c>
      <c r="K2553" s="83" t="s">
        <v>214</v>
      </c>
      <c r="L2553" s="102" cm="1">
        <f t="array" ref="L2553">((_xlfn.XLOOKUP(B2553,'4. Material Balance Activities'!$C$478:$C$608,'4. Material Balance Activities'!$J$478:$J$608,NA,0,1)-_xlfn.XLOOKUP(B2553,'4. Material Balance Activities'!$C$478:$C$608,'4. Material Balance Activities'!$P$478:$P$608,NA,0,1))*G2553)*(1-F2553)</f>
        <v>4.3095161290322584E-4</v>
      </c>
      <c r="M2553" s="105" t="s">
        <v>214</v>
      </c>
      <c r="N2553" s="83" t="s">
        <v>214</v>
      </c>
    </row>
    <row r="2554" spans="1:14" x14ac:dyDescent="0.25">
      <c r="A2554" s="79" t="s">
        <v>406</v>
      </c>
      <c r="B2554" s="133" t="s">
        <v>251</v>
      </c>
      <c r="C2554" s="137" t="s">
        <v>181</v>
      </c>
      <c r="D2554" s="81" t="str">
        <f>IFERROR(IF(C2554="No CAS","",INDEX('DEQ Pollutant List'!$C$7:$C$611,MATCH('5. Pollutant Emissions - MB'!C2554,'DEQ Pollutant List'!$B$7:$B$611,0))),"")</f>
        <v>Ethyl benzene</v>
      </c>
      <c r="E2554" s="115"/>
      <c r="F2554" s="138">
        <v>0</v>
      </c>
      <c r="G2554" s="139">
        <v>1E-3</v>
      </c>
      <c r="H2554" s="104"/>
      <c r="I2554" s="102" cm="1">
        <f t="array" ref="I2554">((_xlfn.XLOOKUP(B2554,'4. Material Balance Activities'!$C$478:$C$608,'4. Material Balance Activities'!$G$478:$G$608,NA,0,1)-_xlfn.XLOOKUP(B2554,'4. Material Balance Activities'!$C$478:$C$608,'4. Material Balance Activities'!$M$478:$M$608,NA,0,1))*G2554)*(1-F2554)</f>
        <v>1.0687600000000002E-2</v>
      </c>
      <c r="J2554" s="105" t="s">
        <v>214</v>
      </c>
      <c r="K2554" s="83" t="s">
        <v>214</v>
      </c>
      <c r="L2554" s="102" cm="1">
        <f t="array" ref="L2554">((_xlfn.XLOOKUP(B2554,'4. Material Balance Activities'!$C$478:$C$608,'4. Material Balance Activities'!$J$478:$J$608,NA,0,1)-_xlfn.XLOOKUP(B2554,'4. Material Balance Activities'!$C$478:$C$608,'4. Material Balance Activities'!$P$478:$P$608,NA,0,1))*G2554)*(1-F2554)</f>
        <v>4.3095161290322589E-5</v>
      </c>
      <c r="M2554" s="105" t="s">
        <v>214</v>
      </c>
      <c r="N2554" s="83" t="s">
        <v>214</v>
      </c>
    </row>
    <row r="2555" spans="1:14" x14ac:dyDescent="0.25">
      <c r="A2555" s="79" t="s">
        <v>406</v>
      </c>
      <c r="B2555" s="133" t="s">
        <v>251</v>
      </c>
      <c r="C2555" s="137" t="s">
        <v>432</v>
      </c>
      <c r="D2555" s="81" t="str">
        <f>IFERROR(IF(C2555="No CAS","",INDEX('DEQ Pollutant List'!$C$7:$C$611,MATCH('5. Pollutant Emissions - MB'!C2555,'DEQ Pollutant List'!$B$7:$B$611,0))),"")</f>
        <v>Propylene glycol monomethyl ether acetate</v>
      </c>
      <c r="E2555" s="115"/>
      <c r="F2555" s="138">
        <v>0</v>
      </c>
      <c r="G2555" s="139">
        <v>0.01</v>
      </c>
      <c r="H2555" s="104"/>
      <c r="I2555" s="102" cm="1">
        <f t="array" ref="I2555">((_xlfn.XLOOKUP(B2555,'4. Material Balance Activities'!$C$478:$C$608,'4. Material Balance Activities'!$G$478:$G$608,NA,0,1)-_xlfn.XLOOKUP(B2555,'4. Material Balance Activities'!$C$478:$C$608,'4. Material Balance Activities'!$M$478:$M$608,NA,0,1))*G2555)*(1-F2555)</f>
        <v>0.10687600000000001</v>
      </c>
      <c r="J2555" s="105" t="s">
        <v>214</v>
      </c>
      <c r="K2555" s="83" t="s">
        <v>214</v>
      </c>
      <c r="L2555" s="102" cm="1">
        <f t="array" ref="L2555">((_xlfn.XLOOKUP(B2555,'4. Material Balance Activities'!$C$478:$C$608,'4. Material Balance Activities'!$J$478:$J$608,NA,0,1)-_xlfn.XLOOKUP(B2555,'4. Material Balance Activities'!$C$478:$C$608,'4. Material Balance Activities'!$P$478:$P$608,NA,0,1))*G2555)*(1-F2555)</f>
        <v>4.3095161290322584E-4</v>
      </c>
      <c r="M2555" s="105" t="s">
        <v>214</v>
      </c>
      <c r="N2555" s="83" t="s">
        <v>214</v>
      </c>
    </row>
    <row r="2556" spans="1:14" x14ac:dyDescent="0.25">
      <c r="A2556" s="79" t="s">
        <v>406</v>
      </c>
      <c r="B2556" s="133" t="s">
        <v>251</v>
      </c>
      <c r="C2556" s="137" t="s">
        <v>179</v>
      </c>
      <c r="D2556" s="81" t="str">
        <f>IFERROR(IF(C2556="No CAS","",INDEX('DEQ Pollutant List'!$C$7:$C$611,MATCH('5. Pollutant Emissions - MB'!C2556,'DEQ Pollutant List'!$B$7:$B$611,0))),"")</f>
        <v>Cobalt and compounds</v>
      </c>
      <c r="E2556" s="115"/>
      <c r="F2556" s="138">
        <f>1-(1-0.75)*(1-0.992)</f>
        <v>0.998</v>
      </c>
      <c r="G2556" s="139">
        <v>1E-3</v>
      </c>
      <c r="H2556" s="104" t="s">
        <v>421</v>
      </c>
      <c r="I2556" s="102" cm="1">
        <f t="array" ref="I2556">((_xlfn.XLOOKUP(B2556,'4. Material Balance Activities'!$C$478:$C$608,'4. Material Balance Activities'!$G$478:$G$608,NA,0,1)-_xlfn.XLOOKUP(B2556,'4. Material Balance Activities'!$C$478:$C$608,'4. Material Balance Activities'!$M$478:$M$608,NA,0,1))*G2556)*(1-F2556)</f>
        <v>2.1375200000000022E-5</v>
      </c>
      <c r="J2556" s="105" t="s">
        <v>214</v>
      </c>
      <c r="K2556" s="83" t="s">
        <v>214</v>
      </c>
      <c r="L2556" s="102" cm="1">
        <f t="array" ref="L2556">((_xlfn.XLOOKUP(B2556,'4. Material Balance Activities'!$C$478:$C$608,'4. Material Balance Activities'!$J$478:$J$608,NA,0,1)-_xlfn.XLOOKUP(B2556,'4. Material Balance Activities'!$C$478:$C$608,'4. Material Balance Activities'!$P$478:$P$608,NA,0,1))*G2556)*(1-F2556)</f>
        <v>8.6190322580645251E-8</v>
      </c>
      <c r="M2556" s="105" t="s">
        <v>214</v>
      </c>
      <c r="N2556" s="83" t="s">
        <v>214</v>
      </c>
    </row>
    <row r="2557" spans="1:14" x14ac:dyDescent="0.25">
      <c r="A2557" s="79" t="s">
        <v>406</v>
      </c>
      <c r="B2557" s="133" t="s">
        <v>252</v>
      </c>
      <c r="C2557" s="137" t="s">
        <v>438</v>
      </c>
      <c r="D2557" s="81" t="s">
        <v>439</v>
      </c>
      <c r="E2557" s="115"/>
      <c r="F2557" s="138">
        <v>0</v>
      </c>
      <c r="G2557" s="139">
        <v>0.01</v>
      </c>
      <c r="H2557" s="104"/>
      <c r="I2557" s="102" cm="1">
        <f t="array" ref="I2557">((_xlfn.XLOOKUP(B2557,'4. Material Balance Activities'!$C$478:$C$608,'4. Material Balance Activities'!$G$478:$G$608,NA,0,1)-_xlfn.XLOOKUP(B2557,'4. Material Balance Activities'!$C$478:$C$608,'4. Material Balance Activities'!$M$478:$M$608,NA,0,1))*G2557)*(1-F2557)</f>
        <v>6.8700000000000011E-3</v>
      </c>
      <c r="J2557" s="105" t="s">
        <v>214</v>
      </c>
      <c r="K2557" s="83" t="s">
        <v>214</v>
      </c>
      <c r="L2557" s="102" cm="1">
        <f t="array" ref="L2557">((_xlfn.XLOOKUP(B2557,'4. Material Balance Activities'!$C$478:$C$608,'4. Material Balance Activities'!$J$478:$J$608,NA,0,1)-_xlfn.XLOOKUP(B2557,'4. Material Balance Activities'!$C$478:$C$608,'4. Material Balance Activities'!$P$478:$P$608,NA,0,1))*G2557)*(1-F2557)</f>
        <v>2.770161290322581E-5</v>
      </c>
      <c r="M2557" s="105" t="s">
        <v>214</v>
      </c>
      <c r="N2557" s="83" t="s">
        <v>214</v>
      </c>
    </row>
    <row r="2558" spans="1:14" x14ac:dyDescent="0.25">
      <c r="A2558" s="79" t="s">
        <v>406</v>
      </c>
      <c r="B2558" s="133" t="s">
        <v>252</v>
      </c>
      <c r="C2558" s="137" t="s">
        <v>432</v>
      </c>
      <c r="D2558" s="81" t="str">
        <f>IFERROR(IF(C2558="No CAS","",INDEX('DEQ Pollutant List'!$C$7:$C$611,MATCH('5. Pollutant Emissions - MB'!C2558,'DEQ Pollutant List'!$B$7:$B$611,0))),"")</f>
        <v>Propylene glycol monomethyl ether acetate</v>
      </c>
      <c r="E2558" s="115"/>
      <c r="F2558" s="138">
        <v>0</v>
      </c>
      <c r="G2558" s="139">
        <v>0.01</v>
      </c>
      <c r="H2558" s="104"/>
      <c r="I2558" s="102" cm="1">
        <f t="array" ref="I2558">((_xlfn.XLOOKUP(B2558,'4. Material Balance Activities'!$C$478:$C$608,'4. Material Balance Activities'!$G$478:$G$608,NA,0,1)-_xlfn.XLOOKUP(B2558,'4. Material Balance Activities'!$C$478:$C$608,'4. Material Balance Activities'!$M$478:$M$608,NA,0,1))*G2558)*(1-F2558)</f>
        <v>6.8700000000000011E-3</v>
      </c>
      <c r="J2558" s="105" t="s">
        <v>214</v>
      </c>
      <c r="K2558" s="83" t="s">
        <v>214</v>
      </c>
      <c r="L2558" s="102" cm="1">
        <f t="array" ref="L2558">((_xlfn.XLOOKUP(B2558,'4. Material Balance Activities'!$C$478:$C$608,'4. Material Balance Activities'!$J$478:$J$608,NA,0,1)-_xlfn.XLOOKUP(B2558,'4. Material Balance Activities'!$C$478:$C$608,'4. Material Balance Activities'!$P$478:$P$608,NA,0,1))*G2558)*(1-F2558)</f>
        <v>2.770161290322581E-5</v>
      </c>
      <c r="M2558" s="105" t="s">
        <v>214</v>
      </c>
      <c r="N2558" s="83" t="s">
        <v>214</v>
      </c>
    </row>
    <row r="2559" spans="1:14" x14ac:dyDescent="0.25">
      <c r="A2559" s="79" t="s">
        <v>406</v>
      </c>
      <c r="B2559" s="133" t="s">
        <v>253</v>
      </c>
      <c r="C2559" s="137" t="s">
        <v>189</v>
      </c>
      <c r="D2559" s="81" t="s">
        <v>468</v>
      </c>
      <c r="E2559" s="115"/>
      <c r="F2559" s="138">
        <v>0</v>
      </c>
      <c r="G2559" s="139">
        <v>0.01</v>
      </c>
      <c r="H2559" s="104"/>
      <c r="I2559" s="102" cm="1">
        <f t="array" ref="I2559">((_xlfn.XLOOKUP(B2559,'4. Material Balance Activities'!$C$478:$C$608,'4. Material Balance Activities'!$G$478:$G$608,NA,0,1)-_xlfn.XLOOKUP(B2559,'4. Material Balance Activities'!$C$478:$C$608,'4. Material Balance Activities'!$M$478:$M$608,NA,0,1))*G2559)*(1-F2559)</f>
        <v>0.12512000000000001</v>
      </c>
      <c r="J2559" s="105" t="s">
        <v>214</v>
      </c>
      <c r="K2559" s="83" t="s">
        <v>214</v>
      </c>
      <c r="L2559" s="102" cm="1">
        <f t="array" ref="L2559">((_xlfn.XLOOKUP(B2559,'4. Material Balance Activities'!$C$478:$C$608,'4. Material Balance Activities'!$J$478:$J$608,NA,0,1)-_xlfn.XLOOKUP(B2559,'4. Material Balance Activities'!$C$478:$C$608,'4. Material Balance Activities'!$P$478:$P$608,NA,0,1))*G2559)*(1-F2559)</f>
        <v>5.0451612903225807E-4</v>
      </c>
      <c r="M2559" s="105" t="s">
        <v>214</v>
      </c>
      <c r="N2559" s="83" t="s">
        <v>214</v>
      </c>
    </row>
    <row r="2560" spans="1:14" x14ac:dyDescent="0.25">
      <c r="A2560" s="79" t="s">
        <v>406</v>
      </c>
      <c r="B2560" s="133" t="s">
        <v>253</v>
      </c>
      <c r="C2560" s="137" t="s">
        <v>422</v>
      </c>
      <c r="D2560" s="81" t="str">
        <f>IFERROR(IF(C2560="No CAS","",INDEX('DEQ Pollutant List'!$C$7:$C$611,MATCH('5. Pollutant Emissions - MB'!C2560,'DEQ Pollutant List'!$B$7:$B$611,0))),"")</f>
        <v>Methyl isobutyl ketone (MIBK, hexone)</v>
      </c>
      <c r="E2560" s="115"/>
      <c r="F2560" s="138">
        <v>0</v>
      </c>
      <c r="G2560" s="139">
        <v>1E-3</v>
      </c>
      <c r="H2560" s="104"/>
      <c r="I2560" s="102" cm="1">
        <f t="array" ref="I2560">((_xlfn.XLOOKUP(B2560,'4. Material Balance Activities'!$C$478:$C$608,'4. Material Balance Activities'!$G$478:$G$608,NA,0,1)-_xlfn.XLOOKUP(B2560,'4. Material Balance Activities'!$C$478:$C$608,'4. Material Balance Activities'!$M$478:$M$608,NA,0,1))*G2560)*(1-F2560)</f>
        <v>1.2512000000000001E-2</v>
      </c>
      <c r="J2560" s="105" t="s">
        <v>214</v>
      </c>
      <c r="K2560" s="83" t="s">
        <v>214</v>
      </c>
      <c r="L2560" s="102" cm="1">
        <f t="array" ref="L2560">((_xlfn.XLOOKUP(B2560,'4. Material Balance Activities'!$C$478:$C$608,'4. Material Balance Activities'!$J$478:$J$608,NA,0,1)-_xlfn.XLOOKUP(B2560,'4. Material Balance Activities'!$C$478:$C$608,'4. Material Balance Activities'!$P$478:$P$608,NA,0,1))*G2560)*(1-F2560)</f>
        <v>5.0451612903225807E-5</v>
      </c>
      <c r="M2560" s="105" t="s">
        <v>214</v>
      </c>
      <c r="N2560" s="83" t="s">
        <v>214</v>
      </c>
    </row>
    <row r="2561" spans="1:14" x14ac:dyDescent="0.25">
      <c r="A2561" s="79" t="s">
        <v>406</v>
      </c>
      <c r="B2561" s="133" t="s">
        <v>253</v>
      </c>
      <c r="C2561" s="137" t="s">
        <v>424</v>
      </c>
      <c r="D2561" s="81" t="str">
        <f>IFERROR(IF(C2561="No CAS","",INDEX('DEQ Pollutant List'!$C$7:$C$611,MATCH('5. Pollutant Emissions - MB'!C2561,'DEQ Pollutant List'!$B$7:$B$611,0))),"")</f>
        <v>Isopropyl alcohol</v>
      </c>
      <c r="E2561" s="115"/>
      <c r="F2561" s="138">
        <v>0</v>
      </c>
      <c r="G2561" s="139">
        <v>0.08</v>
      </c>
      <c r="H2561" s="104"/>
      <c r="I2561" s="102" cm="1">
        <f t="array" ref="I2561">((_xlfn.XLOOKUP(B2561,'4. Material Balance Activities'!$C$478:$C$608,'4. Material Balance Activities'!$G$478:$G$608,NA,0,1)-_xlfn.XLOOKUP(B2561,'4. Material Balance Activities'!$C$478:$C$608,'4. Material Balance Activities'!$M$478:$M$608,NA,0,1))*G2561)*(1-F2561)</f>
        <v>1.0009600000000001</v>
      </c>
      <c r="J2561" s="105" t="s">
        <v>214</v>
      </c>
      <c r="K2561" s="83" t="s">
        <v>214</v>
      </c>
      <c r="L2561" s="102" cm="1">
        <f t="array" ref="L2561">((_xlfn.XLOOKUP(B2561,'4. Material Balance Activities'!$C$478:$C$608,'4. Material Balance Activities'!$J$478:$J$608,NA,0,1)-_xlfn.XLOOKUP(B2561,'4. Material Balance Activities'!$C$478:$C$608,'4. Material Balance Activities'!$P$478:$P$608,NA,0,1))*G2561)*(1-F2561)</f>
        <v>4.0361290322580646E-3</v>
      </c>
      <c r="M2561" s="105" t="s">
        <v>214</v>
      </c>
      <c r="N2561" s="83" t="s">
        <v>214</v>
      </c>
    </row>
    <row r="2562" spans="1:14" x14ac:dyDescent="0.25">
      <c r="A2562" s="79" t="s">
        <v>406</v>
      </c>
      <c r="B2562" s="133" t="s">
        <v>253</v>
      </c>
      <c r="C2562" s="137" t="s">
        <v>420</v>
      </c>
      <c r="D2562" s="81" t="str">
        <f>IFERROR(IF(C2562="No CAS","",INDEX('DEQ Pollutant List'!$C$7:$C$611,MATCH('5. Pollutant Emissions - MB'!C2562,'DEQ Pollutant List'!$B$7:$B$611,0))),"")</f>
        <v>Acetone</v>
      </c>
      <c r="E2562" s="115"/>
      <c r="F2562" s="138">
        <v>0</v>
      </c>
      <c r="G2562" s="139">
        <v>0.5</v>
      </c>
      <c r="H2562" s="104"/>
      <c r="I2562" s="102" cm="1">
        <f t="array" ref="I2562">((_xlfn.XLOOKUP(B2562,'4. Material Balance Activities'!$C$478:$C$608,'4. Material Balance Activities'!$G$478:$G$608,NA,0,1)-_xlfn.XLOOKUP(B2562,'4. Material Balance Activities'!$C$478:$C$608,'4. Material Balance Activities'!$M$478:$M$608,NA,0,1))*G2562)*(1-F2562)</f>
        <v>6.2560000000000002</v>
      </c>
      <c r="J2562" s="105" t="s">
        <v>214</v>
      </c>
      <c r="K2562" s="83" t="s">
        <v>214</v>
      </c>
      <c r="L2562" s="102" cm="1">
        <f t="array" ref="L2562">((_xlfn.XLOOKUP(B2562,'4. Material Balance Activities'!$C$478:$C$608,'4. Material Balance Activities'!$J$478:$J$608,NA,0,1)-_xlfn.XLOOKUP(B2562,'4. Material Balance Activities'!$C$478:$C$608,'4. Material Balance Activities'!$P$478:$P$608,NA,0,1))*G2562)*(1-F2562)</f>
        <v>2.5225806451612903E-2</v>
      </c>
      <c r="M2562" s="105" t="s">
        <v>214</v>
      </c>
      <c r="N2562" s="83" t="s">
        <v>214</v>
      </c>
    </row>
    <row r="2563" spans="1:14" x14ac:dyDescent="0.25">
      <c r="A2563" s="79" t="s">
        <v>406</v>
      </c>
      <c r="B2563" s="133" t="s">
        <v>254</v>
      </c>
      <c r="C2563" s="137" t="s">
        <v>424</v>
      </c>
      <c r="D2563" s="81" t="str">
        <f>IFERROR(IF(C2563="No CAS","",INDEX('DEQ Pollutant List'!$C$7:$C$611,MATCH('5. Pollutant Emissions - MB'!C2563,'DEQ Pollutant List'!$B$7:$B$611,0))),"")</f>
        <v>Isopropyl alcohol</v>
      </c>
      <c r="E2563" s="115"/>
      <c r="F2563" s="138">
        <v>0</v>
      </c>
      <c r="G2563" s="139">
        <v>7.0000000000000007E-2</v>
      </c>
      <c r="H2563" s="104"/>
      <c r="I2563" s="102" cm="1">
        <f t="array" ref="I2563">((_xlfn.XLOOKUP(B2563,'4. Material Balance Activities'!$C$478:$C$608,'4. Material Balance Activities'!$G$478:$G$608,NA,0,1)-_xlfn.XLOOKUP(B2563,'4. Material Balance Activities'!$C$478:$C$608,'4. Material Balance Activities'!$M$478:$M$608,NA,0,1))*G2563)*(1-F2563)</f>
        <v>0.6664000000000001</v>
      </c>
      <c r="J2563" s="105" t="s">
        <v>214</v>
      </c>
      <c r="K2563" s="83" t="s">
        <v>214</v>
      </c>
      <c r="L2563" s="102" cm="1">
        <f t="array" ref="L2563">((_xlfn.XLOOKUP(B2563,'4. Material Balance Activities'!$C$478:$C$608,'4. Material Balance Activities'!$J$478:$J$608,NA,0,1)-_xlfn.XLOOKUP(B2563,'4. Material Balance Activities'!$C$478:$C$608,'4. Material Balance Activities'!$P$478:$P$608,NA,0,1))*G2563)*(1-F2563)</f>
        <v>2.687096774193549E-3</v>
      </c>
      <c r="M2563" s="105" t="s">
        <v>214</v>
      </c>
      <c r="N2563" s="83" t="s">
        <v>214</v>
      </c>
    </row>
    <row r="2564" spans="1:14" x14ac:dyDescent="0.25">
      <c r="A2564" s="79" t="s">
        <v>406</v>
      </c>
      <c r="B2564" s="133" t="s">
        <v>254</v>
      </c>
      <c r="C2564" s="137" t="s">
        <v>438</v>
      </c>
      <c r="D2564" s="81" t="s">
        <v>439</v>
      </c>
      <c r="E2564" s="115"/>
      <c r="F2564" s="138">
        <v>0</v>
      </c>
      <c r="G2564" s="139">
        <v>3.0000000000000001E-3</v>
      </c>
      <c r="H2564" s="104"/>
      <c r="I2564" s="102" cm="1">
        <f t="array" ref="I2564">((_xlfn.XLOOKUP(B2564,'4. Material Balance Activities'!$C$478:$C$608,'4. Material Balance Activities'!$G$478:$G$608,NA,0,1)-_xlfn.XLOOKUP(B2564,'4. Material Balance Activities'!$C$478:$C$608,'4. Material Balance Activities'!$M$478:$M$608,NA,0,1))*G2564)*(1-F2564)</f>
        <v>2.8560000000000006E-2</v>
      </c>
      <c r="J2564" s="105" t="s">
        <v>214</v>
      </c>
      <c r="K2564" s="83" t="s">
        <v>214</v>
      </c>
      <c r="L2564" s="102" cm="1">
        <f t="array" ref="L2564">((_xlfn.XLOOKUP(B2564,'4. Material Balance Activities'!$C$478:$C$608,'4. Material Balance Activities'!$J$478:$J$608,NA,0,1)-_xlfn.XLOOKUP(B2564,'4. Material Balance Activities'!$C$478:$C$608,'4. Material Balance Activities'!$P$478:$P$608,NA,0,1))*G2564)*(1-F2564)</f>
        <v>1.1516129032258066E-4</v>
      </c>
      <c r="M2564" s="105" t="s">
        <v>214</v>
      </c>
      <c r="N2564" s="83" t="s">
        <v>214</v>
      </c>
    </row>
    <row r="2565" spans="1:14" x14ac:dyDescent="0.25">
      <c r="A2565" s="79" t="s">
        <v>406</v>
      </c>
      <c r="B2565" s="133" t="s">
        <v>254</v>
      </c>
      <c r="C2565" s="137" t="s">
        <v>189</v>
      </c>
      <c r="D2565" s="81" t="str">
        <f>IFERROR(IF(C2565="No CAS","",INDEX('DEQ Pollutant List'!$C$7:$C$611,MATCH('5. Pollutant Emissions - MB'!C2565,'DEQ Pollutant List'!$B$7:$B$611,0))),"")</f>
        <v>Toluene</v>
      </c>
      <c r="E2565" s="115"/>
      <c r="F2565" s="138">
        <v>0</v>
      </c>
      <c r="G2565" s="139">
        <v>0.01</v>
      </c>
      <c r="H2565" s="104"/>
      <c r="I2565" s="102" cm="1">
        <f t="array" ref="I2565">((_xlfn.XLOOKUP(B2565,'4. Material Balance Activities'!$C$478:$C$608,'4. Material Balance Activities'!$G$478:$G$608,NA,0,1)-_xlfn.XLOOKUP(B2565,'4. Material Balance Activities'!$C$478:$C$608,'4. Material Balance Activities'!$M$478:$M$608,NA,0,1))*G2565)*(1-F2565)</f>
        <v>9.5200000000000021E-2</v>
      </c>
      <c r="J2565" s="105" t="s">
        <v>214</v>
      </c>
      <c r="K2565" s="83" t="s">
        <v>214</v>
      </c>
      <c r="L2565" s="102" cm="1">
        <f t="array" ref="L2565">((_xlfn.XLOOKUP(B2565,'4. Material Balance Activities'!$C$478:$C$608,'4. Material Balance Activities'!$J$478:$J$608,NA,0,1)-_xlfn.XLOOKUP(B2565,'4. Material Balance Activities'!$C$478:$C$608,'4. Material Balance Activities'!$P$478:$P$608,NA,0,1))*G2565)*(1-F2565)</f>
        <v>3.8387096774193555E-4</v>
      </c>
      <c r="M2565" s="105" t="s">
        <v>214</v>
      </c>
      <c r="N2565" s="83" t="s">
        <v>214</v>
      </c>
    </row>
    <row r="2566" spans="1:14" x14ac:dyDescent="0.25">
      <c r="A2566" s="79" t="s">
        <v>406</v>
      </c>
      <c r="B2566" s="133" t="s">
        <v>254</v>
      </c>
      <c r="C2566" s="137" t="s">
        <v>420</v>
      </c>
      <c r="D2566" s="81" t="str">
        <f>IFERROR(IF(C2566="No CAS","",INDEX('DEQ Pollutant List'!$C$7:$C$611,MATCH('5. Pollutant Emissions - MB'!C2566,'DEQ Pollutant List'!$B$7:$B$611,0))),"")</f>
        <v>Acetone</v>
      </c>
      <c r="E2566" s="115"/>
      <c r="F2566" s="138">
        <v>0</v>
      </c>
      <c r="G2566" s="139">
        <v>0.53</v>
      </c>
      <c r="H2566" s="104"/>
      <c r="I2566" s="102" cm="1">
        <f t="array" ref="I2566">((_xlfn.XLOOKUP(B2566,'4. Material Balance Activities'!$C$478:$C$608,'4. Material Balance Activities'!$G$478:$G$608,NA,0,1)-_xlfn.XLOOKUP(B2566,'4. Material Balance Activities'!$C$478:$C$608,'4. Material Balance Activities'!$M$478:$M$608,NA,0,1))*G2566)*(1-F2566)</f>
        <v>5.0456000000000012</v>
      </c>
      <c r="J2566" s="105" t="s">
        <v>214</v>
      </c>
      <c r="K2566" s="83" t="s">
        <v>214</v>
      </c>
      <c r="L2566" s="102" cm="1">
        <f t="array" ref="L2566">((_xlfn.XLOOKUP(B2566,'4. Material Balance Activities'!$C$478:$C$608,'4. Material Balance Activities'!$J$478:$J$608,NA,0,1)-_xlfn.XLOOKUP(B2566,'4. Material Balance Activities'!$C$478:$C$608,'4. Material Balance Activities'!$P$478:$P$608,NA,0,1))*G2566)*(1-F2566)</f>
        <v>2.0345161290322582E-2</v>
      </c>
      <c r="M2566" s="105" t="s">
        <v>214</v>
      </c>
      <c r="N2566" s="83" t="s">
        <v>214</v>
      </c>
    </row>
    <row r="2567" spans="1:14" x14ac:dyDescent="0.25">
      <c r="A2567" s="79" t="s">
        <v>406</v>
      </c>
      <c r="B2567" s="133" t="s">
        <v>255</v>
      </c>
      <c r="C2567" s="137" t="s">
        <v>189</v>
      </c>
      <c r="D2567" s="81" t="str">
        <f>IFERROR(IF(C2567="No CAS","",INDEX('DEQ Pollutant List'!$C$7:$C$611,MATCH('5. Pollutant Emissions - MB'!C2567,'DEQ Pollutant List'!$B$7:$B$611,0))),"")</f>
        <v>Toluene</v>
      </c>
      <c r="E2567" s="115"/>
      <c r="F2567" s="138">
        <v>0</v>
      </c>
      <c r="G2567" s="139">
        <v>3.0000000000000001E-3</v>
      </c>
      <c r="H2567" s="104"/>
      <c r="I2567" s="102" cm="1">
        <f t="array" ref="I2567">((_xlfn.XLOOKUP(B2567,'4. Material Balance Activities'!$C$478:$C$608,'4. Material Balance Activities'!$G$478:$G$608,NA,0,1)-_xlfn.XLOOKUP(B2567,'4. Material Balance Activities'!$C$478:$C$608,'4. Material Balance Activities'!$M$478:$M$608,NA,0,1))*G2567)*(1-F2567)</f>
        <v>0.25567380000000001</v>
      </c>
      <c r="J2567" s="105" t="s">
        <v>214</v>
      </c>
      <c r="K2567" s="83" t="s">
        <v>214</v>
      </c>
      <c r="L2567" s="102" cm="1">
        <f t="array" ref="L2567">((_xlfn.XLOOKUP(B2567,'4. Material Balance Activities'!$C$478:$C$608,'4. Material Balance Activities'!$J$478:$J$608,NA,0,1)-_xlfn.XLOOKUP(B2567,'4. Material Balance Activities'!$C$478:$C$608,'4. Material Balance Activities'!$P$478:$P$608,NA,0,1))*G2567)*(1-F2567)</f>
        <v>1.0309427419354839E-3</v>
      </c>
      <c r="M2567" s="105" t="s">
        <v>214</v>
      </c>
      <c r="N2567" s="83" t="s">
        <v>214</v>
      </c>
    </row>
    <row r="2568" spans="1:14" x14ac:dyDescent="0.25">
      <c r="A2568" s="79" t="s">
        <v>406</v>
      </c>
      <c r="B2568" s="133" t="s">
        <v>255</v>
      </c>
      <c r="C2568" s="137" t="s">
        <v>424</v>
      </c>
      <c r="D2568" s="81" t="str">
        <f>IFERROR(IF(C2568="No CAS","",INDEX('DEQ Pollutant List'!$C$7:$C$611,MATCH('5. Pollutant Emissions - MB'!C2568,'DEQ Pollutant List'!$B$7:$B$611,0))),"")</f>
        <v>Isopropyl alcohol</v>
      </c>
      <c r="E2568" s="115"/>
      <c r="F2568" s="138">
        <v>0</v>
      </c>
      <c r="G2568" s="139">
        <v>7.0000000000000007E-2</v>
      </c>
      <c r="H2568" s="104"/>
      <c r="I2568" s="102" cm="1">
        <f t="array" ref="I2568">((_xlfn.XLOOKUP(B2568,'4. Material Balance Activities'!$C$478:$C$608,'4. Material Balance Activities'!$G$478:$G$608,NA,0,1)-_xlfn.XLOOKUP(B2568,'4. Material Balance Activities'!$C$478:$C$608,'4. Material Balance Activities'!$M$478:$M$608,NA,0,1))*G2568)*(1-F2568)</f>
        <v>5.9657220000000013</v>
      </c>
      <c r="J2568" s="105" t="s">
        <v>214</v>
      </c>
      <c r="K2568" s="83" t="s">
        <v>214</v>
      </c>
      <c r="L2568" s="102" cm="1">
        <f t="array" ref="L2568">((_xlfn.XLOOKUP(B2568,'4. Material Balance Activities'!$C$478:$C$608,'4. Material Balance Activities'!$J$478:$J$608,NA,0,1)-_xlfn.XLOOKUP(B2568,'4. Material Balance Activities'!$C$478:$C$608,'4. Material Balance Activities'!$P$478:$P$608,NA,0,1))*G2568)*(1-F2568)</f>
        <v>2.4055330645161296E-2</v>
      </c>
      <c r="M2568" s="105" t="s">
        <v>214</v>
      </c>
      <c r="N2568" s="83" t="s">
        <v>214</v>
      </c>
    </row>
    <row r="2569" spans="1:14" x14ac:dyDescent="0.25">
      <c r="A2569" s="79" t="s">
        <v>406</v>
      </c>
      <c r="B2569" s="133" t="s">
        <v>255</v>
      </c>
      <c r="C2569" s="137" t="s">
        <v>420</v>
      </c>
      <c r="D2569" s="81" t="str">
        <f>IFERROR(IF(C2569="No CAS","",INDEX('DEQ Pollutant List'!$C$7:$C$611,MATCH('5. Pollutant Emissions - MB'!C2569,'DEQ Pollutant List'!$B$7:$B$611,0))),"")</f>
        <v>Acetone</v>
      </c>
      <c r="E2569" s="115"/>
      <c r="F2569" s="138">
        <v>0</v>
      </c>
      <c r="G2569" s="139">
        <v>0.55000000000000004</v>
      </c>
      <c r="H2569" s="104"/>
      <c r="I2569" s="102" cm="1">
        <f t="array" ref="I2569">((_xlfn.XLOOKUP(B2569,'4. Material Balance Activities'!$C$478:$C$608,'4. Material Balance Activities'!$G$478:$G$608,NA,0,1)-_xlfn.XLOOKUP(B2569,'4. Material Balance Activities'!$C$478:$C$608,'4. Material Balance Activities'!$M$478:$M$608,NA,0,1))*G2569)*(1-F2569)</f>
        <v>46.873530000000009</v>
      </c>
      <c r="J2569" s="105" t="s">
        <v>214</v>
      </c>
      <c r="K2569" s="83" t="s">
        <v>214</v>
      </c>
      <c r="L2569" s="102" cm="1">
        <f t="array" ref="L2569">((_xlfn.XLOOKUP(B2569,'4. Material Balance Activities'!$C$478:$C$608,'4. Material Balance Activities'!$J$478:$J$608,NA,0,1)-_xlfn.XLOOKUP(B2569,'4. Material Balance Activities'!$C$478:$C$608,'4. Material Balance Activities'!$P$478:$P$608,NA,0,1))*G2569)*(1-F2569)</f>
        <v>0.18900616935483874</v>
      </c>
      <c r="M2569" s="105" t="s">
        <v>214</v>
      </c>
      <c r="N2569" s="83" t="s">
        <v>214</v>
      </c>
    </row>
    <row r="2570" spans="1:14" x14ac:dyDescent="0.25">
      <c r="A2570" s="79" t="s">
        <v>406</v>
      </c>
      <c r="B2570" s="133" t="s">
        <v>256</v>
      </c>
      <c r="C2570" s="137" t="s">
        <v>424</v>
      </c>
      <c r="D2570" s="81" t="str">
        <f>IFERROR(IF(C2570="No CAS","",INDEX('DEQ Pollutant List'!$C$7:$C$611,MATCH('5. Pollutant Emissions - MB'!C2570,'DEQ Pollutant List'!$B$7:$B$611,0))),"")</f>
        <v>Isopropyl alcohol</v>
      </c>
      <c r="E2570" s="115"/>
      <c r="F2570" s="138">
        <v>0</v>
      </c>
      <c r="G2570" s="139">
        <v>7.0000000000000007E-2</v>
      </c>
      <c r="H2570" s="104"/>
      <c r="I2570" s="102" cm="1">
        <f t="array" ref="I2570">((_xlfn.XLOOKUP(B2570,'4. Material Balance Activities'!$C$478:$C$608,'4. Material Balance Activities'!$G$478:$G$608,NA,0,1)-_xlfn.XLOOKUP(B2570,'4. Material Balance Activities'!$C$478:$C$608,'4. Material Balance Activities'!$M$478:$M$608,NA,0,1))*G2570)*(1-F2570)</f>
        <v>2.6891200000000004</v>
      </c>
      <c r="J2570" s="105" t="s">
        <v>214</v>
      </c>
      <c r="K2570" s="83" t="s">
        <v>214</v>
      </c>
      <c r="L2570" s="102" cm="1">
        <f t="array" ref="L2570">((_xlfn.XLOOKUP(B2570,'4. Material Balance Activities'!$C$478:$C$608,'4. Material Balance Activities'!$J$478:$J$608,NA,0,1)-_xlfn.XLOOKUP(B2570,'4. Material Balance Activities'!$C$478:$C$608,'4. Material Balance Activities'!$P$478:$P$608,NA,0,1))*G2570)*(1-F2570)</f>
        <v>1.0843225806451615E-2</v>
      </c>
      <c r="M2570" s="105" t="s">
        <v>214</v>
      </c>
      <c r="N2570" s="83" t="s">
        <v>214</v>
      </c>
    </row>
    <row r="2571" spans="1:14" x14ac:dyDescent="0.25">
      <c r="A2571" s="79" t="s">
        <v>406</v>
      </c>
      <c r="B2571" s="133" t="s">
        <v>256</v>
      </c>
      <c r="C2571" s="137" t="s">
        <v>189</v>
      </c>
      <c r="D2571" s="81" t="str">
        <f>IFERROR(IF(C2571="No CAS","",INDEX('DEQ Pollutant List'!$C$7:$C$611,MATCH('5. Pollutant Emissions - MB'!C2571,'DEQ Pollutant List'!$B$7:$B$611,0))),"")</f>
        <v>Toluene</v>
      </c>
      <c r="E2571" s="115"/>
      <c r="F2571" s="138">
        <v>0</v>
      </c>
      <c r="G2571" s="139">
        <v>3.0000000000000001E-3</v>
      </c>
      <c r="H2571" s="104"/>
      <c r="I2571" s="102" cm="1">
        <f t="array" ref="I2571">((_xlfn.XLOOKUP(B2571,'4. Material Balance Activities'!$C$478:$C$608,'4. Material Balance Activities'!$G$478:$G$608,NA,0,1)-_xlfn.XLOOKUP(B2571,'4. Material Balance Activities'!$C$478:$C$608,'4. Material Balance Activities'!$M$478:$M$608,NA,0,1))*G2571)*(1-F2571)</f>
        <v>0.11524800000000002</v>
      </c>
      <c r="J2571" s="105" t="s">
        <v>214</v>
      </c>
      <c r="K2571" s="83" t="s">
        <v>214</v>
      </c>
      <c r="L2571" s="102" cm="1">
        <f t="array" ref="L2571">((_xlfn.XLOOKUP(B2571,'4. Material Balance Activities'!$C$478:$C$608,'4. Material Balance Activities'!$J$478:$J$608,NA,0,1)-_xlfn.XLOOKUP(B2571,'4. Material Balance Activities'!$C$478:$C$608,'4. Material Balance Activities'!$P$478:$P$608,NA,0,1))*G2571)*(1-F2571)</f>
        <v>4.6470967741935493E-4</v>
      </c>
      <c r="M2571" s="105" t="s">
        <v>214</v>
      </c>
      <c r="N2571" s="83" t="s">
        <v>214</v>
      </c>
    </row>
    <row r="2572" spans="1:14" x14ac:dyDescent="0.25">
      <c r="A2572" s="79" t="s">
        <v>406</v>
      </c>
      <c r="B2572" s="133" t="s">
        <v>256</v>
      </c>
      <c r="C2572" s="137" t="s">
        <v>432</v>
      </c>
      <c r="D2572" s="81" t="str">
        <f>IFERROR(IF(C2572="No CAS","",INDEX('DEQ Pollutant List'!$C$7:$C$611,MATCH('5. Pollutant Emissions - MB'!C2572,'DEQ Pollutant List'!$B$7:$B$611,0))),"")</f>
        <v>Propylene glycol monomethyl ether acetate</v>
      </c>
      <c r="E2572" s="115"/>
      <c r="F2572" s="138">
        <v>0</v>
      </c>
      <c r="G2572" s="139">
        <v>0.1</v>
      </c>
      <c r="H2572" s="104"/>
      <c r="I2572" s="102" cm="1">
        <f t="array" ref="I2572">((_xlfn.XLOOKUP(B2572,'4. Material Balance Activities'!$C$478:$C$608,'4. Material Balance Activities'!$G$478:$G$608,NA,0,1)-_xlfn.XLOOKUP(B2572,'4. Material Balance Activities'!$C$478:$C$608,'4. Material Balance Activities'!$M$478:$M$608,NA,0,1))*G2572)*(1-F2572)</f>
        <v>3.8416000000000006</v>
      </c>
      <c r="J2572" s="105" t="s">
        <v>214</v>
      </c>
      <c r="K2572" s="83" t="s">
        <v>214</v>
      </c>
      <c r="L2572" s="102" cm="1">
        <f t="array" ref="L2572">((_xlfn.XLOOKUP(B2572,'4. Material Balance Activities'!$C$478:$C$608,'4. Material Balance Activities'!$J$478:$J$608,NA,0,1)-_xlfn.XLOOKUP(B2572,'4. Material Balance Activities'!$C$478:$C$608,'4. Material Balance Activities'!$P$478:$P$608,NA,0,1))*G2572)*(1-F2572)</f>
        <v>1.5490322580645165E-2</v>
      </c>
      <c r="M2572" s="105" t="s">
        <v>214</v>
      </c>
      <c r="N2572" s="83" t="s">
        <v>214</v>
      </c>
    </row>
    <row r="2573" spans="1:14" x14ac:dyDescent="0.25">
      <c r="A2573" s="79" t="s">
        <v>406</v>
      </c>
      <c r="B2573" s="133" t="s">
        <v>256</v>
      </c>
      <c r="C2573" s="137" t="s">
        <v>425</v>
      </c>
      <c r="D2573" s="81" t="str">
        <f>IFERROR(IF(C2573="No CAS","",INDEX('DEQ Pollutant List'!$C$7:$C$611,MATCH('5. Pollutant Emissions - MB'!C2573,'DEQ Pollutant List'!$B$7:$B$611,0))),"")</f>
        <v>2-Butanone (methyl ethyl ketone)</v>
      </c>
      <c r="E2573" s="115"/>
      <c r="F2573" s="138">
        <v>0</v>
      </c>
      <c r="G2573" s="139">
        <v>0.9</v>
      </c>
      <c r="H2573" s="104"/>
      <c r="I2573" s="102" cm="1">
        <f t="array" ref="I2573">((_xlfn.XLOOKUP(B2573,'4. Material Balance Activities'!$C$478:$C$608,'4. Material Balance Activities'!$G$478:$G$608,NA,0,1)-_xlfn.XLOOKUP(B2573,'4. Material Balance Activities'!$C$478:$C$608,'4. Material Balance Activities'!$M$478:$M$608,NA,0,1))*G2573)*(1-F2573)</f>
        <v>34.574400000000004</v>
      </c>
      <c r="J2573" s="105" t="s">
        <v>214</v>
      </c>
      <c r="K2573" s="83" t="s">
        <v>214</v>
      </c>
      <c r="L2573" s="102" cm="1">
        <f t="array" ref="L2573">((_xlfn.XLOOKUP(B2573,'4. Material Balance Activities'!$C$478:$C$608,'4. Material Balance Activities'!$J$478:$J$608,NA,0,1)-_xlfn.XLOOKUP(B2573,'4. Material Balance Activities'!$C$478:$C$608,'4. Material Balance Activities'!$P$478:$P$608,NA,0,1))*G2573)*(1-F2573)</f>
        <v>0.13941290322580646</v>
      </c>
      <c r="M2573" s="105" t="s">
        <v>214</v>
      </c>
      <c r="N2573" s="83" t="s">
        <v>214</v>
      </c>
    </row>
    <row r="2574" spans="1:14" x14ac:dyDescent="0.25">
      <c r="A2574" s="79" t="s">
        <v>406</v>
      </c>
      <c r="B2574" s="133" t="s">
        <v>256</v>
      </c>
      <c r="C2574" s="137" t="s">
        <v>420</v>
      </c>
      <c r="D2574" s="81" t="str">
        <f>IFERROR(IF(C2574="No CAS","",INDEX('DEQ Pollutant List'!$C$7:$C$611,MATCH('5. Pollutant Emissions - MB'!C2574,'DEQ Pollutant List'!$B$7:$B$611,0))),"")</f>
        <v>Acetone</v>
      </c>
      <c r="E2574" s="115"/>
      <c r="F2574" s="138">
        <v>0</v>
      </c>
      <c r="G2574" s="139">
        <v>0.53</v>
      </c>
      <c r="H2574" s="104"/>
      <c r="I2574" s="102" cm="1">
        <f t="array" ref="I2574">((_xlfn.XLOOKUP(B2574,'4. Material Balance Activities'!$C$478:$C$608,'4. Material Balance Activities'!$G$478:$G$608,NA,0,1)-_xlfn.XLOOKUP(B2574,'4. Material Balance Activities'!$C$478:$C$608,'4. Material Balance Activities'!$M$478:$M$608,NA,0,1))*G2574)*(1-F2574)</f>
        <v>20.360480000000003</v>
      </c>
      <c r="J2574" s="105" t="s">
        <v>214</v>
      </c>
      <c r="K2574" s="83" t="s">
        <v>214</v>
      </c>
      <c r="L2574" s="102" cm="1">
        <f t="array" ref="L2574">((_xlfn.XLOOKUP(B2574,'4. Material Balance Activities'!$C$478:$C$608,'4. Material Balance Activities'!$J$478:$J$608,NA,0,1)-_xlfn.XLOOKUP(B2574,'4. Material Balance Activities'!$C$478:$C$608,'4. Material Balance Activities'!$P$478:$P$608,NA,0,1))*G2574)*(1-F2574)</f>
        <v>8.2098709677419376E-2</v>
      </c>
      <c r="M2574" s="105" t="s">
        <v>214</v>
      </c>
      <c r="N2574" s="83" t="s">
        <v>214</v>
      </c>
    </row>
    <row r="2575" spans="1:14" x14ac:dyDescent="0.25">
      <c r="A2575" s="79" t="s">
        <v>406</v>
      </c>
      <c r="B2575" s="133" t="s">
        <v>257</v>
      </c>
      <c r="C2575" s="137" t="s">
        <v>189</v>
      </c>
      <c r="D2575" s="81" t="str">
        <f>IFERROR(IF(C2575="No CAS","",INDEX('DEQ Pollutant List'!$C$7:$C$611,MATCH('5. Pollutant Emissions - MB'!C2575,'DEQ Pollutant List'!$B$7:$B$611,0))),"")</f>
        <v>Toluene</v>
      </c>
      <c r="E2575" s="115"/>
      <c r="F2575" s="138">
        <v>0</v>
      </c>
      <c r="G2575" s="139">
        <v>3.0000000000000001E-3</v>
      </c>
      <c r="H2575" s="104"/>
      <c r="I2575" s="102" cm="1">
        <f t="array" ref="I2575">((_xlfn.XLOOKUP(B2575,'4. Material Balance Activities'!$C$478:$C$608,'4. Material Balance Activities'!$G$478:$G$608,NA,0,1)-_xlfn.XLOOKUP(B2575,'4. Material Balance Activities'!$C$478:$C$608,'4. Material Balance Activities'!$M$478:$M$608,NA,0,1))*G2575)*(1-F2575)</f>
        <v>2.7046800000000003E-2</v>
      </c>
      <c r="J2575" s="105" t="s">
        <v>214</v>
      </c>
      <c r="K2575" s="83" t="s">
        <v>214</v>
      </c>
      <c r="L2575" s="102" cm="1">
        <f t="array" ref="L2575">((_xlfn.XLOOKUP(B2575,'4. Material Balance Activities'!$C$478:$C$608,'4. Material Balance Activities'!$J$478:$J$608,NA,0,1)-_xlfn.XLOOKUP(B2575,'4. Material Balance Activities'!$C$478:$C$608,'4. Material Balance Activities'!$P$478:$P$608,NA,0,1))*G2575)*(1-F2575)</f>
        <v>1.0905967741935485E-4</v>
      </c>
      <c r="M2575" s="105" t="s">
        <v>214</v>
      </c>
      <c r="N2575" s="83" t="s">
        <v>214</v>
      </c>
    </row>
    <row r="2576" spans="1:14" x14ac:dyDescent="0.25">
      <c r="A2576" s="79" t="s">
        <v>406</v>
      </c>
      <c r="B2576" s="133" t="s">
        <v>257</v>
      </c>
      <c r="C2576" s="137" t="s">
        <v>424</v>
      </c>
      <c r="D2576" s="81" t="str">
        <f>IFERROR(IF(C2576="No CAS","",INDEX('DEQ Pollutant List'!$C$7:$C$611,MATCH('5. Pollutant Emissions - MB'!C2576,'DEQ Pollutant List'!$B$7:$B$611,0))),"")</f>
        <v>Isopropyl alcohol</v>
      </c>
      <c r="E2576" s="115"/>
      <c r="F2576" s="138">
        <v>0</v>
      </c>
      <c r="G2576" s="139">
        <v>0.06</v>
      </c>
      <c r="H2576" s="104"/>
      <c r="I2576" s="102" cm="1">
        <f t="array" ref="I2576">((_xlfn.XLOOKUP(B2576,'4. Material Balance Activities'!$C$478:$C$608,'4. Material Balance Activities'!$G$478:$G$608,NA,0,1)-_xlfn.XLOOKUP(B2576,'4. Material Balance Activities'!$C$478:$C$608,'4. Material Balance Activities'!$M$478:$M$608,NA,0,1))*G2576)*(1-F2576)</f>
        <v>0.54093600000000008</v>
      </c>
      <c r="J2576" s="105" t="s">
        <v>214</v>
      </c>
      <c r="K2576" s="83" t="s">
        <v>214</v>
      </c>
      <c r="L2576" s="102" cm="1">
        <f t="array" ref="L2576">((_xlfn.XLOOKUP(B2576,'4. Material Balance Activities'!$C$478:$C$608,'4. Material Balance Activities'!$J$478:$J$608,NA,0,1)-_xlfn.XLOOKUP(B2576,'4. Material Balance Activities'!$C$478:$C$608,'4. Material Balance Activities'!$P$478:$P$608,NA,0,1))*G2576)*(1-F2576)</f>
        <v>2.1811935483870971E-3</v>
      </c>
      <c r="M2576" s="105" t="s">
        <v>214</v>
      </c>
      <c r="N2576" s="83" t="s">
        <v>214</v>
      </c>
    </row>
    <row r="2577" spans="1:14" x14ac:dyDescent="0.25">
      <c r="A2577" s="79" t="s">
        <v>406</v>
      </c>
      <c r="B2577" s="133" t="s">
        <v>257</v>
      </c>
      <c r="C2577" s="137" t="s">
        <v>420</v>
      </c>
      <c r="D2577" s="81" t="str">
        <f>IFERROR(IF(C2577="No CAS","",INDEX('DEQ Pollutant List'!$C$7:$C$611,MATCH('5. Pollutant Emissions - MB'!C2577,'DEQ Pollutant List'!$B$7:$B$611,0))),"")</f>
        <v>Acetone</v>
      </c>
      <c r="E2577" s="115"/>
      <c r="F2577" s="138">
        <v>0</v>
      </c>
      <c r="G2577" s="139">
        <v>0.56999999999999995</v>
      </c>
      <c r="H2577" s="104"/>
      <c r="I2577" s="102" cm="1">
        <f t="array" ref="I2577">((_xlfn.XLOOKUP(B2577,'4. Material Balance Activities'!$C$478:$C$608,'4. Material Balance Activities'!$G$478:$G$608,NA,0,1)-_xlfn.XLOOKUP(B2577,'4. Material Balance Activities'!$C$478:$C$608,'4. Material Balance Activities'!$M$478:$M$608,NA,0,1))*G2577)*(1-F2577)</f>
        <v>5.1388920000000002</v>
      </c>
      <c r="J2577" s="105" t="s">
        <v>214</v>
      </c>
      <c r="K2577" s="83" t="s">
        <v>214</v>
      </c>
      <c r="L2577" s="102" cm="1">
        <f t="array" ref="L2577">((_xlfn.XLOOKUP(B2577,'4. Material Balance Activities'!$C$478:$C$608,'4. Material Balance Activities'!$J$478:$J$608,NA,0,1)-_xlfn.XLOOKUP(B2577,'4. Material Balance Activities'!$C$478:$C$608,'4. Material Balance Activities'!$P$478:$P$608,NA,0,1))*G2577)*(1-F2577)</f>
        <v>2.072133870967742E-2</v>
      </c>
      <c r="M2577" s="105" t="s">
        <v>214</v>
      </c>
      <c r="N2577" s="83" t="s">
        <v>214</v>
      </c>
    </row>
    <row r="2578" spans="1:14" x14ac:dyDescent="0.25">
      <c r="A2578" s="79" t="s">
        <v>406</v>
      </c>
      <c r="B2578" s="133" t="s">
        <v>258</v>
      </c>
      <c r="C2578" s="137" t="s">
        <v>424</v>
      </c>
      <c r="D2578" s="81" t="str">
        <f>IFERROR(IF(C2578="No CAS","",INDEX('DEQ Pollutant List'!$C$7:$C$611,MATCH('5. Pollutant Emissions - MB'!C2578,'DEQ Pollutant List'!$B$7:$B$611,0))),"")</f>
        <v>Isopropyl alcohol</v>
      </c>
      <c r="E2578" s="115"/>
      <c r="F2578" s="138">
        <v>0</v>
      </c>
      <c r="G2578" s="139">
        <v>0.06</v>
      </c>
      <c r="H2578" s="104"/>
      <c r="I2578" s="102" cm="1">
        <f t="array" ref="I2578">((_xlfn.XLOOKUP(B2578,'4. Material Balance Activities'!$C$478:$C$608,'4. Material Balance Activities'!$G$478:$G$608,NA,0,1)-_xlfn.XLOOKUP(B2578,'4. Material Balance Activities'!$C$478:$C$608,'4. Material Balance Activities'!$M$478:$M$608,NA,0,1))*G2578)*(1-F2578)</f>
        <v>0.93012000000000006</v>
      </c>
      <c r="J2578" s="105" t="s">
        <v>214</v>
      </c>
      <c r="K2578" s="83" t="s">
        <v>214</v>
      </c>
      <c r="L2578" s="102" cm="1">
        <f t="array" ref="L2578">((_xlfn.XLOOKUP(B2578,'4. Material Balance Activities'!$C$478:$C$608,'4. Material Balance Activities'!$J$478:$J$608,NA,0,1)-_xlfn.XLOOKUP(B2578,'4. Material Balance Activities'!$C$478:$C$608,'4. Material Balance Activities'!$P$478:$P$608,NA,0,1))*G2578)*(1-F2578)</f>
        <v>3.7504838709677426E-3</v>
      </c>
      <c r="M2578" s="105" t="s">
        <v>214</v>
      </c>
      <c r="N2578" s="83" t="s">
        <v>214</v>
      </c>
    </row>
    <row r="2579" spans="1:14" x14ac:dyDescent="0.25">
      <c r="A2579" s="79" t="s">
        <v>406</v>
      </c>
      <c r="B2579" s="133" t="s">
        <v>258</v>
      </c>
      <c r="C2579" s="137" t="s">
        <v>420</v>
      </c>
      <c r="D2579" s="81" t="str">
        <f>IFERROR(IF(C2579="No CAS","",INDEX('DEQ Pollutant List'!$C$7:$C$611,MATCH('5. Pollutant Emissions - MB'!C2579,'DEQ Pollutant List'!$B$7:$B$611,0))),"")</f>
        <v>Acetone</v>
      </c>
      <c r="E2579" s="115"/>
      <c r="F2579" s="138">
        <v>0</v>
      </c>
      <c r="G2579" s="139">
        <v>0.6</v>
      </c>
      <c r="H2579" s="104"/>
      <c r="I2579" s="102" cm="1">
        <f t="array" ref="I2579">((_xlfn.XLOOKUP(B2579,'4. Material Balance Activities'!$C$478:$C$608,'4. Material Balance Activities'!$G$478:$G$608,NA,0,1)-_xlfn.XLOOKUP(B2579,'4. Material Balance Activities'!$C$478:$C$608,'4. Material Balance Activities'!$M$478:$M$608,NA,0,1))*G2579)*(1-F2579)</f>
        <v>9.3012000000000015</v>
      </c>
      <c r="J2579" s="105" t="s">
        <v>214</v>
      </c>
      <c r="K2579" s="83" t="s">
        <v>214</v>
      </c>
      <c r="L2579" s="102" cm="1">
        <f t="array" ref="L2579">((_xlfn.XLOOKUP(B2579,'4. Material Balance Activities'!$C$478:$C$608,'4. Material Balance Activities'!$J$478:$J$608,NA,0,1)-_xlfn.XLOOKUP(B2579,'4. Material Balance Activities'!$C$478:$C$608,'4. Material Balance Activities'!$P$478:$P$608,NA,0,1))*G2579)*(1-F2579)</f>
        <v>3.7504838709677427E-2</v>
      </c>
      <c r="M2579" s="105" t="s">
        <v>214</v>
      </c>
      <c r="N2579" s="83" t="s">
        <v>214</v>
      </c>
    </row>
    <row r="2580" spans="1:14" x14ac:dyDescent="0.25">
      <c r="A2580" s="79" t="s">
        <v>406</v>
      </c>
      <c r="B2580" s="133" t="s">
        <v>259</v>
      </c>
      <c r="C2580" s="137" t="s">
        <v>178</v>
      </c>
      <c r="D2580" s="81" t="str">
        <f>IFERROR(IF(C2580="No CAS","",INDEX('DEQ Pollutant List'!$C$7:$C$611,MATCH('5. Pollutant Emissions - MB'!C2580,'DEQ Pollutant List'!$B$7:$B$611,0))),"")</f>
        <v>Chromium VI, chromate and dichromate particulate</v>
      </c>
      <c r="E2580" s="115"/>
      <c r="F2580" s="138">
        <f>1-(1-0.75)*(1-0.992)</f>
        <v>0.998</v>
      </c>
      <c r="G2580" s="139">
        <v>3.0000000000000001E-3</v>
      </c>
      <c r="H2580" s="104"/>
      <c r="I2580" s="102" cm="1">
        <f t="array" ref="I2580">((_xlfn.XLOOKUP(B2580,'4. Material Balance Activities'!$C$478:$C$608,'4. Material Balance Activities'!$G$478:$G$608,NA,0,1)-_xlfn.XLOOKUP(B2580,'4. Material Balance Activities'!$C$478:$C$608,'4. Material Balance Activities'!$M$478:$M$608,NA,0,1))*G2580)*(1-F2580)</f>
        <v>2.5581600000000029E-4</v>
      </c>
      <c r="J2580" s="105" t="s">
        <v>214</v>
      </c>
      <c r="K2580" s="83" t="s">
        <v>214</v>
      </c>
      <c r="L2580" s="102" cm="1">
        <f t="array" ref="L2580">((_xlfn.XLOOKUP(B2580,'4. Material Balance Activities'!$C$478:$C$608,'4. Material Balance Activities'!$J$478:$J$608,NA,0,1)-_xlfn.XLOOKUP(B2580,'4. Material Balance Activities'!$C$478:$C$608,'4. Material Balance Activities'!$P$478:$P$608,NA,0,1))*G2580)*(1-F2580)</f>
        <v>1.031516129032259E-6</v>
      </c>
      <c r="M2580" s="105" t="s">
        <v>214</v>
      </c>
      <c r="N2580" s="83" t="s">
        <v>214</v>
      </c>
    </row>
    <row r="2581" spans="1:14" x14ac:dyDescent="0.25">
      <c r="A2581" s="79" t="s">
        <v>406</v>
      </c>
      <c r="B2581" s="133" t="s">
        <v>259</v>
      </c>
      <c r="C2581" s="137" t="s">
        <v>420</v>
      </c>
      <c r="D2581" s="81" t="str">
        <f>IFERROR(IF(C2581="No CAS","",INDEX('DEQ Pollutant List'!$C$7:$C$611,MATCH('5. Pollutant Emissions - MB'!C2581,'DEQ Pollutant List'!$B$7:$B$611,0))),"")</f>
        <v>Acetone</v>
      </c>
      <c r="E2581" s="115"/>
      <c r="F2581" s="138">
        <v>0</v>
      </c>
      <c r="G2581" s="139">
        <v>0.5</v>
      </c>
      <c r="H2581" s="104"/>
      <c r="I2581" s="102" cm="1">
        <f t="array" ref="I2581">((_xlfn.XLOOKUP(B2581,'4. Material Balance Activities'!$C$478:$C$608,'4. Material Balance Activities'!$G$478:$G$608,NA,0,1)-_xlfn.XLOOKUP(B2581,'4. Material Balance Activities'!$C$478:$C$608,'4. Material Balance Activities'!$M$478:$M$608,NA,0,1))*G2581)*(1-F2581)</f>
        <v>21.318000000000001</v>
      </c>
      <c r="J2581" s="105" t="s">
        <v>214</v>
      </c>
      <c r="K2581" s="83" t="s">
        <v>214</v>
      </c>
      <c r="L2581" s="102" cm="1">
        <f t="array" ref="L2581">((_xlfn.XLOOKUP(B2581,'4. Material Balance Activities'!$C$478:$C$608,'4. Material Balance Activities'!$J$478:$J$608,NA,0,1)-_xlfn.XLOOKUP(B2581,'4. Material Balance Activities'!$C$478:$C$608,'4. Material Balance Activities'!$P$478:$P$608,NA,0,1))*G2581)*(1-F2581)</f>
        <v>8.5959677419354841E-2</v>
      </c>
      <c r="M2581" s="105" t="s">
        <v>214</v>
      </c>
      <c r="N2581" s="83" t="s">
        <v>214</v>
      </c>
    </row>
    <row r="2582" spans="1:14" x14ac:dyDescent="0.25">
      <c r="A2582" s="79" t="s">
        <v>406</v>
      </c>
      <c r="B2582" s="133" t="s">
        <v>259</v>
      </c>
      <c r="C2582" s="137" t="s">
        <v>423</v>
      </c>
      <c r="D2582" s="81" t="str">
        <f>IFERROR(IF(C2582="No CAS","",INDEX('DEQ Pollutant List'!$C$7:$C$611,MATCH('5. Pollutant Emissions - MB'!C2582,'DEQ Pollutant List'!$B$7:$B$611,0))),"")</f>
        <v>Propylene glycol monomethyl ether</v>
      </c>
      <c r="E2582" s="115"/>
      <c r="F2582" s="138">
        <v>0</v>
      </c>
      <c r="G2582" s="139">
        <v>0.03</v>
      </c>
      <c r="H2582" s="104" t="s">
        <v>421</v>
      </c>
      <c r="I2582" s="102" cm="1">
        <f t="array" ref="I2582">((_xlfn.XLOOKUP(B2582,'4. Material Balance Activities'!$C$478:$C$608,'4. Material Balance Activities'!$G$478:$G$608,NA,0,1)-_xlfn.XLOOKUP(B2582,'4. Material Balance Activities'!$C$478:$C$608,'4. Material Balance Activities'!$M$478:$M$608,NA,0,1))*G2582)*(1-F2582)</f>
        <v>1.27908</v>
      </c>
      <c r="J2582" s="105" t="s">
        <v>214</v>
      </c>
      <c r="K2582" s="83" t="s">
        <v>214</v>
      </c>
      <c r="L2582" s="102" cm="1">
        <f t="array" ref="L2582">((_xlfn.XLOOKUP(B2582,'4. Material Balance Activities'!$C$478:$C$608,'4. Material Balance Activities'!$J$478:$J$608,NA,0,1)-_xlfn.XLOOKUP(B2582,'4. Material Balance Activities'!$C$478:$C$608,'4. Material Balance Activities'!$P$478:$P$608,NA,0,1))*G2582)*(1-F2582)</f>
        <v>5.15758064516129E-3</v>
      </c>
      <c r="M2582" s="105" t="s">
        <v>214</v>
      </c>
      <c r="N2582" s="83" t="s">
        <v>214</v>
      </c>
    </row>
    <row r="2583" spans="1:14" x14ac:dyDescent="0.25">
      <c r="A2583" s="79" t="s">
        <v>406</v>
      </c>
      <c r="B2583" s="133" t="s">
        <v>259</v>
      </c>
      <c r="C2583" s="137" t="s">
        <v>424</v>
      </c>
      <c r="D2583" s="81" t="str">
        <f>IFERROR(IF(C2583="No CAS","",INDEX('DEQ Pollutant List'!$C$7:$C$611,MATCH('5. Pollutant Emissions - MB'!C2583,'DEQ Pollutant List'!$B$7:$B$611,0))),"")</f>
        <v>Isopropyl alcohol</v>
      </c>
      <c r="E2583" s="115"/>
      <c r="F2583" s="138">
        <v>0</v>
      </c>
      <c r="G2583" s="139">
        <v>0.09</v>
      </c>
      <c r="H2583" s="104"/>
      <c r="I2583" s="102" cm="1">
        <f t="array" ref="I2583">((_xlfn.XLOOKUP(B2583,'4. Material Balance Activities'!$C$478:$C$608,'4. Material Balance Activities'!$G$478:$G$608,NA,0,1)-_xlfn.XLOOKUP(B2583,'4. Material Balance Activities'!$C$478:$C$608,'4. Material Balance Activities'!$M$478:$M$608,NA,0,1))*G2583)*(1-F2583)</f>
        <v>3.83724</v>
      </c>
      <c r="J2583" s="105" t="s">
        <v>214</v>
      </c>
      <c r="K2583" s="83" t="s">
        <v>214</v>
      </c>
      <c r="L2583" s="102" cm="1">
        <f t="array" ref="L2583">((_xlfn.XLOOKUP(B2583,'4. Material Balance Activities'!$C$478:$C$608,'4. Material Balance Activities'!$J$478:$J$608,NA,0,1)-_xlfn.XLOOKUP(B2583,'4. Material Balance Activities'!$C$478:$C$608,'4. Material Balance Activities'!$P$478:$P$608,NA,0,1))*G2583)*(1-F2583)</f>
        <v>1.5472741935483871E-2</v>
      </c>
      <c r="M2583" s="105" t="s">
        <v>214</v>
      </c>
      <c r="N2583" s="83" t="s">
        <v>214</v>
      </c>
    </row>
    <row r="2584" spans="1:14" x14ac:dyDescent="0.25">
      <c r="A2584" s="79" t="s">
        <v>406</v>
      </c>
      <c r="B2584" s="133" t="s">
        <v>260</v>
      </c>
      <c r="C2584" s="137" t="s">
        <v>189</v>
      </c>
      <c r="D2584" s="81" t="str">
        <f>IFERROR(IF(C2584="No CAS","",INDEX('DEQ Pollutant List'!$C$7:$C$611,MATCH('5. Pollutant Emissions - MB'!C2584,'DEQ Pollutant List'!$B$7:$B$611,0))),"")</f>
        <v>Toluene</v>
      </c>
      <c r="E2584" s="115"/>
      <c r="F2584" s="138">
        <v>0</v>
      </c>
      <c r="G2584" s="139">
        <v>3.0000000000000001E-3</v>
      </c>
      <c r="H2584" s="104"/>
      <c r="I2584" s="102" cm="1">
        <f t="array" ref="I2584">((_xlfn.XLOOKUP(B2584,'4. Material Balance Activities'!$C$478:$C$608,'4. Material Balance Activities'!$G$478:$G$608,NA,0,1)-_xlfn.XLOOKUP(B2584,'4. Material Balance Activities'!$C$478:$C$608,'4. Material Balance Activities'!$M$478:$M$608,NA,0,1))*G2584)*(1-F2584)</f>
        <v>1.2545999999999998E-2</v>
      </c>
      <c r="J2584" s="105" t="s">
        <v>214</v>
      </c>
      <c r="K2584" s="83" t="s">
        <v>214</v>
      </c>
      <c r="L2584" s="102" cm="1">
        <f t="array" ref="L2584">((_xlfn.XLOOKUP(B2584,'4. Material Balance Activities'!$C$478:$C$608,'4. Material Balance Activities'!$J$478:$J$608,NA,0,1)-_xlfn.XLOOKUP(B2584,'4. Material Balance Activities'!$C$478:$C$608,'4. Material Balance Activities'!$P$478:$P$608,NA,0,1))*G2584)*(1-F2584)</f>
        <v>5.0588709677419347E-5</v>
      </c>
      <c r="M2584" s="105" t="s">
        <v>214</v>
      </c>
      <c r="N2584" s="83" t="s">
        <v>214</v>
      </c>
    </row>
    <row r="2585" spans="1:14" x14ac:dyDescent="0.25">
      <c r="A2585" s="79" t="s">
        <v>406</v>
      </c>
      <c r="B2585" s="133" t="s">
        <v>260</v>
      </c>
      <c r="C2585" s="137" t="s">
        <v>432</v>
      </c>
      <c r="D2585" s="81" t="str">
        <f>IFERROR(IF(C2585="No CAS","",INDEX('DEQ Pollutant List'!$C$7:$C$611,MATCH('5. Pollutant Emissions - MB'!C2585,'DEQ Pollutant List'!$B$7:$B$611,0))),"")</f>
        <v>Propylene glycol monomethyl ether acetate</v>
      </c>
      <c r="E2585" s="115"/>
      <c r="F2585" s="138">
        <v>0</v>
      </c>
      <c r="G2585" s="139">
        <v>0.02</v>
      </c>
      <c r="H2585" s="104"/>
      <c r="I2585" s="102" cm="1">
        <f t="array" ref="I2585">((_xlfn.XLOOKUP(B2585,'4. Material Balance Activities'!$C$478:$C$608,'4. Material Balance Activities'!$G$478:$G$608,NA,0,1)-_xlfn.XLOOKUP(B2585,'4. Material Balance Activities'!$C$478:$C$608,'4. Material Balance Activities'!$M$478:$M$608,NA,0,1))*G2585)*(1-F2585)</f>
        <v>8.3639999999999992E-2</v>
      </c>
      <c r="J2585" s="105" t="s">
        <v>214</v>
      </c>
      <c r="K2585" s="83" t="s">
        <v>214</v>
      </c>
      <c r="L2585" s="102" cm="1">
        <f t="array" ref="L2585">((_xlfn.XLOOKUP(B2585,'4. Material Balance Activities'!$C$478:$C$608,'4. Material Balance Activities'!$J$478:$J$608,NA,0,1)-_xlfn.XLOOKUP(B2585,'4. Material Balance Activities'!$C$478:$C$608,'4. Material Balance Activities'!$P$478:$P$608,NA,0,1))*G2585)*(1-F2585)</f>
        <v>3.3725806451612899E-4</v>
      </c>
      <c r="M2585" s="105" t="s">
        <v>214</v>
      </c>
      <c r="N2585" s="83" t="s">
        <v>214</v>
      </c>
    </row>
    <row r="2586" spans="1:14" x14ac:dyDescent="0.25">
      <c r="A2586" s="79" t="s">
        <v>406</v>
      </c>
      <c r="B2586" s="133" t="s">
        <v>260</v>
      </c>
      <c r="C2586" s="137" t="s">
        <v>424</v>
      </c>
      <c r="D2586" s="81" t="str">
        <f>IFERROR(IF(C2586="No CAS","",INDEX('DEQ Pollutant List'!$C$7:$C$611,MATCH('5. Pollutant Emissions - MB'!C2586,'DEQ Pollutant List'!$B$7:$B$611,0))),"")</f>
        <v>Isopropyl alcohol</v>
      </c>
      <c r="E2586" s="115"/>
      <c r="F2586" s="138">
        <v>0</v>
      </c>
      <c r="G2586" s="139">
        <v>7.0000000000000007E-2</v>
      </c>
      <c r="H2586" s="104"/>
      <c r="I2586" s="102" cm="1">
        <f t="array" ref="I2586">((_xlfn.XLOOKUP(B2586,'4. Material Balance Activities'!$C$478:$C$608,'4. Material Balance Activities'!$G$478:$G$608,NA,0,1)-_xlfn.XLOOKUP(B2586,'4. Material Balance Activities'!$C$478:$C$608,'4. Material Balance Activities'!$M$478:$M$608,NA,0,1))*G2586)*(1-F2586)</f>
        <v>0.29274</v>
      </c>
      <c r="J2586" s="105" t="s">
        <v>214</v>
      </c>
      <c r="K2586" s="83" t="s">
        <v>214</v>
      </c>
      <c r="L2586" s="102" cm="1">
        <f t="array" ref="L2586">((_xlfn.XLOOKUP(B2586,'4. Material Balance Activities'!$C$478:$C$608,'4. Material Balance Activities'!$J$478:$J$608,NA,0,1)-_xlfn.XLOOKUP(B2586,'4. Material Balance Activities'!$C$478:$C$608,'4. Material Balance Activities'!$P$478:$P$608,NA,0,1))*G2586)*(1-F2586)</f>
        <v>1.1804032258064515E-3</v>
      </c>
      <c r="M2586" s="105" t="s">
        <v>214</v>
      </c>
      <c r="N2586" s="83" t="s">
        <v>214</v>
      </c>
    </row>
    <row r="2587" spans="1:14" x14ac:dyDescent="0.25">
      <c r="A2587" s="79" t="s">
        <v>406</v>
      </c>
      <c r="B2587" s="133" t="s">
        <v>260</v>
      </c>
      <c r="C2587" s="137" t="s">
        <v>420</v>
      </c>
      <c r="D2587" s="81" t="str">
        <f>IFERROR(IF(C2587="No CAS","",INDEX('DEQ Pollutant List'!$C$7:$C$611,MATCH('5. Pollutant Emissions - MB'!C2587,'DEQ Pollutant List'!$B$7:$B$611,0))),"")</f>
        <v>Acetone</v>
      </c>
      <c r="E2587" s="115"/>
      <c r="F2587" s="138">
        <v>0</v>
      </c>
      <c r="G2587" s="139">
        <v>0.51</v>
      </c>
      <c r="H2587" s="104"/>
      <c r="I2587" s="102" cm="1">
        <f t="array" ref="I2587">((_xlfn.XLOOKUP(B2587,'4. Material Balance Activities'!$C$478:$C$608,'4. Material Balance Activities'!$G$478:$G$608,NA,0,1)-_xlfn.XLOOKUP(B2587,'4. Material Balance Activities'!$C$478:$C$608,'4. Material Balance Activities'!$M$478:$M$608,NA,0,1))*G2587)*(1-F2587)</f>
        <v>2.1328199999999997</v>
      </c>
      <c r="J2587" s="105" t="s">
        <v>214</v>
      </c>
      <c r="K2587" s="83" t="s">
        <v>214</v>
      </c>
      <c r="L2587" s="102" cm="1">
        <f t="array" ref="L2587">((_xlfn.XLOOKUP(B2587,'4. Material Balance Activities'!$C$478:$C$608,'4. Material Balance Activities'!$J$478:$J$608,NA,0,1)-_xlfn.XLOOKUP(B2587,'4. Material Balance Activities'!$C$478:$C$608,'4. Material Balance Activities'!$P$478:$P$608,NA,0,1))*G2587)*(1-F2587)</f>
        <v>8.6000806451612885E-3</v>
      </c>
      <c r="M2587" s="105" t="s">
        <v>214</v>
      </c>
      <c r="N2587" s="83" t="s">
        <v>214</v>
      </c>
    </row>
    <row r="2588" spans="1:14" x14ac:dyDescent="0.25">
      <c r="A2588" s="79" t="s">
        <v>406</v>
      </c>
      <c r="B2588" s="133" t="s">
        <v>261</v>
      </c>
      <c r="C2588" s="137" t="s">
        <v>181</v>
      </c>
      <c r="D2588" s="81" t="str">
        <f>IFERROR(IF(C2588="No CAS","",INDEX('DEQ Pollutant List'!$C$7:$C$611,MATCH('5. Pollutant Emissions - MB'!C2588,'DEQ Pollutant List'!$B$7:$B$611,0))),"")</f>
        <v>Ethyl benzene</v>
      </c>
      <c r="E2588" s="115"/>
      <c r="F2588" s="138">
        <v>0</v>
      </c>
      <c r="G2588" s="139">
        <v>1E-3</v>
      </c>
      <c r="H2588" s="104"/>
      <c r="I2588" s="102" cm="1">
        <f t="array" ref="I2588">((_xlfn.XLOOKUP(B2588,'4. Material Balance Activities'!$C$478:$C$608,'4. Material Balance Activities'!$G$478:$G$608,NA,0,1)-_xlfn.XLOOKUP(B2588,'4. Material Balance Activities'!$C$478:$C$608,'4. Material Balance Activities'!$M$478:$M$608,NA,0,1))*G2588)*(1-F2588)</f>
        <v>4.3940000000000003E-3</v>
      </c>
      <c r="J2588" s="105" t="s">
        <v>214</v>
      </c>
      <c r="K2588" s="83" t="s">
        <v>214</v>
      </c>
      <c r="L2588" s="102" cm="1">
        <f t="array" ref="L2588">((_xlfn.XLOOKUP(B2588,'4. Material Balance Activities'!$C$478:$C$608,'4. Material Balance Activities'!$J$478:$J$608,NA,0,1)-_xlfn.XLOOKUP(B2588,'4. Material Balance Activities'!$C$478:$C$608,'4. Material Balance Activities'!$P$478:$P$608,NA,0,1))*G2588)*(1-F2588)</f>
        <v>1.7717741935483872E-5</v>
      </c>
      <c r="M2588" s="105" t="s">
        <v>214</v>
      </c>
      <c r="N2588" s="83" t="s">
        <v>214</v>
      </c>
    </row>
    <row r="2589" spans="1:14" x14ac:dyDescent="0.25">
      <c r="A2589" s="79" t="s">
        <v>406</v>
      </c>
      <c r="B2589" s="133" t="s">
        <v>261</v>
      </c>
      <c r="C2589" s="137" t="s">
        <v>438</v>
      </c>
      <c r="D2589" s="81" t="s">
        <v>439</v>
      </c>
      <c r="E2589" s="115"/>
      <c r="F2589" s="138">
        <v>0</v>
      </c>
      <c r="G2589" s="139">
        <v>0.01</v>
      </c>
      <c r="H2589" s="104"/>
      <c r="I2589" s="102" cm="1">
        <f t="array" ref="I2589">((_xlfn.XLOOKUP(B2589,'4. Material Balance Activities'!$C$478:$C$608,'4. Material Balance Activities'!$G$478:$G$608,NA,0,1)-_xlfn.XLOOKUP(B2589,'4. Material Balance Activities'!$C$478:$C$608,'4. Material Balance Activities'!$M$478:$M$608,NA,0,1))*G2589)*(1-F2589)</f>
        <v>4.394E-2</v>
      </c>
      <c r="J2589" s="105" t="s">
        <v>214</v>
      </c>
      <c r="K2589" s="83" t="s">
        <v>214</v>
      </c>
      <c r="L2589" s="102" cm="1">
        <f t="array" ref="L2589">((_xlfn.XLOOKUP(B2589,'4. Material Balance Activities'!$C$478:$C$608,'4. Material Balance Activities'!$J$478:$J$608,NA,0,1)-_xlfn.XLOOKUP(B2589,'4. Material Balance Activities'!$C$478:$C$608,'4. Material Balance Activities'!$P$478:$P$608,NA,0,1))*G2589)*(1-F2589)</f>
        <v>1.7717741935483874E-4</v>
      </c>
      <c r="M2589" s="105" t="s">
        <v>214</v>
      </c>
      <c r="N2589" s="83" t="s">
        <v>214</v>
      </c>
    </row>
    <row r="2590" spans="1:14" x14ac:dyDescent="0.25">
      <c r="A2590" s="79" t="s">
        <v>406</v>
      </c>
      <c r="B2590" s="133" t="s">
        <v>261</v>
      </c>
      <c r="C2590" s="137" t="s">
        <v>183</v>
      </c>
      <c r="D2590" s="81" t="str">
        <f>IFERROR(IF(C2590="No CAS","",INDEX('DEQ Pollutant List'!$C$7:$C$611,MATCH('5. Pollutant Emissions - MB'!C2590,'DEQ Pollutant List'!$B$7:$B$611,0))),"")</f>
        <v>Lead and compounds</v>
      </c>
      <c r="E2590" s="115"/>
      <c r="F2590" s="138">
        <f>1-(1-0.75)*(1-0.992)</f>
        <v>0.998</v>
      </c>
      <c r="G2590" s="139">
        <v>3.9999999999999998E-7</v>
      </c>
      <c r="H2590" s="104" t="s">
        <v>421</v>
      </c>
      <c r="I2590" s="102" cm="1">
        <f t="array" ref="I2590">((_xlfn.XLOOKUP(B2590,'4. Material Balance Activities'!$C$478:$C$608,'4. Material Balance Activities'!$G$478:$G$608,NA,0,1)-_xlfn.XLOOKUP(B2590,'4. Material Balance Activities'!$C$478:$C$608,'4. Material Balance Activities'!$M$478:$M$608,NA,0,1))*G2590)*(1-F2590)</f>
        <v>3.5152000000000029E-9</v>
      </c>
      <c r="J2590" s="105" t="s">
        <v>214</v>
      </c>
      <c r="K2590" s="83" t="s">
        <v>214</v>
      </c>
      <c r="L2590" s="102" cm="1">
        <f t="array" ref="L2590">((_xlfn.XLOOKUP(B2590,'4. Material Balance Activities'!$C$478:$C$608,'4. Material Balance Activities'!$J$478:$J$608,NA,0,1)-_xlfn.XLOOKUP(B2590,'4. Material Balance Activities'!$C$478:$C$608,'4. Material Balance Activities'!$P$478:$P$608,NA,0,1))*G2590)*(1-F2590)</f>
        <v>1.4174193548387111E-11</v>
      </c>
      <c r="M2590" s="105" t="s">
        <v>214</v>
      </c>
      <c r="N2590" s="83" t="s">
        <v>214</v>
      </c>
    </row>
    <row r="2591" spans="1:14" x14ac:dyDescent="0.25">
      <c r="A2591" s="79" t="s">
        <v>406</v>
      </c>
      <c r="B2591" s="133" t="s">
        <v>261</v>
      </c>
      <c r="C2591" s="137" t="s">
        <v>179</v>
      </c>
      <c r="D2591" s="81" t="str">
        <f>IFERROR(IF(C2591="No CAS","",INDEX('DEQ Pollutant List'!$C$7:$C$611,MATCH('5. Pollutant Emissions - MB'!C2591,'DEQ Pollutant List'!$B$7:$B$611,0))),"")</f>
        <v>Cobalt and compounds</v>
      </c>
      <c r="E2591" s="115"/>
      <c r="F2591" s="138">
        <f>1-(1-0.75)*(1-0.992)</f>
        <v>0.998</v>
      </c>
      <c r="G2591" s="139">
        <v>1E-3</v>
      </c>
      <c r="H2591" s="104" t="s">
        <v>421</v>
      </c>
      <c r="I2591" s="102" cm="1">
        <f t="array" ref="I2591">((_xlfn.XLOOKUP(B2591,'4. Material Balance Activities'!$C$478:$C$608,'4. Material Balance Activities'!$G$478:$G$608,NA,0,1)-_xlfn.XLOOKUP(B2591,'4. Material Balance Activities'!$C$478:$C$608,'4. Material Balance Activities'!$M$478:$M$608,NA,0,1))*G2591)*(1-F2591)</f>
        <v>8.788000000000008E-6</v>
      </c>
      <c r="J2591" s="105" t="s">
        <v>214</v>
      </c>
      <c r="K2591" s="83" t="s">
        <v>214</v>
      </c>
      <c r="L2591" s="102" cm="1">
        <f t="array" ref="L2591">((_xlfn.XLOOKUP(B2591,'4. Material Balance Activities'!$C$478:$C$608,'4. Material Balance Activities'!$J$478:$J$608,NA,0,1)-_xlfn.XLOOKUP(B2591,'4. Material Balance Activities'!$C$478:$C$608,'4. Material Balance Activities'!$P$478:$P$608,NA,0,1))*G2591)*(1-F2591)</f>
        <v>3.5435483870967773E-8</v>
      </c>
      <c r="M2591" s="105" t="s">
        <v>214</v>
      </c>
      <c r="N2591" s="83" t="s">
        <v>214</v>
      </c>
    </row>
    <row r="2592" spans="1:14" x14ac:dyDescent="0.25">
      <c r="A2592" s="79" t="s">
        <v>406</v>
      </c>
      <c r="B2592" s="133" t="s">
        <v>262</v>
      </c>
      <c r="C2592" s="137" t="s">
        <v>156</v>
      </c>
      <c r="D2592" s="81" t="str">
        <f>IFERROR(IF(C2592="No CAS","",INDEX('DEQ Pollutant List'!$C$7:$C$611,MATCH('5. Pollutant Emissions - MB'!C2592,'DEQ Pollutant List'!$B$7:$B$611,0))),"")</f>
        <v>Formaldehyde</v>
      </c>
      <c r="E2592" s="115"/>
      <c r="F2592" s="138">
        <v>0</v>
      </c>
      <c r="G2592" s="139">
        <v>1E-3</v>
      </c>
      <c r="H2592" s="104"/>
      <c r="I2592" s="102" cm="1">
        <f t="array" ref="I2592">((_xlfn.XLOOKUP(B2592,'4. Material Balance Activities'!$C$478:$C$608,'4. Material Balance Activities'!$G$478:$G$608,NA,0,1)-_xlfn.XLOOKUP(B2592,'4. Material Balance Activities'!$C$478:$C$608,'4. Material Balance Activities'!$M$478:$M$608,NA,0,1))*G2592)*(1-F2592)</f>
        <v>5.1163200000000006E-3</v>
      </c>
      <c r="J2592" s="105" t="s">
        <v>214</v>
      </c>
      <c r="K2592" s="83" t="s">
        <v>214</v>
      </c>
      <c r="L2592" s="102" cm="1">
        <f t="array" ref="L2592">((_xlfn.XLOOKUP(B2592,'4. Material Balance Activities'!$C$478:$C$608,'4. Material Balance Activities'!$J$478:$J$608,NA,0,1)-_xlfn.XLOOKUP(B2592,'4. Material Balance Activities'!$C$478:$C$608,'4. Material Balance Activities'!$P$478:$P$608,NA,0,1))*G2592)*(1-F2592)</f>
        <v>2.0630322580645163E-5</v>
      </c>
      <c r="M2592" s="105" t="s">
        <v>214</v>
      </c>
      <c r="N2592" s="83" t="s">
        <v>214</v>
      </c>
    </row>
    <row r="2593" spans="1:14" x14ac:dyDescent="0.25">
      <c r="A2593" s="79" t="s">
        <v>406</v>
      </c>
      <c r="B2593" s="133" t="s">
        <v>262</v>
      </c>
      <c r="C2593" s="137" t="s">
        <v>191</v>
      </c>
      <c r="D2593" s="81" t="str">
        <f>IFERROR(IF(C2593="No CAS","",INDEX('DEQ Pollutant List'!$C$7:$C$611,MATCH('5. Pollutant Emissions - MB'!C2593,'DEQ Pollutant List'!$B$7:$B$611,0))),"")</f>
        <v>Xylene (mixture), including m-xylene, o-xylene, p-xylene</v>
      </c>
      <c r="E2593" s="115"/>
      <c r="F2593" s="138">
        <v>0</v>
      </c>
      <c r="G2593" s="139">
        <v>1.2999999999999999E-2</v>
      </c>
      <c r="H2593" s="104"/>
      <c r="I2593" s="102" cm="1">
        <f t="array" ref="I2593">((_xlfn.XLOOKUP(B2593,'4. Material Balance Activities'!$C$478:$C$608,'4. Material Balance Activities'!$G$478:$G$608,NA,0,1)-_xlfn.XLOOKUP(B2593,'4. Material Balance Activities'!$C$478:$C$608,'4. Material Balance Activities'!$M$478:$M$608,NA,0,1))*G2593)*(1-F2593)</f>
        <v>6.6512160000000015E-2</v>
      </c>
      <c r="J2593" s="105" t="s">
        <v>214</v>
      </c>
      <c r="K2593" s="83" t="s">
        <v>214</v>
      </c>
      <c r="L2593" s="102" cm="1">
        <f t="array" ref="L2593">((_xlfn.XLOOKUP(B2593,'4. Material Balance Activities'!$C$478:$C$608,'4. Material Balance Activities'!$J$478:$J$608,NA,0,1)-_xlfn.XLOOKUP(B2593,'4. Material Balance Activities'!$C$478:$C$608,'4. Material Balance Activities'!$P$478:$P$608,NA,0,1))*G2593)*(1-F2593)</f>
        <v>2.6819419354838709E-4</v>
      </c>
      <c r="M2593" s="105" t="s">
        <v>214</v>
      </c>
      <c r="N2593" s="83" t="s">
        <v>214</v>
      </c>
    </row>
    <row r="2594" spans="1:14" x14ac:dyDescent="0.25">
      <c r="A2594" s="79" t="s">
        <v>406</v>
      </c>
      <c r="B2594" s="133" t="s">
        <v>262</v>
      </c>
      <c r="C2594" s="137" t="s">
        <v>181</v>
      </c>
      <c r="D2594" s="81" t="str">
        <f>IFERROR(IF(C2594="No CAS","",INDEX('DEQ Pollutant List'!$C$7:$C$611,MATCH('5. Pollutant Emissions - MB'!C2594,'DEQ Pollutant List'!$B$7:$B$611,0))),"")</f>
        <v>Ethyl benzene</v>
      </c>
      <c r="E2594" s="115"/>
      <c r="F2594" s="138">
        <v>0</v>
      </c>
      <c r="G2594" s="139">
        <v>3.3E-3</v>
      </c>
      <c r="H2594" s="104"/>
      <c r="I2594" s="102" cm="1">
        <f t="array" ref="I2594">((_xlfn.XLOOKUP(B2594,'4. Material Balance Activities'!$C$478:$C$608,'4. Material Balance Activities'!$G$478:$G$608,NA,0,1)-_xlfn.XLOOKUP(B2594,'4. Material Balance Activities'!$C$478:$C$608,'4. Material Balance Activities'!$M$478:$M$608,NA,0,1))*G2594)*(1-F2594)</f>
        <v>1.6883856000000003E-2</v>
      </c>
      <c r="J2594" s="105" t="s">
        <v>214</v>
      </c>
      <c r="K2594" s="83" t="s">
        <v>214</v>
      </c>
      <c r="L2594" s="102" cm="1">
        <f t="array" ref="L2594">((_xlfn.XLOOKUP(B2594,'4. Material Balance Activities'!$C$478:$C$608,'4. Material Balance Activities'!$J$478:$J$608,NA,0,1)-_xlfn.XLOOKUP(B2594,'4. Material Balance Activities'!$C$478:$C$608,'4. Material Balance Activities'!$P$478:$P$608,NA,0,1))*G2594)*(1-F2594)</f>
        <v>6.8080064516129037E-5</v>
      </c>
      <c r="M2594" s="105" t="s">
        <v>214</v>
      </c>
      <c r="N2594" s="83" t="s">
        <v>214</v>
      </c>
    </row>
    <row r="2595" spans="1:14" x14ac:dyDescent="0.25">
      <c r="A2595" s="79" t="s">
        <v>406</v>
      </c>
      <c r="B2595" s="133" t="s">
        <v>262</v>
      </c>
      <c r="C2595" s="137" t="s">
        <v>432</v>
      </c>
      <c r="D2595" s="81" t="str">
        <f>IFERROR(IF(C2595="No CAS","",INDEX('DEQ Pollutant List'!$C$7:$C$611,MATCH('5. Pollutant Emissions - MB'!C2595,'DEQ Pollutant List'!$B$7:$B$611,0))),"")</f>
        <v>Propylene glycol monomethyl ether acetate</v>
      </c>
      <c r="E2595" s="115"/>
      <c r="F2595" s="138">
        <v>0</v>
      </c>
      <c r="G2595" s="139">
        <v>1.11E-2</v>
      </c>
      <c r="H2595" s="104"/>
      <c r="I2595" s="102" cm="1">
        <f t="array" ref="I2595">((_xlfn.XLOOKUP(B2595,'4. Material Balance Activities'!$C$478:$C$608,'4. Material Balance Activities'!$G$478:$G$608,NA,0,1)-_xlfn.XLOOKUP(B2595,'4. Material Balance Activities'!$C$478:$C$608,'4. Material Balance Activities'!$M$478:$M$608,NA,0,1))*G2595)*(1-F2595)</f>
        <v>5.6791152000000011E-2</v>
      </c>
      <c r="J2595" s="105" t="s">
        <v>214</v>
      </c>
      <c r="K2595" s="83" t="s">
        <v>214</v>
      </c>
      <c r="L2595" s="102" cm="1">
        <f t="array" ref="L2595">((_xlfn.XLOOKUP(B2595,'4. Material Balance Activities'!$C$478:$C$608,'4. Material Balance Activities'!$J$478:$J$608,NA,0,1)-_xlfn.XLOOKUP(B2595,'4. Material Balance Activities'!$C$478:$C$608,'4. Material Balance Activities'!$P$478:$P$608,NA,0,1))*G2595)*(1-F2595)</f>
        <v>2.2899658064516132E-4</v>
      </c>
      <c r="M2595" s="105" t="s">
        <v>214</v>
      </c>
      <c r="N2595" s="83" t="s">
        <v>214</v>
      </c>
    </row>
    <row r="2596" spans="1:14" x14ac:dyDescent="0.25">
      <c r="A2596" s="79" t="s">
        <v>406</v>
      </c>
      <c r="B2596" s="133" t="s">
        <v>262</v>
      </c>
      <c r="C2596" s="137" t="s">
        <v>425</v>
      </c>
      <c r="D2596" s="81" t="str">
        <f>IFERROR(IF(C2596="No CAS","",INDEX('DEQ Pollutant List'!$C$7:$C$611,MATCH('5. Pollutant Emissions - MB'!C2596,'DEQ Pollutant List'!$B$7:$B$611,0))),"")</f>
        <v>2-Butanone (methyl ethyl ketone)</v>
      </c>
      <c r="E2596" s="115"/>
      <c r="F2596" s="138">
        <v>0</v>
      </c>
      <c r="G2596" s="139">
        <v>8.1000000000000003E-2</v>
      </c>
      <c r="H2596" s="104"/>
      <c r="I2596" s="102" cm="1">
        <f t="array" ref="I2596">((_xlfn.XLOOKUP(B2596,'4. Material Balance Activities'!$C$478:$C$608,'4. Material Balance Activities'!$G$478:$G$608,NA,0,1)-_xlfn.XLOOKUP(B2596,'4. Material Balance Activities'!$C$478:$C$608,'4. Material Balance Activities'!$M$478:$M$608,NA,0,1))*G2596)*(1-F2596)</f>
        <v>0.41442192000000011</v>
      </c>
      <c r="J2596" s="105" t="s">
        <v>214</v>
      </c>
      <c r="K2596" s="83" t="s">
        <v>214</v>
      </c>
      <c r="L2596" s="102" cm="1">
        <f t="array" ref="L2596">((_xlfn.XLOOKUP(B2596,'4. Material Balance Activities'!$C$478:$C$608,'4. Material Balance Activities'!$J$478:$J$608,NA,0,1)-_xlfn.XLOOKUP(B2596,'4. Material Balance Activities'!$C$478:$C$608,'4. Material Balance Activities'!$P$478:$P$608,NA,0,1))*G2596)*(1-F2596)</f>
        <v>1.6710561290322584E-3</v>
      </c>
      <c r="M2596" s="105" t="s">
        <v>214</v>
      </c>
      <c r="N2596" s="83" t="s">
        <v>214</v>
      </c>
    </row>
    <row r="2597" spans="1:14" x14ac:dyDescent="0.25">
      <c r="A2597" s="79" t="s">
        <v>406</v>
      </c>
      <c r="B2597" s="133" t="s">
        <v>262</v>
      </c>
      <c r="C2597" s="137" t="s">
        <v>420</v>
      </c>
      <c r="D2597" s="81" t="str">
        <f>IFERROR(IF(C2597="No CAS","",INDEX('DEQ Pollutant List'!$C$7:$C$611,MATCH('5. Pollutant Emissions - MB'!C2597,'DEQ Pollutant List'!$B$7:$B$611,0))),"")</f>
        <v>Acetone</v>
      </c>
      <c r="E2597" s="115"/>
      <c r="F2597" s="138">
        <v>0</v>
      </c>
      <c r="G2597" s="139">
        <v>1.0500000000000001E-2</v>
      </c>
      <c r="H2597" s="104"/>
      <c r="I2597" s="102" cm="1">
        <f t="array" ref="I2597">((_xlfn.XLOOKUP(B2597,'4. Material Balance Activities'!$C$478:$C$608,'4. Material Balance Activities'!$G$478:$G$608,NA,0,1)-_xlfn.XLOOKUP(B2597,'4. Material Balance Activities'!$C$478:$C$608,'4. Material Balance Activities'!$M$478:$M$608,NA,0,1))*G2597)*(1-F2597)</f>
        <v>5.372136000000001E-2</v>
      </c>
      <c r="J2597" s="105" t="s">
        <v>214</v>
      </c>
      <c r="K2597" s="83" t="s">
        <v>214</v>
      </c>
      <c r="L2597" s="102" cm="1">
        <f t="array" ref="L2597">((_xlfn.XLOOKUP(B2597,'4. Material Balance Activities'!$C$478:$C$608,'4. Material Balance Activities'!$J$478:$J$608,NA,0,1)-_xlfn.XLOOKUP(B2597,'4. Material Balance Activities'!$C$478:$C$608,'4. Material Balance Activities'!$P$478:$P$608,NA,0,1))*G2597)*(1-F2597)</f>
        <v>2.1661838709677422E-4</v>
      </c>
      <c r="M2597" s="105" t="s">
        <v>214</v>
      </c>
      <c r="N2597" s="83" t="s">
        <v>214</v>
      </c>
    </row>
    <row r="2598" spans="1:14" x14ac:dyDescent="0.25">
      <c r="A2598" s="79" t="s">
        <v>406</v>
      </c>
      <c r="B2598" s="133" t="s">
        <v>263</v>
      </c>
      <c r="C2598" s="137" t="s">
        <v>191</v>
      </c>
      <c r="D2598" s="81" t="str">
        <f>IFERROR(IF(C2598="No CAS","",INDEX('DEQ Pollutant List'!$C$7:$C$611,MATCH('5. Pollutant Emissions - MB'!C2598,'DEQ Pollutant List'!$B$7:$B$611,0))),"")</f>
        <v>Xylene (mixture), including m-xylene, o-xylene, p-xylene</v>
      </c>
      <c r="E2598" s="115"/>
      <c r="F2598" s="138">
        <v>0</v>
      </c>
      <c r="G2598" s="139">
        <v>0.01</v>
      </c>
      <c r="H2598" s="104"/>
      <c r="I2598" s="102" cm="1">
        <f t="array" ref="I2598">((_xlfn.XLOOKUP(B2598,'4. Material Balance Activities'!$C$478:$C$608,'4. Material Balance Activities'!$G$478:$G$608,NA,0,1)-_xlfn.XLOOKUP(B2598,'4. Material Balance Activities'!$C$478:$C$608,'4. Material Balance Activities'!$M$478:$M$608,NA,0,1))*G2598)*(1-F2598)</f>
        <v>5.3549999999999993E-2</v>
      </c>
      <c r="J2598" s="105" t="s">
        <v>214</v>
      </c>
      <c r="K2598" s="83" t="s">
        <v>214</v>
      </c>
      <c r="L2598" s="102" cm="1">
        <f t="array" ref="L2598">((_xlfn.XLOOKUP(B2598,'4. Material Balance Activities'!$C$478:$C$608,'4. Material Balance Activities'!$J$478:$J$608,NA,0,1)-_xlfn.XLOOKUP(B2598,'4. Material Balance Activities'!$C$478:$C$608,'4. Material Balance Activities'!$P$478:$P$608,NA,0,1))*G2598)*(1-F2598)</f>
        <v>2.159274193548387E-4</v>
      </c>
      <c r="M2598" s="105" t="s">
        <v>214</v>
      </c>
      <c r="N2598" s="83" t="s">
        <v>214</v>
      </c>
    </row>
    <row r="2599" spans="1:14" x14ac:dyDescent="0.25">
      <c r="A2599" s="79" t="s">
        <v>406</v>
      </c>
      <c r="B2599" s="133" t="s">
        <v>263</v>
      </c>
      <c r="C2599" s="137" t="s">
        <v>181</v>
      </c>
      <c r="D2599" s="81" t="str">
        <f>IFERROR(IF(C2599="No CAS","",INDEX('DEQ Pollutant List'!$C$7:$C$611,MATCH('5. Pollutant Emissions - MB'!C2599,'DEQ Pollutant List'!$B$7:$B$611,0))),"")</f>
        <v>Ethyl benzene</v>
      </c>
      <c r="E2599" s="115"/>
      <c r="F2599" s="138">
        <v>0</v>
      </c>
      <c r="G2599" s="139">
        <v>1E-3</v>
      </c>
      <c r="H2599" s="104"/>
      <c r="I2599" s="102" cm="1">
        <f t="array" ref="I2599">((_xlfn.XLOOKUP(B2599,'4. Material Balance Activities'!$C$478:$C$608,'4. Material Balance Activities'!$G$478:$G$608,NA,0,1)-_xlfn.XLOOKUP(B2599,'4. Material Balance Activities'!$C$478:$C$608,'4. Material Balance Activities'!$M$478:$M$608,NA,0,1))*G2599)*(1-F2599)</f>
        <v>5.3549999999999995E-3</v>
      </c>
      <c r="J2599" s="105" t="s">
        <v>214</v>
      </c>
      <c r="K2599" s="83" t="s">
        <v>214</v>
      </c>
      <c r="L2599" s="102" cm="1">
        <f t="array" ref="L2599">((_xlfn.XLOOKUP(B2599,'4. Material Balance Activities'!$C$478:$C$608,'4. Material Balance Activities'!$J$478:$J$608,NA,0,1)-_xlfn.XLOOKUP(B2599,'4. Material Balance Activities'!$C$478:$C$608,'4. Material Balance Activities'!$P$478:$P$608,NA,0,1))*G2599)*(1-F2599)</f>
        <v>2.1592741935483871E-5</v>
      </c>
      <c r="M2599" s="105" t="s">
        <v>214</v>
      </c>
      <c r="N2599" s="83" t="s">
        <v>214</v>
      </c>
    </row>
    <row r="2600" spans="1:14" x14ac:dyDescent="0.25">
      <c r="A2600" s="79" t="s">
        <v>406</v>
      </c>
      <c r="B2600" s="133" t="s">
        <v>263</v>
      </c>
      <c r="C2600" s="137" t="s">
        <v>189</v>
      </c>
      <c r="D2600" s="81" t="str">
        <f>IFERROR(IF(C2600="No CAS","",INDEX('DEQ Pollutant List'!$C$7:$C$611,MATCH('5. Pollutant Emissions - MB'!C2600,'DEQ Pollutant List'!$B$7:$B$611,0))),"")</f>
        <v>Toluene</v>
      </c>
      <c r="E2600" s="115"/>
      <c r="F2600" s="138">
        <v>0</v>
      </c>
      <c r="G2600" s="139">
        <v>0.01</v>
      </c>
      <c r="H2600" s="104"/>
      <c r="I2600" s="102" cm="1">
        <f t="array" ref="I2600">((_xlfn.XLOOKUP(B2600,'4. Material Balance Activities'!$C$478:$C$608,'4. Material Balance Activities'!$G$478:$G$608,NA,0,1)-_xlfn.XLOOKUP(B2600,'4. Material Balance Activities'!$C$478:$C$608,'4. Material Balance Activities'!$M$478:$M$608,NA,0,1))*G2600)*(1-F2600)</f>
        <v>5.3549999999999993E-2</v>
      </c>
      <c r="J2600" s="105" t="s">
        <v>214</v>
      </c>
      <c r="K2600" s="83" t="s">
        <v>214</v>
      </c>
      <c r="L2600" s="102" cm="1">
        <f t="array" ref="L2600">((_xlfn.XLOOKUP(B2600,'4. Material Balance Activities'!$C$478:$C$608,'4. Material Balance Activities'!$J$478:$J$608,NA,0,1)-_xlfn.XLOOKUP(B2600,'4. Material Balance Activities'!$C$478:$C$608,'4. Material Balance Activities'!$P$478:$P$608,NA,0,1))*G2600)*(1-F2600)</f>
        <v>2.159274193548387E-4</v>
      </c>
      <c r="M2600" s="105" t="s">
        <v>214</v>
      </c>
      <c r="N2600" s="83" t="s">
        <v>214</v>
      </c>
    </row>
    <row r="2601" spans="1:14" x14ac:dyDescent="0.25">
      <c r="A2601" s="79" t="s">
        <v>406</v>
      </c>
      <c r="B2601" s="133" t="s">
        <v>263</v>
      </c>
      <c r="C2601" s="137" t="s">
        <v>425</v>
      </c>
      <c r="D2601" s="81" t="str">
        <f>IFERROR(IF(C2601="No CAS","",INDEX('DEQ Pollutant List'!$C$7:$C$611,MATCH('5. Pollutant Emissions - MB'!C2601,'DEQ Pollutant List'!$B$7:$B$611,0))),"")</f>
        <v>2-Butanone (methyl ethyl ketone)</v>
      </c>
      <c r="E2601" s="115"/>
      <c r="F2601" s="138">
        <v>0</v>
      </c>
      <c r="G2601" s="139">
        <v>0.04</v>
      </c>
      <c r="H2601" s="104"/>
      <c r="I2601" s="102" cm="1">
        <f t="array" ref="I2601">((_xlfn.XLOOKUP(B2601,'4. Material Balance Activities'!$C$478:$C$608,'4. Material Balance Activities'!$G$478:$G$608,NA,0,1)-_xlfn.XLOOKUP(B2601,'4. Material Balance Activities'!$C$478:$C$608,'4. Material Balance Activities'!$M$478:$M$608,NA,0,1))*G2601)*(1-F2601)</f>
        <v>0.21419999999999997</v>
      </c>
      <c r="J2601" s="105" t="s">
        <v>214</v>
      </c>
      <c r="K2601" s="83" t="s">
        <v>214</v>
      </c>
      <c r="L2601" s="102" cm="1">
        <f t="array" ref="L2601">((_xlfn.XLOOKUP(B2601,'4. Material Balance Activities'!$C$478:$C$608,'4. Material Balance Activities'!$J$478:$J$608,NA,0,1)-_xlfn.XLOOKUP(B2601,'4. Material Balance Activities'!$C$478:$C$608,'4. Material Balance Activities'!$P$478:$P$608,NA,0,1))*G2601)*(1-F2601)</f>
        <v>8.6370967741935482E-4</v>
      </c>
      <c r="M2601" s="105" t="s">
        <v>214</v>
      </c>
      <c r="N2601" s="83" t="s">
        <v>214</v>
      </c>
    </row>
    <row r="2602" spans="1:14" x14ac:dyDescent="0.25">
      <c r="A2602" s="79" t="s">
        <v>406</v>
      </c>
      <c r="B2602" s="133" t="s">
        <v>263</v>
      </c>
      <c r="C2602" s="137" t="s">
        <v>424</v>
      </c>
      <c r="D2602" s="81" t="str">
        <f>IFERROR(IF(C2602="No CAS","",INDEX('DEQ Pollutant List'!$C$7:$C$611,MATCH('5. Pollutant Emissions - MB'!C2602,'DEQ Pollutant List'!$B$7:$B$611,0))),"")</f>
        <v>Isopropyl alcohol</v>
      </c>
      <c r="E2602" s="115"/>
      <c r="F2602" s="138">
        <v>0</v>
      </c>
      <c r="G2602" s="139">
        <v>0.03</v>
      </c>
      <c r="H2602" s="104"/>
      <c r="I2602" s="102" cm="1">
        <f t="array" ref="I2602">((_xlfn.XLOOKUP(B2602,'4. Material Balance Activities'!$C$478:$C$608,'4. Material Balance Activities'!$G$478:$G$608,NA,0,1)-_xlfn.XLOOKUP(B2602,'4. Material Balance Activities'!$C$478:$C$608,'4. Material Balance Activities'!$M$478:$M$608,NA,0,1))*G2602)*(1-F2602)</f>
        <v>0.16064999999999999</v>
      </c>
      <c r="J2602" s="105" t="s">
        <v>214</v>
      </c>
      <c r="K2602" s="83" t="s">
        <v>214</v>
      </c>
      <c r="L2602" s="102" cm="1">
        <f t="array" ref="L2602">((_xlfn.XLOOKUP(B2602,'4. Material Balance Activities'!$C$478:$C$608,'4. Material Balance Activities'!$J$478:$J$608,NA,0,1)-_xlfn.XLOOKUP(B2602,'4. Material Balance Activities'!$C$478:$C$608,'4. Material Balance Activities'!$P$478:$P$608,NA,0,1))*G2602)*(1-F2602)</f>
        <v>6.4778225806451611E-4</v>
      </c>
      <c r="M2602" s="105" t="s">
        <v>214</v>
      </c>
      <c r="N2602" s="83" t="s">
        <v>214</v>
      </c>
    </row>
    <row r="2603" spans="1:14" x14ac:dyDescent="0.25">
      <c r="A2603" s="79" t="s">
        <v>406</v>
      </c>
      <c r="B2603" s="133" t="s">
        <v>263</v>
      </c>
      <c r="C2603" s="137" t="s">
        <v>420</v>
      </c>
      <c r="D2603" s="81" t="str">
        <f>IFERROR(IF(C2603="No CAS","",INDEX('DEQ Pollutant List'!$C$7:$C$611,MATCH('5. Pollutant Emissions - MB'!C2603,'DEQ Pollutant List'!$B$7:$B$611,0))),"")</f>
        <v>Acetone</v>
      </c>
      <c r="E2603" s="115"/>
      <c r="F2603" s="138">
        <v>0</v>
      </c>
      <c r="G2603" s="139">
        <v>0.55000000000000004</v>
      </c>
      <c r="H2603" s="104"/>
      <c r="I2603" s="102" cm="1">
        <f t="array" ref="I2603">((_xlfn.XLOOKUP(B2603,'4. Material Balance Activities'!$C$478:$C$608,'4. Material Balance Activities'!$G$478:$G$608,NA,0,1)-_xlfn.XLOOKUP(B2603,'4. Material Balance Activities'!$C$478:$C$608,'4. Material Balance Activities'!$M$478:$M$608,NA,0,1))*G2603)*(1-F2603)</f>
        <v>2.9452500000000001</v>
      </c>
      <c r="J2603" s="105" t="s">
        <v>214</v>
      </c>
      <c r="K2603" s="83" t="s">
        <v>214</v>
      </c>
      <c r="L2603" s="102" cm="1">
        <f t="array" ref="L2603">((_xlfn.XLOOKUP(B2603,'4. Material Balance Activities'!$C$478:$C$608,'4. Material Balance Activities'!$J$478:$J$608,NA,0,1)-_xlfn.XLOOKUP(B2603,'4. Material Balance Activities'!$C$478:$C$608,'4. Material Balance Activities'!$P$478:$P$608,NA,0,1))*G2603)*(1-F2603)</f>
        <v>1.1876008064516129E-2</v>
      </c>
      <c r="M2603" s="105" t="s">
        <v>214</v>
      </c>
      <c r="N2603" s="83" t="s">
        <v>214</v>
      </c>
    </row>
    <row r="2604" spans="1:14" x14ac:dyDescent="0.25">
      <c r="A2604" s="79" t="s">
        <v>406</v>
      </c>
      <c r="B2604" s="133" t="s">
        <v>264</v>
      </c>
      <c r="C2604" s="137" t="s">
        <v>181</v>
      </c>
      <c r="D2604" s="81" t="str">
        <f>IFERROR(IF(C2604="No CAS","",INDEX('DEQ Pollutant List'!$C$7:$C$611,MATCH('5. Pollutant Emissions - MB'!C2604,'DEQ Pollutant List'!$B$7:$B$611,0))),"")</f>
        <v>Ethyl benzene</v>
      </c>
      <c r="E2604" s="115"/>
      <c r="F2604" s="138">
        <v>0</v>
      </c>
      <c r="G2604" s="139">
        <v>1E-3</v>
      </c>
      <c r="H2604" s="104"/>
      <c r="I2604" s="102" cm="1">
        <f t="array" ref="I2604">((_xlfn.XLOOKUP(B2604,'4. Material Balance Activities'!$C$478:$C$608,'4. Material Balance Activities'!$G$478:$G$608,NA,0,1)-_xlfn.XLOOKUP(B2604,'4. Material Balance Activities'!$C$478:$C$608,'4. Material Balance Activities'!$M$478:$M$608,NA,0,1))*G2604)*(1-F2604)</f>
        <v>9.9819999999999992E-2</v>
      </c>
      <c r="J2604" s="105" t="s">
        <v>214</v>
      </c>
      <c r="K2604" s="83" t="s">
        <v>214</v>
      </c>
      <c r="L2604" s="102" cm="1">
        <f t="array" ref="L2604">((_xlfn.XLOOKUP(B2604,'4. Material Balance Activities'!$C$478:$C$608,'4. Material Balance Activities'!$J$478:$J$608,NA,0,1)-_xlfn.XLOOKUP(B2604,'4. Material Balance Activities'!$C$478:$C$608,'4. Material Balance Activities'!$P$478:$P$608,NA,0,1))*G2604)*(1-F2604)</f>
        <v>4.0249999999999997E-4</v>
      </c>
      <c r="M2604" s="105" t="s">
        <v>214</v>
      </c>
      <c r="N2604" s="83" t="s">
        <v>214</v>
      </c>
    </row>
    <row r="2605" spans="1:14" x14ac:dyDescent="0.25">
      <c r="A2605" s="79" t="s">
        <v>406</v>
      </c>
      <c r="B2605" s="133" t="s">
        <v>264</v>
      </c>
      <c r="C2605" s="137" t="s">
        <v>189</v>
      </c>
      <c r="D2605" s="81" t="str">
        <f>IFERROR(IF(C2605="No CAS","",INDEX('DEQ Pollutant List'!$C$7:$C$611,MATCH('5. Pollutant Emissions - MB'!C2605,'DEQ Pollutant List'!$B$7:$B$611,0))),"")</f>
        <v>Toluene</v>
      </c>
      <c r="E2605" s="115"/>
      <c r="F2605" s="138">
        <v>0</v>
      </c>
      <c r="G2605" s="139">
        <v>0.01</v>
      </c>
      <c r="H2605" s="104"/>
      <c r="I2605" s="102" cm="1">
        <f t="array" ref="I2605">((_xlfn.XLOOKUP(B2605,'4. Material Balance Activities'!$C$478:$C$608,'4. Material Balance Activities'!$G$478:$G$608,NA,0,1)-_xlfn.XLOOKUP(B2605,'4. Material Balance Activities'!$C$478:$C$608,'4. Material Balance Activities'!$M$478:$M$608,NA,0,1))*G2605)*(1-F2605)</f>
        <v>0.99819999999999998</v>
      </c>
      <c r="J2605" s="105" t="s">
        <v>214</v>
      </c>
      <c r="K2605" s="83" t="s">
        <v>214</v>
      </c>
      <c r="L2605" s="102" cm="1">
        <f t="array" ref="L2605">((_xlfn.XLOOKUP(B2605,'4. Material Balance Activities'!$C$478:$C$608,'4. Material Balance Activities'!$J$478:$J$608,NA,0,1)-_xlfn.XLOOKUP(B2605,'4. Material Balance Activities'!$C$478:$C$608,'4. Material Balance Activities'!$P$478:$P$608,NA,0,1))*G2605)*(1-F2605)</f>
        <v>4.0249999999999999E-3</v>
      </c>
      <c r="M2605" s="105" t="s">
        <v>214</v>
      </c>
      <c r="N2605" s="83" t="s">
        <v>214</v>
      </c>
    </row>
    <row r="2606" spans="1:14" x14ac:dyDescent="0.25">
      <c r="A2606" s="79" t="s">
        <v>406</v>
      </c>
      <c r="B2606" s="133" t="s">
        <v>264</v>
      </c>
      <c r="C2606" s="137" t="s">
        <v>425</v>
      </c>
      <c r="D2606" s="81" t="str">
        <f>IFERROR(IF(C2606="No CAS","",INDEX('DEQ Pollutant List'!$C$7:$C$611,MATCH('5. Pollutant Emissions - MB'!C2606,'DEQ Pollutant List'!$B$7:$B$611,0))),"")</f>
        <v>2-Butanone (methyl ethyl ketone)</v>
      </c>
      <c r="E2606" s="115"/>
      <c r="F2606" s="138">
        <v>0</v>
      </c>
      <c r="G2606" s="139">
        <v>0.04</v>
      </c>
      <c r="H2606" s="104"/>
      <c r="I2606" s="102" cm="1">
        <f t="array" ref="I2606">((_xlfn.XLOOKUP(B2606,'4. Material Balance Activities'!$C$478:$C$608,'4. Material Balance Activities'!$G$478:$G$608,NA,0,1)-_xlfn.XLOOKUP(B2606,'4. Material Balance Activities'!$C$478:$C$608,'4. Material Balance Activities'!$M$478:$M$608,NA,0,1))*G2606)*(1-F2606)</f>
        <v>3.9927999999999999</v>
      </c>
      <c r="J2606" s="105" t="s">
        <v>214</v>
      </c>
      <c r="K2606" s="83" t="s">
        <v>214</v>
      </c>
      <c r="L2606" s="102" cm="1">
        <f t="array" ref="L2606">((_xlfn.XLOOKUP(B2606,'4. Material Balance Activities'!$C$478:$C$608,'4. Material Balance Activities'!$J$478:$J$608,NA,0,1)-_xlfn.XLOOKUP(B2606,'4. Material Balance Activities'!$C$478:$C$608,'4. Material Balance Activities'!$P$478:$P$608,NA,0,1))*G2606)*(1-F2606)</f>
        <v>1.61E-2</v>
      </c>
      <c r="M2606" s="105" t="s">
        <v>214</v>
      </c>
      <c r="N2606" s="83" t="s">
        <v>214</v>
      </c>
    </row>
    <row r="2607" spans="1:14" x14ac:dyDescent="0.25">
      <c r="A2607" s="79" t="s">
        <v>406</v>
      </c>
      <c r="B2607" s="133" t="s">
        <v>264</v>
      </c>
      <c r="C2607" s="137" t="s">
        <v>156</v>
      </c>
      <c r="D2607" s="81" t="str">
        <f>IFERROR(IF(C2607="No CAS","",INDEX('DEQ Pollutant List'!$C$7:$C$611,MATCH('5. Pollutant Emissions - MB'!C2607,'DEQ Pollutant List'!$B$7:$B$611,0))),"")</f>
        <v>Formaldehyde</v>
      </c>
      <c r="E2607" s="115"/>
      <c r="F2607" s="138">
        <v>0</v>
      </c>
      <c r="G2607" s="139">
        <v>1E-3</v>
      </c>
      <c r="H2607" s="104"/>
      <c r="I2607" s="102" cm="1">
        <f t="array" ref="I2607">((_xlfn.XLOOKUP(B2607,'4. Material Balance Activities'!$C$478:$C$608,'4. Material Balance Activities'!$G$478:$G$608,NA,0,1)-_xlfn.XLOOKUP(B2607,'4. Material Balance Activities'!$C$478:$C$608,'4. Material Balance Activities'!$M$478:$M$608,NA,0,1))*G2607)*(1-F2607)</f>
        <v>9.9819999999999992E-2</v>
      </c>
      <c r="J2607" s="105" t="s">
        <v>214</v>
      </c>
      <c r="K2607" s="83" t="s">
        <v>214</v>
      </c>
      <c r="L2607" s="102" cm="1">
        <f t="array" ref="L2607">((_xlfn.XLOOKUP(B2607,'4. Material Balance Activities'!$C$478:$C$608,'4. Material Balance Activities'!$J$478:$J$608,NA,0,1)-_xlfn.XLOOKUP(B2607,'4. Material Balance Activities'!$C$478:$C$608,'4. Material Balance Activities'!$P$478:$P$608,NA,0,1))*G2607)*(1-F2607)</f>
        <v>4.0249999999999997E-4</v>
      </c>
      <c r="M2607" s="105" t="s">
        <v>214</v>
      </c>
      <c r="N2607" s="83" t="s">
        <v>214</v>
      </c>
    </row>
    <row r="2608" spans="1:14" x14ac:dyDescent="0.25">
      <c r="A2608" s="79" t="s">
        <v>406</v>
      </c>
      <c r="B2608" s="133" t="s">
        <v>264</v>
      </c>
      <c r="C2608" s="137" t="s">
        <v>438</v>
      </c>
      <c r="D2608" s="81" t="s">
        <v>439</v>
      </c>
      <c r="E2608" s="115"/>
      <c r="F2608" s="138">
        <v>0</v>
      </c>
      <c r="G2608" s="139">
        <v>0.01</v>
      </c>
      <c r="H2608" s="104"/>
      <c r="I2608" s="102" cm="1">
        <f t="array" ref="I2608">((_xlfn.XLOOKUP(B2608,'4. Material Balance Activities'!$C$478:$C$608,'4. Material Balance Activities'!$G$478:$G$608,NA,0,1)-_xlfn.XLOOKUP(B2608,'4. Material Balance Activities'!$C$478:$C$608,'4. Material Balance Activities'!$M$478:$M$608,NA,0,1))*G2608)*(1-F2608)</f>
        <v>0.99819999999999998</v>
      </c>
      <c r="J2608" s="105" t="s">
        <v>214</v>
      </c>
      <c r="K2608" s="83" t="s">
        <v>214</v>
      </c>
      <c r="L2608" s="102" cm="1">
        <f t="array" ref="L2608">((_xlfn.XLOOKUP(B2608,'4. Material Balance Activities'!$C$478:$C$608,'4. Material Balance Activities'!$J$478:$J$608,NA,0,1)-_xlfn.XLOOKUP(B2608,'4. Material Balance Activities'!$C$478:$C$608,'4. Material Balance Activities'!$P$478:$P$608,NA,0,1))*G2608)*(1-F2608)</f>
        <v>4.0249999999999999E-3</v>
      </c>
      <c r="M2608" s="105" t="s">
        <v>214</v>
      </c>
      <c r="N2608" s="83" t="s">
        <v>214</v>
      </c>
    </row>
    <row r="2609" spans="1:14" x14ac:dyDescent="0.25">
      <c r="A2609" s="79" t="s">
        <v>406</v>
      </c>
      <c r="B2609" s="133" t="s">
        <v>264</v>
      </c>
      <c r="C2609" s="137" t="s">
        <v>424</v>
      </c>
      <c r="D2609" s="81" t="str">
        <f>IFERROR(IF(C2609="No CAS","",INDEX('DEQ Pollutant List'!$C$7:$C$611,MATCH('5. Pollutant Emissions - MB'!C2609,'DEQ Pollutant List'!$B$7:$B$611,0))),"")</f>
        <v>Isopropyl alcohol</v>
      </c>
      <c r="E2609" s="115"/>
      <c r="F2609" s="138">
        <v>0</v>
      </c>
      <c r="G2609" s="139">
        <v>0.03</v>
      </c>
      <c r="H2609" s="104"/>
      <c r="I2609" s="102" cm="1">
        <f t="array" ref="I2609">((_xlfn.XLOOKUP(B2609,'4. Material Balance Activities'!$C$478:$C$608,'4. Material Balance Activities'!$G$478:$G$608,NA,0,1)-_xlfn.XLOOKUP(B2609,'4. Material Balance Activities'!$C$478:$C$608,'4. Material Balance Activities'!$M$478:$M$608,NA,0,1))*G2609)*(1-F2609)</f>
        <v>2.9945999999999997</v>
      </c>
      <c r="J2609" s="105" t="s">
        <v>214</v>
      </c>
      <c r="K2609" s="83" t="s">
        <v>214</v>
      </c>
      <c r="L2609" s="102" cm="1">
        <f t="array" ref="L2609">((_xlfn.XLOOKUP(B2609,'4. Material Balance Activities'!$C$478:$C$608,'4. Material Balance Activities'!$J$478:$J$608,NA,0,1)-_xlfn.XLOOKUP(B2609,'4. Material Balance Activities'!$C$478:$C$608,'4. Material Balance Activities'!$P$478:$P$608,NA,0,1))*G2609)*(1-F2609)</f>
        <v>1.2074999999999999E-2</v>
      </c>
      <c r="M2609" s="105" t="s">
        <v>214</v>
      </c>
      <c r="N2609" s="83" t="s">
        <v>214</v>
      </c>
    </row>
    <row r="2610" spans="1:14" x14ac:dyDescent="0.25">
      <c r="A2610" s="79" t="s">
        <v>406</v>
      </c>
      <c r="B2610" s="133" t="s">
        <v>264</v>
      </c>
      <c r="C2610" s="137" t="s">
        <v>420</v>
      </c>
      <c r="D2610" s="81" t="str">
        <f>IFERROR(IF(C2610="No CAS","",INDEX('DEQ Pollutant List'!$C$7:$C$611,MATCH('5. Pollutant Emissions - MB'!C2610,'DEQ Pollutant List'!$B$7:$B$611,0))),"")</f>
        <v>Acetone</v>
      </c>
      <c r="E2610" s="115"/>
      <c r="F2610" s="138">
        <v>0</v>
      </c>
      <c r="G2610" s="139">
        <v>0.55000000000000004</v>
      </c>
      <c r="H2610" s="104"/>
      <c r="I2610" s="102" cm="1">
        <f t="array" ref="I2610">((_xlfn.XLOOKUP(B2610,'4. Material Balance Activities'!$C$478:$C$608,'4. Material Balance Activities'!$G$478:$G$608,NA,0,1)-_xlfn.XLOOKUP(B2610,'4. Material Balance Activities'!$C$478:$C$608,'4. Material Balance Activities'!$M$478:$M$608,NA,0,1))*G2610)*(1-F2610)</f>
        <v>54.901000000000003</v>
      </c>
      <c r="J2610" s="105" t="s">
        <v>214</v>
      </c>
      <c r="K2610" s="83" t="s">
        <v>214</v>
      </c>
      <c r="L2610" s="102" cm="1">
        <f t="array" ref="L2610">((_xlfn.XLOOKUP(B2610,'4. Material Balance Activities'!$C$478:$C$608,'4. Material Balance Activities'!$J$478:$J$608,NA,0,1)-_xlfn.XLOOKUP(B2610,'4. Material Balance Activities'!$C$478:$C$608,'4. Material Balance Activities'!$P$478:$P$608,NA,0,1))*G2610)*(1-F2610)</f>
        <v>0.22137499999999999</v>
      </c>
      <c r="M2610" s="105" t="s">
        <v>214</v>
      </c>
      <c r="N2610" s="83" t="s">
        <v>214</v>
      </c>
    </row>
    <row r="2611" spans="1:14" x14ac:dyDescent="0.25">
      <c r="A2611" s="79" t="s">
        <v>406</v>
      </c>
      <c r="B2611" s="133" t="s">
        <v>265</v>
      </c>
      <c r="C2611" s="137" t="s">
        <v>156</v>
      </c>
      <c r="D2611" s="81" t="str">
        <f>IFERROR(IF(C2611="No CAS","",INDEX('DEQ Pollutant List'!$C$7:$C$611,MATCH('5. Pollutant Emissions - MB'!C2611,'DEQ Pollutant List'!$B$7:$B$611,0))),"")</f>
        <v>Formaldehyde</v>
      </c>
      <c r="E2611" s="115"/>
      <c r="F2611" s="138">
        <v>0</v>
      </c>
      <c r="G2611" s="139">
        <v>1E-3</v>
      </c>
      <c r="H2611" s="104"/>
      <c r="I2611" s="102" cm="1">
        <f t="array" ref="I2611">((_xlfn.XLOOKUP(B2611,'4. Material Balance Activities'!$C$478:$C$608,'4. Material Balance Activities'!$G$478:$G$608,NA,0,1)-_xlfn.XLOOKUP(B2611,'4. Material Balance Activities'!$C$478:$C$608,'4. Material Balance Activities'!$M$478:$M$608,NA,0,1))*G2611)*(1-F2611)</f>
        <v>2.0601000000000005E-2</v>
      </c>
      <c r="J2611" s="105" t="s">
        <v>214</v>
      </c>
      <c r="K2611" s="83" t="s">
        <v>214</v>
      </c>
      <c r="L2611" s="102" cm="1">
        <f t="array" ref="L2611">((_xlfn.XLOOKUP(B2611,'4. Material Balance Activities'!$C$478:$C$608,'4. Material Balance Activities'!$J$478:$J$608,NA,0,1)-_xlfn.XLOOKUP(B2611,'4. Material Balance Activities'!$C$478:$C$608,'4. Material Balance Activities'!$P$478:$P$608,NA,0,1))*G2611)*(1-F2611)</f>
        <v>8.3068548387096798E-5</v>
      </c>
      <c r="M2611" s="105" t="s">
        <v>214</v>
      </c>
      <c r="N2611" s="83" t="s">
        <v>214</v>
      </c>
    </row>
    <row r="2612" spans="1:14" x14ac:dyDescent="0.25">
      <c r="A2612" s="79" t="s">
        <v>406</v>
      </c>
      <c r="B2612" s="133" t="s">
        <v>265</v>
      </c>
      <c r="C2612" s="137" t="s">
        <v>191</v>
      </c>
      <c r="D2612" s="81" t="str">
        <f>IFERROR(IF(C2612="No CAS","",INDEX('DEQ Pollutant List'!$C$7:$C$611,MATCH('5. Pollutant Emissions - MB'!C2612,'DEQ Pollutant List'!$B$7:$B$611,0))),"")</f>
        <v>Xylene (mixture), including m-xylene, o-xylene, p-xylene</v>
      </c>
      <c r="E2612" s="115"/>
      <c r="F2612" s="138">
        <v>0</v>
      </c>
      <c r="G2612" s="139">
        <v>0.01</v>
      </c>
      <c r="H2612" s="104"/>
      <c r="I2612" s="102" cm="1">
        <f t="array" ref="I2612">((_xlfn.XLOOKUP(B2612,'4. Material Balance Activities'!$C$478:$C$608,'4. Material Balance Activities'!$G$478:$G$608,NA,0,1)-_xlfn.XLOOKUP(B2612,'4. Material Balance Activities'!$C$478:$C$608,'4. Material Balance Activities'!$M$478:$M$608,NA,0,1))*G2612)*(1-F2612)</f>
        <v>0.20601000000000003</v>
      </c>
      <c r="J2612" s="105" t="s">
        <v>214</v>
      </c>
      <c r="K2612" s="83" t="s">
        <v>214</v>
      </c>
      <c r="L2612" s="102" cm="1">
        <f t="array" ref="L2612">((_xlfn.XLOOKUP(B2612,'4. Material Balance Activities'!$C$478:$C$608,'4. Material Balance Activities'!$J$478:$J$608,NA,0,1)-_xlfn.XLOOKUP(B2612,'4. Material Balance Activities'!$C$478:$C$608,'4. Material Balance Activities'!$P$478:$P$608,NA,0,1))*G2612)*(1-F2612)</f>
        <v>8.3068548387096788E-4</v>
      </c>
      <c r="M2612" s="105" t="s">
        <v>214</v>
      </c>
      <c r="N2612" s="83" t="s">
        <v>214</v>
      </c>
    </row>
    <row r="2613" spans="1:14" x14ac:dyDescent="0.25">
      <c r="A2613" s="79" t="s">
        <v>406</v>
      </c>
      <c r="B2613" s="133" t="s">
        <v>265</v>
      </c>
      <c r="C2613" s="137" t="s">
        <v>181</v>
      </c>
      <c r="D2613" s="81" t="str">
        <f>IFERROR(IF(C2613="No CAS","",INDEX('DEQ Pollutant List'!$C$7:$C$611,MATCH('5. Pollutant Emissions - MB'!C2613,'DEQ Pollutant List'!$B$7:$B$611,0))),"")</f>
        <v>Ethyl benzene</v>
      </c>
      <c r="E2613" s="115"/>
      <c r="F2613" s="138">
        <v>0</v>
      </c>
      <c r="G2613" s="139">
        <v>3.0000000000000001E-3</v>
      </c>
      <c r="H2613" s="104"/>
      <c r="I2613" s="102" cm="1">
        <f t="array" ref="I2613">((_xlfn.XLOOKUP(B2613,'4. Material Balance Activities'!$C$478:$C$608,'4. Material Balance Activities'!$G$478:$G$608,NA,0,1)-_xlfn.XLOOKUP(B2613,'4. Material Balance Activities'!$C$478:$C$608,'4. Material Balance Activities'!$M$478:$M$608,NA,0,1))*G2613)*(1-F2613)</f>
        <v>6.1803000000000011E-2</v>
      </c>
      <c r="J2613" s="105" t="s">
        <v>214</v>
      </c>
      <c r="K2613" s="83" t="s">
        <v>214</v>
      </c>
      <c r="L2613" s="102" cm="1">
        <f t="array" ref="L2613">((_xlfn.XLOOKUP(B2613,'4. Material Balance Activities'!$C$478:$C$608,'4. Material Balance Activities'!$J$478:$J$608,NA,0,1)-_xlfn.XLOOKUP(B2613,'4. Material Balance Activities'!$C$478:$C$608,'4. Material Balance Activities'!$P$478:$P$608,NA,0,1))*G2613)*(1-F2613)</f>
        <v>2.492056451612904E-4</v>
      </c>
      <c r="M2613" s="105" t="s">
        <v>214</v>
      </c>
      <c r="N2613" s="83" t="s">
        <v>214</v>
      </c>
    </row>
    <row r="2614" spans="1:14" x14ac:dyDescent="0.25">
      <c r="A2614" s="79" t="s">
        <v>406</v>
      </c>
      <c r="B2614" s="133" t="s">
        <v>265</v>
      </c>
      <c r="C2614" s="137" t="s">
        <v>189</v>
      </c>
      <c r="D2614" s="81" t="str">
        <f>IFERROR(IF(C2614="No CAS","",INDEX('DEQ Pollutant List'!$C$7:$C$611,MATCH('5. Pollutant Emissions - MB'!C2614,'DEQ Pollutant List'!$B$7:$B$611,0))),"")</f>
        <v>Toluene</v>
      </c>
      <c r="E2614" s="115"/>
      <c r="F2614" s="138">
        <v>0</v>
      </c>
      <c r="G2614" s="139">
        <v>0.02</v>
      </c>
      <c r="H2614" s="104"/>
      <c r="I2614" s="102" cm="1">
        <f t="array" ref="I2614">((_xlfn.XLOOKUP(B2614,'4. Material Balance Activities'!$C$478:$C$608,'4. Material Balance Activities'!$G$478:$G$608,NA,0,1)-_xlfn.XLOOKUP(B2614,'4. Material Balance Activities'!$C$478:$C$608,'4. Material Balance Activities'!$M$478:$M$608,NA,0,1))*G2614)*(1-F2614)</f>
        <v>0.41202000000000005</v>
      </c>
      <c r="J2614" s="105" t="s">
        <v>214</v>
      </c>
      <c r="K2614" s="83" t="s">
        <v>214</v>
      </c>
      <c r="L2614" s="102" cm="1">
        <f t="array" ref="L2614">((_xlfn.XLOOKUP(B2614,'4. Material Balance Activities'!$C$478:$C$608,'4. Material Balance Activities'!$J$478:$J$608,NA,0,1)-_xlfn.XLOOKUP(B2614,'4. Material Balance Activities'!$C$478:$C$608,'4. Material Balance Activities'!$P$478:$P$608,NA,0,1))*G2614)*(1-F2614)</f>
        <v>1.6613709677419358E-3</v>
      </c>
      <c r="M2614" s="105" t="s">
        <v>214</v>
      </c>
      <c r="N2614" s="83" t="s">
        <v>214</v>
      </c>
    </row>
    <row r="2615" spans="1:14" x14ac:dyDescent="0.25">
      <c r="A2615" s="79" t="s">
        <v>406</v>
      </c>
      <c r="B2615" s="133" t="s">
        <v>265</v>
      </c>
      <c r="C2615" s="137" t="s">
        <v>425</v>
      </c>
      <c r="D2615" s="81" t="str">
        <f>IFERROR(IF(C2615="No CAS","",INDEX('DEQ Pollutant List'!$C$7:$C$611,MATCH('5. Pollutant Emissions - MB'!C2615,'DEQ Pollutant List'!$B$7:$B$611,0))),"")</f>
        <v>2-Butanone (methyl ethyl ketone)</v>
      </c>
      <c r="E2615" s="115"/>
      <c r="F2615" s="138">
        <v>0</v>
      </c>
      <c r="G2615" s="139">
        <v>0.08</v>
      </c>
      <c r="H2615" s="104"/>
      <c r="I2615" s="102" cm="1">
        <f t="array" ref="I2615">((_xlfn.XLOOKUP(B2615,'4. Material Balance Activities'!$C$478:$C$608,'4. Material Balance Activities'!$G$478:$G$608,NA,0,1)-_xlfn.XLOOKUP(B2615,'4. Material Balance Activities'!$C$478:$C$608,'4. Material Balance Activities'!$M$478:$M$608,NA,0,1))*G2615)*(1-F2615)</f>
        <v>1.6480800000000002</v>
      </c>
      <c r="J2615" s="105" t="s">
        <v>214</v>
      </c>
      <c r="K2615" s="83" t="s">
        <v>214</v>
      </c>
      <c r="L2615" s="102" cm="1">
        <f t="array" ref="L2615">((_xlfn.XLOOKUP(B2615,'4. Material Balance Activities'!$C$478:$C$608,'4. Material Balance Activities'!$J$478:$J$608,NA,0,1)-_xlfn.XLOOKUP(B2615,'4. Material Balance Activities'!$C$478:$C$608,'4. Material Balance Activities'!$P$478:$P$608,NA,0,1))*G2615)*(1-F2615)</f>
        <v>6.645483870967743E-3</v>
      </c>
      <c r="M2615" s="105" t="s">
        <v>214</v>
      </c>
      <c r="N2615" s="83" t="s">
        <v>214</v>
      </c>
    </row>
    <row r="2616" spans="1:14" x14ac:dyDescent="0.25">
      <c r="A2616" s="79" t="s">
        <v>406</v>
      </c>
      <c r="B2616" s="133" t="s">
        <v>265</v>
      </c>
      <c r="C2616" s="137" t="s">
        <v>424</v>
      </c>
      <c r="D2616" s="81" t="str">
        <f>IFERROR(IF(C2616="No CAS","",INDEX('DEQ Pollutant List'!$C$7:$C$611,MATCH('5. Pollutant Emissions - MB'!C2616,'DEQ Pollutant List'!$B$7:$B$611,0))),"")</f>
        <v>Isopropyl alcohol</v>
      </c>
      <c r="E2616" s="115"/>
      <c r="F2616" s="138">
        <v>0</v>
      </c>
      <c r="G2616" s="139">
        <v>0.02</v>
      </c>
      <c r="H2616" s="104"/>
      <c r="I2616" s="102" cm="1">
        <f t="array" ref="I2616">((_xlfn.XLOOKUP(B2616,'4. Material Balance Activities'!$C$478:$C$608,'4. Material Balance Activities'!$G$478:$G$608,NA,0,1)-_xlfn.XLOOKUP(B2616,'4. Material Balance Activities'!$C$478:$C$608,'4. Material Balance Activities'!$M$478:$M$608,NA,0,1))*G2616)*(1-F2616)</f>
        <v>0.41202000000000005</v>
      </c>
      <c r="J2616" s="105" t="s">
        <v>214</v>
      </c>
      <c r="K2616" s="83" t="s">
        <v>214</v>
      </c>
      <c r="L2616" s="102" cm="1">
        <f t="array" ref="L2616">((_xlfn.XLOOKUP(B2616,'4. Material Balance Activities'!$C$478:$C$608,'4. Material Balance Activities'!$J$478:$J$608,NA,0,1)-_xlfn.XLOOKUP(B2616,'4. Material Balance Activities'!$C$478:$C$608,'4. Material Balance Activities'!$P$478:$P$608,NA,0,1))*G2616)*(1-F2616)</f>
        <v>1.6613709677419358E-3</v>
      </c>
      <c r="M2616" s="105" t="s">
        <v>214</v>
      </c>
      <c r="N2616" s="83" t="s">
        <v>214</v>
      </c>
    </row>
    <row r="2617" spans="1:14" x14ac:dyDescent="0.25">
      <c r="A2617" s="79" t="s">
        <v>406</v>
      </c>
      <c r="B2617" s="133" t="s">
        <v>265</v>
      </c>
      <c r="C2617" s="137" t="s">
        <v>420</v>
      </c>
      <c r="D2617" s="81" t="str">
        <f>IFERROR(IF(C2617="No CAS","",INDEX('DEQ Pollutant List'!$C$7:$C$611,MATCH('5. Pollutant Emissions - MB'!C2617,'DEQ Pollutant List'!$B$7:$B$611,0))),"")</f>
        <v>Acetone</v>
      </c>
      <c r="E2617" s="115"/>
      <c r="F2617" s="138">
        <v>0</v>
      </c>
      <c r="G2617" s="139">
        <v>0.34</v>
      </c>
      <c r="H2617" s="104"/>
      <c r="I2617" s="102" cm="1">
        <f t="array" ref="I2617">((_xlfn.XLOOKUP(B2617,'4. Material Balance Activities'!$C$478:$C$608,'4. Material Balance Activities'!$G$478:$G$608,NA,0,1)-_xlfn.XLOOKUP(B2617,'4. Material Balance Activities'!$C$478:$C$608,'4. Material Balance Activities'!$M$478:$M$608,NA,0,1))*G2617)*(1-F2617)</f>
        <v>7.0043400000000018</v>
      </c>
      <c r="J2617" s="105" t="s">
        <v>214</v>
      </c>
      <c r="K2617" s="83" t="s">
        <v>214</v>
      </c>
      <c r="L2617" s="102" cm="1">
        <f t="array" ref="L2617">((_xlfn.XLOOKUP(B2617,'4. Material Balance Activities'!$C$478:$C$608,'4. Material Balance Activities'!$J$478:$J$608,NA,0,1)-_xlfn.XLOOKUP(B2617,'4. Material Balance Activities'!$C$478:$C$608,'4. Material Balance Activities'!$P$478:$P$608,NA,0,1))*G2617)*(1-F2617)</f>
        <v>2.824330645161291E-2</v>
      </c>
      <c r="M2617" s="105" t="s">
        <v>214</v>
      </c>
      <c r="N2617" s="83" t="s">
        <v>214</v>
      </c>
    </row>
    <row r="2618" spans="1:14" x14ac:dyDescent="0.25">
      <c r="A2618" s="79" t="s">
        <v>406</v>
      </c>
      <c r="B2618" s="133" t="s">
        <v>266</v>
      </c>
      <c r="C2618" s="137" t="s">
        <v>191</v>
      </c>
      <c r="D2618" s="81" t="str">
        <f>IFERROR(IF(C2618="No CAS","",INDEX('DEQ Pollutant List'!$C$7:$C$611,MATCH('5. Pollutant Emissions - MB'!C2618,'DEQ Pollutant List'!$B$7:$B$611,0))),"")</f>
        <v>Xylene (mixture), including m-xylene, o-xylene, p-xylene</v>
      </c>
      <c r="E2618" s="115"/>
      <c r="F2618" s="138">
        <v>0</v>
      </c>
      <c r="G2618" s="139">
        <v>0.01</v>
      </c>
      <c r="H2618" s="104"/>
      <c r="I2618" s="102" cm="1">
        <f t="array" ref="I2618">((_xlfn.XLOOKUP(B2618,'4. Material Balance Activities'!$C$478:$C$608,'4. Material Balance Activities'!$G$478:$G$608,NA,0,1)-_xlfn.XLOOKUP(B2618,'4. Material Balance Activities'!$C$478:$C$608,'4. Material Balance Activities'!$M$478:$M$608,NA,0,1))*G2618)*(1-F2618)</f>
        <v>3.5000000000000005E-3</v>
      </c>
      <c r="J2618" s="105" t="s">
        <v>214</v>
      </c>
      <c r="K2618" s="83" t="s">
        <v>214</v>
      </c>
      <c r="L2618" s="102" cm="1">
        <f t="array" ref="L2618">((_xlfn.XLOOKUP(B2618,'4. Material Balance Activities'!$C$478:$C$608,'4. Material Balance Activities'!$J$478:$J$608,NA,0,1)-_xlfn.XLOOKUP(B2618,'4. Material Balance Activities'!$C$478:$C$608,'4. Material Balance Activities'!$P$478:$P$608,NA,0,1))*G2618)*(1-F2618)</f>
        <v>1.4112903225806453E-5</v>
      </c>
      <c r="M2618" s="105" t="s">
        <v>214</v>
      </c>
      <c r="N2618" s="83" t="s">
        <v>214</v>
      </c>
    </row>
    <row r="2619" spans="1:14" x14ac:dyDescent="0.25">
      <c r="A2619" s="79" t="s">
        <v>406</v>
      </c>
      <c r="B2619" s="133" t="s">
        <v>266</v>
      </c>
      <c r="C2619" s="137" t="s">
        <v>181</v>
      </c>
      <c r="D2619" s="81" t="str">
        <f>IFERROR(IF(C2619="No CAS","",INDEX('DEQ Pollutant List'!$C$7:$C$611,MATCH('5. Pollutant Emissions - MB'!C2619,'DEQ Pollutant List'!$B$7:$B$611,0))),"")</f>
        <v>Ethyl benzene</v>
      </c>
      <c r="E2619" s="115"/>
      <c r="F2619" s="138">
        <v>0</v>
      </c>
      <c r="G2619" s="139">
        <v>2E-3</v>
      </c>
      <c r="H2619" s="104"/>
      <c r="I2619" s="102" cm="1">
        <f t="array" ref="I2619">((_xlfn.XLOOKUP(B2619,'4. Material Balance Activities'!$C$478:$C$608,'4. Material Balance Activities'!$G$478:$G$608,NA,0,1)-_xlfn.XLOOKUP(B2619,'4. Material Balance Activities'!$C$478:$C$608,'4. Material Balance Activities'!$M$478:$M$608,NA,0,1))*G2619)*(1-F2619)</f>
        <v>7.000000000000001E-4</v>
      </c>
      <c r="J2619" s="105" t="s">
        <v>214</v>
      </c>
      <c r="K2619" s="83" t="s">
        <v>214</v>
      </c>
      <c r="L2619" s="102" cm="1">
        <f t="array" ref="L2619">((_xlfn.XLOOKUP(B2619,'4. Material Balance Activities'!$C$478:$C$608,'4. Material Balance Activities'!$J$478:$J$608,NA,0,1)-_xlfn.XLOOKUP(B2619,'4. Material Balance Activities'!$C$478:$C$608,'4. Material Balance Activities'!$P$478:$P$608,NA,0,1))*G2619)*(1-F2619)</f>
        <v>2.8225806451612906E-6</v>
      </c>
      <c r="M2619" s="105" t="s">
        <v>214</v>
      </c>
      <c r="N2619" s="83" t="s">
        <v>214</v>
      </c>
    </row>
    <row r="2620" spans="1:14" x14ac:dyDescent="0.25">
      <c r="A2620" s="79" t="s">
        <v>406</v>
      </c>
      <c r="B2620" s="133" t="s">
        <v>266</v>
      </c>
      <c r="C2620" s="137" t="s">
        <v>189</v>
      </c>
      <c r="D2620" s="81" t="str">
        <f>IFERROR(IF(C2620="No CAS","",INDEX('DEQ Pollutant List'!$C$7:$C$611,MATCH('5. Pollutant Emissions - MB'!C2620,'DEQ Pollutant List'!$B$7:$B$611,0))),"")</f>
        <v>Toluene</v>
      </c>
      <c r="E2620" s="115"/>
      <c r="F2620" s="138">
        <v>0</v>
      </c>
      <c r="G2620" s="139">
        <v>0.03</v>
      </c>
      <c r="H2620" s="104"/>
      <c r="I2620" s="102" cm="1">
        <f t="array" ref="I2620">((_xlfn.XLOOKUP(B2620,'4. Material Balance Activities'!$C$478:$C$608,'4. Material Balance Activities'!$G$478:$G$608,NA,0,1)-_xlfn.XLOOKUP(B2620,'4. Material Balance Activities'!$C$478:$C$608,'4. Material Balance Activities'!$M$478:$M$608,NA,0,1))*G2620)*(1-F2620)</f>
        <v>1.0500000000000001E-2</v>
      </c>
      <c r="J2620" s="105" t="s">
        <v>214</v>
      </c>
      <c r="K2620" s="83" t="s">
        <v>214</v>
      </c>
      <c r="L2620" s="102" cm="1">
        <f t="array" ref="L2620">((_xlfn.XLOOKUP(B2620,'4. Material Balance Activities'!$C$478:$C$608,'4. Material Balance Activities'!$J$478:$J$608,NA,0,1)-_xlfn.XLOOKUP(B2620,'4. Material Balance Activities'!$C$478:$C$608,'4. Material Balance Activities'!$P$478:$P$608,NA,0,1))*G2620)*(1-F2620)</f>
        <v>4.2338709677419356E-5</v>
      </c>
      <c r="M2620" s="105" t="s">
        <v>214</v>
      </c>
      <c r="N2620" s="83" t="s">
        <v>214</v>
      </c>
    </row>
    <row r="2621" spans="1:14" x14ac:dyDescent="0.25">
      <c r="A2621" s="79" t="s">
        <v>406</v>
      </c>
      <c r="B2621" s="133" t="s">
        <v>266</v>
      </c>
      <c r="C2621" s="137" t="s">
        <v>425</v>
      </c>
      <c r="D2621" s="81" t="str">
        <f>IFERROR(IF(C2621="No CAS","",INDEX('DEQ Pollutant List'!$C$7:$C$611,MATCH('5. Pollutant Emissions - MB'!C2621,'DEQ Pollutant List'!$B$7:$B$611,0))),"")</f>
        <v>2-Butanone (methyl ethyl ketone)</v>
      </c>
      <c r="E2621" s="115"/>
      <c r="F2621" s="138">
        <v>0</v>
      </c>
      <c r="G2621" s="139">
        <v>0.03</v>
      </c>
      <c r="H2621" s="104"/>
      <c r="I2621" s="102" cm="1">
        <f t="array" ref="I2621">((_xlfn.XLOOKUP(B2621,'4. Material Balance Activities'!$C$478:$C$608,'4. Material Balance Activities'!$G$478:$G$608,NA,0,1)-_xlfn.XLOOKUP(B2621,'4. Material Balance Activities'!$C$478:$C$608,'4. Material Balance Activities'!$M$478:$M$608,NA,0,1))*G2621)*(1-F2621)</f>
        <v>1.0500000000000001E-2</v>
      </c>
      <c r="J2621" s="105" t="s">
        <v>214</v>
      </c>
      <c r="K2621" s="83" t="s">
        <v>214</v>
      </c>
      <c r="L2621" s="102" cm="1">
        <f t="array" ref="L2621">((_xlfn.XLOOKUP(B2621,'4. Material Balance Activities'!$C$478:$C$608,'4. Material Balance Activities'!$J$478:$J$608,NA,0,1)-_xlfn.XLOOKUP(B2621,'4. Material Balance Activities'!$C$478:$C$608,'4. Material Balance Activities'!$P$478:$P$608,NA,0,1))*G2621)*(1-F2621)</f>
        <v>4.2338709677419356E-5</v>
      </c>
      <c r="M2621" s="105" t="s">
        <v>214</v>
      </c>
      <c r="N2621" s="83" t="s">
        <v>214</v>
      </c>
    </row>
    <row r="2622" spans="1:14" x14ac:dyDescent="0.25">
      <c r="A2622" s="79" t="s">
        <v>406</v>
      </c>
      <c r="B2622" s="133" t="s">
        <v>266</v>
      </c>
      <c r="C2622" s="137" t="s">
        <v>424</v>
      </c>
      <c r="D2622" s="81" t="str">
        <f>IFERROR(IF(C2622="No CAS","",INDEX('DEQ Pollutant List'!$C$7:$C$611,MATCH('5. Pollutant Emissions - MB'!C2622,'DEQ Pollutant List'!$B$7:$B$611,0))),"")</f>
        <v>Isopropyl alcohol</v>
      </c>
      <c r="E2622" s="115"/>
      <c r="F2622" s="138">
        <v>0</v>
      </c>
      <c r="G2622" s="139">
        <v>0.06</v>
      </c>
      <c r="H2622" s="104"/>
      <c r="I2622" s="102" cm="1">
        <f t="array" ref="I2622">((_xlfn.XLOOKUP(B2622,'4. Material Balance Activities'!$C$478:$C$608,'4. Material Balance Activities'!$G$478:$G$608,NA,0,1)-_xlfn.XLOOKUP(B2622,'4. Material Balance Activities'!$C$478:$C$608,'4. Material Balance Activities'!$M$478:$M$608,NA,0,1))*G2622)*(1-F2622)</f>
        <v>2.1000000000000001E-2</v>
      </c>
      <c r="J2622" s="105" t="s">
        <v>214</v>
      </c>
      <c r="K2622" s="83" t="s">
        <v>214</v>
      </c>
      <c r="L2622" s="102" cm="1">
        <f t="array" ref="L2622">((_xlfn.XLOOKUP(B2622,'4. Material Balance Activities'!$C$478:$C$608,'4. Material Balance Activities'!$J$478:$J$608,NA,0,1)-_xlfn.XLOOKUP(B2622,'4. Material Balance Activities'!$C$478:$C$608,'4. Material Balance Activities'!$P$478:$P$608,NA,0,1))*G2622)*(1-F2622)</f>
        <v>8.4677419354838712E-5</v>
      </c>
      <c r="M2622" s="105" t="s">
        <v>214</v>
      </c>
      <c r="N2622" s="83" t="s">
        <v>214</v>
      </c>
    </row>
    <row r="2623" spans="1:14" x14ac:dyDescent="0.25">
      <c r="A2623" s="79" t="s">
        <v>406</v>
      </c>
      <c r="B2623" s="133" t="s">
        <v>266</v>
      </c>
      <c r="C2623" s="137" t="s">
        <v>420</v>
      </c>
      <c r="D2623" s="81" t="str">
        <f>IFERROR(IF(C2623="No CAS","",INDEX('DEQ Pollutant List'!$C$7:$C$611,MATCH('5. Pollutant Emissions - MB'!C2623,'DEQ Pollutant List'!$B$7:$B$611,0))),"")</f>
        <v>Acetone</v>
      </c>
      <c r="E2623" s="115"/>
      <c r="F2623" s="138">
        <v>0</v>
      </c>
      <c r="G2623" s="139">
        <v>0.45</v>
      </c>
      <c r="H2623" s="104"/>
      <c r="I2623" s="102" cm="1">
        <f t="array" ref="I2623">((_xlfn.XLOOKUP(B2623,'4. Material Balance Activities'!$C$478:$C$608,'4. Material Balance Activities'!$G$478:$G$608,NA,0,1)-_xlfn.XLOOKUP(B2623,'4. Material Balance Activities'!$C$478:$C$608,'4. Material Balance Activities'!$M$478:$M$608,NA,0,1))*G2623)*(1-F2623)</f>
        <v>0.15750000000000003</v>
      </c>
      <c r="J2623" s="105" t="s">
        <v>214</v>
      </c>
      <c r="K2623" s="83" t="s">
        <v>214</v>
      </c>
      <c r="L2623" s="102" cm="1">
        <f t="array" ref="L2623">((_xlfn.XLOOKUP(B2623,'4. Material Balance Activities'!$C$478:$C$608,'4. Material Balance Activities'!$J$478:$J$608,NA,0,1)-_xlfn.XLOOKUP(B2623,'4. Material Balance Activities'!$C$478:$C$608,'4. Material Balance Activities'!$P$478:$P$608,NA,0,1))*G2623)*(1-F2623)</f>
        <v>6.3508064516129038E-4</v>
      </c>
      <c r="M2623" s="105" t="s">
        <v>214</v>
      </c>
      <c r="N2623" s="83" t="s">
        <v>214</v>
      </c>
    </row>
    <row r="2624" spans="1:14" x14ac:dyDescent="0.25">
      <c r="A2624" s="79" t="s">
        <v>406</v>
      </c>
      <c r="B2624" s="133" t="s">
        <v>267</v>
      </c>
      <c r="C2624" s="137" t="s">
        <v>156</v>
      </c>
      <c r="D2624" s="81" t="str">
        <f>IFERROR(IF(C2624="No CAS","",INDEX('DEQ Pollutant List'!$C$7:$C$611,MATCH('5. Pollutant Emissions - MB'!C2624,'DEQ Pollutant List'!$B$7:$B$611,0))),"")</f>
        <v>Formaldehyde</v>
      </c>
      <c r="E2624" s="115"/>
      <c r="F2624" s="138">
        <v>0</v>
      </c>
      <c r="G2624" s="139">
        <v>1E-3</v>
      </c>
      <c r="H2624" s="104"/>
      <c r="I2624" s="102" cm="1">
        <f t="array" ref="I2624">((_xlfn.XLOOKUP(B2624,'4. Material Balance Activities'!$C$478:$C$608,'4. Material Balance Activities'!$G$478:$G$608,NA,0,1)-_xlfn.XLOOKUP(B2624,'4. Material Balance Activities'!$C$478:$C$608,'4. Material Balance Activities'!$M$478:$M$608,NA,0,1))*G2624)*(1-F2624)</f>
        <v>1.6778999999999999E-2</v>
      </c>
      <c r="J2624" s="105" t="s">
        <v>214</v>
      </c>
      <c r="K2624" s="83" t="s">
        <v>214</v>
      </c>
      <c r="L2624" s="102" cm="1">
        <f t="array" ref="L2624">((_xlfn.XLOOKUP(B2624,'4. Material Balance Activities'!$C$478:$C$608,'4. Material Balance Activities'!$J$478:$J$608,NA,0,1)-_xlfn.XLOOKUP(B2624,'4. Material Balance Activities'!$C$478:$C$608,'4. Material Balance Activities'!$P$478:$P$608,NA,0,1))*G2624)*(1-F2624)</f>
        <v>6.7657258064516133E-5</v>
      </c>
      <c r="M2624" s="105" t="s">
        <v>214</v>
      </c>
      <c r="N2624" s="83" t="s">
        <v>214</v>
      </c>
    </row>
    <row r="2625" spans="1:14" x14ac:dyDescent="0.25">
      <c r="A2625" s="79" t="s">
        <v>406</v>
      </c>
      <c r="B2625" s="133" t="s">
        <v>267</v>
      </c>
      <c r="C2625" s="137" t="s">
        <v>191</v>
      </c>
      <c r="D2625" s="81" t="str">
        <f>IFERROR(IF(C2625="No CAS","",INDEX('DEQ Pollutant List'!$C$7:$C$611,MATCH('5. Pollutant Emissions - MB'!C2625,'DEQ Pollutant List'!$B$7:$B$611,0))),"")</f>
        <v>Xylene (mixture), including m-xylene, o-xylene, p-xylene</v>
      </c>
      <c r="E2625" s="115"/>
      <c r="F2625" s="138">
        <v>0</v>
      </c>
      <c r="G2625" s="139">
        <v>0.02</v>
      </c>
      <c r="H2625" s="104"/>
      <c r="I2625" s="102" cm="1">
        <f t="array" ref="I2625">((_xlfn.XLOOKUP(B2625,'4. Material Balance Activities'!$C$478:$C$608,'4. Material Balance Activities'!$G$478:$G$608,NA,0,1)-_xlfn.XLOOKUP(B2625,'4. Material Balance Activities'!$C$478:$C$608,'4. Material Balance Activities'!$M$478:$M$608,NA,0,1))*G2625)*(1-F2625)</f>
        <v>0.33557999999999999</v>
      </c>
      <c r="J2625" s="105" t="s">
        <v>214</v>
      </c>
      <c r="K2625" s="83" t="s">
        <v>214</v>
      </c>
      <c r="L2625" s="102" cm="1">
        <f t="array" ref="L2625">((_xlfn.XLOOKUP(B2625,'4. Material Balance Activities'!$C$478:$C$608,'4. Material Balance Activities'!$J$478:$J$608,NA,0,1)-_xlfn.XLOOKUP(B2625,'4. Material Balance Activities'!$C$478:$C$608,'4. Material Balance Activities'!$P$478:$P$608,NA,0,1))*G2625)*(1-F2625)</f>
        <v>1.3531451612903225E-3</v>
      </c>
      <c r="M2625" s="105" t="s">
        <v>214</v>
      </c>
      <c r="N2625" s="83" t="s">
        <v>214</v>
      </c>
    </row>
    <row r="2626" spans="1:14" x14ac:dyDescent="0.25">
      <c r="A2626" s="79" t="s">
        <v>406</v>
      </c>
      <c r="B2626" s="133" t="s">
        <v>267</v>
      </c>
      <c r="C2626" s="137" t="s">
        <v>181</v>
      </c>
      <c r="D2626" s="81" t="str">
        <f>IFERROR(IF(C2626="No CAS","",INDEX('DEQ Pollutant List'!$C$7:$C$611,MATCH('5. Pollutant Emissions - MB'!C2626,'DEQ Pollutant List'!$B$7:$B$611,0))),"")</f>
        <v>Ethyl benzene</v>
      </c>
      <c r="E2626" s="115"/>
      <c r="F2626" s="138">
        <v>0</v>
      </c>
      <c r="G2626" s="139">
        <v>3.0000000000000001E-3</v>
      </c>
      <c r="H2626" s="104"/>
      <c r="I2626" s="102" cm="1">
        <f t="array" ref="I2626">((_xlfn.XLOOKUP(B2626,'4. Material Balance Activities'!$C$478:$C$608,'4. Material Balance Activities'!$G$478:$G$608,NA,0,1)-_xlfn.XLOOKUP(B2626,'4. Material Balance Activities'!$C$478:$C$608,'4. Material Balance Activities'!$M$478:$M$608,NA,0,1))*G2626)*(1-F2626)</f>
        <v>5.0337E-2</v>
      </c>
      <c r="J2626" s="105" t="s">
        <v>214</v>
      </c>
      <c r="K2626" s="83" t="s">
        <v>214</v>
      </c>
      <c r="L2626" s="102" cm="1">
        <f t="array" ref="L2626">((_xlfn.XLOOKUP(B2626,'4. Material Balance Activities'!$C$478:$C$608,'4. Material Balance Activities'!$J$478:$J$608,NA,0,1)-_xlfn.XLOOKUP(B2626,'4. Material Balance Activities'!$C$478:$C$608,'4. Material Balance Activities'!$P$478:$P$608,NA,0,1))*G2626)*(1-F2626)</f>
        <v>2.0297177419354839E-4</v>
      </c>
      <c r="M2626" s="105" t="s">
        <v>214</v>
      </c>
      <c r="N2626" s="83" t="s">
        <v>214</v>
      </c>
    </row>
    <row r="2627" spans="1:14" x14ac:dyDescent="0.25">
      <c r="A2627" s="79" t="s">
        <v>406</v>
      </c>
      <c r="B2627" s="133" t="s">
        <v>267</v>
      </c>
      <c r="C2627" s="137" t="s">
        <v>189</v>
      </c>
      <c r="D2627" s="81" t="str">
        <f>IFERROR(IF(C2627="No CAS","",INDEX('DEQ Pollutant List'!$C$7:$C$611,MATCH('5. Pollutant Emissions - MB'!C2627,'DEQ Pollutant List'!$B$7:$B$611,0))),"")</f>
        <v>Toluene</v>
      </c>
      <c r="E2627" s="115"/>
      <c r="F2627" s="138">
        <v>0</v>
      </c>
      <c r="G2627" s="139">
        <v>0.03</v>
      </c>
      <c r="H2627" s="104"/>
      <c r="I2627" s="102" cm="1">
        <f t="array" ref="I2627">((_xlfn.XLOOKUP(B2627,'4. Material Balance Activities'!$C$478:$C$608,'4. Material Balance Activities'!$G$478:$G$608,NA,0,1)-_xlfn.XLOOKUP(B2627,'4. Material Balance Activities'!$C$478:$C$608,'4. Material Balance Activities'!$M$478:$M$608,NA,0,1))*G2627)*(1-F2627)</f>
        <v>0.50336999999999998</v>
      </c>
      <c r="J2627" s="105" t="s">
        <v>214</v>
      </c>
      <c r="K2627" s="83" t="s">
        <v>214</v>
      </c>
      <c r="L2627" s="102" cm="1">
        <f t="array" ref="L2627">((_xlfn.XLOOKUP(B2627,'4. Material Balance Activities'!$C$478:$C$608,'4. Material Balance Activities'!$J$478:$J$608,NA,0,1)-_xlfn.XLOOKUP(B2627,'4. Material Balance Activities'!$C$478:$C$608,'4. Material Balance Activities'!$P$478:$P$608,NA,0,1))*G2627)*(1-F2627)</f>
        <v>2.0297177419354839E-3</v>
      </c>
      <c r="M2627" s="105" t="s">
        <v>214</v>
      </c>
      <c r="N2627" s="83" t="s">
        <v>214</v>
      </c>
    </row>
    <row r="2628" spans="1:14" x14ac:dyDescent="0.25">
      <c r="A2628" s="79" t="s">
        <v>406</v>
      </c>
      <c r="B2628" s="133" t="s">
        <v>267</v>
      </c>
      <c r="C2628" s="137" t="s">
        <v>425</v>
      </c>
      <c r="D2628" s="81" t="str">
        <f>IFERROR(IF(C2628="No CAS","",INDEX('DEQ Pollutant List'!$C$7:$C$611,MATCH('5. Pollutant Emissions - MB'!C2628,'DEQ Pollutant List'!$B$7:$B$611,0))),"")</f>
        <v>2-Butanone (methyl ethyl ketone)</v>
      </c>
      <c r="E2628" s="115"/>
      <c r="F2628" s="138">
        <v>0</v>
      </c>
      <c r="G2628" s="139">
        <v>0.11</v>
      </c>
      <c r="H2628" s="104"/>
      <c r="I2628" s="102" cm="1">
        <f t="array" ref="I2628">((_xlfn.XLOOKUP(B2628,'4. Material Balance Activities'!$C$478:$C$608,'4. Material Balance Activities'!$G$478:$G$608,NA,0,1)-_xlfn.XLOOKUP(B2628,'4. Material Balance Activities'!$C$478:$C$608,'4. Material Balance Activities'!$M$478:$M$608,NA,0,1))*G2628)*(1-F2628)</f>
        <v>1.8456900000000001</v>
      </c>
      <c r="J2628" s="105" t="s">
        <v>214</v>
      </c>
      <c r="K2628" s="83" t="s">
        <v>214</v>
      </c>
      <c r="L2628" s="102" cm="1">
        <f t="array" ref="L2628">((_xlfn.XLOOKUP(B2628,'4. Material Balance Activities'!$C$478:$C$608,'4. Material Balance Activities'!$J$478:$J$608,NA,0,1)-_xlfn.XLOOKUP(B2628,'4. Material Balance Activities'!$C$478:$C$608,'4. Material Balance Activities'!$P$478:$P$608,NA,0,1))*G2628)*(1-F2628)</f>
        <v>7.4422983870967739E-3</v>
      </c>
      <c r="M2628" s="105" t="s">
        <v>214</v>
      </c>
      <c r="N2628" s="83" t="s">
        <v>214</v>
      </c>
    </row>
    <row r="2629" spans="1:14" x14ac:dyDescent="0.25">
      <c r="A2629" s="79" t="s">
        <v>406</v>
      </c>
      <c r="B2629" s="133" t="s">
        <v>267</v>
      </c>
      <c r="C2629" s="137" t="s">
        <v>424</v>
      </c>
      <c r="D2629" s="81" t="str">
        <f>IFERROR(IF(C2629="No CAS","",INDEX('DEQ Pollutant List'!$C$7:$C$611,MATCH('5. Pollutant Emissions - MB'!C2629,'DEQ Pollutant List'!$B$7:$B$611,0))),"")</f>
        <v>Isopropyl alcohol</v>
      </c>
      <c r="E2629" s="115"/>
      <c r="F2629" s="138">
        <v>0</v>
      </c>
      <c r="G2629" s="139">
        <v>0.01</v>
      </c>
      <c r="H2629" s="104"/>
      <c r="I2629" s="102" cm="1">
        <f t="array" ref="I2629">((_xlfn.XLOOKUP(B2629,'4. Material Balance Activities'!$C$478:$C$608,'4. Material Balance Activities'!$G$478:$G$608,NA,0,1)-_xlfn.XLOOKUP(B2629,'4. Material Balance Activities'!$C$478:$C$608,'4. Material Balance Activities'!$M$478:$M$608,NA,0,1))*G2629)*(1-F2629)</f>
        <v>0.16778999999999999</v>
      </c>
      <c r="J2629" s="105" t="s">
        <v>214</v>
      </c>
      <c r="K2629" s="83" t="s">
        <v>214</v>
      </c>
      <c r="L2629" s="102" cm="1">
        <f t="array" ref="L2629">((_xlfn.XLOOKUP(B2629,'4. Material Balance Activities'!$C$478:$C$608,'4. Material Balance Activities'!$J$478:$J$608,NA,0,1)-_xlfn.XLOOKUP(B2629,'4. Material Balance Activities'!$C$478:$C$608,'4. Material Balance Activities'!$P$478:$P$608,NA,0,1))*G2629)*(1-F2629)</f>
        <v>6.7657258064516125E-4</v>
      </c>
      <c r="M2629" s="105" t="s">
        <v>214</v>
      </c>
      <c r="N2629" s="83" t="s">
        <v>214</v>
      </c>
    </row>
    <row r="2630" spans="1:14" x14ac:dyDescent="0.25">
      <c r="A2630" s="79" t="s">
        <v>406</v>
      </c>
      <c r="B2630" s="133" t="s">
        <v>267</v>
      </c>
      <c r="C2630" s="137" t="s">
        <v>420</v>
      </c>
      <c r="D2630" s="81" t="str">
        <f>IFERROR(IF(C2630="No CAS","",INDEX('DEQ Pollutant List'!$C$7:$C$611,MATCH('5. Pollutant Emissions - MB'!C2630,'DEQ Pollutant List'!$B$7:$B$611,0))),"")</f>
        <v>Acetone</v>
      </c>
      <c r="E2630" s="115"/>
      <c r="F2630" s="138">
        <v>0</v>
      </c>
      <c r="G2630" s="139">
        <v>0.21</v>
      </c>
      <c r="H2630" s="104"/>
      <c r="I2630" s="102" cm="1">
        <f t="array" ref="I2630">((_xlfn.XLOOKUP(B2630,'4. Material Balance Activities'!$C$478:$C$608,'4. Material Balance Activities'!$G$478:$G$608,NA,0,1)-_xlfn.XLOOKUP(B2630,'4. Material Balance Activities'!$C$478:$C$608,'4. Material Balance Activities'!$M$478:$M$608,NA,0,1))*G2630)*(1-F2630)</f>
        <v>3.52359</v>
      </c>
      <c r="J2630" s="105" t="s">
        <v>214</v>
      </c>
      <c r="K2630" s="83" t="s">
        <v>214</v>
      </c>
      <c r="L2630" s="102" cm="1">
        <f t="array" ref="L2630">((_xlfn.XLOOKUP(B2630,'4. Material Balance Activities'!$C$478:$C$608,'4. Material Balance Activities'!$J$478:$J$608,NA,0,1)-_xlfn.XLOOKUP(B2630,'4. Material Balance Activities'!$C$478:$C$608,'4. Material Balance Activities'!$P$478:$P$608,NA,0,1))*G2630)*(1-F2630)</f>
        <v>1.4208024193548385E-2</v>
      </c>
      <c r="M2630" s="105" t="s">
        <v>214</v>
      </c>
      <c r="N2630" s="83" t="s">
        <v>214</v>
      </c>
    </row>
    <row r="2631" spans="1:14" x14ac:dyDescent="0.25">
      <c r="A2631" s="79" t="s">
        <v>406</v>
      </c>
      <c r="B2631" s="133" t="s">
        <v>268</v>
      </c>
      <c r="C2631" s="137" t="s">
        <v>178</v>
      </c>
      <c r="D2631" s="81" t="str">
        <f>IFERROR(IF(C2631="No CAS","",INDEX('DEQ Pollutant List'!$C$7:$C$611,MATCH('5. Pollutant Emissions - MB'!C2631,'DEQ Pollutant List'!$B$7:$B$611,0))),"")</f>
        <v>Chromium VI, chromate and dichromate particulate</v>
      </c>
      <c r="E2631" s="115"/>
      <c r="F2631" s="138">
        <f>1-(1-0.75)*(1-0.992)</f>
        <v>0.998</v>
      </c>
      <c r="G2631" s="139">
        <v>2E-3</v>
      </c>
      <c r="H2631" s="104" t="s">
        <v>421</v>
      </c>
      <c r="I2631" s="102" cm="1">
        <f t="array" ref="I2631">((_xlfn.XLOOKUP(B2631,'4. Material Balance Activities'!$C$478:$C$608,'4. Material Balance Activities'!$G$478:$G$608,NA,0,1)-_xlfn.XLOOKUP(B2631,'4. Material Balance Activities'!$C$478:$C$608,'4. Material Balance Activities'!$M$478:$M$608,NA,0,1))*G2631)*(1-F2631)</f>
        <v>4.020000000000003E-6</v>
      </c>
      <c r="J2631" s="105" t="s">
        <v>214</v>
      </c>
      <c r="K2631" s="83" t="s">
        <v>214</v>
      </c>
      <c r="L2631" s="102" cm="1">
        <f t="array" ref="L2631">((_xlfn.XLOOKUP(B2631,'4. Material Balance Activities'!$C$478:$C$608,'4. Material Balance Activities'!$J$478:$J$608,NA,0,1)-_xlfn.XLOOKUP(B2631,'4. Material Balance Activities'!$C$478:$C$608,'4. Material Balance Activities'!$P$478:$P$608,NA,0,1))*G2631)*(1-F2631)</f>
        <v>1.6209677419354852E-8</v>
      </c>
      <c r="M2631" s="105" t="s">
        <v>214</v>
      </c>
      <c r="N2631" s="83" t="s">
        <v>214</v>
      </c>
    </row>
    <row r="2632" spans="1:14" x14ac:dyDescent="0.25">
      <c r="A2632" s="79" t="s">
        <v>406</v>
      </c>
      <c r="B2632" s="133" t="s">
        <v>268</v>
      </c>
      <c r="C2632" s="137" t="s">
        <v>420</v>
      </c>
      <c r="D2632" s="81" t="str">
        <f>IFERROR(IF(C2632="No CAS","",INDEX('DEQ Pollutant List'!$C$7:$C$611,MATCH('5. Pollutant Emissions - MB'!C2632,'DEQ Pollutant List'!$B$7:$B$611,0))),"")</f>
        <v>Acetone</v>
      </c>
      <c r="E2632" s="115"/>
      <c r="F2632" s="138">
        <v>0</v>
      </c>
      <c r="G2632" s="139">
        <v>0.78</v>
      </c>
      <c r="H2632" s="104"/>
      <c r="I2632" s="102" cm="1">
        <f t="array" ref="I2632">((_xlfn.XLOOKUP(B2632,'4. Material Balance Activities'!$C$478:$C$608,'4. Material Balance Activities'!$G$478:$G$608,NA,0,1)-_xlfn.XLOOKUP(B2632,'4. Material Balance Activities'!$C$478:$C$608,'4. Material Balance Activities'!$M$478:$M$608,NA,0,1))*G2632)*(1-F2632)</f>
        <v>0.78389999999999993</v>
      </c>
      <c r="J2632" s="105" t="s">
        <v>214</v>
      </c>
      <c r="K2632" s="83" t="s">
        <v>214</v>
      </c>
      <c r="L2632" s="102" cm="1">
        <f t="array" ref="L2632">((_xlfn.XLOOKUP(B2632,'4. Material Balance Activities'!$C$478:$C$608,'4. Material Balance Activities'!$J$478:$J$608,NA,0,1)-_xlfn.XLOOKUP(B2632,'4. Material Balance Activities'!$C$478:$C$608,'4. Material Balance Activities'!$P$478:$P$608,NA,0,1))*G2632)*(1-F2632)</f>
        <v>3.1608870967741935E-3</v>
      </c>
      <c r="M2632" s="105" t="s">
        <v>214</v>
      </c>
      <c r="N2632" s="83" t="s">
        <v>214</v>
      </c>
    </row>
    <row r="2633" spans="1:14" x14ac:dyDescent="0.25">
      <c r="A2633" s="79" t="s">
        <v>406</v>
      </c>
      <c r="B2633" s="133" t="s">
        <v>268</v>
      </c>
      <c r="C2633" s="137" t="s">
        <v>423</v>
      </c>
      <c r="D2633" s="81" t="str">
        <f>IFERROR(IF(C2633="No CAS","",INDEX('DEQ Pollutant List'!$C$7:$C$611,MATCH('5. Pollutant Emissions - MB'!C2633,'DEQ Pollutant List'!$B$7:$B$611,0))),"")</f>
        <v>Propylene glycol monomethyl ether</v>
      </c>
      <c r="E2633" s="115"/>
      <c r="F2633" s="138">
        <v>0</v>
      </c>
      <c r="G2633" s="139">
        <v>0.06</v>
      </c>
      <c r="H2633" s="104"/>
      <c r="I2633" s="102" cm="1">
        <f t="array" ref="I2633">((_xlfn.XLOOKUP(B2633,'4. Material Balance Activities'!$C$478:$C$608,'4. Material Balance Activities'!$G$478:$G$608,NA,0,1)-_xlfn.XLOOKUP(B2633,'4. Material Balance Activities'!$C$478:$C$608,'4. Material Balance Activities'!$M$478:$M$608,NA,0,1))*G2633)*(1-F2633)</f>
        <v>6.0299999999999992E-2</v>
      </c>
      <c r="J2633" s="105" t="s">
        <v>214</v>
      </c>
      <c r="K2633" s="83" t="s">
        <v>214</v>
      </c>
      <c r="L2633" s="102" cm="1">
        <f t="array" ref="L2633">((_xlfn.XLOOKUP(B2633,'4. Material Balance Activities'!$C$478:$C$608,'4. Material Balance Activities'!$J$478:$J$608,NA,0,1)-_xlfn.XLOOKUP(B2633,'4. Material Balance Activities'!$C$478:$C$608,'4. Material Balance Activities'!$P$478:$P$608,NA,0,1))*G2633)*(1-F2633)</f>
        <v>2.4314516129032255E-4</v>
      </c>
      <c r="M2633" s="105" t="s">
        <v>214</v>
      </c>
      <c r="N2633" s="83" t="s">
        <v>214</v>
      </c>
    </row>
    <row r="2634" spans="1:14" x14ac:dyDescent="0.25">
      <c r="A2634" s="79" t="s">
        <v>406</v>
      </c>
      <c r="B2634" s="133" t="s">
        <v>268</v>
      </c>
      <c r="C2634" s="137" t="s">
        <v>179</v>
      </c>
      <c r="D2634" s="81" t="str">
        <f>IFERROR(IF(C2634="No CAS","",INDEX('DEQ Pollutant List'!$C$7:$C$611,MATCH('5. Pollutant Emissions - MB'!C2634,'DEQ Pollutant List'!$B$7:$B$611,0))),"")</f>
        <v>Cobalt and compounds</v>
      </c>
      <c r="E2634" s="115"/>
      <c r="F2634" s="138">
        <f>1-(1-0.75)*(1-0.992)</f>
        <v>0.998</v>
      </c>
      <c r="G2634" s="139">
        <v>2E-3</v>
      </c>
      <c r="H2634" s="104" t="s">
        <v>421</v>
      </c>
      <c r="I2634" s="102" cm="1">
        <f t="array" ref="I2634">((_xlfn.XLOOKUP(B2634,'4. Material Balance Activities'!$C$478:$C$608,'4. Material Balance Activities'!$G$478:$G$608,NA,0,1)-_xlfn.XLOOKUP(B2634,'4. Material Balance Activities'!$C$478:$C$608,'4. Material Balance Activities'!$M$478:$M$608,NA,0,1))*G2634)*(1-F2634)</f>
        <v>4.020000000000003E-6</v>
      </c>
      <c r="J2634" s="105" t="s">
        <v>214</v>
      </c>
      <c r="K2634" s="83" t="s">
        <v>214</v>
      </c>
      <c r="L2634" s="102" cm="1">
        <f t="array" ref="L2634">((_xlfn.XLOOKUP(B2634,'4. Material Balance Activities'!$C$478:$C$608,'4. Material Balance Activities'!$J$478:$J$608,NA,0,1)-_xlfn.XLOOKUP(B2634,'4. Material Balance Activities'!$C$478:$C$608,'4. Material Balance Activities'!$P$478:$P$608,NA,0,1))*G2634)*(1-F2634)</f>
        <v>1.6209677419354852E-8</v>
      </c>
      <c r="M2634" s="105" t="s">
        <v>214</v>
      </c>
      <c r="N2634" s="83" t="s">
        <v>214</v>
      </c>
    </row>
    <row r="2635" spans="1:14" x14ac:dyDescent="0.25">
      <c r="A2635" s="79" t="s">
        <v>406</v>
      </c>
      <c r="B2635" s="133" t="s">
        <v>269</v>
      </c>
      <c r="C2635" s="137" t="s">
        <v>191</v>
      </c>
      <c r="D2635" s="81" t="str">
        <f>IFERROR(IF(C2635="No CAS","",INDEX('DEQ Pollutant List'!$C$7:$C$611,MATCH('5. Pollutant Emissions - MB'!C2635,'DEQ Pollutant List'!$B$7:$B$611,0))),"")</f>
        <v>Xylene (mixture), including m-xylene, o-xylene, p-xylene</v>
      </c>
      <c r="E2635" s="115"/>
      <c r="F2635" s="138">
        <v>0</v>
      </c>
      <c r="G2635" s="139">
        <v>0.01</v>
      </c>
      <c r="H2635" s="104"/>
      <c r="I2635" s="102" cm="1">
        <f t="array" ref="I2635">((_xlfn.XLOOKUP(B2635,'4. Material Balance Activities'!$C$478:$C$608,'4. Material Balance Activities'!$G$478:$G$608,NA,0,1)-_xlfn.XLOOKUP(B2635,'4. Material Balance Activities'!$C$478:$C$608,'4. Material Balance Activities'!$M$478:$M$608,NA,0,1))*G2635)*(1-F2635)</f>
        <v>4.9855000000000003E-2</v>
      </c>
      <c r="J2635" s="105" t="s">
        <v>214</v>
      </c>
      <c r="K2635" s="83" t="s">
        <v>214</v>
      </c>
      <c r="L2635" s="102" cm="1">
        <f t="array" ref="L2635">((_xlfn.XLOOKUP(B2635,'4. Material Balance Activities'!$C$478:$C$608,'4. Material Balance Activities'!$J$478:$J$608,NA,0,1)-_xlfn.XLOOKUP(B2635,'4. Material Balance Activities'!$C$478:$C$608,'4. Material Balance Activities'!$P$478:$P$608,NA,0,1))*G2635)*(1-F2635)</f>
        <v>2.0102822580645159E-4</v>
      </c>
      <c r="M2635" s="105" t="s">
        <v>214</v>
      </c>
      <c r="N2635" s="83" t="s">
        <v>214</v>
      </c>
    </row>
    <row r="2636" spans="1:14" x14ac:dyDescent="0.25">
      <c r="A2636" s="79" t="s">
        <v>406</v>
      </c>
      <c r="B2636" s="133" t="s">
        <v>269</v>
      </c>
      <c r="C2636" s="137" t="s">
        <v>181</v>
      </c>
      <c r="D2636" s="81" t="str">
        <f>IFERROR(IF(C2636="No CAS","",INDEX('DEQ Pollutant List'!$C$7:$C$611,MATCH('5. Pollutant Emissions - MB'!C2636,'DEQ Pollutant List'!$B$7:$B$611,0))),"")</f>
        <v>Ethyl benzene</v>
      </c>
      <c r="E2636" s="115"/>
      <c r="F2636" s="138">
        <v>0</v>
      </c>
      <c r="G2636" s="139">
        <v>3.0000000000000001E-3</v>
      </c>
      <c r="H2636" s="104"/>
      <c r="I2636" s="102" cm="1">
        <f t="array" ref="I2636">((_xlfn.XLOOKUP(B2636,'4. Material Balance Activities'!$C$478:$C$608,'4. Material Balance Activities'!$G$478:$G$608,NA,0,1)-_xlfn.XLOOKUP(B2636,'4. Material Balance Activities'!$C$478:$C$608,'4. Material Balance Activities'!$M$478:$M$608,NA,0,1))*G2636)*(1-F2636)</f>
        <v>1.4956500000000001E-2</v>
      </c>
      <c r="J2636" s="105" t="s">
        <v>214</v>
      </c>
      <c r="K2636" s="83" t="s">
        <v>214</v>
      </c>
      <c r="L2636" s="102" cm="1">
        <f t="array" ref="L2636">((_xlfn.XLOOKUP(B2636,'4. Material Balance Activities'!$C$478:$C$608,'4. Material Balance Activities'!$J$478:$J$608,NA,0,1)-_xlfn.XLOOKUP(B2636,'4. Material Balance Activities'!$C$478:$C$608,'4. Material Balance Activities'!$P$478:$P$608,NA,0,1))*G2636)*(1-F2636)</f>
        <v>6.0308467741935481E-5</v>
      </c>
      <c r="M2636" s="105" t="s">
        <v>214</v>
      </c>
      <c r="N2636" s="83" t="s">
        <v>214</v>
      </c>
    </row>
    <row r="2637" spans="1:14" x14ac:dyDescent="0.25">
      <c r="A2637" s="79" t="s">
        <v>406</v>
      </c>
      <c r="B2637" s="133" t="s">
        <v>269</v>
      </c>
      <c r="C2637" s="137" t="s">
        <v>189</v>
      </c>
      <c r="D2637" s="81" t="str">
        <f>IFERROR(IF(C2637="No CAS","",INDEX('DEQ Pollutant List'!$C$7:$C$611,MATCH('5. Pollutant Emissions - MB'!C2637,'DEQ Pollutant List'!$B$7:$B$611,0))),"")</f>
        <v>Toluene</v>
      </c>
      <c r="E2637" s="115"/>
      <c r="F2637" s="138">
        <v>0</v>
      </c>
      <c r="G2637" s="139">
        <v>0.03</v>
      </c>
      <c r="H2637" s="104"/>
      <c r="I2637" s="102" cm="1">
        <f t="array" ref="I2637">((_xlfn.XLOOKUP(B2637,'4. Material Balance Activities'!$C$478:$C$608,'4. Material Balance Activities'!$G$478:$G$608,NA,0,1)-_xlfn.XLOOKUP(B2637,'4. Material Balance Activities'!$C$478:$C$608,'4. Material Balance Activities'!$M$478:$M$608,NA,0,1))*G2637)*(1-F2637)</f>
        <v>0.149565</v>
      </c>
      <c r="J2637" s="105" t="s">
        <v>214</v>
      </c>
      <c r="K2637" s="83" t="s">
        <v>214</v>
      </c>
      <c r="L2637" s="102" cm="1">
        <f t="array" ref="L2637">((_xlfn.XLOOKUP(B2637,'4. Material Balance Activities'!$C$478:$C$608,'4. Material Balance Activities'!$J$478:$J$608,NA,0,1)-_xlfn.XLOOKUP(B2637,'4. Material Balance Activities'!$C$478:$C$608,'4. Material Balance Activities'!$P$478:$P$608,NA,0,1))*G2637)*(1-F2637)</f>
        <v>6.0308467741935481E-4</v>
      </c>
      <c r="M2637" s="105" t="s">
        <v>214</v>
      </c>
      <c r="N2637" s="83" t="s">
        <v>214</v>
      </c>
    </row>
    <row r="2638" spans="1:14" x14ac:dyDescent="0.25">
      <c r="A2638" s="79" t="s">
        <v>406</v>
      </c>
      <c r="B2638" s="133" t="s">
        <v>269</v>
      </c>
      <c r="C2638" s="137" t="s">
        <v>422</v>
      </c>
      <c r="D2638" s="81" t="str">
        <f>IFERROR(IF(C2638="No CAS","",INDEX('DEQ Pollutant List'!$C$7:$C$611,MATCH('5. Pollutant Emissions - MB'!C2638,'DEQ Pollutant List'!$B$7:$B$611,0))),"")</f>
        <v>Methyl isobutyl ketone (MIBK, hexone)</v>
      </c>
      <c r="E2638" s="115"/>
      <c r="F2638" s="138">
        <v>0</v>
      </c>
      <c r="G2638" s="139">
        <v>1E-3</v>
      </c>
      <c r="H2638" s="104"/>
      <c r="I2638" s="102" cm="1">
        <f t="array" ref="I2638">((_xlfn.XLOOKUP(B2638,'4. Material Balance Activities'!$C$478:$C$608,'4. Material Balance Activities'!$G$478:$G$608,NA,0,1)-_xlfn.XLOOKUP(B2638,'4. Material Balance Activities'!$C$478:$C$608,'4. Material Balance Activities'!$M$478:$M$608,NA,0,1))*G2638)*(1-F2638)</f>
        <v>4.9855000000000003E-3</v>
      </c>
      <c r="J2638" s="105" t="s">
        <v>214</v>
      </c>
      <c r="K2638" s="83" t="s">
        <v>214</v>
      </c>
      <c r="L2638" s="102" cm="1">
        <f t="array" ref="L2638">((_xlfn.XLOOKUP(B2638,'4. Material Balance Activities'!$C$478:$C$608,'4. Material Balance Activities'!$J$478:$J$608,NA,0,1)-_xlfn.XLOOKUP(B2638,'4. Material Balance Activities'!$C$478:$C$608,'4. Material Balance Activities'!$P$478:$P$608,NA,0,1))*G2638)*(1-F2638)</f>
        <v>2.0102822580645161E-5</v>
      </c>
      <c r="M2638" s="105" t="s">
        <v>214</v>
      </c>
      <c r="N2638" s="83" t="s">
        <v>214</v>
      </c>
    </row>
    <row r="2639" spans="1:14" x14ac:dyDescent="0.25">
      <c r="A2639" s="79" t="s">
        <v>406</v>
      </c>
      <c r="B2639" s="133" t="s">
        <v>269</v>
      </c>
      <c r="C2639" s="137" t="s">
        <v>425</v>
      </c>
      <c r="D2639" s="81" t="str">
        <f>IFERROR(IF(C2639="No CAS","",INDEX('DEQ Pollutant List'!$C$7:$C$611,MATCH('5. Pollutant Emissions - MB'!C2639,'DEQ Pollutant List'!$B$7:$B$611,0))),"")</f>
        <v>2-Butanone (methyl ethyl ketone)</v>
      </c>
      <c r="E2639" s="115"/>
      <c r="F2639" s="138">
        <v>0</v>
      </c>
      <c r="G2639" s="139">
        <v>0.09</v>
      </c>
      <c r="H2639" s="104"/>
      <c r="I2639" s="102" cm="1">
        <f t="array" ref="I2639">((_xlfn.XLOOKUP(B2639,'4. Material Balance Activities'!$C$478:$C$608,'4. Material Balance Activities'!$G$478:$G$608,NA,0,1)-_xlfn.XLOOKUP(B2639,'4. Material Balance Activities'!$C$478:$C$608,'4. Material Balance Activities'!$M$478:$M$608,NA,0,1))*G2639)*(1-F2639)</f>
        <v>0.44869500000000001</v>
      </c>
      <c r="J2639" s="105" t="s">
        <v>214</v>
      </c>
      <c r="K2639" s="83" t="s">
        <v>214</v>
      </c>
      <c r="L2639" s="102" cm="1">
        <f t="array" ref="L2639">((_xlfn.XLOOKUP(B2639,'4. Material Balance Activities'!$C$478:$C$608,'4. Material Balance Activities'!$J$478:$J$608,NA,0,1)-_xlfn.XLOOKUP(B2639,'4. Material Balance Activities'!$C$478:$C$608,'4. Material Balance Activities'!$P$478:$P$608,NA,0,1))*G2639)*(1-F2639)</f>
        <v>1.8092540322580642E-3</v>
      </c>
      <c r="M2639" s="105" t="s">
        <v>214</v>
      </c>
      <c r="N2639" s="83" t="s">
        <v>214</v>
      </c>
    </row>
    <row r="2640" spans="1:14" x14ac:dyDescent="0.25">
      <c r="A2640" s="79" t="s">
        <v>406</v>
      </c>
      <c r="B2640" s="133" t="s">
        <v>269</v>
      </c>
      <c r="C2640" s="137" t="s">
        <v>424</v>
      </c>
      <c r="D2640" s="81" t="str">
        <f>IFERROR(IF(C2640="No CAS","",INDEX('DEQ Pollutant List'!$C$7:$C$611,MATCH('5. Pollutant Emissions - MB'!C2640,'DEQ Pollutant List'!$B$7:$B$611,0))),"")</f>
        <v>Isopropyl alcohol</v>
      </c>
      <c r="E2640" s="115"/>
      <c r="F2640" s="138">
        <v>0</v>
      </c>
      <c r="G2640" s="139">
        <v>0.02</v>
      </c>
      <c r="H2640" s="104"/>
      <c r="I2640" s="102" cm="1">
        <f t="array" ref="I2640">((_xlfn.XLOOKUP(B2640,'4. Material Balance Activities'!$C$478:$C$608,'4. Material Balance Activities'!$G$478:$G$608,NA,0,1)-_xlfn.XLOOKUP(B2640,'4. Material Balance Activities'!$C$478:$C$608,'4. Material Balance Activities'!$M$478:$M$608,NA,0,1))*G2640)*(1-F2640)</f>
        <v>9.9710000000000007E-2</v>
      </c>
      <c r="J2640" s="105" t="s">
        <v>214</v>
      </c>
      <c r="K2640" s="83" t="s">
        <v>214</v>
      </c>
      <c r="L2640" s="102" cm="1">
        <f t="array" ref="L2640">((_xlfn.XLOOKUP(B2640,'4. Material Balance Activities'!$C$478:$C$608,'4. Material Balance Activities'!$J$478:$J$608,NA,0,1)-_xlfn.XLOOKUP(B2640,'4. Material Balance Activities'!$C$478:$C$608,'4. Material Balance Activities'!$P$478:$P$608,NA,0,1))*G2640)*(1-F2640)</f>
        <v>4.0205645161290319E-4</v>
      </c>
      <c r="M2640" s="105" t="s">
        <v>214</v>
      </c>
      <c r="N2640" s="83" t="s">
        <v>214</v>
      </c>
    </row>
    <row r="2641" spans="1:14" x14ac:dyDescent="0.25">
      <c r="A2641" s="79" t="s">
        <v>406</v>
      </c>
      <c r="B2641" s="133" t="s">
        <v>269</v>
      </c>
      <c r="C2641" s="137" t="s">
        <v>420</v>
      </c>
      <c r="D2641" s="81" t="str">
        <f>IFERROR(IF(C2641="No CAS","",INDEX('DEQ Pollutant List'!$C$7:$C$611,MATCH('5. Pollutant Emissions - MB'!C2641,'DEQ Pollutant List'!$B$7:$B$611,0))),"")</f>
        <v>Acetone</v>
      </c>
      <c r="E2641" s="115"/>
      <c r="F2641" s="138">
        <v>0</v>
      </c>
      <c r="G2641" s="139">
        <v>0.28999999999999998</v>
      </c>
      <c r="H2641" s="104"/>
      <c r="I2641" s="102" cm="1">
        <f t="array" ref="I2641">((_xlfn.XLOOKUP(B2641,'4. Material Balance Activities'!$C$478:$C$608,'4. Material Balance Activities'!$G$478:$G$608,NA,0,1)-_xlfn.XLOOKUP(B2641,'4. Material Balance Activities'!$C$478:$C$608,'4. Material Balance Activities'!$M$478:$M$608,NA,0,1))*G2641)*(1-F2641)</f>
        <v>1.4457949999999999</v>
      </c>
      <c r="J2641" s="105" t="s">
        <v>214</v>
      </c>
      <c r="K2641" s="83" t="s">
        <v>214</v>
      </c>
      <c r="L2641" s="102" cm="1">
        <f t="array" ref="L2641">((_xlfn.XLOOKUP(B2641,'4. Material Balance Activities'!$C$478:$C$608,'4. Material Balance Activities'!$J$478:$J$608,NA,0,1)-_xlfn.XLOOKUP(B2641,'4. Material Balance Activities'!$C$478:$C$608,'4. Material Balance Activities'!$P$478:$P$608,NA,0,1))*G2641)*(1-F2641)</f>
        <v>5.8298185483870958E-3</v>
      </c>
      <c r="M2641" s="105" t="s">
        <v>214</v>
      </c>
      <c r="N2641" s="83" t="s">
        <v>214</v>
      </c>
    </row>
    <row r="2642" spans="1:14" x14ac:dyDescent="0.25">
      <c r="A2642" s="79" t="s">
        <v>406</v>
      </c>
      <c r="B2642" s="133" t="s">
        <v>270</v>
      </c>
      <c r="C2642" s="137" t="s">
        <v>191</v>
      </c>
      <c r="D2642" s="81" t="str">
        <f>IFERROR(IF(C2642="No CAS","",INDEX('DEQ Pollutant List'!$C$7:$C$611,MATCH('5. Pollutant Emissions - MB'!C2642,'DEQ Pollutant List'!$B$7:$B$611,0))),"")</f>
        <v>Xylene (mixture), including m-xylene, o-xylene, p-xylene</v>
      </c>
      <c r="E2642" s="115"/>
      <c r="F2642" s="138">
        <v>0</v>
      </c>
      <c r="G2642" s="139">
        <v>0.02</v>
      </c>
      <c r="H2642" s="104"/>
      <c r="I2642" s="102" cm="1">
        <f t="array" ref="I2642">((_xlfn.XLOOKUP(B2642,'4. Material Balance Activities'!$C$478:$C$608,'4. Material Balance Activities'!$G$478:$G$608,NA,0,1)-_xlfn.XLOOKUP(B2642,'4. Material Balance Activities'!$C$478:$C$608,'4. Material Balance Activities'!$M$478:$M$608,NA,0,1))*G2642)*(1-F2642)</f>
        <v>0.3276</v>
      </c>
      <c r="J2642" s="105" t="s">
        <v>214</v>
      </c>
      <c r="K2642" s="83" t="s">
        <v>214</v>
      </c>
      <c r="L2642" s="102" cm="1">
        <f t="array" ref="L2642">((_xlfn.XLOOKUP(B2642,'4. Material Balance Activities'!$C$478:$C$608,'4. Material Balance Activities'!$J$478:$J$608,NA,0,1)-_xlfn.XLOOKUP(B2642,'4. Material Balance Activities'!$C$478:$C$608,'4. Material Balance Activities'!$P$478:$P$608,NA,0,1))*G2642)*(1-F2642)</f>
        <v>1.3209677419354837E-3</v>
      </c>
      <c r="M2642" s="105" t="s">
        <v>214</v>
      </c>
      <c r="N2642" s="83" t="s">
        <v>214</v>
      </c>
    </row>
    <row r="2643" spans="1:14" x14ac:dyDescent="0.25">
      <c r="A2643" s="79" t="s">
        <v>406</v>
      </c>
      <c r="B2643" s="133" t="s">
        <v>270</v>
      </c>
      <c r="C2643" s="137" t="s">
        <v>181</v>
      </c>
      <c r="D2643" s="81" t="str">
        <f>IFERROR(IF(C2643="No CAS","",INDEX('DEQ Pollutant List'!$C$7:$C$611,MATCH('5. Pollutant Emissions - MB'!C2643,'DEQ Pollutant List'!$B$7:$B$611,0))),"")</f>
        <v>Ethyl benzene</v>
      </c>
      <c r="E2643" s="115"/>
      <c r="F2643" s="138">
        <v>0</v>
      </c>
      <c r="G2643" s="139">
        <v>3.0000000000000001E-3</v>
      </c>
      <c r="H2643" s="104"/>
      <c r="I2643" s="102" cm="1">
        <f t="array" ref="I2643">((_xlfn.XLOOKUP(B2643,'4. Material Balance Activities'!$C$478:$C$608,'4. Material Balance Activities'!$G$478:$G$608,NA,0,1)-_xlfn.XLOOKUP(B2643,'4. Material Balance Activities'!$C$478:$C$608,'4. Material Balance Activities'!$M$478:$M$608,NA,0,1))*G2643)*(1-F2643)</f>
        <v>4.9139999999999996E-2</v>
      </c>
      <c r="J2643" s="105" t="s">
        <v>214</v>
      </c>
      <c r="K2643" s="83" t="s">
        <v>214</v>
      </c>
      <c r="L2643" s="102" cm="1">
        <f t="array" ref="L2643">((_xlfn.XLOOKUP(B2643,'4. Material Balance Activities'!$C$478:$C$608,'4. Material Balance Activities'!$J$478:$J$608,NA,0,1)-_xlfn.XLOOKUP(B2643,'4. Material Balance Activities'!$C$478:$C$608,'4. Material Balance Activities'!$P$478:$P$608,NA,0,1))*G2643)*(1-F2643)</f>
        <v>1.9814516129032256E-4</v>
      </c>
      <c r="M2643" s="105" t="s">
        <v>214</v>
      </c>
      <c r="N2643" s="83" t="s">
        <v>214</v>
      </c>
    </row>
    <row r="2644" spans="1:14" x14ac:dyDescent="0.25">
      <c r="A2644" s="79" t="s">
        <v>406</v>
      </c>
      <c r="B2644" s="133" t="s">
        <v>270</v>
      </c>
      <c r="C2644" s="137" t="s">
        <v>189</v>
      </c>
      <c r="D2644" s="81" t="str">
        <f>IFERROR(IF(C2644="No CAS","",INDEX('DEQ Pollutant List'!$C$7:$C$611,MATCH('5. Pollutant Emissions - MB'!C2644,'DEQ Pollutant List'!$B$7:$B$611,0))),"")</f>
        <v>Toluene</v>
      </c>
      <c r="E2644" s="115"/>
      <c r="F2644" s="138">
        <v>0</v>
      </c>
      <c r="G2644" s="139">
        <v>0.03</v>
      </c>
      <c r="H2644" s="104"/>
      <c r="I2644" s="102" cm="1">
        <f t="array" ref="I2644">((_xlfn.XLOOKUP(B2644,'4. Material Balance Activities'!$C$478:$C$608,'4. Material Balance Activities'!$G$478:$G$608,NA,0,1)-_xlfn.XLOOKUP(B2644,'4. Material Balance Activities'!$C$478:$C$608,'4. Material Balance Activities'!$M$478:$M$608,NA,0,1))*G2644)*(1-F2644)</f>
        <v>0.49139999999999995</v>
      </c>
      <c r="J2644" s="105" t="s">
        <v>214</v>
      </c>
      <c r="K2644" s="83" t="s">
        <v>214</v>
      </c>
      <c r="L2644" s="102" cm="1">
        <f t="array" ref="L2644">((_xlfn.XLOOKUP(B2644,'4. Material Balance Activities'!$C$478:$C$608,'4. Material Balance Activities'!$J$478:$J$608,NA,0,1)-_xlfn.XLOOKUP(B2644,'4. Material Balance Activities'!$C$478:$C$608,'4. Material Balance Activities'!$P$478:$P$608,NA,0,1))*G2644)*(1-F2644)</f>
        <v>1.9814516129032255E-3</v>
      </c>
      <c r="M2644" s="105" t="s">
        <v>214</v>
      </c>
      <c r="N2644" s="83" t="s">
        <v>214</v>
      </c>
    </row>
    <row r="2645" spans="1:14" x14ac:dyDescent="0.25">
      <c r="A2645" s="79" t="s">
        <v>406</v>
      </c>
      <c r="B2645" s="133" t="s">
        <v>270</v>
      </c>
      <c r="C2645" s="137" t="s">
        <v>425</v>
      </c>
      <c r="D2645" s="81" t="str">
        <f>IFERROR(IF(C2645="No CAS","",INDEX('DEQ Pollutant List'!$C$7:$C$611,MATCH('5. Pollutant Emissions - MB'!C2645,'DEQ Pollutant List'!$B$7:$B$611,0))),"")</f>
        <v>2-Butanone (methyl ethyl ketone)</v>
      </c>
      <c r="E2645" s="115"/>
      <c r="F2645" s="138">
        <v>0</v>
      </c>
      <c r="G2645" s="139">
        <v>0.1</v>
      </c>
      <c r="H2645" s="104"/>
      <c r="I2645" s="102" cm="1">
        <f t="array" ref="I2645">((_xlfn.XLOOKUP(B2645,'4. Material Balance Activities'!$C$478:$C$608,'4. Material Balance Activities'!$G$478:$G$608,NA,0,1)-_xlfn.XLOOKUP(B2645,'4. Material Balance Activities'!$C$478:$C$608,'4. Material Balance Activities'!$M$478:$M$608,NA,0,1))*G2645)*(1-F2645)</f>
        <v>1.6379999999999999</v>
      </c>
      <c r="J2645" s="105" t="s">
        <v>214</v>
      </c>
      <c r="K2645" s="83" t="s">
        <v>214</v>
      </c>
      <c r="L2645" s="102" cm="1">
        <f t="array" ref="L2645">((_xlfn.XLOOKUP(B2645,'4. Material Balance Activities'!$C$478:$C$608,'4. Material Balance Activities'!$J$478:$J$608,NA,0,1)-_xlfn.XLOOKUP(B2645,'4. Material Balance Activities'!$C$478:$C$608,'4. Material Balance Activities'!$P$478:$P$608,NA,0,1))*G2645)*(1-F2645)</f>
        <v>6.6048387096774193E-3</v>
      </c>
      <c r="M2645" s="105" t="s">
        <v>214</v>
      </c>
      <c r="N2645" s="83" t="s">
        <v>214</v>
      </c>
    </row>
    <row r="2646" spans="1:14" x14ac:dyDescent="0.25">
      <c r="A2646" s="79" t="s">
        <v>406</v>
      </c>
      <c r="B2646" s="133" t="s">
        <v>270</v>
      </c>
      <c r="C2646" s="137" t="s">
        <v>424</v>
      </c>
      <c r="D2646" s="81" t="str">
        <f>IFERROR(IF(C2646="No CAS","",INDEX('DEQ Pollutant List'!$C$7:$C$611,MATCH('5. Pollutant Emissions - MB'!C2646,'DEQ Pollutant List'!$B$7:$B$611,0))),"")</f>
        <v>Isopropyl alcohol</v>
      </c>
      <c r="E2646" s="115"/>
      <c r="F2646" s="138">
        <v>0</v>
      </c>
      <c r="G2646" s="139">
        <v>0.01</v>
      </c>
      <c r="H2646" s="104"/>
      <c r="I2646" s="102" cm="1">
        <f t="array" ref="I2646">((_xlfn.XLOOKUP(B2646,'4. Material Balance Activities'!$C$478:$C$608,'4. Material Balance Activities'!$G$478:$G$608,NA,0,1)-_xlfn.XLOOKUP(B2646,'4. Material Balance Activities'!$C$478:$C$608,'4. Material Balance Activities'!$M$478:$M$608,NA,0,1))*G2646)*(1-F2646)</f>
        <v>0.1638</v>
      </c>
      <c r="J2646" s="105" t="s">
        <v>214</v>
      </c>
      <c r="K2646" s="83" t="s">
        <v>214</v>
      </c>
      <c r="L2646" s="102" cm="1">
        <f t="array" ref="L2646">((_xlfn.XLOOKUP(B2646,'4. Material Balance Activities'!$C$478:$C$608,'4. Material Balance Activities'!$J$478:$J$608,NA,0,1)-_xlfn.XLOOKUP(B2646,'4. Material Balance Activities'!$C$478:$C$608,'4. Material Balance Activities'!$P$478:$P$608,NA,0,1))*G2646)*(1-F2646)</f>
        <v>6.6048387096774184E-4</v>
      </c>
      <c r="M2646" s="105" t="s">
        <v>214</v>
      </c>
      <c r="N2646" s="83" t="s">
        <v>214</v>
      </c>
    </row>
    <row r="2647" spans="1:14" x14ac:dyDescent="0.25">
      <c r="A2647" s="79" t="s">
        <v>406</v>
      </c>
      <c r="B2647" s="133" t="s">
        <v>270</v>
      </c>
      <c r="C2647" s="137" t="s">
        <v>156</v>
      </c>
      <c r="D2647" s="81" t="str">
        <f>IFERROR(IF(C2647="No CAS","",INDEX('DEQ Pollutant List'!$C$7:$C$611,MATCH('5. Pollutant Emissions - MB'!C2647,'DEQ Pollutant List'!$B$7:$B$611,0))),"")</f>
        <v>Formaldehyde</v>
      </c>
      <c r="E2647" s="115"/>
      <c r="F2647" s="138">
        <v>0</v>
      </c>
      <c r="G2647" s="139">
        <v>1E-3</v>
      </c>
      <c r="H2647" s="104"/>
      <c r="I2647" s="102" cm="1">
        <f t="array" ref="I2647">((_xlfn.XLOOKUP(B2647,'4. Material Balance Activities'!$C$478:$C$608,'4. Material Balance Activities'!$G$478:$G$608,NA,0,1)-_xlfn.XLOOKUP(B2647,'4. Material Balance Activities'!$C$478:$C$608,'4. Material Balance Activities'!$M$478:$M$608,NA,0,1))*G2647)*(1-F2647)</f>
        <v>1.6379999999999999E-2</v>
      </c>
      <c r="J2647" s="105" t="s">
        <v>214</v>
      </c>
      <c r="K2647" s="83" t="s">
        <v>214</v>
      </c>
      <c r="L2647" s="102" cm="1">
        <f t="array" ref="L2647">((_xlfn.XLOOKUP(B2647,'4. Material Balance Activities'!$C$478:$C$608,'4. Material Balance Activities'!$J$478:$J$608,NA,0,1)-_xlfn.XLOOKUP(B2647,'4. Material Balance Activities'!$C$478:$C$608,'4. Material Balance Activities'!$P$478:$P$608,NA,0,1))*G2647)*(1-F2647)</f>
        <v>6.6048387096774192E-5</v>
      </c>
      <c r="M2647" s="105" t="s">
        <v>214</v>
      </c>
      <c r="N2647" s="83" t="s">
        <v>214</v>
      </c>
    </row>
    <row r="2648" spans="1:14" x14ac:dyDescent="0.25">
      <c r="A2648" s="79" t="s">
        <v>406</v>
      </c>
      <c r="B2648" s="133" t="s">
        <v>270</v>
      </c>
      <c r="C2648" s="137" t="s">
        <v>420</v>
      </c>
      <c r="D2648" s="81" t="str">
        <f>IFERROR(IF(C2648="No CAS","",INDEX('DEQ Pollutant List'!$C$7:$C$611,MATCH('5. Pollutant Emissions - MB'!C2648,'DEQ Pollutant List'!$B$7:$B$611,0))),"")</f>
        <v>Acetone</v>
      </c>
      <c r="E2648" s="115"/>
      <c r="F2648" s="138">
        <v>0</v>
      </c>
      <c r="G2648" s="139">
        <v>0.27</v>
      </c>
      <c r="H2648" s="104"/>
      <c r="I2648" s="102" cm="1">
        <f t="array" ref="I2648">((_xlfn.XLOOKUP(B2648,'4. Material Balance Activities'!$C$478:$C$608,'4. Material Balance Activities'!$G$478:$G$608,NA,0,1)-_xlfn.XLOOKUP(B2648,'4. Material Balance Activities'!$C$478:$C$608,'4. Material Balance Activities'!$M$478:$M$608,NA,0,1))*G2648)*(1-F2648)</f>
        <v>4.4226000000000001</v>
      </c>
      <c r="J2648" s="105" t="s">
        <v>214</v>
      </c>
      <c r="K2648" s="83" t="s">
        <v>214</v>
      </c>
      <c r="L2648" s="102" cm="1">
        <f t="array" ref="L2648">((_xlfn.XLOOKUP(B2648,'4. Material Balance Activities'!$C$478:$C$608,'4. Material Balance Activities'!$J$478:$J$608,NA,0,1)-_xlfn.XLOOKUP(B2648,'4. Material Balance Activities'!$C$478:$C$608,'4. Material Balance Activities'!$P$478:$P$608,NA,0,1))*G2648)*(1-F2648)</f>
        <v>1.7833064516129031E-2</v>
      </c>
      <c r="M2648" s="105" t="s">
        <v>214</v>
      </c>
      <c r="N2648" s="83" t="s">
        <v>214</v>
      </c>
    </row>
    <row r="2649" spans="1:14" x14ac:dyDescent="0.25">
      <c r="A2649" s="79" t="s">
        <v>406</v>
      </c>
      <c r="B2649" s="133" t="s">
        <v>271</v>
      </c>
      <c r="C2649" s="137" t="s">
        <v>156</v>
      </c>
      <c r="D2649" s="81" t="str">
        <f>IFERROR(IF(C2649="No CAS","",INDEX('DEQ Pollutant List'!$C$7:$C$611,MATCH('5. Pollutant Emissions - MB'!C2649,'DEQ Pollutant List'!$B$7:$B$611,0))),"")</f>
        <v>Formaldehyde</v>
      </c>
      <c r="E2649" s="138">
        <v>0</v>
      </c>
      <c r="F2649" s="138">
        <v>0</v>
      </c>
      <c r="G2649" s="139">
        <v>1E-3</v>
      </c>
      <c r="H2649" s="104"/>
      <c r="I2649" s="102" cm="1">
        <f t="array" ref="I2649">((_xlfn.XLOOKUP(B2649,'4. Material Balance Activities'!$C$478:$C$608,'4. Material Balance Activities'!$G$478:$G$608,NA,0,1)-_xlfn.XLOOKUP(B2649,'4. Material Balance Activities'!$C$478:$C$608,'4. Material Balance Activities'!$M$478:$M$608,NA,0,1))*G2649)*(1-F2649)</f>
        <v>1.0402000000000002E-2</v>
      </c>
      <c r="J2649" s="105" t="s">
        <v>214</v>
      </c>
      <c r="K2649" s="83" t="s">
        <v>214</v>
      </c>
      <c r="L2649" s="102" cm="1">
        <f t="array" ref="L2649">((_xlfn.XLOOKUP(B2649,'4. Material Balance Activities'!$C$478:$C$608,'4. Material Balance Activities'!$J$478:$J$608,NA,0,1)-_xlfn.XLOOKUP(B2649,'4. Material Balance Activities'!$C$478:$C$608,'4. Material Balance Activities'!$P$478:$P$608,NA,0,1))*G2649)*(1-F2649)</f>
        <v>4.1943548387096775E-5</v>
      </c>
      <c r="M2649" s="105" t="s">
        <v>214</v>
      </c>
      <c r="N2649" s="83" t="s">
        <v>214</v>
      </c>
    </row>
    <row r="2650" spans="1:14" x14ac:dyDescent="0.25">
      <c r="A2650" s="79" t="s">
        <v>406</v>
      </c>
      <c r="B2650" s="133" t="s">
        <v>271</v>
      </c>
      <c r="C2650" s="137" t="s">
        <v>191</v>
      </c>
      <c r="D2650" s="81" t="str">
        <f>IFERROR(IF(C2650="No CAS","",INDEX('DEQ Pollutant List'!$C$7:$C$611,MATCH('5. Pollutant Emissions - MB'!C2650,'DEQ Pollutant List'!$B$7:$B$611,0))),"")</f>
        <v>Xylene (mixture), including m-xylene, o-xylene, p-xylene</v>
      </c>
      <c r="E2650" s="115"/>
      <c r="F2650" s="138">
        <v>0</v>
      </c>
      <c r="G2650" s="139">
        <v>0.01</v>
      </c>
      <c r="H2650" s="104"/>
      <c r="I2650" s="102" cm="1">
        <f t="array" ref="I2650">((_xlfn.XLOOKUP(B2650,'4. Material Balance Activities'!$C$478:$C$608,'4. Material Balance Activities'!$G$478:$G$608,NA,0,1)-_xlfn.XLOOKUP(B2650,'4. Material Balance Activities'!$C$478:$C$608,'4. Material Balance Activities'!$M$478:$M$608,NA,0,1))*G2650)*(1-F2650)</f>
        <v>0.10402000000000002</v>
      </c>
      <c r="J2650" s="105" t="s">
        <v>214</v>
      </c>
      <c r="K2650" s="83" t="s">
        <v>214</v>
      </c>
      <c r="L2650" s="102" cm="1">
        <f t="array" ref="L2650">((_xlfn.XLOOKUP(B2650,'4. Material Balance Activities'!$C$478:$C$608,'4. Material Balance Activities'!$J$478:$J$608,NA,0,1)-_xlfn.XLOOKUP(B2650,'4. Material Balance Activities'!$C$478:$C$608,'4. Material Balance Activities'!$P$478:$P$608,NA,0,1))*G2650)*(1-F2650)</f>
        <v>4.1943548387096777E-4</v>
      </c>
      <c r="M2650" s="105" t="s">
        <v>214</v>
      </c>
      <c r="N2650" s="83" t="s">
        <v>214</v>
      </c>
    </row>
    <row r="2651" spans="1:14" x14ac:dyDescent="0.25">
      <c r="A2651" s="79" t="s">
        <v>406</v>
      </c>
      <c r="B2651" s="133" t="s">
        <v>271</v>
      </c>
      <c r="C2651" s="137" t="s">
        <v>181</v>
      </c>
      <c r="D2651" s="81" t="str">
        <f>IFERROR(IF(C2651="No CAS","",INDEX('DEQ Pollutant List'!$C$7:$C$611,MATCH('5. Pollutant Emissions - MB'!C2651,'DEQ Pollutant List'!$B$7:$B$611,0))),"")</f>
        <v>Ethyl benzene</v>
      </c>
      <c r="E2651" s="115"/>
      <c r="F2651" s="138">
        <v>0</v>
      </c>
      <c r="G2651" s="139">
        <v>2E-3</v>
      </c>
      <c r="H2651" s="104"/>
      <c r="I2651" s="102" cm="1">
        <f t="array" ref="I2651">((_xlfn.XLOOKUP(B2651,'4. Material Balance Activities'!$C$478:$C$608,'4. Material Balance Activities'!$G$478:$G$608,NA,0,1)-_xlfn.XLOOKUP(B2651,'4. Material Balance Activities'!$C$478:$C$608,'4. Material Balance Activities'!$M$478:$M$608,NA,0,1))*G2651)*(1-F2651)</f>
        <v>2.0804000000000003E-2</v>
      </c>
      <c r="J2651" s="105" t="s">
        <v>214</v>
      </c>
      <c r="K2651" s="83" t="s">
        <v>214</v>
      </c>
      <c r="L2651" s="102" cm="1">
        <f t="array" ref="L2651">((_xlfn.XLOOKUP(B2651,'4. Material Balance Activities'!$C$478:$C$608,'4. Material Balance Activities'!$J$478:$J$608,NA,0,1)-_xlfn.XLOOKUP(B2651,'4. Material Balance Activities'!$C$478:$C$608,'4. Material Balance Activities'!$P$478:$P$608,NA,0,1))*G2651)*(1-F2651)</f>
        <v>8.3887096774193549E-5</v>
      </c>
      <c r="M2651" s="105" t="s">
        <v>214</v>
      </c>
      <c r="N2651" s="83" t="s">
        <v>214</v>
      </c>
    </row>
    <row r="2652" spans="1:14" x14ac:dyDescent="0.25">
      <c r="A2652" s="79" t="s">
        <v>406</v>
      </c>
      <c r="B2652" s="133" t="s">
        <v>271</v>
      </c>
      <c r="C2652" s="137" t="s">
        <v>189</v>
      </c>
      <c r="D2652" s="81" t="str">
        <f>IFERROR(IF(C2652="No CAS","",INDEX('DEQ Pollutant List'!$C$7:$C$611,MATCH('5. Pollutant Emissions - MB'!C2652,'DEQ Pollutant List'!$B$7:$B$611,0))),"")</f>
        <v>Toluene</v>
      </c>
      <c r="E2652" s="115"/>
      <c r="F2652" s="138">
        <v>0</v>
      </c>
      <c r="G2652" s="139">
        <v>0.02</v>
      </c>
      <c r="H2652" s="104"/>
      <c r="I2652" s="102" cm="1">
        <f t="array" ref="I2652">((_xlfn.XLOOKUP(B2652,'4. Material Balance Activities'!$C$478:$C$608,'4. Material Balance Activities'!$G$478:$G$608,NA,0,1)-_xlfn.XLOOKUP(B2652,'4. Material Balance Activities'!$C$478:$C$608,'4. Material Balance Activities'!$M$478:$M$608,NA,0,1))*G2652)*(1-F2652)</f>
        <v>0.20804000000000003</v>
      </c>
      <c r="J2652" s="105" t="s">
        <v>214</v>
      </c>
      <c r="K2652" s="83" t="s">
        <v>214</v>
      </c>
      <c r="L2652" s="102" cm="1">
        <f t="array" ref="L2652">((_xlfn.XLOOKUP(B2652,'4. Material Balance Activities'!$C$478:$C$608,'4. Material Balance Activities'!$J$478:$J$608,NA,0,1)-_xlfn.XLOOKUP(B2652,'4. Material Balance Activities'!$C$478:$C$608,'4. Material Balance Activities'!$P$478:$P$608,NA,0,1))*G2652)*(1-F2652)</f>
        <v>8.3887096774193555E-4</v>
      </c>
      <c r="M2652" s="105" t="s">
        <v>214</v>
      </c>
      <c r="N2652" s="83" t="s">
        <v>214</v>
      </c>
    </row>
    <row r="2653" spans="1:14" x14ac:dyDescent="0.25">
      <c r="A2653" s="79" t="s">
        <v>406</v>
      </c>
      <c r="B2653" s="133" t="s">
        <v>271</v>
      </c>
      <c r="C2653" s="137" t="s">
        <v>422</v>
      </c>
      <c r="D2653" s="81" t="str">
        <f>IFERROR(IF(C2653="No CAS","",INDEX('DEQ Pollutant List'!$C$7:$C$611,MATCH('5. Pollutant Emissions - MB'!C2653,'DEQ Pollutant List'!$B$7:$B$611,0))),"")</f>
        <v>Methyl isobutyl ketone (MIBK, hexone)</v>
      </c>
      <c r="E2653" s="115"/>
      <c r="F2653" s="138">
        <v>0</v>
      </c>
      <c r="G2653" s="139">
        <v>1E-3</v>
      </c>
      <c r="H2653" s="104"/>
      <c r="I2653" s="102" cm="1">
        <f t="array" ref="I2653">((_xlfn.XLOOKUP(B2653,'4. Material Balance Activities'!$C$478:$C$608,'4. Material Balance Activities'!$G$478:$G$608,NA,0,1)-_xlfn.XLOOKUP(B2653,'4. Material Balance Activities'!$C$478:$C$608,'4. Material Balance Activities'!$M$478:$M$608,NA,0,1))*G2653)*(1-F2653)</f>
        <v>1.0402000000000002E-2</v>
      </c>
      <c r="J2653" s="105" t="s">
        <v>214</v>
      </c>
      <c r="K2653" s="83" t="s">
        <v>214</v>
      </c>
      <c r="L2653" s="102" cm="1">
        <f t="array" ref="L2653">((_xlfn.XLOOKUP(B2653,'4. Material Balance Activities'!$C$478:$C$608,'4. Material Balance Activities'!$J$478:$J$608,NA,0,1)-_xlfn.XLOOKUP(B2653,'4. Material Balance Activities'!$C$478:$C$608,'4. Material Balance Activities'!$P$478:$P$608,NA,0,1))*G2653)*(1-F2653)</f>
        <v>4.1943548387096775E-5</v>
      </c>
      <c r="M2653" s="105" t="s">
        <v>214</v>
      </c>
      <c r="N2653" s="83" t="s">
        <v>214</v>
      </c>
    </row>
    <row r="2654" spans="1:14" x14ac:dyDescent="0.25">
      <c r="A2654" s="79" t="s">
        <v>406</v>
      </c>
      <c r="B2654" s="133" t="s">
        <v>271</v>
      </c>
      <c r="C2654" s="137" t="s">
        <v>425</v>
      </c>
      <c r="D2654" s="81" t="str">
        <f>IFERROR(IF(C2654="No CAS","",INDEX('DEQ Pollutant List'!$C$7:$C$611,MATCH('5. Pollutant Emissions - MB'!C2654,'DEQ Pollutant List'!$B$7:$B$611,0))),"")</f>
        <v>2-Butanone (methyl ethyl ketone)</v>
      </c>
      <c r="E2654" s="115"/>
      <c r="F2654" s="138">
        <v>0</v>
      </c>
      <c r="G2654" s="139">
        <v>7.0000000000000007E-2</v>
      </c>
      <c r="H2654" s="104"/>
      <c r="I2654" s="102" cm="1">
        <f t="array" ref="I2654">((_xlfn.XLOOKUP(B2654,'4. Material Balance Activities'!$C$478:$C$608,'4. Material Balance Activities'!$G$478:$G$608,NA,0,1)-_xlfn.XLOOKUP(B2654,'4. Material Balance Activities'!$C$478:$C$608,'4. Material Balance Activities'!$M$478:$M$608,NA,0,1))*G2654)*(1-F2654)</f>
        <v>0.72814000000000012</v>
      </c>
      <c r="J2654" s="105" t="s">
        <v>214</v>
      </c>
      <c r="K2654" s="83" t="s">
        <v>214</v>
      </c>
      <c r="L2654" s="102" cm="1">
        <f t="array" ref="L2654">((_xlfn.XLOOKUP(B2654,'4. Material Balance Activities'!$C$478:$C$608,'4. Material Balance Activities'!$J$478:$J$608,NA,0,1)-_xlfn.XLOOKUP(B2654,'4. Material Balance Activities'!$C$478:$C$608,'4. Material Balance Activities'!$P$478:$P$608,NA,0,1))*G2654)*(1-F2654)</f>
        <v>2.9360483870967745E-3</v>
      </c>
      <c r="M2654" s="105" t="s">
        <v>214</v>
      </c>
      <c r="N2654" s="83" t="s">
        <v>214</v>
      </c>
    </row>
    <row r="2655" spans="1:14" x14ac:dyDescent="0.25">
      <c r="A2655" s="79" t="s">
        <v>406</v>
      </c>
      <c r="B2655" s="133" t="s">
        <v>271</v>
      </c>
      <c r="C2655" s="137" t="s">
        <v>424</v>
      </c>
      <c r="D2655" s="81" t="str">
        <f>IFERROR(IF(C2655="No CAS","",INDEX('DEQ Pollutant List'!$C$7:$C$611,MATCH('5. Pollutant Emissions - MB'!C2655,'DEQ Pollutant List'!$B$7:$B$611,0))),"")</f>
        <v>Isopropyl alcohol</v>
      </c>
      <c r="E2655" s="115"/>
      <c r="F2655" s="138">
        <v>0</v>
      </c>
      <c r="G2655" s="139">
        <v>0.02</v>
      </c>
      <c r="H2655" s="104"/>
      <c r="I2655" s="102" cm="1">
        <f t="array" ref="I2655">((_xlfn.XLOOKUP(B2655,'4. Material Balance Activities'!$C$478:$C$608,'4. Material Balance Activities'!$G$478:$G$608,NA,0,1)-_xlfn.XLOOKUP(B2655,'4. Material Balance Activities'!$C$478:$C$608,'4. Material Balance Activities'!$M$478:$M$608,NA,0,1))*G2655)*(1-F2655)</f>
        <v>0.20804000000000003</v>
      </c>
      <c r="J2655" s="105" t="s">
        <v>214</v>
      </c>
      <c r="K2655" s="83" t="s">
        <v>214</v>
      </c>
      <c r="L2655" s="102" cm="1">
        <f t="array" ref="L2655">((_xlfn.XLOOKUP(B2655,'4. Material Balance Activities'!$C$478:$C$608,'4. Material Balance Activities'!$J$478:$J$608,NA,0,1)-_xlfn.XLOOKUP(B2655,'4. Material Balance Activities'!$C$478:$C$608,'4. Material Balance Activities'!$P$478:$P$608,NA,0,1))*G2655)*(1-F2655)</f>
        <v>8.3887096774193555E-4</v>
      </c>
      <c r="M2655" s="105" t="s">
        <v>214</v>
      </c>
      <c r="N2655" s="83" t="s">
        <v>214</v>
      </c>
    </row>
    <row r="2656" spans="1:14" x14ac:dyDescent="0.25">
      <c r="A2656" s="79" t="s">
        <v>406</v>
      </c>
      <c r="B2656" s="133" t="s">
        <v>271</v>
      </c>
      <c r="C2656" s="137" t="s">
        <v>420</v>
      </c>
      <c r="D2656" s="81" t="str">
        <f>IFERROR(IF(C2656="No CAS","",INDEX('DEQ Pollutant List'!$C$7:$C$611,MATCH('5. Pollutant Emissions - MB'!C2656,'DEQ Pollutant List'!$B$7:$B$611,0))),"")</f>
        <v>Acetone</v>
      </c>
      <c r="E2656" s="115"/>
      <c r="F2656" s="138">
        <v>0</v>
      </c>
      <c r="G2656" s="139">
        <v>0.41</v>
      </c>
      <c r="H2656" s="104"/>
      <c r="I2656" s="102" cm="1">
        <f t="array" ref="I2656">((_xlfn.XLOOKUP(B2656,'4. Material Balance Activities'!$C$478:$C$608,'4. Material Balance Activities'!$G$478:$G$608,NA,0,1)-_xlfn.XLOOKUP(B2656,'4. Material Balance Activities'!$C$478:$C$608,'4. Material Balance Activities'!$M$478:$M$608,NA,0,1))*G2656)*(1-F2656)</f>
        <v>4.2648200000000003</v>
      </c>
      <c r="J2656" s="105" t="s">
        <v>214</v>
      </c>
      <c r="K2656" s="83" t="s">
        <v>214</v>
      </c>
      <c r="L2656" s="102" cm="1">
        <f t="array" ref="L2656">((_xlfn.XLOOKUP(B2656,'4. Material Balance Activities'!$C$478:$C$608,'4. Material Balance Activities'!$J$478:$J$608,NA,0,1)-_xlfn.XLOOKUP(B2656,'4. Material Balance Activities'!$C$478:$C$608,'4. Material Balance Activities'!$P$478:$P$608,NA,0,1))*G2656)*(1-F2656)</f>
        <v>1.7196854838709676E-2</v>
      </c>
      <c r="M2656" s="105" t="s">
        <v>214</v>
      </c>
      <c r="N2656" s="83" t="s">
        <v>214</v>
      </c>
    </row>
    <row r="2657" spans="1:14" x14ac:dyDescent="0.25">
      <c r="A2657" s="79" t="s">
        <v>406</v>
      </c>
      <c r="B2657" s="133" t="s">
        <v>272</v>
      </c>
      <c r="C2657" s="137" t="s">
        <v>156</v>
      </c>
      <c r="D2657" s="81" t="str">
        <f>IFERROR(IF(C2657="No CAS","",INDEX('DEQ Pollutant List'!$C$7:$C$611,MATCH('5. Pollutant Emissions - MB'!C2657,'DEQ Pollutant List'!$B$7:$B$611,0))),"")</f>
        <v>Formaldehyde</v>
      </c>
      <c r="E2657" s="115"/>
      <c r="F2657" s="138">
        <v>0</v>
      </c>
      <c r="G2657" s="139">
        <v>1E-3</v>
      </c>
      <c r="H2657" s="104"/>
      <c r="I2657" s="102" cm="1">
        <f t="array" ref="I2657">((_xlfn.XLOOKUP(B2657,'4. Material Balance Activities'!$C$478:$C$608,'4. Material Balance Activities'!$G$478:$G$608,NA,0,1)-_xlfn.XLOOKUP(B2657,'4. Material Balance Activities'!$C$478:$C$608,'4. Material Balance Activities'!$M$478:$M$608,NA,0,1))*G2657)*(1-F2657)</f>
        <v>2.1041000000000001E-2</v>
      </c>
      <c r="J2657" s="105" t="s">
        <v>214</v>
      </c>
      <c r="K2657" s="83" t="s">
        <v>214</v>
      </c>
      <c r="L2657" s="102" cm="1">
        <f t="array" ref="L2657">((_xlfn.XLOOKUP(B2657,'4. Material Balance Activities'!$C$478:$C$608,'4. Material Balance Activities'!$J$478:$J$608,NA,0,1)-_xlfn.XLOOKUP(B2657,'4. Material Balance Activities'!$C$478:$C$608,'4. Material Balance Activities'!$P$478:$P$608,NA,0,1))*G2657)*(1-F2657)</f>
        <v>8.4842741935483874E-5</v>
      </c>
      <c r="M2657" s="105" t="s">
        <v>214</v>
      </c>
      <c r="N2657" s="83" t="s">
        <v>214</v>
      </c>
    </row>
    <row r="2658" spans="1:14" x14ac:dyDescent="0.25">
      <c r="A2658" s="79" t="s">
        <v>406</v>
      </c>
      <c r="B2658" s="133" t="s">
        <v>272</v>
      </c>
      <c r="C2658" s="137" t="s">
        <v>191</v>
      </c>
      <c r="D2658" s="81" t="str">
        <f>IFERROR(IF(C2658="No CAS","",INDEX('DEQ Pollutant List'!$C$7:$C$611,MATCH('5. Pollutant Emissions - MB'!C2658,'DEQ Pollutant List'!$B$7:$B$611,0))),"")</f>
        <v>Xylene (mixture), including m-xylene, o-xylene, p-xylene</v>
      </c>
      <c r="E2658" s="115"/>
      <c r="F2658" s="138">
        <v>0</v>
      </c>
      <c r="G2658" s="139">
        <v>0.02</v>
      </c>
      <c r="H2658" s="104"/>
      <c r="I2658" s="102" cm="1">
        <f t="array" ref="I2658">((_xlfn.XLOOKUP(B2658,'4. Material Balance Activities'!$C$478:$C$608,'4. Material Balance Activities'!$G$478:$G$608,NA,0,1)-_xlfn.XLOOKUP(B2658,'4. Material Balance Activities'!$C$478:$C$608,'4. Material Balance Activities'!$M$478:$M$608,NA,0,1))*G2658)*(1-F2658)</f>
        <v>0.42082000000000003</v>
      </c>
      <c r="J2658" s="105" t="s">
        <v>214</v>
      </c>
      <c r="K2658" s="83" t="s">
        <v>214</v>
      </c>
      <c r="L2658" s="102" cm="1">
        <f t="array" ref="L2658">((_xlfn.XLOOKUP(B2658,'4. Material Balance Activities'!$C$478:$C$608,'4. Material Balance Activities'!$J$478:$J$608,NA,0,1)-_xlfn.XLOOKUP(B2658,'4. Material Balance Activities'!$C$478:$C$608,'4. Material Balance Activities'!$P$478:$P$608,NA,0,1))*G2658)*(1-F2658)</f>
        <v>1.6968548387096775E-3</v>
      </c>
      <c r="M2658" s="105" t="s">
        <v>214</v>
      </c>
      <c r="N2658" s="83" t="s">
        <v>214</v>
      </c>
    </row>
    <row r="2659" spans="1:14" x14ac:dyDescent="0.25">
      <c r="A2659" s="79" t="s">
        <v>406</v>
      </c>
      <c r="B2659" s="133" t="s">
        <v>272</v>
      </c>
      <c r="C2659" s="137" t="s">
        <v>181</v>
      </c>
      <c r="D2659" s="81" t="str">
        <f>IFERROR(IF(C2659="No CAS","",INDEX('DEQ Pollutant List'!$C$7:$C$611,MATCH('5. Pollutant Emissions - MB'!C2659,'DEQ Pollutant List'!$B$7:$B$611,0))),"")</f>
        <v>Ethyl benzene</v>
      </c>
      <c r="E2659" s="115"/>
      <c r="F2659" s="138">
        <v>0</v>
      </c>
      <c r="G2659" s="139">
        <v>3.0000000000000001E-3</v>
      </c>
      <c r="H2659" s="104"/>
      <c r="I2659" s="102" cm="1">
        <f t="array" ref="I2659">((_xlfn.XLOOKUP(B2659,'4. Material Balance Activities'!$C$478:$C$608,'4. Material Balance Activities'!$G$478:$G$608,NA,0,1)-_xlfn.XLOOKUP(B2659,'4. Material Balance Activities'!$C$478:$C$608,'4. Material Balance Activities'!$M$478:$M$608,NA,0,1))*G2659)*(1-F2659)</f>
        <v>6.3122999999999999E-2</v>
      </c>
      <c r="J2659" s="105" t="s">
        <v>214</v>
      </c>
      <c r="K2659" s="83" t="s">
        <v>214</v>
      </c>
      <c r="L2659" s="102" cm="1">
        <f t="array" ref="L2659">((_xlfn.XLOOKUP(B2659,'4. Material Balance Activities'!$C$478:$C$608,'4. Material Balance Activities'!$J$478:$J$608,NA,0,1)-_xlfn.XLOOKUP(B2659,'4. Material Balance Activities'!$C$478:$C$608,'4. Material Balance Activities'!$P$478:$P$608,NA,0,1))*G2659)*(1-F2659)</f>
        <v>2.5452822580645162E-4</v>
      </c>
      <c r="M2659" s="105" t="s">
        <v>214</v>
      </c>
      <c r="N2659" s="83" t="s">
        <v>214</v>
      </c>
    </row>
    <row r="2660" spans="1:14" x14ac:dyDescent="0.25">
      <c r="A2660" s="79" t="s">
        <v>406</v>
      </c>
      <c r="B2660" s="133" t="s">
        <v>272</v>
      </c>
      <c r="C2660" s="137" t="s">
        <v>189</v>
      </c>
      <c r="D2660" s="81" t="str">
        <f>IFERROR(IF(C2660="No CAS","",INDEX('DEQ Pollutant List'!$C$7:$C$611,MATCH('5. Pollutant Emissions - MB'!C2660,'DEQ Pollutant List'!$B$7:$B$611,0))),"")</f>
        <v>Toluene</v>
      </c>
      <c r="E2660" s="115"/>
      <c r="F2660" s="138">
        <v>0</v>
      </c>
      <c r="G2660" s="139">
        <v>0.03</v>
      </c>
      <c r="H2660" s="104"/>
      <c r="I2660" s="102" cm="1">
        <f t="array" ref="I2660">((_xlfn.XLOOKUP(B2660,'4. Material Balance Activities'!$C$478:$C$608,'4. Material Balance Activities'!$G$478:$G$608,NA,0,1)-_xlfn.XLOOKUP(B2660,'4. Material Balance Activities'!$C$478:$C$608,'4. Material Balance Activities'!$M$478:$M$608,NA,0,1))*G2660)*(1-F2660)</f>
        <v>0.63122999999999996</v>
      </c>
      <c r="J2660" s="105" t="s">
        <v>214</v>
      </c>
      <c r="K2660" s="83" t="s">
        <v>214</v>
      </c>
      <c r="L2660" s="102" cm="1">
        <f t="array" ref="L2660">((_xlfn.XLOOKUP(B2660,'4. Material Balance Activities'!$C$478:$C$608,'4. Material Balance Activities'!$J$478:$J$608,NA,0,1)-_xlfn.XLOOKUP(B2660,'4. Material Balance Activities'!$C$478:$C$608,'4. Material Balance Activities'!$P$478:$P$608,NA,0,1))*G2660)*(1-F2660)</f>
        <v>2.5452822580645162E-3</v>
      </c>
      <c r="M2660" s="105" t="s">
        <v>214</v>
      </c>
      <c r="N2660" s="83" t="s">
        <v>214</v>
      </c>
    </row>
    <row r="2661" spans="1:14" x14ac:dyDescent="0.25">
      <c r="A2661" s="79" t="s">
        <v>406</v>
      </c>
      <c r="B2661" s="133" t="s">
        <v>272</v>
      </c>
      <c r="C2661" s="137" t="s">
        <v>425</v>
      </c>
      <c r="D2661" s="81" t="str">
        <f>IFERROR(IF(C2661="No CAS","",INDEX('DEQ Pollutant List'!$C$7:$C$611,MATCH('5. Pollutant Emissions - MB'!C2661,'DEQ Pollutant List'!$B$7:$B$611,0))),"")</f>
        <v>2-Butanone (methyl ethyl ketone)</v>
      </c>
      <c r="E2661" s="115"/>
      <c r="F2661" s="138">
        <v>0</v>
      </c>
      <c r="G2661" s="139">
        <v>0.11</v>
      </c>
      <c r="H2661" s="104"/>
      <c r="I2661" s="102" cm="1">
        <f t="array" ref="I2661">((_xlfn.XLOOKUP(B2661,'4. Material Balance Activities'!$C$478:$C$608,'4. Material Balance Activities'!$G$478:$G$608,NA,0,1)-_xlfn.XLOOKUP(B2661,'4. Material Balance Activities'!$C$478:$C$608,'4. Material Balance Activities'!$M$478:$M$608,NA,0,1))*G2661)*(1-F2661)</f>
        <v>2.3145099999999998</v>
      </c>
      <c r="J2661" s="105" t="s">
        <v>214</v>
      </c>
      <c r="K2661" s="83" t="s">
        <v>214</v>
      </c>
      <c r="L2661" s="102" cm="1">
        <f t="array" ref="L2661">((_xlfn.XLOOKUP(B2661,'4. Material Balance Activities'!$C$478:$C$608,'4. Material Balance Activities'!$J$478:$J$608,NA,0,1)-_xlfn.XLOOKUP(B2661,'4. Material Balance Activities'!$C$478:$C$608,'4. Material Balance Activities'!$P$478:$P$608,NA,0,1))*G2661)*(1-F2661)</f>
        <v>9.3327016129032252E-3</v>
      </c>
      <c r="M2661" s="105" t="s">
        <v>214</v>
      </c>
      <c r="N2661" s="83" t="s">
        <v>214</v>
      </c>
    </row>
    <row r="2662" spans="1:14" x14ac:dyDescent="0.25">
      <c r="A2662" s="79" t="s">
        <v>406</v>
      </c>
      <c r="B2662" s="133" t="s">
        <v>272</v>
      </c>
      <c r="C2662" s="137" t="s">
        <v>424</v>
      </c>
      <c r="D2662" s="81" t="str">
        <f>IFERROR(IF(C2662="No CAS","",INDEX('DEQ Pollutant List'!$C$7:$C$611,MATCH('5. Pollutant Emissions - MB'!C2662,'DEQ Pollutant List'!$B$7:$B$611,0))),"")</f>
        <v>Isopropyl alcohol</v>
      </c>
      <c r="E2662" s="115"/>
      <c r="F2662" s="138">
        <v>0</v>
      </c>
      <c r="G2662" s="139">
        <v>0.01</v>
      </c>
      <c r="H2662" s="104"/>
      <c r="I2662" s="102" cm="1">
        <f t="array" ref="I2662">((_xlfn.XLOOKUP(B2662,'4. Material Balance Activities'!$C$478:$C$608,'4. Material Balance Activities'!$G$478:$G$608,NA,0,1)-_xlfn.XLOOKUP(B2662,'4. Material Balance Activities'!$C$478:$C$608,'4. Material Balance Activities'!$M$478:$M$608,NA,0,1))*G2662)*(1-F2662)</f>
        <v>0.21041000000000001</v>
      </c>
      <c r="J2662" s="105" t="s">
        <v>214</v>
      </c>
      <c r="K2662" s="83" t="s">
        <v>214</v>
      </c>
      <c r="L2662" s="102" cm="1">
        <f t="array" ref="L2662">((_xlfn.XLOOKUP(B2662,'4. Material Balance Activities'!$C$478:$C$608,'4. Material Balance Activities'!$J$478:$J$608,NA,0,1)-_xlfn.XLOOKUP(B2662,'4. Material Balance Activities'!$C$478:$C$608,'4. Material Balance Activities'!$P$478:$P$608,NA,0,1))*G2662)*(1-F2662)</f>
        <v>8.4842741935483874E-4</v>
      </c>
      <c r="M2662" s="105" t="s">
        <v>214</v>
      </c>
      <c r="N2662" s="83" t="s">
        <v>214</v>
      </c>
    </row>
    <row r="2663" spans="1:14" x14ac:dyDescent="0.25">
      <c r="A2663" s="79" t="s">
        <v>406</v>
      </c>
      <c r="B2663" s="133" t="s">
        <v>272</v>
      </c>
      <c r="C2663" s="137" t="s">
        <v>420</v>
      </c>
      <c r="D2663" s="81" t="str">
        <f>IFERROR(IF(C2663="No CAS","",INDEX('DEQ Pollutant List'!$C$7:$C$611,MATCH('5. Pollutant Emissions - MB'!C2663,'DEQ Pollutant List'!$B$7:$B$611,0))),"")</f>
        <v>Acetone</v>
      </c>
      <c r="E2663" s="115"/>
      <c r="F2663" s="138">
        <v>0</v>
      </c>
      <c r="G2663" s="139">
        <v>0.23</v>
      </c>
      <c r="H2663" s="104"/>
      <c r="I2663" s="102" cm="1">
        <f t="array" ref="I2663">((_xlfn.XLOOKUP(B2663,'4. Material Balance Activities'!$C$478:$C$608,'4. Material Balance Activities'!$G$478:$G$608,NA,0,1)-_xlfn.XLOOKUP(B2663,'4. Material Balance Activities'!$C$478:$C$608,'4. Material Balance Activities'!$M$478:$M$608,NA,0,1))*G2663)*(1-F2663)</f>
        <v>4.8394300000000001</v>
      </c>
      <c r="J2663" s="105" t="s">
        <v>214</v>
      </c>
      <c r="K2663" s="83" t="s">
        <v>214</v>
      </c>
      <c r="L2663" s="102" cm="1">
        <f t="array" ref="L2663">((_xlfn.XLOOKUP(B2663,'4. Material Balance Activities'!$C$478:$C$608,'4. Material Balance Activities'!$J$478:$J$608,NA,0,1)-_xlfn.XLOOKUP(B2663,'4. Material Balance Activities'!$C$478:$C$608,'4. Material Balance Activities'!$P$478:$P$608,NA,0,1))*G2663)*(1-F2663)</f>
        <v>1.9513830645161292E-2</v>
      </c>
      <c r="M2663" s="105" t="s">
        <v>214</v>
      </c>
      <c r="N2663" s="83" t="s">
        <v>214</v>
      </c>
    </row>
    <row r="2664" spans="1:14" x14ac:dyDescent="0.25">
      <c r="A2664" s="79" t="s">
        <v>406</v>
      </c>
      <c r="B2664" s="133" t="s">
        <v>273</v>
      </c>
      <c r="C2664" s="137" t="s">
        <v>432</v>
      </c>
      <c r="D2664" s="81" t="str">
        <f>IFERROR(IF(C2664="No CAS","",INDEX('DEQ Pollutant List'!$C$7:$C$611,MATCH('5. Pollutant Emissions - MB'!C2664,'DEQ Pollutant List'!$B$7:$B$611,0))),"")</f>
        <v>Propylene glycol monomethyl ether acetate</v>
      </c>
      <c r="E2664" s="115"/>
      <c r="F2664" s="138">
        <v>0</v>
      </c>
      <c r="G2664" s="139">
        <v>0.28999999999999998</v>
      </c>
      <c r="H2664" s="104"/>
      <c r="I2664" s="102" cm="1">
        <f t="array" ref="I2664">((_xlfn.XLOOKUP(B2664,'4. Material Balance Activities'!$C$478:$C$608,'4. Material Balance Activities'!$G$478:$G$608,NA,0,1)-_xlfn.XLOOKUP(B2664,'4. Material Balance Activities'!$C$478:$C$608,'4. Material Balance Activities'!$M$478:$M$608,NA,0,1))*G2664)*(1-F2664)</f>
        <v>5.4751999999999995E-2</v>
      </c>
      <c r="J2664" s="105" t="s">
        <v>214</v>
      </c>
      <c r="K2664" s="83" t="s">
        <v>214</v>
      </c>
      <c r="L2664" s="102" cm="1">
        <f t="array" ref="L2664">((_xlfn.XLOOKUP(B2664,'4. Material Balance Activities'!$C$478:$C$608,'4. Material Balance Activities'!$J$478:$J$608,NA,0,1)-_xlfn.XLOOKUP(B2664,'4. Material Balance Activities'!$C$478:$C$608,'4. Material Balance Activities'!$P$478:$P$608,NA,0,1))*G2664)*(1-F2664)</f>
        <v>2.2077419354838706E-4</v>
      </c>
      <c r="M2664" s="105" t="s">
        <v>214</v>
      </c>
      <c r="N2664" s="83" t="s">
        <v>214</v>
      </c>
    </row>
    <row r="2665" spans="1:14" x14ac:dyDescent="0.25">
      <c r="A2665" s="79" t="s">
        <v>406</v>
      </c>
      <c r="B2665" s="133" t="s">
        <v>275</v>
      </c>
      <c r="C2665" s="137" t="s">
        <v>432</v>
      </c>
      <c r="D2665" s="81" t="str">
        <f>IFERROR(IF(C2665="No CAS","",INDEX('DEQ Pollutant List'!$C$7:$C$611,MATCH('5. Pollutant Emissions - MB'!C2665,'DEQ Pollutant List'!$B$7:$B$611,0))),"")</f>
        <v>Propylene glycol monomethyl ether acetate</v>
      </c>
      <c r="E2665" s="115"/>
      <c r="F2665" s="138">
        <v>0</v>
      </c>
      <c r="G2665" s="139">
        <v>0.32</v>
      </c>
      <c r="H2665" s="104"/>
      <c r="I2665" s="102" cm="1">
        <f t="array" ref="I2665">((_xlfn.XLOOKUP(B2665,'4. Material Balance Activities'!$C$478:$C$608,'4. Material Balance Activities'!$G$478:$G$608,NA,0,1)-_xlfn.XLOOKUP(B2665,'4. Material Balance Activities'!$C$478:$C$608,'4. Material Balance Activities'!$M$478:$M$608,NA,0,1))*G2665)*(1-F2665)</f>
        <v>5.8175999999999999E-2</v>
      </c>
      <c r="J2665" s="105" t="s">
        <v>214</v>
      </c>
      <c r="K2665" s="83" t="s">
        <v>214</v>
      </c>
      <c r="L2665" s="102" cm="1">
        <f t="array" ref="L2665">((_xlfn.XLOOKUP(B2665,'4. Material Balance Activities'!$C$478:$C$608,'4. Material Balance Activities'!$J$478:$J$608,NA,0,1)-_xlfn.XLOOKUP(B2665,'4. Material Balance Activities'!$C$478:$C$608,'4. Material Balance Activities'!$P$478:$P$608,NA,0,1))*G2665)*(1-F2665)</f>
        <v>2.3458064516129032E-4</v>
      </c>
      <c r="M2665" s="105" t="s">
        <v>214</v>
      </c>
      <c r="N2665" s="83" t="s">
        <v>214</v>
      </c>
    </row>
    <row r="2666" spans="1:14" x14ac:dyDescent="0.25">
      <c r="A2666" s="79" t="s">
        <v>406</v>
      </c>
      <c r="B2666" s="133" t="s">
        <v>275</v>
      </c>
      <c r="C2666" s="137" t="s">
        <v>180</v>
      </c>
      <c r="D2666" s="81" t="str">
        <f>IFERROR(IF(C2666="No CAS","",INDEX('DEQ Pollutant List'!$C$7:$C$611,MATCH('5. Pollutant Emissions - MB'!C2666,'DEQ Pollutant List'!$B$7:$B$611,0))),"")</f>
        <v>Copper and compounds</v>
      </c>
      <c r="E2666" s="115"/>
      <c r="F2666" s="138">
        <f>1-(1-0.75)*(1-0.992)</f>
        <v>0.998</v>
      </c>
      <c r="G2666" s="139">
        <v>0.03</v>
      </c>
      <c r="H2666" s="104" t="s">
        <v>421</v>
      </c>
      <c r="I2666" s="102" cm="1">
        <f t="array" ref="I2666">((_xlfn.XLOOKUP(B2666,'4. Material Balance Activities'!$C$478:$C$608,'4. Material Balance Activities'!$G$478:$G$608,NA,0,1)-_xlfn.XLOOKUP(B2666,'4. Material Balance Activities'!$C$478:$C$608,'4. Material Balance Activities'!$M$478:$M$608,NA,0,1))*G2666)*(1-F2666)</f>
        <v>1.090800000000001E-5</v>
      </c>
      <c r="J2666" s="105" t="s">
        <v>214</v>
      </c>
      <c r="K2666" s="83" t="s">
        <v>214</v>
      </c>
      <c r="L2666" s="102" cm="1">
        <f t="array" ref="L2666">((_xlfn.XLOOKUP(B2666,'4. Material Balance Activities'!$C$478:$C$608,'4. Material Balance Activities'!$J$478:$J$608,NA,0,1)-_xlfn.XLOOKUP(B2666,'4. Material Balance Activities'!$C$478:$C$608,'4. Material Balance Activities'!$P$478:$P$608,NA,0,1))*G2666)*(1-F2666)</f>
        <v>4.3983870967741975E-8</v>
      </c>
      <c r="M2666" s="105" t="s">
        <v>214</v>
      </c>
      <c r="N2666" s="83" t="s">
        <v>214</v>
      </c>
    </row>
    <row r="2667" spans="1:14" x14ac:dyDescent="0.25">
      <c r="A2667" s="79" t="s">
        <v>406</v>
      </c>
      <c r="B2667" s="133" t="s">
        <v>276</v>
      </c>
      <c r="C2667" s="137" t="s">
        <v>438</v>
      </c>
      <c r="D2667" s="81" t="str">
        <f>IFERROR(IF(C2667="No CAS","",INDEX('DEQ Pollutant List'!$C$7:$C$611,MATCH('5. Pollutant Emissions - MB'!C2667,'DEQ Pollutant List'!$B$7:$B$611,0))),"")</f>
        <v>m-Xylene</v>
      </c>
      <c r="E2667" s="115"/>
      <c r="F2667" s="138">
        <v>0</v>
      </c>
      <c r="G2667" s="139">
        <v>0.01</v>
      </c>
      <c r="H2667" s="104"/>
      <c r="I2667" s="102" cm="1">
        <f t="array" ref="I2667">((_xlfn.XLOOKUP(B2667,'4. Material Balance Activities'!$C$478:$C$608,'4. Material Balance Activities'!$G$478:$G$608,NA,0,1)-_xlfn.XLOOKUP(B2667,'4. Material Balance Activities'!$C$478:$C$608,'4. Material Balance Activities'!$M$478:$M$608,NA,0,1))*G2667)*(1-F2667)</f>
        <v>9.5900000000000013E-3</v>
      </c>
      <c r="J2667" s="105" t="s">
        <v>214</v>
      </c>
      <c r="K2667" s="83" t="s">
        <v>214</v>
      </c>
      <c r="L2667" s="102" cm="1">
        <f t="array" ref="L2667">((_xlfn.XLOOKUP(B2667,'4. Material Balance Activities'!$C$478:$C$608,'4. Material Balance Activities'!$J$478:$J$608,NA,0,1)-_xlfn.XLOOKUP(B2667,'4. Material Balance Activities'!$C$478:$C$608,'4. Material Balance Activities'!$P$478:$P$608,NA,0,1))*G2667)*(1-F2667)</f>
        <v>3.8669354838709683E-5</v>
      </c>
      <c r="M2667" s="105" t="s">
        <v>214</v>
      </c>
      <c r="N2667" s="83" t="s">
        <v>214</v>
      </c>
    </row>
    <row r="2668" spans="1:14" x14ac:dyDescent="0.25">
      <c r="A2668" s="79" t="s">
        <v>406</v>
      </c>
      <c r="B2668" s="133" t="s">
        <v>276</v>
      </c>
      <c r="C2668" s="137" t="s">
        <v>432</v>
      </c>
      <c r="D2668" s="81" t="str">
        <f>IFERROR(IF(C2668="No CAS","",INDEX('DEQ Pollutant List'!$C$7:$C$611,MATCH('5. Pollutant Emissions - MB'!C2668,'DEQ Pollutant List'!$B$7:$B$611,0))),"")</f>
        <v>Propylene glycol monomethyl ether acetate</v>
      </c>
      <c r="E2668" s="115"/>
      <c r="F2668" s="138">
        <v>0</v>
      </c>
      <c r="G2668" s="139">
        <v>0.14000000000000001</v>
      </c>
      <c r="H2668" s="104"/>
      <c r="I2668" s="102" cm="1">
        <f t="array" ref="I2668">((_xlfn.XLOOKUP(B2668,'4. Material Balance Activities'!$C$478:$C$608,'4. Material Balance Activities'!$G$478:$G$608,NA,0,1)-_xlfn.XLOOKUP(B2668,'4. Material Balance Activities'!$C$478:$C$608,'4. Material Balance Activities'!$M$478:$M$608,NA,0,1))*G2668)*(1-F2668)</f>
        <v>0.13426000000000002</v>
      </c>
      <c r="J2668" s="105" t="s">
        <v>214</v>
      </c>
      <c r="K2668" s="83" t="s">
        <v>214</v>
      </c>
      <c r="L2668" s="102" cm="1">
        <f t="array" ref="L2668">((_xlfn.XLOOKUP(B2668,'4. Material Balance Activities'!$C$478:$C$608,'4. Material Balance Activities'!$J$478:$J$608,NA,0,1)-_xlfn.XLOOKUP(B2668,'4. Material Balance Activities'!$C$478:$C$608,'4. Material Balance Activities'!$P$478:$P$608,NA,0,1))*G2668)*(1-F2668)</f>
        <v>5.4137096774193563E-4</v>
      </c>
      <c r="M2668" s="105" t="s">
        <v>214</v>
      </c>
      <c r="N2668" s="83" t="s">
        <v>214</v>
      </c>
    </row>
    <row r="2669" spans="1:14" x14ac:dyDescent="0.25">
      <c r="A2669" s="79" t="s">
        <v>406</v>
      </c>
      <c r="B2669" s="133" t="s">
        <v>277</v>
      </c>
      <c r="C2669" s="137" t="s">
        <v>432</v>
      </c>
      <c r="D2669" s="81" t="str">
        <f>IFERROR(IF(C2669="No CAS","",INDEX('DEQ Pollutant List'!$C$7:$C$611,MATCH('5. Pollutant Emissions - MB'!C2669,'DEQ Pollutant List'!$B$7:$B$611,0))),"")</f>
        <v>Propylene glycol monomethyl ether acetate</v>
      </c>
      <c r="E2669" s="115"/>
      <c r="F2669" s="138">
        <v>0</v>
      </c>
      <c r="G2669" s="139">
        <v>0.28000000000000003</v>
      </c>
      <c r="H2669" s="104"/>
      <c r="I2669" s="102" cm="1">
        <f t="array" ref="I2669">((_xlfn.XLOOKUP(B2669,'4. Material Balance Activities'!$C$478:$C$608,'4. Material Balance Activities'!$G$478:$G$608,NA,0,1)-_xlfn.XLOOKUP(B2669,'4. Material Balance Activities'!$C$478:$C$608,'4. Material Balance Activities'!$M$478:$M$608,NA,0,1))*G2669)*(1-F2669)</f>
        <v>0.23410799999999998</v>
      </c>
      <c r="J2669" s="105" t="s">
        <v>214</v>
      </c>
      <c r="K2669" s="83" t="s">
        <v>214</v>
      </c>
      <c r="L2669" s="102" cm="1">
        <f t="array" ref="L2669">((_xlfn.XLOOKUP(B2669,'4. Material Balance Activities'!$C$478:$C$608,'4. Material Balance Activities'!$J$478:$J$608,NA,0,1)-_xlfn.XLOOKUP(B2669,'4. Material Balance Activities'!$C$478:$C$608,'4. Material Balance Activities'!$P$478:$P$608,NA,0,1))*G2669)*(1-F2669)</f>
        <v>9.4398387096774185E-4</v>
      </c>
      <c r="M2669" s="105" t="s">
        <v>214</v>
      </c>
      <c r="N2669" s="83" t="s">
        <v>214</v>
      </c>
    </row>
    <row r="2670" spans="1:14" x14ac:dyDescent="0.25">
      <c r="A2670" s="79" t="s">
        <v>406</v>
      </c>
      <c r="B2670" s="133" t="s">
        <v>277</v>
      </c>
      <c r="C2670" s="137" t="s">
        <v>183</v>
      </c>
      <c r="D2670" s="81" t="str">
        <f>IFERROR(IF(C2670="No CAS","",INDEX('DEQ Pollutant List'!$C$7:$C$611,MATCH('5. Pollutant Emissions - MB'!C2670,'DEQ Pollutant List'!$B$7:$B$611,0))),"")</f>
        <v>Lead and compounds</v>
      </c>
      <c r="E2670" s="115"/>
      <c r="F2670" s="138">
        <f>1-(1-0.75)*(1-0.992)</f>
        <v>0.998</v>
      </c>
      <c r="G2670" s="139">
        <v>4.0000000000000001E-8</v>
      </c>
      <c r="H2670" s="104" t="s">
        <v>421</v>
      </c>
      <c r="I2670" s="102" cm="1">
        <f t="array" ref="I2670">((_xlfn.XLOOKUP(B2670,'4. Material Balance Activities'!$C$478:$C$608,'4. Material Balance Activities'!$G$478:$G$608,NA,0,1)-_xlfn.XLOOKUP(B2670,'4. Material Balance Activities'!$C$478:$C$608,'4. Material Balance Activities'!$M$478:$M$608,NA,0,1))*G2670)*(1-F2670)</f>
        <v>6.6888000000000049E-11</v>
      </c>
      <c r="J2670" s="105" t="s">
        <v>214</v>
      </c>
      <c r="K2670" s="83" t="s">
        <v>214</v>
      </c>
      <c r="L2670" s="102" cm="1">
        <f t="array" ref="L2670">((_xlfn.XLOOKUP(B2670,'4. Material Balance Activities'!$C$478:$C$608,'4. Material Balance Activities'!$J$478:$J$608,NA,0,1)-_xlfn.XLOOKUP(B2670,'4. Material Balance Activities'!$C$478:$C$608,'4. Material Balance Activities'!$P$478:$P$608,NA,0,1))*G2670)*(1-F2670)</f>
        <v>2.6970967741935504E-13</v>
      </c>
      <c r="M2670" s="105" t="s">
        <v>214</v>
      </c>
      <c r="N2670" s="83" t="s">
        <v>214</v>
      </c>
    </row>
    <row r="2671" spans="1:14" x14ac:dyDescent="0.25">
      <c r="A2671" s="79" t="s">
        <v>406</v>
      </c>
      <c r="B2671" s="133" t="s">
        <v>278</v>
      </c>
      <c r="C2671" s="137" t="s">
        <v>432</v>
      </c>
      <c r="D2671" s="81" t="str">
        <f>IFERROR(IF(C2671="No CAS","",INDEX('DEQ Pollutant List'!$C$7:$C$611,MATCH('5. Pollutant Emissions - MB'!C2671,'DEQ Pollutant List'!$B$7:$B$611,0))),"")</f>
        <v>Propylene glycol monomethyl ether acetate</v>
      </c>
      <c r="E2671" s="115"/>
      <c r="F2671" s="138">
        <v>0</v>
      </c>
      <c r="G2671" s="139">
        <v>0.13</v>
      </c>
      <c r="H2671" s="104"/>
      <c r="I2671" s="102" cm="1">
        <f t="array" ref="I2671">((_xlfn.XLOOKUP(B2671,'4. Material Balance Activities'!$C$478:$C$608,'4. Material Balance Activities'!$G$478:$G$608,NA,0,1)-_xlfn.XLOOKUP(B2671,'4. Material Balance Activities'!$C$478:$C$608,'4. Material Balance Activities'!$M$478:$M$608,NA,0,1))*G2671)*(1-F2671)</f>
        <v>0.191997</v>
      </c>
      <c r="J2671" s="105" t="s">
        <v>214</v>
      </c>
      <c r="K2671" s="83" t="s">
        <v>214</v>
      </c>
      <c r="L2671" s="102" cm="1">
        <f t="array" ref="L2671">((_xlfn.XLOOKUP(B2671,'4. Material Balance Activities'!$C$478:$C$608,'4. Material Balance Activities'!$J$478:$J$608,NA,0,1)-_xlfn.XLOOKUP(B2671,'4. Material Balance Activities'!$C$478:$C$608,'4. Material Balance Activities'!$P$478:$P$608,NA,0,1))*G2671)*(1-F2671)</f>
        <v>7.7418145161290309E-4</v>
      </c>
      <c r="M2671" s="105" t="s">
        <v>214</v>
      </c>
      <c r="N2671" s="83" t="s">
        <v>214</v>
      </c>
    </row>
    <row r="2672" spans="1:14" x14ac:dyDescent="0.25">
      <c r="A2672" s="79" t="s">
        <v>406</v>
      </c>
      <c r="B2672" s="133" t="s">
        <v>278</v>
      </c>
      <c r="C2672" s="137" t="s">
        <v>185</v>
      </c>
      <c r="D2672" s="81" t="str">
        <f>IFERROR(IF(C2672="No CAS","",INDEX('DEQ Pollutant List'!$C$7:$C$611,MATCH('5. Pollutant Emissions - MB'!C2672,'DEQ Pollutant List'!$B$7:$B$611,0))),"")</f>
        <v>Mercury and compounds</v>
      </c>
      <c r="E2672" s="115"/>
      <c r="F2672" s="138">
        <f>1-(1-0.75)*(1-0.992)</f>
        <v>0.998</v>
      </c>
      <c r="G2672" s="139">
        <v>1.0000000000000001E-9</v>
      </c>
      <c r="H2672" s="104" t="s">
        <v>421</v>
      </c>
      <c r="I2672" s="102" cm="1">
        <f t="array" ref="I2672">((_xlfn.XLOOKUP(B2672,'4. Material Balance Activities'!$C$478:$C$608,'4. Material Balance Activities'!$G$478:$G$608,NA,0,1)-_xlfn.XLOOKUP(B2672,'4. Material Balance Activities'!$C$478:$C$608,'4. Material Balance Activities'!$M$478:$M$608,NA,0,1))*G2672)*(1-F2672)</f>
        <v>2.9538000000000026E-12</v>
      </c>
      <c r="J2672" s="105" t="s">
        <v>214</v>
      </c>
      <c r="K2672" s="83" t="s">
        <v>214</v>
      </c>
      <c r="L2672" s="102" cm="1">
        <f t="array" ref="L2672">((_xlfn.XLOOKUP(B2672,'4. Material Balance Activities'!$C$478:$C$608,'4. Material Balance Activities'!$J$478:$J$608,NA,0,1)-_xlfn.XLOOKUP(B2672,'4. Material Balance Activities'!$C$478:$C$608,'4. Material Balance Activities'!$P$478:$P$608,NA,0,1))*G2672)*(1-F2672)</f>
        <v>1.1910483870967752E-14</v>
      </c>
      <c r="M2672" s="105" t="s">
        <v>214</v>
      </c>
      <c r="N2672" s="83" t="s">
        <v>214</v>
      </c>
    </row>
    <row r="2673" spans="1:14" x14ac:dyDescent="0.25">
      <c r="A2673" s="79" t="s">
        <v>406</v>
      </c>
      <c r="B2673" s="133" t="s">
        <v>278</v>
      </c>
      <c r="C2673" s="137" t="s">
        <v>183</v>
      </c>
      <c r="D2673" s="81" t="str">
        <f>IFERROR(IF(C2673="No CAS","",INDEX('DEQ Pollutant List'!$C$7:$C$611,MATCH('5. Pollutant Emissions - MB'!C2673,'DEQ Pollutant List'!$B$7:$B$611,0))),"")</f>
        <v>Lead and compounds</v>
      </c>
      <c r="E2673" s="115"/>
      <c r="F2673" s="138">
        <f>1-(1-0.75)*(1-0.992)</f>
        <v>0.998</v>
      </c>
      <c r="G2673" s="139">
        <v>1E-8</v>
      </c>
      <c r="H2673" s="104" t="s">
        <v>421</v>
      </c>
      <c r="I2673" s="102" cm="1">
        <f t="array" ref="I2673">((_xlfn.XLOOKUP(B2673,'4. Material Balance Activities'!$C$478:$C$608,'4. Material Balance Activities'!$G$478:$G$608,NA,0,1)-_xlfn.XLOOKUP(B2673,'4. Material Balance Activities'!$C$478:$C$608,'4. Material Balance Activities'!$M$478:$M$608,NA,0,1))*G2673)*(1-F2673)</f>
        <v>2.9538000000000024E-11</v>
      </c>
      <c r="J2673" s="105" t="s">
        <v>214</v>
      </c>
      <c r="K2673" s="83" t="s">
        <v>214</v>
      </c>
      <c r="L2673" s="102" cm="1">
        <f t="array" ref="L2673">((_xlfn.XLOOKUP(B2673,'4. Material Balance Activities'!$C$478:$C$608,'4. Material Balance Activities'!$J$478:$J$608,NA,0,1)-_xlfn.XLOOKUP(B2673,'4. Material Balance Activities'!$C$478:$C$608,'4. Material Balance Activities'!$P$478:$P$608,NA,0,1))*G2673)*(1-F2673)</f>
        <v>1.1910483870967751E-13</v>
      </c>
      <c r="M2673" s="105" t="s">
        <v>214</v>
      </c>
      <c r="N2673" s="83" t="s">
        <v>214</v>
      </c>
    </row>
    <row r="2674" spans="1:14" x14ac:dyDescent="0.25">
      <c r="A2674" s="79" t="s">
        <v>406</v>
      </c>
      <c r="B2674" s="133" t="s">
        <v>279</v>
      </c>
      <c r="C2674" s="137" t="s">
        <v>432</v>
      </c>
      <c r="D2674" s="81" t="str">
        <f>IFERROR(IF(C2674="No CAS","",INDEX('DEQ Pollutant List'!$C$7:$C$611,MATCH('5. Pollutant Emissions - MB'!C2674,'DEQ Pollutant List'!$B$7:$B$611,0))),"")</f>
        <v>Propylene glycol monomethyl ether acetate</v>
      </c>
      <c r="E2674" s="115"/>
      <c r="F2674" s="138">
        <v>0</v>
      </c>
      <c r="G2674" s="139">
        <v>0.12</v>
      </c>
      <c r="H2674" s="104"/>
      <c r="I2674" s="102" cm="1">
        <f t="array" ref="I2674">((_xlfn.XLOOKUP(B2674,'4. Material Balance Activities'!$C$478:$C$608,'4. Material Balance Activities'!$G$478:$G$608,NA,0,1)-_xlfn.XLOOKUP(B2674,'4. Material Balance Activities'!$C$478:$C$608,'4. Material Balance Activities'!$M$478:$M$608,NA,0,1))*G2674)*(1-F2674)</f>
        <v>1.0763999999999999E-2</v>
      </c>
      <c r="J2674" s="105" t="s">
        <v>214</v>
      </c>
      <c r="K2674" s="83" t="s">
        <v>214</v>
      </c>
      <c r="L2674" s="102" cm="1">
        <f t="array" ref="L2674">((_xlfn.XLOOKUP(B2674,'4. Material Balance Activities'!$C$478:$C$608,'4. Material Balance Activities'!$J$478:$J$608,NA,0,1)-_xlfn.XLOOKUP(B2674,'4. Material Balance Activities'!$C$478:$C$608,'4. Material Balance Activities'!$P$478:$P$608,NA,0,1))*G2674)*(1-F2674)</f>
        <v>4.3403225806451612E-5</v>
      </c>
      <c r="M2674" s="105" t="s">
        <v>214</v>
      </c>
      <c r="N2674" s="83" t="s">
        <v>214</v>
      </c>
    </row>
    <row r="2675" spans="1:14" x14ac:dyDescent="0.25">
      <c r="A2675" s="79" t="s">
        <v>406</v>
      </c>
      <c r="B2675" s="133" t="s">
        <v>279</v>
      </c>
      <c r="C2675" s="137" t="s">
        <v>185</v>
      </c>
      <c r="D2675" s="81" t="str">
        <f>IFERROR(IF(C2675="No CAS","",INDEX('DEQ Pollutant List'!$C$7:$C$611,MATCH('5. Pollutant Emissions - MB'!C2675,'DEQ Pollutant List'!$B$7:$B$611,0))),"")</f>
        <v>Mercury and compounds</v>
      </c>
      <c r="E2675" s="115"/>
      <c r="F2675" s="138">
        <f>1-(1-0.75)*(1-0.992)</f>
        <v>0.998</v>
      </c>
      <c r="G2675" s="139">
        <v>3.9999999999999998E-6</v>
      </c>
      <c r="H2675" s="104" t="s">
        <v>421</v>
      </c>
      <c r="I2675" s="102" cm="1">
        <f t="array" ref="I2675">((_xlfn.XLOOKUP(B2675,'4. Material Balance Activities'!$C$478:$C$608,'4. Material Balance Activities'!$G$478:$G$608,NA,0,1)-_xlfn.XLOOKUP(B2675,'4. Material Balance Activities'!$C$478:$C$608,'4. Material Balance Activities'!$M$478:$M$608,NA,0,1))*G2675)*(1-F2675)</f>
        <v>7.1760000000000071E-10</v>
      </c>
      <c r="J2675" s="105" t="s">
        <v>214</v>
      </c>
      <c r="K2675" s="83" t="s">
        <v>214</v>
      </c>
      <c r="L2675" s="102" cm="1">
        <f t="array" ref="L2675">((_xlfn.XLOOKUP(B2675,'4. Material Balance Activities'!$C$478:$C$608,'4. Material Balance Activities'!$J$478:$J$608,NA,0,1)-_xlfn.XLOOKUP(B2675,'4. Material Balance Activities'!$C$478:$C$608,'4. Material Balance Activities'!$P$478:$P$608,NA,0,1))*G2675)*(1-F2675)</f>
        <v>2.8935483870967767E-12</v>
      </c>
      <c r="M2675" s="105" t="s">
        <v>214</v>
      </c>
      <c r="N2675" s="83" t="s">
        <v>214</v>
      </c>
    </row>
    <row r="2676" spans="1:14" x14ac:dyDescent="0.25">
      <c r="A2676" s="79" t="s">
        <v>406</v>
      </c>
      <c r="B2676" s="133" t="s">
        <v>279</v>
      </c>
      <c r="C2676" s="137" t="s">
        <v>183</v>
      </c>
      <c r="D2676" s="81" t="str">
        <f>IFERROR(IF(C2676="No CAS","",INDEX('DEQ Pollutant List'!$C$7:$C$611,MATCH('5. Pollutant Emissions - MB'!C2676,'DEQ Pollutant List'!$B$7:$B$611,0))),"")</f>
        <v>Lead and compounds</v>
      </c>
      <c r="E2676" s="115"/>
      <c r="F2676" s="138">
        <f>1-(1-0.75)*(1-0.992)</f>
        <v>0.998</v>
      </c>
      <c r="G2676" s="139">
        <v>3.9999999999999998E-6</v>
      </c>
      <c r="H2676" s="104" t="s">
        <v>421</v>
      </c>
      <c r="I2676" s="102" cm="1">
        <f t="array" ref="I2676">((_xlfn.XLOOKUP(B2676,'4. Material Balance Activities'!$C$478:$C$608,'4. Material Balance Activities'!$G$478:$G$608,NA,0,1)-_xlfn.XLOOKUP(B2676,'4. Material Balance Activities'!$C$478:$C$608,'4. Material Balance Activities'!$M$478:$M$608,NA,0,1))*G2676)*(1-F2676)</f>
        <v>7.1760000000000071E-10</v>
      </c>
      <c r="J2676" s="105" t="s">
        <v>214</v>
      </c>
      <c r="K2676" s="83" t="s">
        <v>214</v>
      </c>
      <c r="L2676" s="102" cm="1">
        <f t="array" ref="L2676">((_xlfn.XLOOKUP(B2676,'4. Material Balance Activities'!$C$478:$C$608,'4. Material Balance Activities'!$J$478:$J$608,NA,0,1)-_xlfn.XLOOKUP(B2676,'4. Material Balance Activities'!$C$478:$C$608,'4. Material Balance Activities'!$P$478:$P$608,NA,0,1))*G2676)*(1-F2676)</f>
        <v>2.8935483870967767E-12</v>
      </c>
      <c r="M2676" s="105" t="s">
        <v>214</v>
      </c>
      <c r="N2676" s="83" t="s">
        <v>214</v>
      </c>
    </row>
    <row r="2677" spans="1:14" x14ac:dyDescent="0.25">
      <c r="A2677" s="79" t="s">
        <v>406</v>
      </c>
      <c r="B2677" s="133" t="s">
        <v>279</v>
      </c>
      <c r="C2677" s="137" t="s">
        <v>435</v>
      </c>
      <c r="D2677" s="81" t="str">
        <f>IFERROR(IF(C2677="No CAS","",INDEX('DEQ Pollutant List'!$C$7:$C$611,MATCH('5. Pollutant Emissions - MB'!C2677,'DEQ Pollutant List'!$B$7:$B$611,0))),"")</f>
        <v>Hexachlorobenzene</v>
      </c>
      <c r="E2677" s="115"/>
      <c r="F2677" s="138">
        <v>0</v>
      </c>
      <c r="G2677" s="139">
        <v>8.9999999999999996E-7</v>
      </c>
      <c r="H2677" s="104"/>
      <c r="I2677" s="102" cm="1">
        <f t="array" ref="I2677">((_xlfn.XLOOKUP(B2677,'4. Material Balance Activities'!$C$478:$C$608,'4. Material Balance Activities'!$G$478:$G$608,NA,0,1)-_xlfn.XLOOKUP(B2677,'4. Material Balance Activities'!$C$478:$C$608,'4. Material Balance Activities'!$M$478:$M$608,NA,0,1))*G2677)*(1-F2677)</f>
        <v>8.0729999999999996E-8</v>
      </c>
      <c r="J2677" s="105" t="s">
        <v>214</v>
      </c>
      <c r="K2677" s="83" t="s">
        <v>214</v>
      </c>
      <c r="L2677" s="102" cm="1">
        <f t="array" ref="L2677">((_xlfn.XLOOKUP(B2677,'4. Material Balance Activities'!$C$478:$C$608,'4. Material Balance Activities'!$J$478:$J$608,NA,0,1)-_xlfn.XLOOKUP(B2677,'4. Material Balance Activities'!$C$478:$C$608,'4. Material Balance Activities'!$P$478:$P$608,NA,0,1))*G2677)*(1-F2677)</f>
        <v>3.255241935483871E-10</v>
      </c>
      <c r="M2677" s="105" t="s">
        <v>214</v>
      </c>
      <c r="N2677" s="83" t="s">
        <v>214</v>
      </c>
    </row>
    <row r="2678" spans="1:14" x14ac:dyDescent="0.25">
      <c r="A2678" s="79" t="s">
        <v>406</v>
      </c>
      <c r="B2678" s="133" t="s">
        <v>280</v>
      </c>
      <c r="C2678" s="137" t="s">
        <v>432</v>
      </c>
      <c r="D2678" s="81" t="str">
        <f>IFERROR(IF(C2678="No CAS","",INDEX('DEQ Pollutant List'!$C$7:$C$611,MATCH('5. Pollutant Emissions - MB'!C2678,'DEQ Pollutant List'!$B$7:$B$611,0))),"")</f>
        <v>Propylene glycol monomethyl ether acetate</v>
      </c>
      <c r="E2678" s="115"/>
      <c r="F2678" s="138">
        <v>0</v>
      </c>
      <c r="G2678" s="139">
        <v>0.21</v>
      </c>
      <c r="H2678" s="104"/>
      <c r="I2678" s="102" cm="1">
        <f t="array" ref="I2678">((_xlfn.XLOOKUP(B2678,'4. Material Balance Activities'!$C$478:$C$608,'4. Material Balance Activities'!$G$478:$G$608,NA,0,1)-_xlfn.XLOOKUP(B2678,'4. Material Balance Activities'!$C$478:$C$608,'4. Material Balance Activities'!$M$478:$M$608,NA,0,1))*G2678)*(1-F2678)</f>
        <v>7.8560999999999992E-2</v>
      </c>
      <c r="J2678" s="105" t="s">
        <v>214</v>
      </c>
      <c r="K2678" s="83" t="s">
        <v>214</v>
      </c>
      <c r="L2678" s="102" cm="1">
        <f t="array" ref="L2678">((_xlfn.XLOOKUP(B2678,'4. Material Balance Activities'!$C$478:$C$608,'4. Material Balance Activities'!$J$478:$J$608,NA,0,1)-_xlfn.XLOOKUP(B2678,'4. Material Balance Activities'!$C$478:$C$608,'4. Material Balance Activities'!$P$478:$P$608,NA,0,1))*G2678)*(1-F2678)</f>
        <v>3.1677822580645159E-4</v>
      </c>
      <c r="M2678" s="105" t="s">
        <v>214</v>
      </c>
      <c r="N2678" s="83" t="s">
        <v>214</v>
      </c>
    </row>
    <row r="2679" spans="1:14" x14ac:dyDescent="0.25">
      <c r="A2679" s="79" t="s">
        <v>406</v>
      </c>
      <c r="B2679" s="133" t="s">
        <v>280</v>
      </c>
      <c r="C2679" s="137" t="s">
        <v>185</v>
      </c>
      <c r="D2679" s="81" t="str">
        <f>IFERROR(IF(C2679="No CAS","",INDEX('DEQ Pollutant List'!$C$7:$C$611,MATCH('5. Pollutant Emissions - MB'!C2679,'DEQ Pollutant List'!$B$7:$B$611,0))),"")</f>
        <v>Mercury and compounds</v>
      </c>
      <c r="E2679" s="115"/>
      <c r="F2679" s="138">
        <f>1-(1-0.75)*(1-0.992)</f>
        <v>0.998</v>
      </c>
      <c r="G2679" s="139">
        <v>4.9999999999999998E-8</v>
      </c>
      <c r="H2679" s="104" t="s">
        <v>421</v>
      </c>
      <c r="I2679" s="102" cm="1">
        <f t="array" ref="I2679">((_xlfn.XLOOKUP(B2679,'4. Material Balance Activities'!$C$478:$C$608,'4. Material Balance Activities'!$G$478:$G$608,NA,0,1)-_xlfn.XLOOKUP(B2679,'4. Material Balance Activities'!$C$478:$C$608,'4. Material Balance Activities'!$M$478:$M$608,NA,0,1))*G2679)*(1-F2679)</f>
        <v>3.7410000000000029E-11</v>
      </c>
      <c r="J2679" s="105" t="s">
        <v>214</v>
      </c>
      <c r="K2679" s="83" t="s">
        <v>214</v>
      </c>
      <c r="L2679" s="102" cm="1">
        <f t="array" ref="L2679">((_xlfn.XLOOKUP(B2679,'4. Material Balance Activities'!$C$478:$C$608,'4. Material Balance Activities'!$J$478:$J$608,NA,0,1)-_xlfn.XLOOKUP(B2679,'4. Material Balance Activities'!$C$478:$C$608,'4. Material Balance Activities'!$P$478:$P$608,NA,0,1))*G2679)*(1-F2679)</f>
        <v>1.5084677419354852E-13</v>
      </c>
      <c r="M2679" s="105" t="s">
        <v>214</v>
      </c>
      <c r="N2679" s="83" t="s">
        <v>214</v>
      </c>
    </row>
    <row r="2680" spans="1:14" x14ac:dyDescent="0.25">
      <c r="A2680" s="79" t="s">
        <v>406</v>
      </c>
      <c r="B2680" s="133" t="s">
        <v>280</v>
      </c>
      <c r="C2680" s="137" t="s">
        <v>183</v>
      </c>
      <c r="D2680" s="81" t="str">
        <f>IFERROR(IF(C2680="No CAS","",INDEX('DEQ Pollutant List'!$C$7:$C$611,MATCH('5. Pollutant Emissions - MB'!C2680,'DEQ Pollutant List'!$B$7:$B$611,0))),"")</f>
        <v>Lead and compounds</v>
      </c>
      <c r="E2680" s="115"/>
      <c r="F2680" s="138">
        <f>1-(1-0.75)*(1-0.992)</f>
        <v>0.998</v>
      </c>
      <c r="G2680" s="139">
        <v>5.0000000000000004E-6</v>
      </c>
      <c r="H2680" s="104" t="s">
        <v>421</v>
      </c>
      <c r="I2680" s="102" cm="1">
        <f t="array" ref="I2680">((_xlfn.XLOOKUP(B2680,'4. Material Balance Activities'!$C$478:$C$608,'4. Material Balance Activities'!$G$478:$G$608,NA,0,1)-_xlfn.XLOOKUP(B2680,'4. Material Balance Activities'!$C$478:$C$608,'4. Material Balance Activities'!$M$478:$M$608,NA,0,1))*G2680)*(1-F2680)</f>
        <v>3.7410000000000035E-9</v>
      </c>
      <c r="J2680" s="105" t="s">
        <v>214</v>
      </c>
      <c r="K2680" s="83" t="s">
        <v>214</v>
      </c>
      <c r="L2680" s="102" cm="1">
        <f t="array" ref="L2680">((_xlfn.XLOOKUP(B2680,'4. Material Balance Activities'!$C$478:$C$608,'4. Material Balance Activities'!$J$478:$J$608,NA,0,1)-_xlfn.XLOOKUP(B2680,'4. Material Balance Activities'!$C$478:$C$608,'4. Material Balance Activities'!$P$478:$P$608,NA,0,1))*G2680)*(1-F2680)</f>
        <v>1.5084677419354853E-11</v>
      </c>
      <c r="M2680" s="105" t="s">
        <v>214</v>
      </c>
      <c r="N2680" s="83" t="s">
        <v>214</v>
      </c>
    </row>
    <row r="2681" spans="1:14" x14ac:dyDescent="0.25">
      <c r="A2681" s="79" t="s">
        <v>406</v>
      </c>
      <c r="B2681" s="133" t="s">
        <v>281</v>
      </c>
      <c r="C2681" s="137" t="s">
        <v>191</v>
      </c>
      <c r="D2681" s="81" t="str">
        <f>IFERROR(IF(C2681="No CAS","",INDEX('DEQ Pollutant List'!$C$7:$C$611,MATCH('5. Pollutant Emissions - MB'!C2681,'DEQ Pollutant List'!$B$7:$B$611,0))),"")</f>
        <v>Xylene (mixture), including m-xylene, o-xylene, p-xylene</v>
      </c>
      <c r="E2681" s="115"/>
      <c r="F2681" s="138">
        <v>0</v>
      </c>
      <c r="G2681" s="139">
        <v>0.03</v>
      </c>
      <c r="H2681" s="104"/>
      <c r="I2681" s="102" cm="1">
        <f t="array" ref="I2681">((_xlfn.XLOOKUP(B2681,'4. Material Balance Activities'!$C$478:$C$608,'4. Material Balance Activities'!$G$478:$G$608,NA,0,1)-_xlfn.XLOOKUP(B2681,'4. Material Balance Activities'!$C$478:$C$608,'4. Material Balance Activities'!$M$478:$M$608,NA,0,1))*G2681)*(1-F2681)</f>
        <v>1.2960000000000001E-2</v>
      </c>
      <c r="J2681" s="105" t="s">
        <v>214</v>
      </c>
      <c r="K2681" s="83" t="s">
        <v>214</v>
      </c>
      <c r="L2681" s="102" cm="1">
        <f t="array" ref="L2681">((_xlfn.XLOOKUP(B2681,'4. Material Balance Activities'!$C$478:$C$608,'4. Material Balance Activities'!$J$478:$J$608,NA,0,1)-_xlfn.XLOOKUP(B2681,'4. Material Balance Activities'!$C$478:$C$608,'4. Material Balance Activities'!$P$478:$P$608,NA,0,1))*G2681)*(1-F2681)</f>
        <v>5.2258064516129039E-5</v>
      </c>
      <c r="M2681" s="105" t="s">
        <v>214</v>
      </c>
      <c r="N2681" s="83" t="s">
        <v>214</v>
      </c>
    </row>
    <row r="2682" spans="1:14" x14ac:dyDescent="0.25">
      <c r="A2682" s="79" t="s">
        <v>406</v>
      </c>
      <c r="B2682" s="133" t="s">
        <v>281</v>
      </c>
      <c r="C2682" s="137" t="s">
        <v>181</v>
      </c>
      <c r="D2682" s="81" t="str">
        <f>IFERROR(IF(C2682="No CAS","",INDEX('DEQ Pollutant List'!$C$7:$C$611,MATCH('5. Pollutant Emissions - MB'!C2682,'DEQ Pollutant List'!$B$7:$B$611,0))),"")</f>
        <v>Ethyl benzene</v>
      </c>
      <c r="E2682" s="115"/>
      <c r="F2682" s="138">
        <v>0</v>
      </c>
      <c r="G2682" s="139">
        <v>5.0000000000000001E-3</v>
      </c>
      <c r="H2682" s="104"/>
      <c r="I2682" s="102" cm="1">
        <f t="array" ref="I2682">((_xlfn.XLOOKUP(B2682,'4. Material Balance Activities'!$C$478:$C$608,'4. Material Balance Activities'!$G$478:$G$608,NA,0,1)-_xlfn.XLOOKUP(B2682,'4. Material Balance Activities'!$C$478:$C$608,'4. Material Balance Activities'!$M$478:$M$608,NA,0,1))*G2682)*(1-F2682)</f>
        <v>2.1600000000000005E-3</v>
      </c>
      <c r="J2682" s="105" t="s">
        <v>214</v>
      </c>
      <c r="K2682" s="83" t="s">
        <v>214</v>
      </c>
      <c r="L2682" s="102" cm="1">
        <f t="array" ref="L2682">((_xlfn.XLOOKUP(B2682,'4. Material Balance Activities'!$C$478:$C$608,'4. Material Balance Activities'!$J$478:$J$608,NA,0,1)-_xlfn.XLOOKUP(B2682,'4. Material Balance Activities'!$C$478:$C$608,'4. Material Balance Activities'!$P$478:$P$608,NA,0,1))*G2682)*(1-F2682)</f>
        <v>8.7096774193548409E-6</v>
      </c>
      <c r="M2682" s="105" t="s">
        <v>214</v>
      </c>
      <c r="N2682" s="83" t="s">
        <v>214</v>
      </c>
    </row>
    <row r="2683" spans="1:14" x14ac:dyDescent="0.25">
      <c r="A2683" s="79" t="s">
        <v>406</v>
      </c>
      <c r="B2683" s="133" t="s">
        <v>281</v>
      </c>
      <c r="C2683" s="137" t="s">
        <v>189</v>
      </c>
      <c r="D2683" s="81" t="str">
        <f>IFERROR(IF(C2683="No CAS","",INDEX('DEQ Pollutant List'!$C$7:$C$611,MATCH('5. Pollutant Emissions - MB'!C2683,'DEQ Pollutant List'!$B$7:$B$611,0))),"")</f>
        <v>Toluene</v>
      </c>
      <c r="E2683" s="115"/>
      <c r="F2683" s="138">
        <v>0</v>
      </c>
      <c r="G2683" s="139">
        <v>0.04</v>
      </c>
      <c r="H2683" s="104"/>
      <c r="I2683" s="102" cm="1">
        <f t="array" ref="I2683">((_xlfn.XLOOKUP(B2683,'4. Material Balance Activities'!$C$478:$C$608,'4. Material Balance Activities'!$G$478:$G$608,NA,0,1)-_xlfn.XLOOKUP(B2683,'4. Material Balance Activities'!$C$478:$C$608,'4. Material Balance Activities'!$M$478:$M$608,NA,0,1))*G2683)*(1-F2683)</f>
        <v>1.7280000000000004E-2</v>
      </c>
      <c r="J2683" s="105" t="s">
        <v>214</v>
      </c>
      <c r="K2683" s="83" t="s">
        <v>214</v>
      </c>
      <c r="L2683" s="102" cm="1">
        <f t="array" ref="L2683">((_xlfn.XLOOKUP(B2683,'4. Material Balance Activities'!$C$478:$C$608,'4. Material Balance Activities'!$J$478:$J$608,NA,0,1)-_xlfn.XLOOKUP(B2683,'4. Material Balance Activities'!$C$478:$C$608,'4. Material Balance Activities'!$P$478:$P$608,NA,0,1))*G2683)*(1-F2683)</f>
        <v>6.9677419354838727E-5</v>
      </c>
      <c r="M2683" s="105" t="s">
        <v>214</v>
      </c>
      <c r="N2683" s="83" t="s">
        <v>214</v>
      </c>
    </row>
    <row r="2684" spans="1:14" x14ac:dyDescent="0.25">
      <c r="A2684" s="79" t="s">
        <v>406</v>
      </c>
      <c r="B2684" s="133" t="s">
        <v>281</v>
      </c>
      <c r="C2684" s="137" t="s">
        <v>425</v>
      </c>
      <c r="D2684" s="81" t="str">
        <f>IFERROR(IF(C2684="No CAS","",INDEX('DEQ Pollutant List'!$C$7:$C$611,MATCH('5. Pollutant Emissions - MB'!C2684,'DEQ Pollutant List'!$B$7:$B$611,0))),"")</f>
        <v>2-Butanone (methyl ethyl ketone)</v>
      </c>
      <c r="E2684" s="115"/>
      <c r="F2684" s="138">
        <v>0</v>
      </c>
      <c r="G2684" s="139">
        <v>0.15</v>
      </c>
      <c r="H2684" s="104"/>
      <c r="I2684" s="102" cm="1">
        <f t="array" ref="I2684">((_xlfn.XLOOKUP(B2684,'4. Material Balance Activities'!$C$478:$C$608,'4. Material Balance Activities'!$G$478:$G$608,NA,0,1)-_xlfn.XLOOKUP(B2684,'4. Material Balance Activities'!$C$478:$C$608,'4. Material Balance Activities'!$M$478:$M$608,NA,0,1))*G2684)*(1-F2684)</f>
        <v>6.480000000000001E-2</v>
      </c>
      <c r="J2684" s="105" t="s">
        <v>214</v>
      </c>
      <c r="K2684" s="83" t="s">
        <v>214</v>
      </c>
      <c r="L2684" s="102" cm="1">
        <f t="array" ref="L2684">((_xlfn.XLOOKUP(B2684,'4. Material Balance Activities'!$C$478:$C$608,'4. Material Balance Activities'!$J$478:$J$608,NA,0,1)-_xlfn.XLOOKUP(B2684,'4. Material Balance Activities'!$C$478:$C$608,'4. Material Balance Activities'!$P$478:$P$608,NA,0,1))*G2684)*(1-F2684)</f>
        <v>2.6129032258064521E-4</v>
      </c>
      <c r="M2684" s="105" t="s">
        <v>214</v>
      </c>
      <c r="N2684" s="83" t="s">
        <v>214</v>
      </c>
    </row>
    <row r="2685" spans="1:14" x14ac:dyDescent="0.25">
      <c r="A2685" s="79" t="s">
        <v>406</v>
      </c>
      <c r="B2685" s="133" t="s">
        <v>281</v>
      </c>
      <c r="C2685" s="137" t="s">
        <v>185</v>
      </c>
      <c r="D2685" s="81" t="str">
        <f>IFERROR(IF(C2685="No CAS","",INDEX('DEQ Pollutant List'!$C$7:$C$611,MATCH('5. Pollutant Emissions - MB'!C2685,'DEQ Pollutant List'!$B$7:$B$611,0))),"")</f>
        <v>Mercury and compounds</v>
      </c>
      <c r="E2685" s="115"/>
      <c r="F2685" s="138">
        <f>1-(1-0.75)*(1-0.992)</f>
        <v>0.998</v>
      </c>
      <c r="G2685" s="139">
        <v>5.9999999999999995E-8</v>
      </c>
      <c r="H2685" s="104" t="s">
        <v>421</v>
      </c>
      <c r="I2685" s="102" cm="1">
        <f t="array" ref="I2685">((_xlfn.XLOOKUP(B2685,'4. Material Balance Activities'!$C$478:$C$608,'4. Material Balance Activities'!$G$478:$G$608,NA,0,1)-_xlfn.XLOOKUP(B2685,'4. Material Balance Activities'!$C$478:$C$608,'4. Material Balance Activities'!$M$478:$M$608,NA,0,1))*G2685)*(1-F2685)</f>
        <v>5.1840000000000044E-11</v>
      </c>
      <c r="J2685" s="105" t="s">
        <v>214</v>
      </c>
      <c r="K2685" s="83" t="s">
        <v>214</v>
      </c>
      <c r="L2685" s="102" cm="1">
        <f t="array" ref="L2685">((_xlfn.XLOOKUP(B2685,'4. Material Balance Activities'!$C$478:$C$608,'4. Material Balance Activities'!$J$478:$J$608,NA,0,1)-_xlfn.XLOOKUP(B2685,'4. Material Balance Activities'!$C$478:$C$608,'4. Material Balance Activities'!$P$478:$P$608,NA,0,1))*G2685)*(1-F2685)</f>
        <v>2.0903225806451636E-13</v>
      </c>
      <c r="M2685" s="105" t="s">
        <v>214</v>
      </c>
      <c r="N2685" s="83" t="s">
        <v>214</v>
      </c>
    </row>
    <row r="2686" spans="1:14" x14ac:dyDescent="0.25">
      <c r="A2686" s="79" t="s">
        <v>406</v>
      </c>
      <c r="B2686" s="133" t="s">
        <v>281</v>
      </c>
      <c r="C2686" s="137" t="s">
        <v>183</v>
      </c>
      <c r="D2686" s="81" t="str">
        <f>IFERROR(IF(C2686="No CAS","",INDEX('DEQ Pollutant List'!$C$7:$C$611,MATCH('5. Pollutant Emissions - MB'!C2686,'DEQ Pollutant List'!$B$7:$B$611,0))),"")</f>
        <v>Lead and compounds</v>
      </c>
      <c r="E2686" s="115"/>
      <c r="F2686" s="138">
        <f>1-(1-0.75)*(1-0.992)</f>
        <v>0.998</v>
      </c>
      <c r="G2686" s="139">
        <v>1.9999999999999999E-7</v>
      </c>
      <c r="H2686" s="104" t="s">
        <v>421</v>
      </c>
      <c r="I2686" s="102" cm="1">
        <f t="array" ref="I2686">((_xlfn.XLOOKUP(B2686,'4. Material Balance Activities'!$C$478:$C$608,'4. Material Balance Activities'!$G$478:$G$608,NA,0,1)-_xlfn.XLOOKUP(B2686,'4. Material Balance Activities'!$C$478:$C$608,'4. Material Balance Activities'!$M$478:$M$608,NA,0,1))*G2686)*(1-F2686)</f>
        <v>1.7280000000000017E-10</v>
      </c>
      <c r="J2686" s="105" t="s">
        <v>214</v>
      </c>
      <c r="K2686" s="83" t="s">
        <v>214</v>
      </c>
      <c r="L2686" s="102" cm="1">
        <f t="array" ref="L2686">((_xlfn.XLOOKUP(B2686,'4. Material Balance Activities'!$C$478:$C$608,'4. Material Balance Activities'!$J$478:$J$608,NA,0,1)-_xlfn.XLOOKUP(B2686,'4. Material Balance Activities'!$C$478:$C$608,'4. Material Balance Activities'!$P$478:$P$608,NA,0,1))*G2686)*(1-F2686)</f>
        <v>6.9677419354838782E-13</v>
      </c>
      <c r="M2686" s="105" t="s">
        <v>214</v>
      </c>
      <c r="N2686" s="83" t="s">
        <v>214</v>
      </c>
    </row>
    <row r="2687" spans="1:14" x14ac:dyDescent="0.25">
      <c r="A2687" s="79" t="s">
        <v>406</v>
      </c>
      <c r="B2687" s="133" t="s">
        <v>282</v>
      </c>
      <c r="C2687" s="137" t="s">
        <v>178</v>
      </c>
      <c r="D2687" s="81" t="str">
        <f>IFERROR(IF(C2687="No CAS","",INDEX('DEQ Pollutant List'!$C$7:$C$611,MATCH('5. Pollutant Emissions - MB'!C2687,'DEQ Pollutant List'!$B$7:$B$611,0))),"")</f>
        <v>Chromium VI, chromate and dichromate particulate</v>
      </c>
      <c r="E2687" s="115"/>
      <c r="F2687" s="138">
        <f>1-(1-0.75)*(1-0.992)</f>
        <v>0.998</v>
      </c>
      <c r="G2687" s="139">
        <v>7.0000000000000001E-3</v>
      </c>
      <c r="H2687" s="104" t="s">
        <v>421</v>
      </c>
      <c r="I2687" s="102" cm="1">
        <f t="array" ref="I2687">((_xlfn.XLOOKUP(B2687,'4. Material Balance Activities'!$C$478:$C$608,'4. Material Balance Activities'!$G$478:$G$608,NA,0,1)-_xlfn.XLOOKUP(B2687,'4. Material Balance Activities'!$C$478:$C$608,'4. Material Balance Activities'!$M$478:$M$608,NA,0,1))*G2687)*(1-F2687)</f>
        <v>4.9952000000000043E-6</v>
      </c>
      <c r="J2687" s="105" t="s">
        <v>214</v>
      </c>
      <c r="K2687" s="83" t="s">
        <v>214</v>
      </c>
      <c r="L2687" s="102" cm="1">
        <f t="array" ref="L2687">((_xlfn.XLOOKUP(B2687,'4. Material Balance Activities'!$C$478:$C$608,'4. Material Balance Activities'!$J$478:$J$608,NA,0,1)-_xlfn.XLOOKUP(B2687,'4. Material Balance Activities'!$C$478:$C$608,'4. Material Balance Activities'!$P$478:$P$608,NA,0,1))*G2687)*(1-F2687)</f>
        <v>2.0141935483870984E-8</v>
      </c>
      <c r="M2687" s="105" t="s">
        <v>214</v>
      </c>
      <c r="N2687" s="83" t="s">
        <v>214</v>
      </c>
    </row>
    <row r="2688" spans="1:14" x14ac:dyDescent="0.25">
      <c r="A2688" s="79" t="s">
        <v>406</v>
      </c>
      <c r="B2688" s="133" t="s">
        <v>282</v>
      </c>
      <c r="C2688" s="137" t="s">
        <v>423</v>
      </c>
      <c r="D2688" s="81" t="str">
        <f>IFERROR(IF(C2688="No CAS","",INDEX('DEQ Pollutant List'!$C$7:$C$611,MATCH('5. Pollutant Emissions - MB'!C2688,'DEQ Pollutant List'!$B$7:$B$611,0))),"")</f>
        <v>Propylene glycol monomethyl ether</v>
      </c>
      <c r="E2688" s="115"/>
      <c r="F2688" s="138">
        <v>0</v>
      </c>
      <c r="G2688" s="139">
        <v>0.64</v>
      </c>
      <c r="H2688" s="104"/>
      <c r="I2688" s="102" cm="1">
        <f t="array" ref="I2688">((_xlfn.XLOOKUP(B2688,'4. Material Balance Activities'!$C$478:$C$608,'4. Material Balance Activities'!$G$478:$G$608,NA,0,1)-_xlfn.XLOOKUP(B2688,'4. Material Balance Activities'!$C$478:$C$608,'4. Material Balance Activities'!$M$478:$M$608,NA,0,1))*G2688)*(1-F2688)</f>
        <v>0.228352</v>
      </c>
      <c r="J2688" s="105" t="s">
        <v>214</v>
      </c>
      <c r="K2688" s="83" t="s">
        <v>214</v>
      </c>
      <c r="L2688" s="102" cm="1">
        <f t="array" ref="L2688">((_xlfn.XLOOKUP(B2688,'4. Material Balance Activities'!$C$478:$C$608,'4. Material Balance Activities'!$J$478:$J$608,NA,0,1)-_xlfn.XLOOKUP(B2688,'4. Material Balance Activities'!$C$478:$C$608,'4. Material Balance Activities'!$P$478:$P$608,NA,0,1))*G2688)*(1-F2688)</f>
        <v>9.2077419354838713E-4</v>
      </c>
      <c r="M2688" s="105" t="s">
        <v>214</v>
      </c>
      <c r="N2688" s="83" t="s">
        <v>214</v>
      </c>
    </row>
    <row r="2689" spans="1:14" x14ac:dyDescent="0.25">
      <c r="A2689" s="79" t="s">
        <v>406</v>
      </c>
      <c r="B2689" s="133" t="s">
        <v>283</v>
      </c>
      <c r="C2689" s="137" t="s">
        <v>178</v>
      </c>
      <c r="D2689" s="81" t="str">
        <f>IFERROR(IF(C2689="No CAS","",INDEX('DEQ Pollutant List'!$C$7:$C$611,MATCH('5. Pollutant Emissions - MB'!C2689,'DEQ Pollutant List'!$B$7:$B$611,0))),"")</f>
        <v>Chromium VI, chromate and dichromate particulate</v>
      </c>
      <c r="E2689" s="115"/>
      <c r="F2689" s="138">
        <f>1-(1-0.75)*(1-0.992)</f>
        <v>0.998</v>
      </c>
      <c r="G2689" s="139">
        <v>6.0000000000000001E-3</v>
      </c>
      <c r="H2689" s="104" t="s">
        <v>421</v>
      </c>
      <c r="I2689" s="102" cm="1">
        <f t="array" ref="I2689">((_xlfn.XLOOKUP(B2689,'4. Material Balance Activities'!$C$478:$C$608,'4. Material Balance Activities'!$G$478:$G$608,NA,0,1)-_xlfn.XLOOKUP(B2689,'4. Material Balance Activities'!$C$478:$C$608,'4. Material Balance Activities'!$M$478:$M$608,NA,0,1))*G2689)*(1-F2689)</f>
        <v>1.0800000000000009E-6</v>
      </c>
      <c r="J2689" s="105" t="s">
        <v>214</v>
      </c>
      <c r="K2689" s="83" t="s">
        <v>214</v>
      </c>
      <c r="L2689" s="102" cm="1">
        <f t="array" ref="L2689">((_xlfn.XLOOKUP(B2689,'4. Material Balance Activities'!$C$478:$C$608,'4. Material Balance Activities'!$J$478:$J$608,NA,0,1)-_xlfn.XLOOKUP(B2689,'4. Material Balance Activities'!$C$478:$C$608,'4. Material Balance Activities'!$P$478:$P$608,NA,0,1))*G2689)*(1-F2689)</f>
        <v>4.3548387096774224E-9</v>
      </c>
      <c r="M2689" s="105" t="s">
        <v>214</v>
      </c>
      <c r="N2689" s="83" t="s">
        <v>214</v>
      </c>
    </row>
    <row r="2690" spans="1:14" x14ac:dyDescent="0.25">
      <c r="A2690" s="79" t="s">
        <v>406</v>
      </c>
      <c r="B2690" s="133" t="s">
        <v>283</v>
      </c>
      <c r="C2690" s="137" t="s">
        <v>423</v>
      </c>
      <c r="D2690" s="81" t="str">
        <f>IFERROR(IF(C2690="No CAS","",INDEX('DEQ Pollutant List'!$C$7:$C$611,MATCH('5. Pollutant Emissions - MB'!C2690,'DEQ Pollutant List'!$B$7:$B$611,0))),"")</f>
        <v>Propylene glycol monomethyl ether</v>
      </c>
      <c r="E2690" s="115"/>
      <c r="F2690" s="138">
        <v>0</v>
      </c>
      <c r="G2690" s="139">
        <v>0.21</v>
      </c>
      <c r="H2690" s="104"/>
      <c r="I2690" s="102" cm="1">
        <f t="array" ref="I2690">((_xlfn.XLOOKUP(B2690,'4. Material Balance Activities'!$C$478:$C$608,'4. Material Balance Activities'!$G$478:$G$608,NA,0,1)-_xlfn.XLOOKUP(B2690,'4. Material Balance Activities'!$C$478:$C$608,'4. Material Balance Activities'!$M$478:$M$608,NA,0,1))*G2690)*(1-F2690)</f>
        <v>1.89E-2</v>
      </c>
      <c r="J2690" s="105" t="s">
        <v>214</v>
      </c>
      <c r="K2690" s="83" t="s">
        <v>214</v>
      </c>
      <c r="L2690" s="102" cm="1">
        <f t="array" ref="L2690">((_xlfn.XLOOKUP(B2690,'4. Material Balance Activities'!$C$478:$C$608,'4. Material Balance Activities'!$J$478:$J$608,NA,0,1)-_xlfn.XLOOKUP(B2690,'4. Material Balance Activities'!$C$478:$C$608,'4. Material Balance Activities'!$P$478:$P$608,NA,0,1))*G2690)*(1-F2690)</f>
        <v>7.6209677419354825E-5</v>
      </c>
      <c r="M2690" s="105" t="s">
        <v>214</v>
      </c>
      <c r="N2690" s="83" t="s">
        <v>214</v>
      </c>
    </row>
    <row r="2691" spans="1:14" x14ac:dyDescent="0.25">
      <c r="A2691" s="79" t="s">
        <v>406</v>
      </c>
      <c r="B2691" s="133" t="s">
        <v>284</v>
      </c>
      <c r="C2691" s="137" t="s">
        <v>179</v>
      </c>
      <c r="D2691" s="81" t="str">
        <f>IFERROR(IF(C2691="No CAS","",INDEX('DEQ Pollutant List'!$C$7:$C$611,MATCH('5. Pollutant Emissions - MB'!C2691,'DEQ Pollutant List'!$B$7:$B$611,0))),"")</f>
        <v>Cobalt and compounds</v>
      </c>
      <c r="E2691" s="115"/>
      <c r="F2691" s="138">
        <f>1-(1-0.75)*(1-0.992)</f>
        <v>0.998</v>
      </c>
      <c r="G2691" s="139">
        <v>0.01</v>
      </c>
      <c r="H2691" s="104" t="s">
        <v>421</v>
      </c>
      <c r="I2691" s="102" cm="1">
        <f t="array" ref="I2691">((_xlfn.XLOOKUP(B2691,'4. Material Balance Activities'!$C$478:$C$608,'4. Material Balance Activities'!$G$478:$G$608,NA,0,1)-_xlfn.XLOOKUP(B2691,'4. Material Balance Activities'!$C$478:$C$608,'4. Material Balance Activities'!$M$478:$M$608,NA,0,1))*G2691)*(1-F2691)</f>
        <v>1.7600000000000018E-6</v>
      </c>
      <c r="J2691" s="105" t="s">
        <v>214</v>
      </c>
      <c r="K2691" s="83" t="s">
        <v>214</v>
      </c>
      <c r="L2691" s="102" cm="1">
        <f t="array" ref="L2691">((_xlfn.XLOOKUP(B2691,'4. Material Balance Activities'!$C$478:$C$608,'4. Material Balance Activities'!$J$478:$J$608,NA,0,1)-_xlfn.XLOOKUP(B2691,'4. Material Balance Activities'!$C$478:$C$608,'4. Material Balance Activities'!$P$478:$P$608,NA,0,1))*G2691)*(1-F2691)</f>
        <v>7.0967741935483947E-9</v>
      </c>
      <c r="M2691" s="105" t="s">
        <v>214</v>
      </c>
      <c r="N2691" s="83" t="s">
        <v>214</v>
      </c>
    </row>
    <row r="2692" spans="1:14" x14ac:dyDescent="0.25">
      <c r="A2692" s="79" t="s">
        <v>406</v>
      </c>
      <c r="B2692" s="133" t="s">
        <v>285</v>
      </c>
      <c r="C2692" s="137" t="s">
        <v>178</v>
      </c>
      <c r="D2692" s="81" t="str">
        <f>IFERROR(IF(C2692="No CAS","",INDEX('DEQ Pollutant List'!$C$7:$C$611,MATCH('5. Pollutant Emissions - MB'!C2692,'DEQ Pollutant List'!$B$7:$B$611,0))),"")</f>
        <v>Chromium VI, chromate and dichromate particulate</v>
      </c>
      <c r="E2692" s="115"/>
      <c r="F2692" s="138">
        <f>1-(1-0.75)*(1-0.992)</f>
        <v>0.998</v>
      </c>
      <c r="G2692" s="139">
        <v>8.9999999999999993E-3</v>
      </c>
      <c r="H2692" s="104" t="s">
        <v>421</v>
      </c>
      <c r="I2692" s="102" cm="1">
        <f t="array" ref="I2692">((_xlfn.XLOOKUP(B2692,'4. Material Balance Activities'!$C$478:$C$608,'4. Material Balance Activities'!$G$478:$G$608,NA,0,1)-_xlfn.XLOOKUP(B2692,'4. Material Balance Activities'!$C$478:$C$608,'4. Material Balance Activities'!$M$478:$M$608,NA,0,1))*G2692)*(1-F2692)</f>
        <v>1.5030000000000013E-6</v>
      </c>
      <c r="J2692" s="105" t="s">
        <v>214</v>
      </c>
      <c r="K2692" s="83" t="s">
        <v>214</v>
      </c>
      <c r="L2692" s="102" cm="1">
        <f t="array" ref="L2692">((_xlfn.XLOOKUP(B2692,'4. Material Balance Activities'!$C$478:$C$608,'4. Material Balance Activities'!$J$478:$J$608,NA,0,1)-_xlfn.XLOOKUP(B2692,'4. Material Balance Activities'!$C$478:$C$608,'4. Material Balance Activities'!$P$478:$P$608,NA,0,1))*G2692)*(1-F2692)</f>
        <v>6.0604838709677469E-9</v>
      </c>
      <c r="M2692" s="105" t="s">
        <v>214</v>
      </c>
      <c r="N2692" s="83" t="s">
        <v>214</v>
      </c>
    </row>
    <row r="2693" spans="1:14" x14ac:dyDescent="0.25">
      <c r="A2693" s="79" t="s">
        <v>406</v>
      </c>
      <c r="B2693" s="133" t="s">
        <v>293</v>
      </c>
      <c r="C2693" s="137" t="s">
        <v>191</v>
      </c>
      <c r="D2693" s="81" t="str">
        <f>IFERROR(IF(C2693="No CAS","",INDEX('DEQ Pollutant List'!$C$7:$C$611,MATCH('5. Pollutant Emissions - MB'!C2693,'DEQ Pollutant List'!$B$7:$B$611,0))),"")</f>
        <v>Xylene (mixture), including m-xylene, o-xylene, p-xylene</v>
      </c>
      <c r="E2693" s="115"/>
      <c r="F2693" s="138">
        <v>0</v>
      </c>
      <c r="G2693" s="139">
        <v>0.02</v>
      </c>
      <c r="H2693" s="104"/>
      <c r="I2693" s="102" cm="1">
        <f t="array" ref="I2693">((_xlfn.XLOOKUP(B2693,'4. Material Balance Activities'!$C$478:$C$608,'4. Material Balance Activities'!$G$478:$G$608,NA,0,1)-_xlfn.XLOOKUP(B2693,'4. Material Balance Activities'!$C$478:$C$608,'4. Material Balance Activities'!$M$478:$M$608,NA,0,1))*G2693)*(1-F2693)</f>
        <v>0.35765600000000008</v>
      </c>
      <c r="J2693" s="105" t="s">
        <v>214</v>
      </c>
      <c r="K2693" s="83" t="s">
        <v>214</v>
      </c>
      <c r="L2693" s="102" cm="1">
        <f t="array" ref="L2693">((_xlfn.XLOOKUP(B2693,'4. Material Balance Activities'!$C$478:$C$608,'4. Material Balance Activities'!$J$478:$J$608,NA,0,1)-_xlfn.XLOOKUP(B2693,'4. Material Balance Activities'!$C$478:$C$608,'4. Material Balance Activities'!$P$478:$P$608,NA,0,1))*G2693)*(1-F2693)</f>
        <v>1.4421612903225808E-3</v>
      </c>
      <c r="M2693" s="105" t="s">
        <v>214</v>
      </c>
      <c r="N2693" s="83" t="s">
        <v>214</v>
      </c>
    </row>
    <row r="2694" spans="1:14" x14ac:dyDescent="0.25">
      <c r="A2694" s="79" t="s">
        <v>406</v>
      </c>
      <c r="B2694" s="133" t="s">
        <v>293</v>
      </c>
      <c r="C2694" s="137" t="s">
        <v>181</v>
      </c>
      <c r="D2694" s="81" t="str">
        <f>IFERROR(IF(C2694="No CAS","",INDEX('DEQ Pollutant List'!$C$7:$C$611,MATCH('5. Pollutant Emissions - MB'!C2694,'DEQ Pollutant List'!$B$7:$B$611,0))),"")</f>
        <v>Ethyl benzene</v>
      </c>
      <c r="E2694" s="115"/>
      <c r="F2694" s="138">
        <v>0</v>
      </c>
      <c r="G2694" s="139">
        <v>3.0000000000000001E-3</v>
      </c>
      <c r="H2694" s="104"/>
      <c r="I2694" s="102" cm="1">
        <f t="array" ref="I2694">((_xlfn.XLOOKUP(B2694,'4. Material Balance Activities'!$C$478:$C$608,'4. Material Balance Activities'!$G$478:$G$608,NA,0,1)-_xlfn.XLOOKUP(B2694,'4. Material Balance Activities'!$C$478:$C$608,'4. Material Balance Activities'!$M$478:$M$608,NA,0,1))*G2694)*(1-F2694)</f>
        <v>5.3648400000000013E-2</v>
      </c>
      <c r="J2694" s="105" t="s">
        <v>214</v>
      </c>
      <c r="K2694" s="83" t="s">
        <v>214</v>
      </c>
      <c r="L2694" s="102" cm="1">
        <f t="array" ref="L2694">((_xlfn.XLOOKUP(B2694,'4. Material Balance Activities'!$C$478:$C$608,'4. Material Balance Activities'!$J$478:$J$608,NA,0,1)-_xlfn.XLOOKUP(B2694,'4. Material Balance Activities'!$C$478:$C$608,'4. Material Balance Activities'!$P$478:$P$608,NA,0,1))*G2694)*(1-F2694)</f>
        <v>2.1632419354838714E-4</v>
      </c>
      <c r="M2694" s="105" t="s">
        <v>214</v>
      </c>
      <c r="N2694" s="83" t="s">
        <v>214</v>
      </c>
    </row>
    <row r="2695" spans="1:14" x14ac:dyDescent="0.25">
      <c r="A2695" s="79" t="s">
        <v>406</v>
      </c>
      <c r="B2695" s="133" t="s">
        <v>293</v>
      </c>
      <c r="C2695" s="137" t="s">
        <v>428</v>
      </c>
      <c r="D2695" s="81" t="str">
        <f>IFERROR(IF(C2695="No CAS","",INDEX('DEQ Pollutant List'!$C$7:$C$611,MATCH('5. Pollutant Emissions - MB'!C2695,'DEQ Pollutant List'!$B$7:$B$611,0))),"")</f>
        <v>Isopropylbenzene (cumene)</v>
      </c>
      <c r="E2695" s="115"/>
      <c r="F2695" s="138">
        <v>0</v>
      </c>
      <c r="G2695" s="139">
        <v>1E-3</v>
      </c>
      <c r="H2695" s="104"/>
      <c r="I2695" s="102" cm="1">
        <f t="array" ref="I2695">((_xlfn.XLOOKUP(B2695,'4. Material Balance Activities'!$C$478:$C$608,'4. Material Balance Activities'!$G$478:$G$608,NA,0,1)-_xlfn.XLOOKUP(B2695,'4. Material Balance Activities'!$C$478:$C$608,'4. Material Balance Activities'!$M$478:$M$608,NA,0,1))*G2695)*(1-F2695)</f>
        <v>1.7882800000000004E-2</v>
      </c>
      <c r="J2695" s="105" t="s">
        <v>214</v>
      </c>
      <c r="K2695" s="83" t="s">
        <v>214</v>
      </c>
      <c r="L2695" s="102" cm="1">
        <f t="array" ref="L2695">((_xlfn.XLOOKUP(B2695,'4. Material Balance Activities'!$C$478:$C$608,'4. Material Balance Activities'!$J$478:$J$608,NA,0,1)-_xlfn.XLOOKUP(B2695,'4. Material Balance Activities'!$C$478:$C$608,'4. Material Balance Activities'!$P$478:$P$608,NA,0,1))*G2695)*(1-F2695)</f>
        <v>7.2108064516129047E-5</v>
      </c>
      <c r="M2695" s="105" t="s">
        <v>214</v>
      </c>
      <c r="N2695" s="83" t="s">
        <v>214</v>
      </c>
    </row>
    <row r="2696" spans="1:14" x14ac:dyDescent="0.25">
      <c r="A2696" s="79" t="s">
        <v>406</v>
      </c>
      <c r="B2696" s="133" t="s">
        <v>293</v>
      </c>
      <c r="C2696" s="137" t="s">
        <v>430</v>
      </c>
      <c r="D2696" s="81" t="str">
        <f>IFERROR(IF(C2696="No CAS","",INDEX('DEQ Pollutant List'!$C$7:$C$611,MATCH('5. Pollutant Emissions - MB'!C2696,'DEQ Pollutant List'!$B$7:$B$611,0))),"")</f>
        <v>n-Butyl alcohol</v>
      </c>
      <c r="E2696" s="115"/>
      <c r="F2696" s="138">
        <v>0</v>
      </c>
      <c r="G2696" s="139">
        <v>0.06</v>
      </c>
      <c r="H2696" s="104"/>
      <c r="I2696" s="102" cm="1">
        <f t="array" ref="I2696">((_xlfn.XLOOKUP(B2696,'4. Material Balance Activities'!$C$478:$C$608,'4. Material Balance Activities'!$G$478:$G$608,NA,0,1)-_xlfn.XLOOKUP(B2696,'4. Material Balance Activities'!$C$478:$C$608,'4. Material Balance Activities'!$M$478:$M$608,NA,0,1))*G2696)*(1-F2696)</f>
        <v>1.0729680000000001</v>
      </c>
      <c r="J2696" s="105" t="s">
        <v>214</v>
      </c>
      <c r="K2696" s="83" t="s">
        <v>214</v>
      </c>
      <c r="L2696" s="102" cm="1">
        <f t="array" ref="L2696">((_xlfn.XLOOKUP(B2696,'4. Material Balance Activities'!$C$478:$C$608,'4. Material Balance Activities'!$J$478:$J$608,NA,0,1)-_xlfn.XLOOKUP(B2696,'4. Material Balance Activities'!$C$478:$C$608,'4. Material Balance Activities'!$P$478:$P$608,NA,0,1))*G2696)*(1-F2696)</f>
        <v>4.3264838709677423E-3</v>
      </c>
      <c r="M2696" s="105" t="s">
        <v>214</v>
      </c>
      <c r="N2696" s="83" t="s">
        <v>214</v>
      </c>
    </row>
    <row r="2697" spans="1:14" x14ac:dyDescent="0.25">
      <c r="A2697" s="79" t="s">
        <v>406</v>
      </c>
      <c r="B2697" s="133" t="s">
        <v>293</v>
      </c>
      <c r="C2697" s="137" t="s">
        <v>436</v>
      </c>
      <c r="D2697" s="81" t="str">
        <f>IFERROR(IF(C2697="No CAS","",INDEX('DEQ Pollutant List'!$C$7:$C$611,MATCH('5. Pollutant Emissions - MB'!C2697,'DEQ Pollutant List'!$B$7:$B$611,0))),"")</f>
        <v>1,2,3-Trimethylbenzene</v>
      </c>
      <c r="E2697" s="115"/>
      <c r="F2697" s="138">
        <v>0</v>
      </c>
      <c r="G2697" s="139">
        <v>0.01</v>
      </c>
      <c r="H2697" s="104"/>
      <c r="I2697" s="102" cm="1">
        <f t="array" ref="I2697">((_xlfn.XLOOKUP(B2697,'4. Material Balance Activities'!$C$478:$C$608,'4. Material Balance Activities'!$G$478:$G$608,NA,0,1)-_xlfn.XLOOKUP(B2697,'4. Material Balance Activities'!$C$478:$C$608,'4. Material Balance Activities'!$M$478:$M$608,NA,0,1))*G2697)*(1-F2697)</f>
        <v>0.17882800000000004</v>
      </c>
      <c r="J2697" s="105" t="s">
        <v>214</v>
      </c>
      <c r="K2697" s="83" t="s">
        <v>214</v>
      </c>
      <c r="L2697" s="102" cm="1">
        <f t="array" ref="L2697">((_xlfn.XLOOKUP(B2697,'4. Material Balance Activities'!$C$478:$C$608,'4. Material Balance Activities'!$J$478:$J$608,NA,0,1)-_xlfn.XLOOKUP(B2697,'4. Material Balance Activities'!$C$478:$C$608,'4. Material Balance Activities'!$P$478:$P$608,NA,0,1))*G2697)*(1-F2697)</f>
        <v>7.2108064516129041E-4</v>
      </c>
      <c r="M2697" s="105" t="s">
        <v>214</v>
      </c>
      <c r="N2697" s="83" t="s">
        <v>214</v>
      </c>
    </row>
    <row r="2698" spans="1:14" x14ac:dyDescent="0.25">
      <c r="A2698" s="79" t="s">
        <v>406</v>
      </c>
      <c r="B2698" s="133" t="s">
        <v>295</v>
      </c>
      <c r="C2698" s="137" t="s">
        <v>191</v>
      </c>
      <c r="D2698" s="81" t="str">
        <f>IFERROR(IF(C2698="No CAS","",INDEX('DEQ Pollutant List'!$C$7:$C$611,MATCH('5. Pollutant Emissions - MB'!C2698,'DEQ Pollutant List'!$B$7:$B$611,0))),"")</f>
        <v>Xylene (mixture), including m-xylene, o-xylene, p-xylene</v>
      </c>
      <c r="E2698" s="115"/>
      <c r="F2698" s="138">
        <v>0</v>
      </c>
      <c r="G2698" s="139">
        <v>0.02</v>
      </c>
      <c r="H2698" s="104"/>
      <c r="I2698" s="102" cm="1">
        <f t="array" ref="I2698">((_xlfn.XLOOKUP(B2698,'4. Material Balance Activities'!$C$478:$C$608,'4. Material Balance Activities'!$G$478:$G$608,NA,0,1)-_xlfn.XLOOKUP(B2698,'4. Material Balance Activities'!$C$478:$C$608,'4. Material Balance Activities'!$M$478:$M$608,NA,0,1))*G2698)*(1-F2698)</f>
        <v>0.41496000000000005</v>
      </c>
      <c r="J2698" s="105" t="s">
        <v>214</v>
      </c>
      <c r="K2698" s="83" t="s">
        <v>214</v>
      </c>
      <c r="L2698" s="102" cm="1">
        <f t="array" ref="L2698">((_xlfn.XLOOKUP(B2698,'4. Material Balance Activities'!$C$478:$C$608,'4. Material Balance Activities'!$J$478:$J$608,NA,0,1)-_xlfn.XLOOKUP(B2698,'4. Material Balance Activities'!$C$478:$C$608,'4. Material Balance Activities'!$P$478:$P$608,NA,0,1))*G2698)*(1-F2698)</f>
        <v>1.6732258064516131E-3</v>
      </c>
      <c r="M2698" s="105" t="s">
        <v>214</v>
      </c>
      <c r="N2698" s="83" t="s">
        <v>214</v>
      </c>
    </row>
    <row r="2699" spans="1:14" x14ac:dyDescent="0.25">
      <c r="A2699" s="79" t="s">
        <v>406</v>
      </c>
      <c r="B2699" s="133" t="s">
        <v>295</v>
      </c>
      <c r="C2699" s="137" t="s">
        <v>181</v>
      </c>
      <c r="D2699" s="81" t="str">
        <f>IFERROR(IF(C2699="No CAS","",INDEX('DEQ Pollutant List'!$C$7:$C$611,MATCH('5. Pollutant Emissions - MB'!C2699,'DEQ Pollutant List'!$B$7:$B$611,0))),"")</f>
        <v>Ethyl benzene</v>
      </c>
      <c r="E2699" s="115"/>
      <c r="F2699" s="138">
        <v>0</v>
      </c>
      <c r="G2699" s="139">
        <v>3.0000000000000001E-3</v>
      </c>
      <c r="H2699" s="104"/>
      <c r="I2699" s="102" cm="1">
        <f t="array" ref="I2699">((_xlfn.XLOOKUP(B2699,'4. Material Balance Activities'!$C$478:$C$608,'4. Material Balance Activities'!$G$478:$G$608,NA,0,1)-_xlfn.XLOOKUP(B2699,'4. Material Balance Activities'!$C$478:$C$608,'4. Material Balance Activities'!$M$478:$M$608,NA,0,1))*G2699)*(1-F2699)</f>
        <v>6.2244000000000008E-2</v>
      </c>
      <c r="J2699" s="105" t="s">
        <v>214</v>
      </c>
      <c r="K2699" s="83" t="s">
        <v>214</v>
      </c>
      <c r="L2699" s="102" cm="1">
        <f t="array" ref="L2699">((_xlfn.XLOOKUP(B2699,'4. Material Balance Activities'!$C$478:$C$608,'4. Material Balance Activities'!$J$478:$J$608,NA,0,1)-_xlfn.XLOOKUP(B2699,'4. Material Balance Activities'!$C$478:$C$608,'4. Material Balance Activities'!$P$478:$P$608,NA,0,1))*G2699)*(1-F2699)</f>
        <v>2.5098387096774197E-4</v>
      </c>
      <c r="M2699" s="105" t="s">
        <v>214</v>
      </c>
      <c r="N2699" s="83" t="s">
        <v>214</v>
      </c>
    </row>
    <row r="2700" spans="1:14" x14ac:dyDescent="0.25">
      <c r="A2700" s="79" t="s">
        <v>406</v>
      </c>
      <c r="B2700" s="133" t="s">
        <v>295</v>
      </c>
      <c r="C2700" s="137" t="s">
        <v>428</v>
      </c>
      <c r="D2700" s="81" t="str">
        <f>IFERROR(IF(C2700="No CAS","",INDEX('DEQ Pollutant List'!$C$7:$C$611,MATCH('5. Pollutant Emissions - MB'!C2700,'DEQ Pollutant List'!$B$7:$B$611,0))),"")</f>
        <v>Isopropylbenzene (cumene)</v>
      </c>
      <c r="E2700" s="115"/>
      <c r="F2700" s="138">
        <v>0</v>
      </c>
      <c r="G2700" s="139">
        <v>1E-3</v>
      </c>
      <c r="H2700" s="104"/>
      <c r="I2700" s="102" cm="1">
        <f t="array" ref="I2700">((_xlfn.XLOOKUP(B2700,'4. Material Balance Activities'!$C$478:$C$608,'4. Material Balance Activities'!$G$478:$G$608,NA,0,1)-_xlfn.XLOOKUP(B2700,'4. Material Balance Activities'!$C$478:$C$608,'4. Material Balance Activities'!$M$478:$M$608,NA,0,1))*G2700)*(1-F2700)</f>
        <v>2.0748000000000003E-2</v>
      </c>
      <c r="J2700" s="105" t="s">
        <v>214</v>
      </c>
      <c r="K2700" s="83" t="s">
        <v>214</v>
      </c>
      <c r="L2700" s="102" cm="1">
        <f t="array" ref="L2700">((_xlfn.XLOOKUP(B2700,'4. Material Balance Activities'!$C$478:$C$608,'4. Material Balance Activities'!$J$478:$J$608,NA,0,1)-_xlfn.XLOOKUP(B2700,'4. Material Balance Activities'!$C$478:$C$608,'4. Material Balance Activities'!$P$478:$P$608,NA,0,1))*G2700)*(1-F2700)</f>
        <v>8.3661290322580657E-5</v>
      </c>
      <c r="M2700" s="105" t="s">
        <v>214</v>
      </c>
      <c r="N2700" s="83" t="s">
        <v>214</v>
      </c>
    </row>
    <row r="2701" spans="1:14" x14ac:dyDescent="0.25">
      <c r="A2701" s="79" t="s">
        <v>406</v>
      </c>
      <c r="B2701" s="133" t="s">
        <v>295</v>
      </c>
      <c r="C2701" s="137" t="s">
        <v>430</v>
      </c>
      <c r="D2701" s="81" t="str">
        <f>IFERROR(IF(C2701="No CAS","",INDEX('DEQ Pollutant List'!$C$7:$C$611,MATCH('5. Pollutant Emissions - MB'!C2701,'DEQ Pollutant List'!$B$7:$B$611,0))),"")</f>
        <v>n-Butyl alcohol</v>
      </c>
      <c r="E2701" s="115"/>
      <c r="F2701" s="138">
        <v>0</v>
      </c>
      <c r="G2701" s="139">
        <v>0.06</v>
      </c>
      <c r="H2701" s="104"/>
      <c r="I2701" s="102" cm="1">
        <f t="array" ref="I2701">((_xlfn.XLOOKUP(B2701,'4. Material Balance Activities'!$C$478:$C$608,'4. Material Balance Activities'!$G$478:$G$608,NA,0,1)-_xlfn.XLOOKUP(B2701,'4. Material Balance Activities'!$C$478:$C$608,'4. Material Balance Activities'!$M$478:$M$608,NA,0,1))*G2701)*(1-F2701)</f>
        <v>1.24488</v>
      </c>
      <c r="J2701" s="105" t="s">
        <v>214</v>
      </c>
      <c r="K2701" s="83" t="s">
        <v>214</v>
      </c>
      <c r="L2701" s="102" cm="1">
        <f t="array" ref="L2701">((_xlfn.XLOOKUP(B2701,'4. Material Balance Activities'!$C$478:$C$608,'4. Material Balance Activities'!$J$478:$J$608,NA,0,1)-_xlfn.XLOOKUP(B2701,'4. Material Balance Activities'!$C$478:$C$608,'4. Material Balance Activities'!$P$478:$P$608,NA,0,1))*G2701)*(1-F2701)</f>
        <v>5.0196774193548392E-3</v>
      </c>
      <c r="M2701" s="105" t="s">
        <v>214</v>
      </c>
      <c r="N2701" s="83" t="s">
        <v>214</v>
      </c>
    </row>
    <row r="2702" spans="1:14" x14ac:dyDescent="0.25">
      <c r="A2702" s="79" t="s">
        <v>406</v>
      </c>
      <c r="B2702" s="133" t="s">
        <v>295</v>
      </c>
      <c r="C2702" s="137" t="s">
        <v>436</v>
      </c>
      <c r="D2702" s="81" t="str">
        <f>IFERROR(IF(C2702="No CAS","",INDEX('DEQ Pollutant List'!$C$7:$C$611,MATCH('5. Pollutant Emissions - MB'!C2702,'DEQ Pollutant List'!$B$7:$B$611,0))),"")</f>
        <v>1,2,3-Trimethylbenzene</v>
      </c>
      <c r="E2702" s="115"/>
      <c r="F2702" s="138">
        <v>0</v>
      </c>
      <c r="G2702" s="139">
        <v>0.01</v>
      </c>
      <c r="H2702" s="104"/>
      <c r="I2702" s="102" cm="1">
        <f t="array" ref="I2702">((_xlfn.XLOOKUP(B2702,'4. Material Balance Activities'!$C$478:$C$608,'4. Material Balance Activities'!$G$478:$G$608,NA,0,1)-_xlfn.XLOOKUP(B2702,'4. Material Balance Activities'!$C$478:$C$608,'4. Material Balance Activities'!$M$478:$M$608,NA,0,1))*G2702)*(1-F2702)</f>
        <v>0.20748000000000003</v>
      </c>
      <c r="J2702" s="105" t="s">
        <v>214</v>
      </c>
      <c r="K2702" s="83" t="s">
        <v>214</v>
      </c>
      <c r="L2702" s="102" cm="1">
        <f t="array" ref="L2702">((_xlfn.XLOOKUP(B2702,'4. Material Balance Activities'!$C$478:$C$608,'4. Material Balance Activities'!$J$478:$J$608,NA,0,1)-_xlfn.XLOOKUP(B2702,'4. Material Balance Activities'!$C$478:$C$608,'4. Material Balance Activities'!$P$478:$P$608,NA,0,1))*G2702)*(1-F2702)</f>
        <v>8.3661290322580657E-4</v>
      </c>
      <c r="M2702" s="105" t="s">
        <v>214</v>
      </c>
      <c r="N2702" s="83" t="s">
        <v>214</v>
      </c>
    </row>
    <row r="2703" spans="1:14" x14ac:dyDescent="0.25">
      <c r="A2703" s="79" t="s">
        <v>406</v>
      </c>
      <c r="B2703" s="133" t="s">
        <v>296</v>
      </c>
      <c r="C2703" s="137" t="s">
        <v>181</v>
      </c>
      <c r="D2703" s="81" t="str">
        <f>IFERROR(IF(C2703="No CAS","",INDEX('DEQ Pollutant List'!$C$7:$C$611,MATCH('5. Pollutant Emissions - MB'!C2703,'DEQ Pollutant List'!$B$7:$B$611,0))),"")</f>
        <v>Ethyl benzene</v>
      </c>
      <c r="E2703" s="115"/>
      <c r="F2703" s="138">
        <v>0</v>
      </c>
      <c r="G2703" s="139">
        <v>2E-3</v>
      </c>
      <c r="H2703" s="104"/>
      <c r="I2703" s="102" cm="1">
        <f t="array" ref="I2703">((_xlfn.XLOOKUP(B2703,'4. Material Balance Activities'!$C$478:$C$608,'4. Material Balance Activities'!$G$478:$G$608,NA,0,1)-_xlfn.XLOOKUP(B2703,'4. Material Balance Activities'!$C$478:$C$608,'4. Material Balance Activities'!$M$478:$M$608,NA,0,1))*G2703)*(1-F2703)</f>
        <v>2.07888E-2</v>
      </c>
      <c r="J2703" s="105" t="s">
        <v>214</v>
      </c>
      <c r="K2703" s="83" t="s">
        <v>214</v>
      </c>
      <c r="L2703" s="102" cm="1">
        <f t="array" ref="L2703">((_xlfn.XLOOKUP(B2703,'4. Material Balance Activities'!$C$478:$C$608,'4. Material Balance Activities'!$J$478:$J$608,NA,0,1)-_xlfn.XLOOKUP(B2703,'4. Material Balance Activities'!$C$478:$C$608,'4. Material Balance Activities'!$P$478:$P$608,NA,0,1))*G2703)*(1-F2703)</f>
        <v>8.3825806451612905E-5</v>
      </c>
      <c r="M2703" s="105" t="s">
        <v>214</v>
      </c>
      <c r="N2703" s="83" t="s">
        <v>214</v>
      </c>
    </row>
    <row r="2704" spans="1:14" x14ac:dyDescent="0.25">
      <c r="A2704" s="79" t="s">
        <v>406</v>
      </c>
      <c r="B2704" s="133" t="s">
        <v>296</v>
      </c>
      <c r="C2704" s="137" t="s">
        <v>428</v>
      </c>
      <c r="D2704" s="81" t="str">
        <f>IFERROR(IF(C2704="No CAS","",INDEX('DEQ Pollutant List'!$C$7:$C$611,MATCH('5. Pollutant Emissions - MB'!C2704,'DEQ Pollutant List'!$B$7:$B$611,0))),"")</f>
        <v>Isopropylbenzene (cumene)</v>
      </c>
      <c r="E2704" s="115"/>
      <c r="F2704" s="138">
        <v>0</v>
      </c>
      <c r="G2704" s="139">
        <v>2E-3</v>
      </c>
      <c r="H2704" s="104"/>
      <c r="I2704" s="102" cm="1">
        <f t="array" ref="I2704">((_xlfn.XLOOKUP(B2704,'4. Material Balance Activities'!$C$478:$C$608,'4. Material Balance Activities'!$G$478:$G$608,NA,0,1)-_xlfn.XLOOKUP(B2704,'4. Material Balance Activities'!$C$478:$C$608,'4. Material Balance Activities'!$M$478:$M$608,NA,0,1))*G2704)*(1-F2704)</f>
        <v>2.07888E-2</v>
      </c>
      <c r="J2704" s="105" t="s">
        <v>214</v>
      </c>
      <c r="K2704" s="83" t="s">
        <v>214</v>
      </c>
      <c r="L2704" s="102" cm="1">
        <f t="array" ref="L2704">((_xlfn.XLOOKUP(B2704,'4. Material Balance Activities'!$C$478:$C$608,'4. Material Balance Activities'!$J$478:$J$608,NA,0,1)-_xlfn.XLOOKUP(B2704,'4. Material Balance Activities'!$C$478:$C$608,'4. Material Balance Activities'!$P$478:$P$608,NA,0,1))*G2704)*(1-F2704)</f>
        <v>8.3825806451612905E-5</v>
      </c>
      <c r="M2704" s="105" t="s">
        <v>214</v>
      </c>
      <c r="N2704" s="83" t="s">
        <v>214</v>
      </c>
    </row>
    <row r="2705" spans="1:14" x14ac:dyDescent="0.25">
      <c r="A2705" s="79" t="s">
        <v>406</v>
      </c>
      <c r="B2705" s="133" t="s">
        <v>296</v>
      </c>
      <c r="C2705" s="137" t="s">
        <v>430</v>
      </c>
      <c r="D2705" s="81" t="str">
        <f>IFERROR(IF(C2705="No CAS","",INDEX('DEQ Pollutant List'!$C$7:$C$611,MATCH('5. Pollutant Emissions - MB'!C2705,'DEQ Pollutant List'!$B$7:$B$611,0))),"")</f>
        <v>n-Butyl alcohol</v>
      </c>
      <c r="E2705" s="115"/>
      <c r="F2705" s="138">
        <v>0</v>
      </c>
      <c r="G2705" s="139">
        <v>0.08</v>
      </c>
      <c r="H2705" s="104"/>
      <c r="I2705" s="102" cm="1">
        <f t="array" ref="I2705">((_xlfn.XLOOKUP(B2705,'4. Material Balance Activities'!$C$478:$C$608,'4. Material Balance Activities'!$G$478:$G$608,NA,0,1)-_xlfn.XLOOKUP(B2705,'4. Material Balance Activities'!$C$478:$C$608,'4. Material Balance Activities'!$M$478:$M$608,NA,0,1))*G2705)*(1-F2705)</f>
        <v>0.83155199999999996</v>
      </c>
      <c r="J2705" s="105" t="s">
        <v>214</v>
      </c>
      <c r="K2705" s="83" t="s">
        <v>214</v>
      </c>
      <c r="L2705" s="102" cm="1">
        <f t="array" ref="L2705">((_xlfn.XLOOKUP(B2705,'4. Material Balance Activities'!$C$478:$C$608,'4. Material Balance Activities'!$J$478:$J$608,NA,0,1)-_xlfn.XLOOKUP(B2705,'4. Material Balance Activities'!$C$478:$C$608,'4. Material Balance Activities'!$P$478:$P$608,NA,0,1))*G2705)*(1-F2705)</f>
        <v>3.3530322580645161E-3</v>
      </c>
      <c r="M2705" s="105" t="s">
        <v>214</v>
      </c>
      <c r="N2705" s="83" t="s">
        <v>214</v>
      </c>
    </row>
    <row r="2706" spans="1:14" x14ac:dyDescent="0.25">
      <c r="A2706" s="79" t="s">
        <v>406</v>
      </c>
      <c r="B2706" s="133" t="s">
        <v>296</v>
      </c>
      <c r="C2706" s="137" t="s">
        <v>438</v>
      </c>
      <c r="D2706" s="81" t="str">
        <f>IFERROR(IF(C2706="No CAS","",INDEX('DEQ Pollutant List'!$C$7:$C$611,MATCH('5. Pollutant Emissions - MB'!C2706,'DEQ Pollutant List'!$B$7:$B$611,0))),"")</f>
        <v>m-Xylene</v>
      </c>
      <c r="E2706" s="115"/>
      <c r="F2706" s="138">
        <v>0</v>
      </c>
      <c r="G2706" s="139">
        <v>0.01</v>
      </c>
      <c r="H2706" s="104"/>
      <c r="I2706" s="102" cm="1">
        <f t="array" ref="I2706">((_xlfn.XLOOKUP(B2706,'4. Material Balance Activities'!$C$478:$C$608,'4. Material Balance Activities'!$G$478:$G$608,NA,0,1)-_xlfn.XLOOKUP(B2706,'4. Material Balance Activities'!$C$478:$C$608,'4. Material Balance Activities'!$M$478:$M$608,NA,0,1))*G2706)*(1-F2706)</f>
        <v>0.10394399999999999</v>
      </c>
      <c r="J2706" s="105" t="s">
        <v>214</v>
      </c>
      <c r="K2706" s="83" t="s">
        <v>214</v>
      </c>
      <c r="L2706" s="102" cm="1">
        <f t="array" ref="L2706">((_xlfn.XLOOKUP(B2706,'4. Material Balance Activities'!$C$478:$C$608,'4. Material Balance Activities'!$J$478:$J$608,NA,0,1)-_xlfn.XLOOKUP(B2706,'4. Material Balance Activities'!$C$478:$C$608,'4. Material Balance Activities'!$P$478:$P$608,NA,0,1))*G2706)*(1-F2706)</f>
        <v>4.1912903225806451E-4</v>
      </c>
      <c r="M2706" s="105" t="s">
        <v>214</v>
      </c>
      <c r="N2706" s="83" t="s">
        <v>214</v>
      </c>
    </row>
    <row r="2707" spans="1:14" x14ac:dyDescent="0.25">
      <c r="A2707" s="79" t="s">
        <v>406</v>
      </c>
      <c r="B2707" s="133" t="s">
        <v>296</v>
      </c>
      <c r="C2707" s="137" t="s">
        <v>156</v>
      </c>
      <c r="D2707" s="81" t="str">
        <f>IFERROR(IF(C2707="No CAS","",INDEX('DEQ Pollutant List'!$C$7:$C$611,MATCH('5. Pollutant Emissions - MB'!C2707,'DEQ Pollutant List'!$B$7:$B$611,0))),"")</f>
        <v>Formaldehyde</v>
      </c>
      <c r="E2707" s="115"/>
      <c r="F2707" s="138">
        <v>0</v>
      </c>
      <c r="G2707" s="139">
        <v>1E-3</v>
      </c>
      <c r="H2707" s="104"/>
      <c r="I2707" s="102" cm="1">
        <f t="array" ref="I2707">((_xlfn.XLOOKUP(B2707,'4. Material Balance Activities'!$C$478:$C$608,'4. Material Balance Activities'!$G$478:$G$608,NA,0,1)-_xlfn.XLOOKUP(B2707,'4. Material Balance Activities'!$C$478:$C$608,'4. Material Balance Activities'!$M$478:$M$608,NA,0,1))*G2707)*(1-F2707)</f>
        <v>1.03944E-2</v>
      </c>
      <c r="J2707" s="105" t="s">
        <v>214</v>
      </c>
      <c r="K2707" s="83" t="s">
        <v>214</v>
      </c>
      <c r="L2707" s="102" cm="1">
        <f t="array" ref="L2707">((_xlfn.XLOOKUP(B2707,'4. Material Balance Activities'!$C$478:$C$608,'4. Material Balance Activities'!$J$478:$J$608,NA,0,1)-_xlfn.XLOOKUP(B2707,'4. Material Balance Activities'!$C$478:$C$608,'4. Material Balance Activities'!$P$478:$P$608,NA,0,1))*G2707)*(1-F2707)</f>
        <v>4.1912903225806452E-5</v>
      </c>
      <c r="M2707" s="105" t="s">
        <v>214</v>
      </c>
      <c r="N2707" s="83" t="s">
        <v>214</v>
      </c>
    </row>
    <row r="2708" spans="1:14" x14ac:dyDescent="0.25">
      <c r="A2708" s="79" t="s">
        <v>406</v>
      </c>
      <c r="B2708" s="133" t="s">
        <v>296</v>
      </c>
      <c r="C2708" s="137" t="s">
        <v>431</v>
      </c>
      <c r="D2708" s="81" t="str">
        <f>IFERROR(IF(C2708="No CAS","",INDEX('DEQ Pollutant List'!$C$7:$C$611,MATCH('5. Pollutant Emissions - MB'!C2708,'DEQ Pollutant List'!$B$7:$B$611,0))),"")</f>
        <v>1,2,4-Trimethylbenzene</v>
      </c>
      <c r="E2708" s="115"/>
      <c r="F2708" s="138">
        <v>0</v>
      </c>
      <c r="G2708" s="139">
        <v>0.01</v>
      </c>
      <c r="H2708" s="104"/>
      <c r="I2708" s="102" cm="1">
        <f t="array" ref="I2708">((_xlfn.XLOOKUP(B2708,'4. Material Balance Activities'!$C$478:$C$608,'4. Material Balance Activities'!$G$478:$G$608,NA,0,1)-_xlfn.XLOOKUP(B2708,'4. Material Balance Activities'!$C$478:$C$608,'4. Material Balance Activities'!$M$478:$M$608,NA,0,1))*G2708)*(1-F2708)</f>
        <v>0.10394399999999999</v>
      </c>
      <c r="J2708" s="105" t="s">
        <v>214</v>
      </c>
      <c r="K2708" s="83" t="s">
        <v>214</v>
      </c>
      <c r="L2708" s="102" cm="1">
        <f t="array" ref="L2708">((_xlfn.XLOOKUP(B2708,'4. Material Balance Activities'!$C$478:$C$608,'4. Material Balance Activities'!$J$478:$J$608,NA,0,1)-_xlfn.XLOOKUP(B2708,'4. Material Balance Activities'!$C$478:$C$608,'4. Material Balance Activities'!$P$478:$P$608,NA,0,1))*G2708)*(1-F2708)</f>
        <v>4.1912903225806451E-4</v>
      </c>
      <c r="M2708" s="105" t="s">
        <v>214</v>
      </c>
      <c r="N2708" s="83" t="s">
        <v>214</v>
      </c>
    </row>
    <row r="2709" spans="1:14" x14ac:dyDescent="0.25">
      <c r="A2709" s="79" t="s">
        <v>406</v>
      </c>
      <c r="B2709" s="133" t="s">
        <v>296</v>
      </c>
      <c r="C2709" s="137" t="s">
        <v>436</v>
      </c>
      <c r="D2709" s="81" t="str">
        <f>IFERROR(IF(C2709="No CAS","",INDEX('DEQ Pollutant List'!$C$7:$C$611,MATCH('5. Pollutant Emissions - MB'!C2709,'DEQ Pollutant List'!$B$7:$B$611,0))),"")</f>
        <v>1,2,3-Trimethylbenzene</v>
      </c>
      <c r="E2709" s="115"/>
      <c r="F2709" s="138">
        <v>0</v>
      </c>
      <c r="G2709" s="139">
        <v>0.01</v>
      </c>
      <c r="H2709" s="104"/>
      <c r="I2709" s="102" cm="1">
        <f t="array" ref="I2709">((_xlfn.XLOOKUP(B2709,'4. Material Balance Activities'!$C$478:$C$608,'4. Material Balance Activities'!$G$478:$G$608,NA,0,1)-_xlfn.XLOOKUP(B2709,'4. Material Balance Activities'!$C$478:$C$608,'4. Material Balance Activities'!$M$478:$M$608,NA,0,1))*G2709)*(1-F2709)</f>
        <v>0.10394399999999999</v>
      </c>
      <c r="J2709" s="105" t="s">
        <v>214</v>
      </c>
      <c r="K2709" s="83" t="s">
        <v>214</v>
      </c>
      <c r="L2709" s="102" cm="1">
        <f t="array" ref="L2709">((_xlfn.XLOOKUP(B2709,'4. Material Balance Activities'!$C$478:$C$608,'4. Material Balance Activities'!$J$478:$J$608,NA,0,1)-_xlfn.XLOOKUP(B2709,'4. Material Balance Activities'!$C$478:$C$608,'4. Material Balance Activities'!$P$478:$P$608,NA,0,1))*G2709)*(1-F2709)</f>
        <v>4.1912903225806451E-4</v>
      </c>
      <c r="M2709" s="105" t="s">
        <v>214</v>
      </c>
      <c r="N2709" s="83" t="s">
        <v>214</v>
      </c>
    </row>
    <row r="2710" spans="1:14" x14ac:dyDescent="0.25">
      <c r="A2710" s="79" t="s">
        <v>406</v>
      </c>
      <c r="B2710" s="133" t="s">
        <v>296</v>
      </c>
      <c r="C2710" s="137" t="s">
        <v>437</v>
      </c>
      <c r="D2710" s="81" t="str">
        <f>IFERROR(IF(C2710="No CAS","",INDEX('DEQ Pollutant List'!$C$7:$C$611,MATCH('5. Pollutant Emissions - MB'!C2710,'DEQ Pollutant List'!$B$7:$B$611,0))),"")</f>
        <v>1,3,5-Trimethylbenzene</v>
      </c>
      <c r="E2710" s="115"/>
      <c r="F2710" s="138">
        <v>0</v>
      </c>
      <c r="G2710" s="139">
        <v>0.01</v>
      </c>
      <c r="H2710" s="104"/>
      <c r="I2710" s="102" cm="1">
        <f t="array" ref="I2710">((_xlfn.XLOOKUP(B2710,'4. Material Balance Activities'!$C$478:$C$608,'4. Material Balance Activities'!$G$478:$G$608,NA,0,1)-_xlfn.XLOOKUP(B2710,'4. Material Balance Activities'!$C$478:$C$608,'4. Material Balance Activities'!$M$478:$M$608,NA,0,1))*G2710)*(1-F2710)</f>
        <v>0.10394399999999999</v>
      </c>
      <c r="J2710" s="105" t="s">
        <v>214</v>
      </c>
      <c r="K2710" s="83" t="s">
        <v>214</v>
      </c>
      <c r="L2710" s="102" cm="1">
        <f t="array" ref="L2710">((_xlfn.XLOOKUP(B2710,'4. Material Balance Activities'!$C$478:$C$608,'4. Material Balance Activities'!$J$478:$J$608,NA,0,1)-_xlfn.XLOOKUP(B2710,'4. Material Balance Activities'!$C$478:$C$608,'4. Material Balance Activities'!$P$478:$P$608,NA,0,1))*G2710)*(1-F2710)</f>
        <v>4.1912903225806451E-4</v>
      </c>
      <c r="M2710" s="105" t="s">
        <v>214</v>
      </c>
      <c r="N2710" s="83" t="s">
        <v>214</v>
      </c>
    </row>
    <row r="2711" spans="1:14" x14ac:dyDescent="0.25">
      <c r="A2711" s="79" t="s">
        <v>406</v>
      </c>
      <c r="B2711" s="133" t="s">
        <v>297</v>
      </c>
      <c r="C2711" s="137" t="s">
        <v>181</v>
      </c>
      <c r="D2711" s="81" t="str">
        <f>IFERROR(IF(C2711="No CAS","",INDEX('DEQ Pollutant List'!$C$7:$C$611,MATCH('5. Pollutant Emissions - MB'!C2711,'DEQ Pollutant List'!$B$7:$B$611,0))),"")</f>
        <v>Ethyl benzene</v>
      </c>
      <c r="E2711" s="138">
        <v>0</v>
      </c>
      <c r="F2711" s="138">
        <v>0</v>
      </c>
      <c r="G2711" s="139">
        <v>2E-3</v>
      </c>
      <c r="H2711" s="104"/>
      <c r="I2711" s="102" cm="1">
        <f t="array" ref="I2711">((_xlfn.XLOOKUP(B2711,'4. Material Balance Activities'!$C$478:$C$608,'4. Material Balance Activities'!$G$478:$G$608,NA,0,1)-_xlfn.XLOOKUP(B2711,'4. Material Balance Activities'!$C$478:$C$608,'4. Material Balance Activities'!$M$478:$M$608,NA,0,1))*G2711)*(1-F2711)</f>
        <v>5.1119999999999994E-3</v>
      </c>
      <c r="J2711" s="105" t="s">
        <v>214</v>
      </c>
      <c r="K2711" s="83" t="s">
        <v>214</v>
      </c>
      <c r="L2711" s="102" cm="1">
        <f t="array" ref="L2711">((_xlfn.XLOOKUP(B2711,'4. Material Balance Activities'!$C$478:$C$608,'4. Material Balance Activities'!$J$478:$J$608,NA,0,1)-_xlfn.XLOOKUP(B2711,'4. Material Balance Activities'!$C$478:$C$608,'4. Material Balance Activities'!$P$478:$P$608,NA,0,1))*G2711)*(1-F2711)</f>
        <v>2.061290322580645E-5</v>
      </c>
      <c r="M2711" s="105" t="s">
        <v>214</v>
      </c>
      <c r="N2711" s="83" t="s">
        <v>214</v>
      </c>
    </row>
    <row r="2712" spans="1:14" x14ac:dyDescent="0.25">
      <c r="A2712" s="79" t="s">
        <v>406</v>
      </c>
      <c r="B2712" s="133" t="s">
        <v>297</v>
      </c>
      <c r="C2712" s="137" t="s">
        <v>428</v>
      </c>
      <c r="D2712" s="81" t="str">
        <f>IFERROR(IF(C2712="No CAS","",INDEX('DEQ Pollutant List'!$C$7:$C$611,MATCH('5. Pollutant Emissions - MB'!C2712,'DEQ Pollutant List'!$B$7:$B$611,0))),"")</f>
        <v>Isopropylbenzene (cumene)</v>
      </c>
      <c r="E2712" s="138">
        <v>0</v>
      </c>
      <c r="F2712" s="138">
        <v>0</v>
      </c>
      <c r="G2712" s="139">
        <v>2E-3</v>
      </c>
      <c r="H2712" s="104"/>
      <c r="I2712" s="102" cm="1">
        <f t="array" ref="I2712">((_xlfn.XLOOKUP(B2712,'4. Material Balance Activities'!$C$478:$C$608,'4. Material Balance Activities'!$G$478:$G$608,NA,0,1)-_xlfn.XLOOKUP(B2712,'4. Material Balance Activities'!$C$478:$C$608,'4. Material Balance Activities'!$M$478:$M$608,NA,0,1))*G2712)*(1-F2712)</f>
        <v>5.1119999999999994E-3</v>
      </c>
      <c r="J2712" s="105" t="s">
        <v>214</v>
      </c>
      <c r="K2712" s="83" t="s">
        <v>214</v>
      </c>
      <c r="L2712" s="102" cm="1">
        <f t="array" ref="L2712">((_xlfn.XLOOKUP(B2712,'4. Material Balance Activities'!$C$478:$C$608,'4. Material Balance Activities'!$J$478:$J$608,NA,0,1)-_xlfn.XLOOKUP(B2712,'4. Material Balance Activities'!$C$478:$C$608,'4. Material Balance Activities'!$P$478:$P$608,NA,0,1))*G2712)*(1-F2712)</f>
        <v>2.061290322580645E-5</v>
      </c>
      <c r="M2712" s="105" t="s">
        <v>214</v>
      </c>
      <c r="N2712" s="83" t="s">
        <v>214</v>
      </c>
    </row>
    <row r="2713" spans="1:14" x14ac:dyDescent="0.25">
      <c r="A2713" s="79" t="s">
        <v>406</v>
      </c>
      <c r="B2713" s="133" t="s">
        <v>297</v>
      </c>
      <c r="C2713" s="137" t="s">
        <v>438</v>
      </c>
      <c r="D2713" s="81" t="str">
        <f>IFERROR(IF(C2713="No CAS","",INDEX('DEQ Pollutant List'!$C$7:$C$611,MATCH('5. Pollutant Emissions - MB'!C2713,'DEQ Pollutant List'!$B$7:$B$611,0))),"")</f>
        <v>m-Xylene</v>
      </c>
      <c r="E2713" s="138">
        <v>0</v>
      </c>
      <c r="F2713" s="138">
        <v>0</v>
      </c>
      <c r="G2713" s="139">
        <v>0.01</v>
      </c>
      <c r="H2713" s="104"/>
      <c r="I2713" s="102" cm="1">
        <f t="array" ref="I2713">((_xlfn.XLOOKUP(B2713,'4. Material Balance Activities'!$C$478:$C$608,'4. Material Balance Activities'!$G$478:$G$608,NA,0,1)-_xlfn.XLOOKUP(B2713,'4. Material Balance Activities'!$C$478:$C$608,'4. Material Balance Activities'!$M$478:$M$608,NA,0,1))*G2713)*(1-F2713)</f>
        <v>2.5559999999999996E-2</v>
      </c>
      <c r="J2713" s="105" t="s">
        <v>214</v>
      </c>
      <c r="K2713" s="83" t="s">
        <v>214</v>
      </c>
      <c r="L2713" s="102" cm="1">
        <f t="array" ref="L2713">((_xlfn.XLOOKUP(B2713,'4. Material Balance Activities'!$C$478:$C$608,'4. Material Balance Activities'!$J$478:$J$608,NA,0,1)-_xlfn.XLOOKUP(B2713,'4. Material Balance Activities'!$C$478:$C$608,'4. Material Balance Activities'!$P$478:$P$608,NA,0,1))*G2713)*(1-F2713)</f>
        <v>1.0306451612903224E-4</v>
      </c>
      <c r="M2713" s="105" t="s">
        <v>214</v>
      </c>
      <c r="N2713" s="83" t="s">
        <v>214</v>
      </c>
    </row>
    <row r="2714" spans="1:14" x14ac:dyDescent="0.25">
      <c r="A2714" s="79" t="s">
        <v>406</v>
      </c>
      <c r="B2714" s="133" t="s">
        <v>297</v>
      </c>
      <c r="C2714" s="137" t="s">
        <v>156</v>
      </c>
      <c r="D2714" s="81" t="str">
        <f>IFERROR(IF(C2714="No CAS","",INDEX('DEQ Pollutant List'!$C$7:$C$611,MATCH('5. Pollutant Emissions - MB'!C2714,'DEQ Pollutant List'!$B$7:$B$611,0))),"")</f>
        <v>Formaldehyde</v>
      </c>
      <c r="E2714" s="138">
        <v>0</v>
      </c>
      <c r="F2714" s="138">
        <v>0</v>
      </c>
      <c r="G2714" s="139">
        <v>1E-3</v>
      </c>
      <c r="H2714" s="104"/>
      <c r="I2714" s="102" cm="1">
        <f t="array" ref="I2714">((_xlfn.XLOOKUP(B2714,'4. Material Balance Activities'!$C$478:$C$608,'4. Material Balance Activities'!$G$478:$G$608,NA,0,1)-_xlfn.XLOOKUP(B2714,'4. Material Balance Activities'!$C$478:$C$608,'4. Material Balance Activities'!$M$478:$M$608,NA,0,1))*G2714)*(1-F2714)</f>
        <v>2.5559999999999997E-3</v>
      </c>
      <c r="J2714" s="105" t="s">
        <v>214</v>
      </c>
      <c r="K2714" s="83" t="s">
        <v>214</v>
      </c>
      <c r="L2714" s="102" cm="1">
        <f t="array" ref="L2714">((_xlfn.XLOOKUP(B2714,'4. Material Balance Activities'!$C$478:$C$608,'4. Material Balance Activities'!$J$478:$J$608,NA,0,1)-_xlfn.XLOOKUP(B2714,'4. Material Balance Activities'!$C$478:$C$608,'4. Material Balance Activities'!$P$478:$P$608,NA,0,1))*G2714)*(1-F2714)</f>
        <v>1.0306451612903225E-5</v>
      </c>
      <c r="M2714" s="105" t="s">
        <v>214</v>
      </c>
      <c r="N2714" s="83" t="s">
        <v>214</v>
      </c>
    </row>
    <row r="2715" spans="1:14" x14ac:dyDescent="0.25">
      <c r="A2715" s="79" t="s">
        <v>406</v>
      </c>
      <c r="B2715" s="133" t="s">
        <v>297</v>
      </c>
      <c r="C2715" s="137" t="s">
        <v>431</v>
      </c>
      <c r="D2715" s="81" t="str">
        <f>IFERROR(IF(C2715="No CAS","",INDEX('DEQ Pollutant List'!$C$7:$C$611,MATCH('5. Pollutant Emissions - MB'!C2715,'DEQ Pollutant List'!$B$7:$B$611,0))),"")</f>
        <v>1,2,4-Trimethylbenzene</v>
      </c>
      <c r="E2715" s="138">
        <v>0</v>
      </c>
      <c r="F2715" s="138">
        <v>0</v>
      </c>
      <c r="G2715" s="139">
        <v>0.01</v>
      </c>
      <c r="H2715" s="104"/>
      <c r="I2715" s="102" cm="1">
        <f t="array" ref="I2715">((_xlfn.XLOOKUP(B2715,'4. Material Balance Activities'!$C$478:$C$608,'4. Material Balance Activities'!$G$478:$G$608,NA,0,1)-_xlfn.XLOOKUP(B2715,'4. Material Balance Activities'!$C$478:$C$608,'4. Material Balance Activities'!$M$478:$M$608,NA,0,1))*G2715)*(1-F2715)</f>
        <v>2.5559999999999996E-2</v>
      </c>
      <c r="J2715" s="105" t="s">
        <v>214</v>
      </c>
      <c r="K2715" s="83" t="s">
        <v>214</v>
      </c>
      <c r="L2715" s="102" cm="1">
        <f t="array" ref="L2715">((_xlfn.XLOOKUP(B2715,'4. Material Balance Activities'!$C$478:$C$608,'4. Material Balance Activities'!$J$478:$J$608,NA,0,1)-_xlfn.XLOOKUP(B2715,'4. Material Balance Activities'!$C$478:$C$608,'4. Material Balance Activities'!$P$478:$P$608,NA,0,1))*G2715)*(1-F2715)</f>
        <v>1.0306451612903224E-4</v>
      </c>
      <c r="M2715" s="105" t="s">
        <v>214</v>
      </c>
      <c r="N2715" s="83" t="s">
        <v>214</v>
      </c>
    </row>
    <row r="2716" spans="1:14" x14ac:dyDescent="0.25">
      <c r="A2716" s="79" t="s">
        <v>406</v>
      </c>
      <c r="B2716" s="133" t="s">
        <v>297</v>
      </c>
      <c r="C2716" s="137" t="s">
        <v>437</v>
      </c>
      <c r="D2716" s="81" t="str">
        <f>IFERROR(IF(C2716="No CAS","",INDEX('DEQ Pollutant List'!$C$7:$C$611,MATCH('5. Pollutant Emissions - MB'!C2716,'DEQ Pollutant List'!$B$7:$B$611,0))),"")</f>
        <v>1,3,5-Trimethylbenzene</v>
      </c>
      <c r="E2716" s="138">
        <v>0</v>
      </c>
      <c r="F2716" s="138">
        <v>0</v>
      </c>
      <c r="G2716" s="139">
        <v>0.01</v>
      </c>
      <c r="H2716" s="104"/>
      <c r="I2716" s="102" cm="1">
        <f t="array" ref="I2716">((_xlfn.XLOOKUP(B2716,'4. Material Balance Activities'!$C$478:$C$608,'4. Material Balance Activities'!$G$478:$G$608,NA,0,1)-_xlfn.XLOOKUP(B2716,'4. Material Balance Activities'!$C$478:$C$608,'4. Material Balance Activities'!$M$478:$M$608,NA,0,1))*G2716)*(1-F2716)</f>
        <v>2.5559999999999996E-2</v>
      </c>
      <c r="J2716" s="105" t="s">
        <v>214</v>
      </c>
      <c r="K2716" s="83" t="s">
        <v>214</v>
      </c>
      <c r="L2716" s="102" cm="1">
        <f t="array" ref="L2716">((_xlfn.XLOOKUP(B2716,'4. Material Balance Activities'!$C$478:$C$608,'4. Material Balance Activities'!$J$478:$J$608,NA,0,1)-_xlfn.XLOOKUP(B2716,'4. Material Balance Activities'!$C$478:$C$608,'4. Material Balance Activities'!$P$478:$P$608,NA,0,1))*G2716)*(1-F2716)</f>
        <v>1.0306451612903224E-4</v>
      </c>
      <c r="M2716" s="105" t="s">
        <v>214</v>
      </c>
      <c r="N2716" s="83" t="s">
        <v>214</v>
      </c>
    </row>
    <row r="2717" spans="1:14" x14ac:dyDescent="0.25">
      <c r="A2717" s="79" t="s">
        <v>406</v>
      </c>
      <c r="B2717" s="133" t="s">
        <v>297</v>
      </c>
      <c r="C2717" s="137" t="s">
        <v>430</v>
      </c>
      <c r="D2717" s="81" t="str">
        <f>IFERROR(IF(C2717="No CAS","",INDEX('DEQ Pollutant List'!$C$7:$C$611,MATCH('5. Pollutant Emissions - MB'!C2717,'DEQ Pollutant List'!$B$7:$B$611,0))),"")</f>
        <v>n-Butyl alcohol</v>
      </c>
      <c r="E2717" s="138">
        <v>0</v>
      </c>
      <c r="F2717" s="138">
        <v>0</v>
      </c>
      <c r="G2717" s="139">
        <v>0.08</v>
      </c>
      <c r="H2717" s="104"/>
      <c r="I2717" s="102" cm="1">
        <f t="array" ref="I2717">((_xlfn.XLOOKUP(B2717,'4. Material Balance Activities'!$C$478:$C$608,'4. Material Balance Activities'!$G$478:$G$608,NA,0,1)-_xlfn.XLOOKUP(B2717,'4. Material Balance Activities'!$C$478:$C$608,'4. Material Balance Activities'!$M$478:$M$608,NA,0,1))*G2717)*(1-F2717)</f>
        <v>0.20447999999999997</v>
      </c>
      <c r="J2717" s="105" t="s">
        <v>214</v>
      </c>
      <c r="K2717" s="83" t="s">
        <v>214</v>
      </c>
      <c r="L2717" s="102" cm="1">
        <f t="array" ref="L2717">((_xlfn.XLOOKUP(B2717,'4. Material Balance Activities'!$C$478:$C$608,'4. Material Balance Activities'!$J$478:$J$608,NA,0,1)-_xlfn.XLOOKUP(B2717,'4. Material Balance Activities'!$C$478:$C$608,'4. Material Balance Activities'!$P$478:$P$608,NA,0,1))*G2717)*(1-F2717)</f>
        <v>8.2451612903225793E-4</v>
      </c>
      <c r="M2717" s="105" t="s">
        <v>214</v>
      </c>
      <c r="N2717" s="83" t="s">
        <v>214</v>
      </c>
    </row>
    <row r="2718" spans="1:14" x14ac:dyDescent="0.25">
      <c r="A2718" s="79" t="s">
        <v>406</v>
      </c>
      <c r="B2718" s="133" t="s">
        <v>298</v>
      </c>
      <c r="C2718" s="137" t="s">
        <v>191</v>
      </c>
      <c r="D2718" s="81" t="str">
        <f>IFERROR(IF(C2718="No CAS","",INDEX('DEQ Pollutant List'!$C$7:$C$611,MATCH('5. Pollutant Emissions - MB'!C2718,'DEQ Pollutant List'!$B$7:$B$611,0))),"")</f>
        <v>Xylene (mixture), including m-xylene, o-xylene, p-xylene</v>
      </c>
      <c r="E2718" s="115"/>
      <c r="F2718" s="138">
        <v>0</v>
      </c>
      <c r="G2718" s="139">
        <v>1.34E-2</v>
      </c>
      <c r="H2718" s="104"/>
      <c r="I2718" s="102" cm="1">
        <f t="array" ref="I2718">((_xlfn.XLOOKUP(B2718,'4. Material Balance Activities'!$C$478:$C$608,'4. Material Balance Activities'!$G$478:$G$608,NA,0,1)-_xlfn.XLOOKUP(B2718,'4. Material Balance Activities'!$C$478:$C$608,'4. Material Balance Activities'!$M$478:$M$608,NA,0,1))*G2718)*(1-F2718)</f>
        <v>2.4602399999999998E-3</v>
      </c>
      <c r="J2718" s="105" t="s">
        <v>214</v>
      </c>
      <c r="K2718" s="83" t="s">
        <v>214</v>
      </c>
      <c r="L2718" s="102" cm="1">
        <f t="array" ref="L2718">((_xlfn.XLOOKUP(B2718,'4. Material Balance Activities'!$C$478:$C$608,'4. Material Balance Activities'!$J$478:$J$608,NA,0,1)-_xlfn.XLOOKUP(B2718,'4. Material Balance Activities'!$C$478:$C$608,'4. Material Balance Activities'!$P$478:$P$608,NA,0,1))*G2718)*(1-F2718)</f>
        <v>9.920322580645162E-6</v>
      </c>
      <c r="M2718" s="105" t="s">
        <v>214</v>
      </c>
      <c r="N2718" s="83" t="s">
        <v>214</v>
      </c>
    </row>
    <row r="2719" spans="1:14" x14ac:dyDescent="0.25">
      <c r="A2719" s="79" t="s">
        <v>406</v>
      </c>
      <c r="B2719" s="133" t="s">
        <v>298</v>
      </c>
      <c r="C2719" s="137" t="s">
        <v>181</v>
      </c>
      <c r="D2719" s="81" t="str">
        <f>IFERROR(IF(C2719="No CAS","",INDEX('DEQ Pollutant List'!$C$7:$C$611,MATCH('5. Pollutant Emissions - MB'!C2719,'DEQ Pollutant List'!$B$7:$B$611,0))),"")</f>
        <v>Ethyl benzene</v>
      </c>
      <c r="E2719" s="115"/>
      <c r="F2719" s="138">
        <v>0</v>
      </c>
      <c r="G2719" s="139">
        <v>5.4999999999999997E-3</v>
      </c>
      <c r="H2719" s="104"/>
      <c r="I2719" s="102" cm="1">
        <f t="array" ref="I2719">((_xlfn.XLOOKUP(B2719,'4. Material Balance Activities'!$C$478:$C$608,'4. Material Balance Activities'!$G$478:$G$608,NA,0,1)-_xlfn.XLOOKUP(B2719,'4. Material Balance Activities'!$C$478:$C$608,'4. Material Balance Activities'!$M$478:$M$608,NA,0,1))*G2719)*(1-F2719)</f>
        <v>1.0097999999999999E-3</v>
      </c>
      <c r="J2719" s="105" t="s">
        <v>214</v>
      </c>
      <c r="K2719" s="83" t="s">
        <v>214</v>
      </c>
      <c r="L2719" s="102" cm="1">
        <f t="array" ref="L2719">((_xlfn.XLOOKUP(B2719,'4. Material Balance Activities'!$C$478:$C$608,'4. Material Balance Activities'!$J$478:$J$608,NA,0,1)-_xlfn.XLOOKUP(B2719,'4. Material Balance Activities'!$C$478:$C$608,'4. Material Balance Activities'!$P$478:$P$608,NA,0,1))*G2719)*(1-F2719)</f>
        <v>4.0717741935483865E-6</v>
      </c>
      <c r="M2719" s="105" t="s">
        <v>214</v>
      </c>
      <c r="N2719" s="83" t="s">
        <v>214</v>
      </c>
    </row>
    <row r="2720" spans="1:14" x14ac:dyDescent="0.25">
      <c r="A2720" s="79" t="s">
        <v>406</v>
      </c>
      <c r="B2720" s="133" t="s">
        <v>298</v>
      </c>
      <c r="C2720" s="137" t="s">
        <v>432</v>
      </c>
      <c r="D2720" s="81" t="str">
        <f>IFERROR(IF(C2720="No CAS","",INDEX('DEQ Pollutant List'!$C$7:$C$611,MATCH('5. Pollutant Emissions - MB'!C2720,'DEQ Pollutant List'!$B$7:$B$611,0))),"")</f>
        <v>Propylene glycol monomethyl ether acetate</v>
      </c>
      <c r="E2720" s="115"/>
      <c r="F2720" s="138">
        <v>0</v>
      </c>
      <c r="G2720" s="139">
        <v>0.35630000000000001</v>
      </c>
      <c r="H2720" s="104"/>
      <c r="I2720" s="102" cm="1">
        <f t="array" ref="I2720">((_xlfn.XLOOKUP(B2720,'4. Material Balance Activities'!$C$478:$C$608,'4. Material Balance Activities'!$G$478:$G$608,NA,0,1)-_xlfn.XLOOKUP(B2720,'4. Material Balance Activities'!$C$478:$C$608,'4. Material Balance Activities'!$M$478:$M$608,NA,0,1))*G2720)*(1-F2720)</f>
        <v>6.5416679999999991E-2</v>
      </c>
      <c r="J2720" s="105" t="s">
        <v>214</v>
      </c>
      <c r="K2720" s="83" t="s">
        <v>214</v>
      </c>
      <c r="L2720" s="102" cm="1">
        <f t="array" ref="L2720">((_xlfn.XLOOKUP(B2720,'4. Material Balance Activities'!$C$478:$C$608,'4. Material Balance Activities'!$J$478:$J$608,NA,0,1)-_xlfn.XLOOKUP(B2720,'4. Material Balance Activities'!$C$478:$C$608,'4. Material Balance Activities'!$P$478:$P$608,NA,0,1))*G2720)*(1-F2720)</f>
        <v>2.6377693548387094E-4</v>
      </c>
      <c r="M2720" s="105" t="s">
        <v>214</v>
      </c>
      <c r="N2720" s="83" t="s">
        <v>214</v>
      </c>
    </row>
    <row r="2721" spans="1:14" x14ac:dyDescent="0.25">
      <c r="A2721" s="79" t="s">
        <v>406</v>
      </c>
      <c r="B2721" s="133" t="s">
        <v>299</v>
      </c>
      <c r="C2721" s="137" t="s">
        <v>191</v>
      </c>
      <c r="D2721" s="81" t="str">
        <f>IFERROR(IF(C2721="No CAS","",INDEX('DEQ Pollutant List'!$C$7:$C$611,MATCH('5. Pollutant Emissions - MB'!C2721,'DEQ Pollutant List'!$B$7:$B$611,0))),"")</f>
        <v>Xylene (mixture), including m-xylene, o-xylene, p-xylene</v>
      </c>
      <c r="E2721" s="115"/>
      <c r="F2721" s="138">
        <v>0</v>
      </c>
      <c r="G2721" s="139">
        <v>0.02</v>
      </c>
      <c r="H2721" s="104"/>
      <c r="I2721" s="102" cm="1">
        <f t="array" ref="I2721">((_xlfn.XLOOKUP(B2721,'4. Material Balance Activities'!$C$478:$C$608,'4. Material Balance Activities'!$G$478:$G$608,NA,0,1)-_xlfn.XLOOKUP(B2721,'4. Material Balance Activities'!$C$478:$C$608,'4. Material Balance Activities'!$M$478:$M$608,NA,0,1))*G2721)*(1-F2721)</f>
        <v>3.9240720000000007</v>
      </c>
      <c r="J2721" s="105" t="s">
        <v>214</v>
      </c>
      <c r="K2721" s="83" t="s">
        <v>214</v>
      </c>
      <c r="L2721" s="102" cm="1">
        <f t="array" ref="L2721">((_xlfn.XLOOKUP(B2721,'4. Material Balance Activities'!$C$478:$C$608,'4. Material Balance Activities'!$J$478:$J$608,NA,0,1)-_xlfn.XLOOKUP(B2721,'4. Material Balance Activities'!$C$478:$C$608,'4. Material Balance Activities'!$P$478:$P$608,NA,0,1))*G2721)*(1-F2721)</f>
        <v>1.5822870967741938E-2</v>
      </c>
      <c r="M2721" s="105" t="s">
        <v>214</v>
      </c>
      <c r="N2721" s="83" t="s">
        <v>214</v>
      </c>
    </row>
    <row r="2722" spans="1:14" x14ac:dyDescent="0.25">
      <c r="A2722" s="79" t="s">
        <v>406</v>
      </c>
      <c r="B2722" s="133" t="s">
        <v>299</v>
      </c>
      <c r="C2722" s="137" t="s">
        <v>181</v>
      </c>
      <c r="D2722" s="81" t="str">
        <f>IFERROR(IF(C2722="No CAS","",INDEX('DEQ Pollutant List'!$C$7:$C$611,MATCH('5. Pollutant Emissions - MB'!C2722,'DEQ Pollutant List'!$B$7:$B$611,0))),"")</f>
        <v>Ethyl benzene</v>
      </c>
      <c r="E2722" s="115"/>
      <c r="F2722" s="138">
        <v>0</v>
      </c>
      <c r="G2722" s="139">
        <v>3.0000000000000001E-3</v>
      </c>
      <c r="H2722" s="104"/>
      <c r="I2722" s="102" cm="1">
        <f t="array" ref="I2722">((_xlfn.XLOOKUP(B2722,'4. Material Balance Activities'!$C$478:$C$608,'4. Material Balance Activities'!$G$478:$G$608,NA,0,1)-_xlfn.XLOOKUP(B2722,'4. Material Balance Activities'!$C$478:$C$608,'4. Material Balance Activities'!$M$478:$M$608,NA,0,1))*G2722)*(1-F2722)</f>
        <v>0.5886108000000001</v>
      </c>
      <c r="J2722" s="105" t="s">
        <v>214</v>
      </c>
      <c r="K2722" s="83" t="s">
        <v>214</v>
      </c>
      <c r="L2722" s="102" cm="1">
        <f t="array" ref="L2722">((_xlfn.XLOOKUP(B2722,'4. Material Balance Activities'!$C$478:$C$608,'4. Material Balance Activities'!$J$478:$J$608,NA,0,1)-_xlfn.XLOOKUP(B2722,'4. Material Balance Activities'!$C$478:$C$608,'4. Material Balance Activities'!$P$478:$P$608,NA,0,1))*G2722)*(1-F2722)</f>
        <v>2.3734306451612909E-3</v>
      </c>
      <c r="M2722" s="105" t="s">
        <v>214</v>
      </c>
      <c r="N2722" s="83" t="s">
        <v>214</v>
      </c>
    </row>
    <row r="2723" spans="1:14" x14ac:dyDescent="0.25">
      <c r="A2723" s="79" t="s">
        <v>406</v>
      </c>
      <c r="B2723" s="133" t="s">
        <v>299</v>
      </c>
      <c r="C2723" s="137" t="s">
        <v>428</v>
      </c>
      <c r="D2723" s="81" t="str">
        <f>IFERROR(IF(C2723="No CAS","",INDEX('DEQ Pollutant List'!$C$7:$C$611,MATCH('5. Pollutant Emissions - MB'!C2723,'DEQ Pollutant List'!$B$7:$B$611,0))),"")</f>
        <v>Isopropylbenzene (cumene)</v>
      </c>
      <c r="E2723" s="115"/>
      <c r="F2723" s="138">
        <v>0</v>
      </c>
      <c r="G2723" s="139">
        <v>0.01</v>
      </c>
      <c r="H2723" s="104"/>
      <c r="I2723" s="102" cm="1">
        <f t="array" ref="I2723">((_xlfn.XLOOKUP(B2723,'4. Material Balance Activities'!$C$478:$C$608,'4. Material Balance Activities'!$G$478:$G$608,NA,0,1)-_xlfn.XLOOKUP(B2723,'4. Material Balance Activities'!$C$478:$C$608,'4. Material Balance Activities'!$M$478:$M$608,NA,0,1))*G2723)*(1-F2723)</f>
        <v>1.9620360000000003</v>
      </c>
      <c r="J2723" s="105" t="s">
        <v>214</v>
      </c>
      <c r="K2723" s="83" t="s">
        <v>214</v>
      </c>
      <c r="L2723" s="102" cm="1">
        <f t="array" ref="L2723">((_xlfn.XLOOKUP(B2723,'4. Material Balance Activities'!$C$478:$C$608,'4. Material Balance Activities'!$J$478:$J$608,NA,0,1)-_xlfn.XLOOKUP(B2723,'4. Material Balance Activities'!$C$478:$C$608,'4. Material Balance Activities'!$P$478:$P$608,NA,0,1))*G2723)*(1-F2723)</f>
        <v>7.911435483870969E-3</v>
      </c>
      <c r="M2723" s="105" t="s">
        <v>214</v>
      </c>
      <c r="N2723" s="83" t="s">
        <v>214</v>
      </c>
    </row>
    <row r="2724" spans="1:14" x14ac:dyDescent="0.25">
      <c r="A2724" s="79" t="s">
        <v>406</v>
      </c>
      <c r="B2724" s="133" t="s">
        <v>299</v>
      </c>
      <c r="C2724" s="137" t="s">
        <v>430</v>
      </c>
      <c r="D2724" s="81" t="str">
        <f>IFERROR(IF(C2724="No CAS","",INDEX('DEQ Pollutant List'!$C$7:$C$611,MATCH('5. Pollutant Emissions - MB'!C2724,'DEQ Pollutant List'!$B$7:$B$611,0))),"")</f>
        <v>n-Butyl alcohol</v>
      </c>
      <c r="E2724" s="115"/>
      <c r="F2724" s="138">
        <v>0</v>
      </c>
      <c r="G2724" s="139">
        <v>0.06</v>
      </c>
      <c r="H2724" s="104"/>
      <c r="I2724" s="102" cm="1">
        <f t="array" ref="I2724">((_xlfn.XLOOKUP(B2724,'4. Material Balance Activities'!$C$478:$C$608,'4. Material Balance Activities'!$G$478:$G$608,NA,0,1)-_xlfn.XLOOKUP(B2724,'4. Material Balance Activities'!$C$478:$C$608,'4. Material Balance Activities'!$M$478:$M$608,NA,0,1))*G2724)*(1-F2724)</f>
        <v>11.772216</v>
      </c>
      <c r="J2724" s="105" t="s">
        <v>214</v>
      </c>
      <c r="K2724" s="83" t="s">
        <v>214</v>
      </c>
      <c r="L2724" s="102" cm="1">
        <f t="array" ref="L2724">((_xlfn.XLOOKUP(B2724,'4. Material Balance Activities'!$C$478:$C$608,'4. Material Balance Activities'!$J$478:$J$608,NA,0,1)-_xlfn.XLOOKUP(B2724,'4. Material Balance Activities'!$C$478:$C$608,'4. Material Balance Activities'!$P$478:$P$608,NA,0,1))*G2724)*(1-F2724)</f>
        <v>4.7468612903225814E-2</v>
      </c>
      <c r="M2724" s="105" t="s">
        <v>214</v>
      </c>
      <c r="N2724" s="83" t="s">
        <v>214</v>
      </c>
    </row>
    <row r="2725" spans="1:14" x14ac:dyDescent="0.25">
      <c r="A2725" s="79" t="s">
        <v>406</v>
      </c>
      <c r="B2725" s="133" t="s">
        <v>299</v>
      </c>
      <c r="C2725" s="137" t="s">
        <v>156</v>
      </c>
      <c r="D2725" s="81" t="str">
        <f>IFERROR(IF(C2725="No CAS","",INDEX('DEQ Pollutant List'!$C$7:$C$611,MATCH('5. Pollutant Emissions - MB'!C2725,'DEQ Pollutant List'!$B$7:$B$611,0))),"")</f>
        <v>Formaldehyde</v>
      </c>
      <c r="E2725" s="115"/>
      <c r="F2725" s="138">
        <v>0</v>
      </c>
      <c r="G2725" s="139">
        <v>1E-3</v>
      </c>
      <c r="H2725" s="104"/>
      <c r="I2725" s="102" cm="1">
        <f t="array" ref="I2725">((_xlfn.XLOOKUP(B2725,'4. Material Balance Activities'!$C$478:$C$608,'4. Material Balance Activities'!$G$478:$G$608,NA,0,1)-_xlfn.XLOOKUP(B2725,'4. Material Balance Activities'!$C$478:$C$608,'4. Material Balance Activities'!$M$478:$M$608,NA,0,1))*G2725)*(1-F2725)</f>
        <v>0.19620360000000003</v>
      </c>
      <c r="J2725" s="105" t="s">
        <v>214</v>
      </c>
      <c r="K2725" s="83" t="s">
        <v>214</v>
      </c>
      <c r="L2725" s="102" cm="1">
        <f t="array" ref="L2725">((_xlfn.XLOOKUP(B2725,'4. Material Balance Activities'!$C$478:$C$608,'4. Material Balance Activities'!$J$478:$J$608,NA,0,1)-_xlfn.XLOOKUP(B2725,'4. Material Balance Activities'!$C$478:$C$608,'4. Material Balance Activities'!$P$478:$P$608,NA,0,1))*G2725)*(1-F2725)</f>
        <v>7.9114354838709692E-4</v>
      </c>
      <c r="M2725" s="105" t="s">
        <v>214</v>
      </c>
      <c r="N2725" s="83" t="s">
        <v>214</v>
      </c>
    </row>
    <row r="2726" spans="1:14" x14ac:dyDescent="0.25">
      <c r="A2726" s="79" t="s">
        <v>406</v>
      </c>
      <c r="B2726" s="133" t="s">
        <v>299</v>
      </c>
      <c r="C2726" s="137" t="s">
        <v>431</v>
      </c>
      <c r="D2726" s="81" t="str">
        <f>IFERROR(IF(C2726="No CAS","",INDEX('DEQ Pollutant List'!$C$7:$C$611,MATCH('5. Pollutant Emissions - MB'!C2726,'DEQ Pollutant List'!$B$7:$B$611,0))),"")</f>
        <v>1,2,4-Trimethylbenzene</v>
      </c>
      <c r="E2726" s="115"/>
      <c r="F2726" s="138">
        <v>0</v>
      </c>
      <c r="G2726" s="139">
        <v>0.01</v>
      </c>
      <c r="H2726" s="104"/>
      <c r="I2726" s="102" cm="1">
        <f t="array" ref="I2726">((_xlfn.XLOOKUP(B2726,'4. Material Balance Activities'!$C$478:$C$608,'4. Material Balance Activities'!$G$478:$G$608,NA,0,1)-_xlfn.XLOOKUP(B2726,'4. Material Balance Activities'!$C$478:$C$608,'4. Material Balance Activities'!$M$478:$M$608,NA,0,1))*G2726)*(1-F2726)</f>
        <v>1.9620360000000003</v>
      </c>
      <c r="J2726" s="105" t="s">
        <v>214</v>
      </c>
      <c r="K2726" s="83" t="s">
        <v>214</v>
      </c>
      <c r="L2726" s="102" cm="1">
        <f t="array" ref="L2726">((_xlfn.XLOOKUP(B2726,'4. Material Balance Activities'!$C$478:$C$608,'4. Material Balance Activities'!$J$478:$J$608,NA,0,1)-_xlfn.XLOOKUP(B2726,'4. Material Balance Activities'!$C$478:$C$608,'4. Material Balance Activities'!$P$478:$P$608,NA,0,1))*G2726)*(1-F2726)</f>
        <v>7.911435483870969E-3</v>
      </c>
      <c r="M2726" s="105" t="s">
        <v>214</v>
      </c>
      <c r="N2726" s="83" t="s">
        <v>214</v>
      </c>
    </row>
    <row r="2727" spans="1:14" x14ac:dyDescent="0.25">
      <c r="A2727" s="79" t="s">
        <v>406</v>
      </c>
      <c r="B2727" s="133" t="s">
        <v>299</v>
      </c>
      <c r="C2727" s="137" t="s">
        <v>437</v>
      </c>
      <c r="D2727" s="81" t="str">
        <f>IFERROR(IF(C2727="No CAS","",INDEX('DEQ Pollutant List'!$C$7:$C$611,MATCH('5. Pollutant Emissions - MB'!C2727,'DEQ Pollutant List'!$B$7:$B$611,0))),"")</f>
        <v>1,3,5-Trimethylbenzene</v>
      </c>
      <c r="E2727" s="115"/>
      <c r="F2727" s="138">
        <v>0</v>
      </c>
      <c r="G2727" s="139">
        <v>0.01</v>
      </c>
      <c r="H2727" s="104"/>
      <c r="I2727" s="102" cm="1">
        <f t="array" ref="I2727">((_xlfn.XLOOKUP(B2727,'4. Material Balance Activities'!$C$478:$C$608,'4. Material Balance Activities'!$G$478:$G$608,NA,0,1)-_xlfn.XLOOKUP(B2727,'4. Material Balance Activities'!$C$478:$C$608,'4. Material Balance Activities'!$M$478:$M$608,NA,0,1))*G2727)*(1-F2727)</f>
        <v>1.9620360000000003</v>
      </c>
      <c r="J2727" s="105" t="s">
        <v>214</v>
      </c>
      <c r="K2727" s="83" t="s">
        <v>214</v>
      </c>
      <c r="L2727" s="102" cm="1">
        <f t="array" ref="L2727">((_xlfn.XLOOKUP(B2727,'4. Material Balance Activities'!$C$478:$C$608,'4. Material Balance Activities'!$J$478:$J$608,NA,0,1)-_xlfn.XLOOKUP(B2727,'4. Material Balance Activities'!$C$478:$C$608,'4. Material Balance Activities'!$P$478:$P$608,NA,0,1))*G2727)*(1-F2727)</f>
        <v>7.911435483870969E-3</v>
      </c>
      <c r="M2727" s="105" t="s">
        <v>214</v>
      </c>
      <c r="N2727" s="83" t="s">
        <v>214</v>
      </c>
    </row>
    <row r="2728" spans="1:14" x14ac:dyDescent="0.25">
      <c r="A2728" s="79" t="s">
        <v>406</v>
      </c>
      <c r="B2728" s="133" t="s">
        <v>299</v>
      </c>
      <c r="C2728" s="137" t="s">
        <v>436</v>
      </c>
      <c r="D2728" s="81" t="str">
        <f>IFERROR(IF(C2728="No CAS","",INDEX('DEQ Pollutant List'!$C$7:$C$611,MATCH('5. Pollutant Emissions - MB'!C2728,'DEQ Pollutant List'!$B$7:$B$611,0))),"")</f>
        <v>1,2,3-Trimethylbenzene</v>
      </c>
      <c r="E2728" s="115"/>
      <c r="F2728" s="138">
        <v>0</v>
      </c>
      <c r="G2728" s="139">
        <v>0.01</v>
      </c>
      <c r="H2728" s="104"/>
      <c r="I2728" s="102" cm="1">
        <f t="array" ref="I2728">((_xlfn.XLOOKUP(B2728,'4. Material Balance Activities'!$C$478:$C$608,'4. Material Balance Activities'!$G$478:$G$608,NA,0,1)-_xlfn.XLOOKUP(B2728,'4. Material Balance Activities'!$C$478:$C$608,'4. Material Balance Activities'!$M$478:$M$608,NA,0,1))*G2728)*(1-F2728)</f>
        <v>1.9620360000000003</v>
      </c>
      <c r="J2728" s="105" t="s">
        <v>214</v>
      </c>
      <c r="K2728" s="83" t="s">
        <v>214</v>
      </c>
      <c r="L2728" s="102" cm="1">
        <f t="array" ref="L2728">((_xlfn.XLOOKUP(B2728,'4. Material Balance Activities'!$C$478:$C$608,'4. Material Balance Activities'!$J$478:$J$608,NA,0,1)-_xlfn.XLOOKUP(B2728,'4. Material Balance Activities'!$C$478:$C$608,'4. Material Balance Activities'!$P$478:$P$608,NA,0,1))*G2728)*(1-F2728)</f>
        <v>7.911435483870969E-3</v>
      </c>
      <c r="M2728" s="105" t="s">
        <v>214</v>
      </c>
      <c r="N2728" s="83" t="s">
        <v>214</v>
      </c>
    </row>
    <row r="2729" spans="1:14" x14ac:dyDescent="0.25">
      <c r="A2729" s="79" t="s">
        <v>406</v>
      </c>
      <c r="B2729" s="133" t="s">
        <v>300</v>
      </c>
      <c r="C2729" s="137" t="s">
        <v>191</v>
      </c>
      <c r="D2729" s="81" t="str">
        <f>IFERROR(IF(C2729="No CAS","",INDEX('DEQ Pollutant List'!$C$7:$C$611,MATCH('5. Pollutant Emissions - MB'!C2729,'DEQ Pollutant List'!$B$7:$B$611,0))),"")</f>
        <v>Xylene (mixture), including m-xylene, o-xylene, p-xylene</v>
      </c>
      <c r="E2729" s="115"/>
      <c r="F2729" s="138">
        <v>0</v>
      </c>
      <c r="G2729" s="139">
        <v>0.02</v>
      </c>
      <c r="H2729" s="104"/>
      <c r="I2729" s="102" cm="1">
        <f t="array" ref="I2729">((_xlfn.XLOOKUP(B2729,'4. Material Balance Activities'!$C$478:$C$608,'4. Material Balance Activities'!$G$478:$G$608,NA,0,1)-_xlfn.XLOOKUP(B2729,'4. Material Balance Activities'!$C$478:$C$608,'4. Material Balance Activities'!$M$478:$M$608,NA,0,1))*G2729)*(1-F2729)</f>
        <v>3.8275120000000005</v>
      </c>
      <c r="J2729" s="105" t="s">
        <v>214</v>
      </c>
      <c r="K2729" s="83" t="s">
        <v>214</v>
      </c>
      <c r="L2729" s="102" cm="1">
        <f t="array" ref="L2729">((_xlfn.XLOOKUP(B2729,'4. Material Balance Activities'!$C$478:$C$608,'4. Material Balance Activities'!$J$478:$J$608,NA,0,1)-_xlfn.XLOOKUP(B2729,'4. Material Balance Activities'!$C$478:$C$608,'4. Material Balance Activities'!$P$478:$P$608,NA,0,1))*G2729)*(1-F2729)</f>
        <v>1.5433516129032258E-2</v>
      </c>
      <c r="M2729" s="105" t="s">
        <v>214</v>
      </c>
      <c r="N2729" s="83" t="s">
        <v>214</v>
      </c>
    </row>
    <row r="2730" spans="1:14" x14ac:dyDescent="0.25">
      <c r="A2730" s="79" t="s">
        <v>406</v>
      </c>
      <c r="B2730" s="133" t="s">
        <v>300</v>
      </c>
      <c r="C2730" s="137" t="s">
        <v>181</v>
      </c>
      <c r="D2730" s="81" t="str">
        <f>IFERROR(IF(C2730="No CAS","",INDEX('DEQ Pollutant List'!$C$7:$C$611,MATCH('5. Pollutant Emissions - MB'!C2730,'DEQ Pollutant List'!$B$7:$B$611,0))),"")</f>
        <v>Ethyl benzene</v>
      </c>
      <c r="E2730" s="115"/>
      <c r="F2730" s="138">
        <v>0</v>
      </c>
      <c r="G2730" s="139">
        <v>3.0000000000000001E-3</v>
      </c>
      <c r="H2730" s="104"/>
      <c r="I2730" s="102" cm="1">
        <f t="array" ref="I2730">((_xlfn.XLOOKUP(B2730,'4. Material Balance Activities'!$C$478:$C$608,'4. Material Balance Activities'!$G$478:$G$608,NA,0,1)-_xlfn.XLOOKUP(B2730,'4. Material Balance Activities'!$C$478:$C$608,'4. Material Balance Activities'!$M$478:$M$608,NA,0,1))*G2730)*(1-F2730)</f>
        <v>0.57412680000000005</v>
      </c>
      <c r="J2730" s="105" t="s">
        <v>214</v>
      </c>
      <c r="K2730" s="83" t="s">
        <v>214</v>
      </c>
      <c r="L2730" s="102" cm="1">
        <f t="array" ref="L2730">((_xlfn.XLOOKUP(B2730,'4. Material Balance Activities'!$C$478:$C$608,'4. Material Balance Activities'!$J$478:$J$608,NA,0,1)-_xlfn.XLOOKUP(B2730,'4. Material Balance Activities'!$C$478:$C$608,'4. Material Balance Activities'!$P$478:$P$608,NA,0,1))*G2730)*(1-F2730)</f>
        <v>2.3150274193548389E-3</v>
      </c>
      <c r="M2730" s="105" t="s">
        <v>214</v>
      </c>
      <c r="N2730" s="83" t="s">
        <v>214</v>
      </c>
    </row>
    <row r="2731" spans="1:14" x14ac:dyDescent="0.25">
      <c r="A2731" s="79" t="s">
        <v>406</v>
      </c>
      <c r="B2731" s="133" t="s">
        <v>300</v>
      </c>
      <c r="C2731" s="137" t="s">
        <v>156</v>
      </c>
      <c r="D2731" s="81" t="str">
        <f>IFERROR(IF(C2731="No CAS","",INDEX('DEQ Pollutant List'!$C$7:$C$611,MATCH('5. Pollutant Emissions - MB'!C2731,'DEQ Pollutant List'!$B$7:$B$611,0))),"")</f>
        <v>Formaldehyde</v>
      </c>
      <c r="E2731" s="115"/>
      <c r="F2731" s="138">
        <v>0</v>
      </c>
      <c r="G2731" s="139">
        <v>1E-3</v>
      </c>
      <c r="H2731" s="104"/>
      <c r="I2731" s="102" cm="1">
        <f t="array" ref="I2731">((_xlfn.XLOOKUP(B2731,'4. Material Balance Activities'!$C$478:$C$608,'4. Material Balance Activities'!$G$478:$G$608,NA,0,1)-_xlfn.XLOOKUP(B2731,'4. Material Balance Activities'!$C$478:$C$608,'4. Material Balance Activities'!$M$478:$M$608,NA,0,1))*G2731)*(1-F2731)</f>
        <v>0.19137560000000003</v>
      </c>
      <c r="J2731" s="105" t="s">
        <v>214</v>
      </c>
      <c r="K2731" s="83" t="s">
        <v>214</v>
      </c>
      <c r="L2731" s="102" cm="1">
        <f t="array" ref="L2731">((_xlfn.XLOOKUP(B2731,'4. Material Balance Activities'!$C$478:$C$608,'4. Material Balance Activities'!$J$478:$J$608,NA,0,1)-_xlfn.XLOOKUP(B2731,'4. Material Balance Activities'!$C$478:$C$608,'4. Material Balance Activities'!$P$478:$P$608,NA,0,1))*G2731)*(1-F2731)</f>
        <v>7.7167580645161294E-4</v>
      </c>
      <c r="M2731" s="105" t="s">
        <v>214</v>
      </c>
      <c r="N2731" s="83" t="s">
        <v>214</v>
      </c>
    </row>
    <row r="2732" spans="1:14" x14ac:dyDescent="0.25">
      <c r="A2732" s="79" t="s">
        <v>406</v>
      </c>
      <c r="B2732" s="133" t="s">
        <v>300</v>
      </c>
      <c r="C2732" s="137" t="s">
        <v>431</v>
      </c>
      <c r="D2732" s="81" t="str">
        <f>IFERROR(IF(C2732="No CAS","",INDEX('DEQ Pollutant List'!$C$7:$C$611,MATCH('5. Pollutant Emissions - MB'!C2732,'DEQ Pollutant List'!$B$7:$B$611,0))),"")</f>
        <v>1,2,4-Trimethylbenzene</v>
      </c>
      <c r="E2732" s="115"/>
      <c r="F2732" s="138">
        <v>0</v>
      </c>
      <c r="G2732" s="139">
        <v>0.01</v>
      </c>
      <c r="H2732" s="104"/>
      <c r="I2732" s="102" cm="1">
        <f t="array" ref="I2732">((_xlfn.XLOOKUP(B2732,'4. Material Balance Activities'!$C$478:$C$608,'4. Material Balance Activities'!$G$478:$G$608,NA,0,1)-_xlfn.XLOOKUP(B2732,'4. Material Balance Activities'!$C$478:$C$608,'4. Material Balance Activities'!$M$478:$M$608,NA,0,1))*G2732)*(1-F2732)</f>
        <v>1.9137560000000002</v>
      </c>
      <c r="J2732" s="105" t="s">
        <v>214</v>
      </c>
      <c r="K2732" s="83" t="s">
        <v>214</v>
      </c>
      <c r="L2732" s="102" cm="1">
        <f t="array" ref="L2732">((_xlfn.XLOOKUP(B2732,'4. Material Balance Activities'!$C$478:$C$608,'4. Material Balance Activities'!$J$478:$J$608,NA,0,1)-_xlfn.XLOOKUP(B2732,'4. Material Balance Activities'!$C$478:$C$608,'4. Material Balance Activities'!$P$478:$P$608,NA,0,1))*G2732)*(1-F2732)</f>
        <v>7.7167580645161292E-3</v>
      </c>
      <c r="M2732" s="105" t="s">
        <v>214</v>
      </c>
      <c r="N2732" s="83" t="s">
        <v>214</v>
      </c>
    </row>
    <row r="2733" spans="1:14" x14ac:dyDescent="0.25">
      <c r="A2733" s="79" t="s">
        <v>406</v>
      </c>
      <c r="B2733" s="133" t="s">
        <v>300</v>
      </c>
      <c r="C2733" s="137" t="s">
        <v>437</v>
      </c>
      <c r="D2733" s="81" t="str">
        <f>IFERROR(IF(C2733="No CAS","",INDEX('DEQ Pollutant List'!$C$7:$C$611,MATCH('5. Pollutant Emissions - MB'!C2733,'DEQ Pollutant List'!$B$7:$B$611,0))),"")</f>
        <v>1,3,5-Trimethylbenzene</v>
      </c>
      <c r="E2733" s="115"/>
      <c r="F2733" s="138">
        <v>0</v>
      </c>
      <c r="G2733" s="139">
        <v>0.01</v>
      </c>
      <c r="H2733" s="104"/>
      <c r="I2733" s="102" cm="1">
        <f t="array" ref="I2733">((_xlfn.XLOOKUP(B2733,'4. Material Balance Activities'!$C$478:$C$608,'4. Material Balance Activities'!$G$478:$G$608,NA,0,1)-_xlfn.XLOOKUP(B2733,'4. Material Balance Activities'!$C$478:$C$608,'4. Material Balance Activities'!$M$478:$M$608,NA,0,1))*G2733)*(1-F2733)</f>
        <v>1.9137560000000002</v>
      </c>
      <c r="J2733" s="105" t="s">
        <v>214</v>
      </c>
      <c r="K2733" s="83" t="s">
        <v>214</v>
      </c>
      <c r="L2733" s="102" cm="1">
        <f t="array" ref="L2733">((_xlfn.XLOOKUP(B2733,'4. Material Balance Activities'!$C$478:$C$608,'4. Material Balance Activities'!$J$478:$J$608,NA,0,1)-_xlfn.XLOOKUP(B2733,'4. Material Balance Activities'!$C$478:$C$608,'4. Material Balance Activities'!$P$478:$P$608,NA,0,1))*G2733)*(1-F2733)</f>
        <v>7.7167580645161292E-3</v>
      </c>
      <c r="M2733" s="105" t="s">
        <v>214</v>
      </c>
      <c r="N2733" s="83" t="s">
        <v>214</v>
      </c>
    </row>
    <row r="2734" spans="1:14" x14ac:dyDescent="0.25">
      <c r="A2734" s="79" t="s">
        <v>406</v>
      </c>
      <c r="B2734" s="133" t="s">
        <v>300</v>
      </c>
      <c r="C2734" s="137" t="s">
        <v>428</v>
      </c>
      <c r="D2734" s="81" t="str">
        <f>IFERROR(IF(C2734="No CAS","",INDEX('DEQ Pollutant List'!$C$7:$C$611,MATCH('5. Pollutant Emissions - MB'!C2734,'DEQ Pollutant List'!$B$7:$B$611,0))),"")</f>
        <v>Isopropylbenzene (cumene)</v>
      </c>
      <c r="E2734" s="115"/>
      <c r="F2734" s="138">
        <v>0</v>
      </c>
      <c r="G2734" s="139">
        <v>1E-3</v>
      </c>
      <c r="H2734" s="104"/>
      <c r="I2734" s="102" cm="1">
        <f t="array" ref="I2734">((_xlfn.XLOOKUP(B2734,'4. Material Balance Activities'!$C$478:$C$608,'4. Material Balance Activities'!$G$478:$G$608,NA,0,1)-_xlfn.XLOOKUP(B2734,'4. Material Balance Activities'!$C$478:$C$608,'4. Material Balance Activities'!$M$478:$M$608,NA,0,1))*G2734)*(1-F2734)</f>
        <v>0.19137560000000003</v>
      </c>
      <c r="J2734" s="105" t="s">
        <v>214</v>
      </c>
      <c r="K2734" s="83" t="s">
        <v>214</v>
      </c>
      <c r="L2734" s="102" cm="1">
        <f t="array" ref="L2734">((_xlfn.XLOOKUP(B2734,'4. Material Balance Activities'!$C$478:$C$608,'4. Material Balance Activities'!$J$478:$J$608,NA,0,1)-_xlfn.XLOOKUP(B2734,'4. Material Balance Activities'!$C$478:$C$608,'4. Material Balance Activities'!$P$478:$P$608,NA,0,1))*G2734)*(1-F2734)</f>
        <v>7.7167580645161294E-4</v>
      </c>
      <c r="M2734" s="105" t="s">
        <v>214</v>
      </c>
      <c r="N2734" s="83" t="s">
        <v>214</v>
      </c>
    </row>
    <row r="2735" spans="1:14" x14ac:dyDescent="0.25">
      <c r="A2735" s="79" t="s">
        <v>406</v>
      </c>
      <c r="B2735" s="133" t="s">
        <v>300</v>
      </c>
      <c r="C2735" s="137" t="s">
        <v>430</v>
      </c>
      <c r="D2735" s="81" t="str">
        <f>IFERROR(IF(C2735="No CAS","",INDEX('DEQ Pollutant List'!$C$7:$C$611,MATCH('5. Pollutant Emissions - MB'!C2735,'DEQ Pollutant List'!$B$7:$B$611,0))),"")</f>
        <v>n-Butyl alcohol</v>
      </c>
      <c r="E2735" s="115"/>
      <c r="F2735" s="138">
        <v>0</v>
      </c>
      <c r="G2735" s="139">
        <v>0.06</v>
      </c>
      <c r="H2735" s="104"/>
      <c r="I2735" s="102" cm="1">
        <f t="array" ref="I2735">((_xlfn.XLOOKUP(B2735,'4. Material Balance Activities'!$C$478:$C$608,'4. Material Balance Activities'!$G$478:$G$608,NA,0,1)-_xlfn.XLOOKUP(B2735,'4. Material Balance Activities'!$C$478:$C$608,'4. Material Balance Activities'!$M$478:$M$608,NA,0,1))*G2735)*(1-F2735)</f>
        <v>11.482536000000001</v>
      </c>
      <c r="J2735" s="105" t="s">
        <v>214</v>
      </c>
      <c r="K2735" s="83" t="s">
        <v>214</v>
      </c>
      <c r="L2735" s="102" cm="1">
        <f t="array" ref="L2735">((_xlfn.XLOOKUP(B2735,'4. Material Balance Activities'!$C$478:$C$608,'4. Material Balance Activities'!$J$478:$J$608,NA,0,1)-_xlfn.XLOOKUP(B2735,'4. Material Balance Activities'!$C$478:$C$608,'4. Material Balance Activities'!$P$478:$P$608,NA,0,1))*G2735)*(1-F2735)</f>
        <v>4.6300548387096775E-2</v>
      </c>
      <c r="M2735" s="105" t="s">
        <v>214</v>
      </c>
      <c r="N2735" s="83" t="s">
        <v>214</v>
      </c>
    </row>
    <row r="2736" spans="1:14" x14ac:dyDescent="0.25">
      <c r="A2736" s="79" t="s">
        <v>406</v>
      </c>
      <c r="B2736" s="133" t="s">
        <v>300</v>
      </c>
      <c r="C2736" s="137" t="s">
        <v>436</v>
      </c>
      <c r="D2736" s="81" t="str">
        <f>IFERROR(IF(C2736="No CAS","",INDEX('DEQ Pollutant List'!$C$7:$C$611,MATCH('5. Pollutant Emissions - MB'!C2736,'DEQ Pollutant List'!$B$7:$B$611,0))),"")</f>
        <v>1,2,3-Trimethylbenzene</v>
      </c>
      <c r="E2736" s="115"/>
      <c r="F2736" s="138">
        <v>0</v>
      </c>
      <c r="G2736" s="139">
        <v>0.01</v>
      </c>
      <c r="H2736" s="104"/>
      <c r="I2736" s="102" cm="1">
        <f t="array" ref="I2736">((_xlfn.XLOOKUP(B2736,'4. Material Balance Activities'!$C$478:$C$608,'4. Material Balance Activities'!$G$478:$G$608,NA,0,1)-_xlfn.XLOOKUP(B2736,'4. Material Balance Activities'!$C$478:$C$608,'4. Material Balance Activities'!$M$478:$M$608,NA,0,1))*G2736)*(1-F2736)</f>
        <v>1.9137560000000002</v>
      </c>
      <c r="J2736" s="105" t="s">
        <v>214</v>
      </c>
      <c r="K2736" s="83" t="s">
        <v>214</v>
      </c>
      <c r="L2736" s="102" cm="1">
        <f t="array" ref="L2736">((_xlfn.XLOOKUP(B2736,'4. Material Balance Activities'!$C$478:$C$608,'4. Material Balance Activities'!$J$478:$J$608,NA,0,1)-_xlfn.XLOOKUP(B2736,'4. Material Balance Activities'!$C$478:$C$608,'4. Material Balance Activities'!$P$478:$P$608,NA,0,1))*G2736)*(1-F2736)</f>
        <v>7.7167580645161292E-3</v>
      </c>
      <c r="M2736" s="105" t="s">
        <v>214</v>
      </c>
      <c r="N2736" s="83" t="s">
        <v>214</v>
      </c>
    </row>
    <row r="2737" spans="1:14" x14ac:dyDescent="0.25">
      <c r="A2737" s="79" t="s">
        <v>406</v>
      </c>
      <c r="B2737" s="133" t="s">
        <v>301</v>
      </c>
      <c r="C2737" s="137" t="s">
        <v>156</v>
      </c>
      <c r="D2737" s="81" t="str">
        <f>IFERROR(IF(C2737="No CAS","",INDEX('DEQ Pollutant List'!$C$7:$C$611,MATCH('5. Pollutant Emissions - MB'!C2737,'DEQ Pollutant List'!$B$7:$B$611,0))),"")</f>
        <v>Formaldehyde</v>
      </c>
      <c r="E2737" s="115"/>
      <c r="F2737" s="138">
        <v>0</v>
      </c>
      <c r="G2737" s="139">
        <v>1E-3</v>
      </c>
      <c r="H2737" s="104"/>
      <c r="I2737" s="102" cm="1">
        <f t="array" ref="I2737">((_xlfn.XLOOKUP(B2737,'4. Material Balance Activities'!$C$478:$C$608,'4. Material Balance Activities'!$G$478:$G$608,NA,0,1)-_xlfn.XLOOKUP(B2737,'4. Material Balance Activities'!$C$478:$C$608,'4. Material Balance Activities'!$M$478:$M$608,NA,0,1))*G2737)*(1-F2737)</f>
        <v>0.11219150000000001</v>
      </c>
      <c r="J2737" s="105" t="s">
        <v>214</v>
      </c>
      <c r="K2737" s="83" t="s">
        <v>214</v>
      </c>
      <c r="L2737" s="102" cm="1">
        <f t="array" ref="L2737">((_xlfn.XLOOKUP(B2737,'4. Material Balance Activities'!$C$478:$C$608,'4. Material Balance Activities'!$J$478:$J$608,NA,0,1)-_xlfn.XLOOKUP(B2737,'4. Material Balance Activities'!$C$478:$C$608,'4. Material Balance Activities'!$P$478:$P$608,NA,0,1))*G2737)*(1-F2737)</f>
        <v>4.5238508064516131E-4</v>
      </c>
      <c r="M2737" s="105" t="s">
        <v>214</v>
      </c>
      <c r="N2737" s="83" t="s">
        <v>214</v>
      </c>
    </row>
    <row r="2738" spans="1:14" x14ac:dyDescent="0.25">
      <c r="A2738" s="79" t="s">
        <v>406</v>
      </c>
      <c r="B2738" s="133" t="s">
        <v>301</v>
      </c>
      <c r="C2738" s="137" t="s">
        <v>431</v>
      </c>
      <c r="D2738" s="81" t="str">
        <f>IFERROR(IF(C2738="No CAS","",INDEX('DEQ Pollutant List'!$C$7:$C$611,MATCH('5. Pollutant Emissions - MB'!C2738,'DEQ Pollutant List'!$B$7:$B$611,0))),"")</f>
        <v>1,2,4-Trimethylbenzene</v>
      </c>
      <c r="E2738" s="115"/>
      <c r="F2738" s="138">
        <v>0</v>
      </c>
      <c r="G2738" s="139">
        <v>0.01</v>
      </c>
      <c r="H2738" s="104"/>
      <c r="I2738" s="102" cm="1">
        <f t="array" ref="I2738">((_xlfn.XLOOKUP(B2738,'4. Material Balance Activities'!$C$478:$C$608,'4. Material Balance Activities'!$G$478:$G$608,NA,0,1)-_xlfn.XLOOKUP(B2738,'4. Material Balance Activities'!$C$478:$C$608,'4. Material Balance Activities'!$M$478:$M$608,NA,0,1))*G2738)*(1-F2738)</f>
        <v>1.121915</v>
      </c>
      <c r="J2738" s="105" t="s">
        <v>214</v>
      </c>
      <c r="K2738" s="83" t="s">
        <v>214</v>
      </c>
      <c r="L2738" s="102" cm="1">
        <f t="array" ref="L2738">((_xlfn.XLOOKUP(B2738,'4. Material Balance Activities'!$C$478:$C$608,'4. Material Balance Activities'!$J$478:$J$608,NA,0,1)-_xlfn.XLOOKUP(B2738,'4. Material Balance Activities'!$C$478:$C$608,'4. Material Balance Activities'!$P$478:$P$608,NA,0,1))*G2738)*(1-F2738)</f>
        <v>4.5238508064516132E-3</v>
      </c>
      <c r="M2738" s="105" t="s">
        <v>214</v>
      </c>
      <c r="N2738" s="83" t="s">
        <v>214</v>
      </c>
    </row>
    <row r="2739" spans="1:14" x14ac:dyDescent="0.25">
      <c r="A2739" s="79" t="s">
        <v>406</v>
      </c>
      <c r="B2739" s="133" t="s">
        <v>301</v>
      </c>
      <c r="C2739" s="137" t="s">
        <v>437</v>
      </c>
      <c r="D2739" s="81" t="str">
        <f>IFERROR(IF(C2739="No CAS","",INDEX('DEQ Pollutant List'!$C$7:$C$611,MATCH('5. Pollutant Emissions - MB'!C2739,'DEQ Pollutant List'!$B$7:$B$611,0))),"")</f>
        <v>1,3,5-Trimethylbenzene</v>
      </c>
      <c r="E2739" s="115"/>
      <c r="F2739" s="138">
        <v>0</v>
      </c>
      <c r="G2739" s="139">
        <v>0.01</v>
      </c>
      <c r="H2739" s="104"/>
      <c r="I2739" s="102" cm="1">
        <f t="array" ref="I2739">((_xlfn.XLOOKUP(B2739,'4. Material Balance Activities'!$C$478:$C$608,'4. Material Balance Activities'!$G$478:$G$608,NA,0,1)-_xlfn.XLOOKUP(B2739,'4. Material Balance Activities'!$C$478:$C$608,'4. Material Balance Activities'!$M$478:$M$608,NA,0,1))*G2739)*(1-F2739)</f>
        <v>1.121915</v>
      </c>
      <c r="J2739" s="105" t="s">
        <v>214</v>
      </c>
      <c r="K2739" s="83" t="s">
        <v>214</v>
      </c>
      <c r="L2739" s="102" cm="1">
        <f t="array" ref="L2739">((_xlfn.XLOOKUP(B2739,'4. Material Balance Activities'!$C$478:$C$608,'4. Material Balance Activities'!$J$478:$J$608,NA,0,1)-_xlfn.XLOOKUP(B2739,'4. Material Balance Activities'!$C$478:$C$608,'4. Material Balance Activities'!$P$478:$P$608,NA,0,1))*G2739)*(1-F2739)</f>
        <v>4.5238508064516132E-3</v>
      </c>
      <c r="M2739" s="105" t="s">
        <v>214</v>
      </c>
      <c r="N2739" s="83" t="s">
        <v>214</v>
      </c>
    </row>
    <row r="2740" spans="1:14" x14ac:dyDescent="0.25">
      <c r="A2740" s="79" t="s">
        <v>406</v>
      </c>
      <c r="B2740" s="133" t="s">
        <v>301</v>
      </c>
      <c r="C2740" s="137" t="s">
        <v>191</v>
      </c>
      <c r="D2740" s="81" t="str">
        <f>IFERROR(IF(C2740="No CAS","",INDEX('DEQ Pollutant List'!$C$7:$C$611,MATCH('5. Pollutant Emissions - MB'!C2740,'DEQ Pollutant List'!$B$7:$B$611,0))),"")</f>
        <v>Xylene (mixture), including m-xylene, o-xylene, p-xylene</v>
      </c>
      <c r="E2740" s="115"/>
      <c r="F2740" s="138">
        <v>0</v>
      </c>
      <c r="G2740" s="139">
        <v>0.02</v>
      </c>
      <c r="H2740" s="104"/>
      <c r="I2740" s="102" cm="1">
        <f t="array" ref="I2740">((_xlfn.XLOOKUP(B2740,'4. Material Balance Activities'!$C$478:$C$608,'4. Material Balance Activities'!$G$478:$G$608,NA,0,1)-_xlfn.XLOOKUP(B2740,'4. Material Balance Activities'!$C$478:$C$608,'4. Material Balance Activities'!$M$478:$M$608,NA,0,1))*G2740)*(1-F2740)</f>
        <v>2.24383</v>
      </c>
      <c r="J2740" s="105" t="s">
        <v>214</v>
      </c>
      <c r="K2740" s="83" t="s">
        <v>214</v>
      </c>
      <c r="L2740" s="102" cm="1">
        <f t="array" ref="L2740">((_xlfn.XLOOKUP(B2740,'4. Material Balance Activities'!$C$478:$C$608,'4. Material Balance Activities'!$J$478:$J$608,NA,0,1)-_xlfn.XLOOKUP(B2740,'4. Material Balance Activities'!$C$478:$C$608,'4. Material Balance Activities'!$P$478:$P$608,NA,0,1))*G2740)*(1-F2740)</f>
        <v>9.0477016129032264E-3</v>
      </c>
      <c r="M2740" s="105" t="s">
        <v>214</v>
      </c>
      <c r="N2740" s="83" t="s">
        <v>214</v>
      </c>
    </row>
    <row r="2741" spans="1:14" x14ac:dyDescent="0.25">
      <c r="A2741" s="79" t="s">
        <v>406</v>
      </c>
      <c r="B2741" s="133" t="s">
        <v>301</v>
      </c>
      <c r="C2741" s="137" t="s">
        <v>181</v>
      </c>
      <c r="D2741" s="81" t="str">
        <f>IFERROR(IF(C2741="No CAS","",INDEX('DEQ Pollutant List'!$C$7:$C$611,MATCH('5. Pollutant Emissions - MB'!C2741,'DEQ Pollutant List'!$B$7:$B$611,0))),"")</f>
        <v>Ethyl benzene</v>
      </c>
      <c r="E2741" s="115"/>
      <c r="F2741" s="138">
        <v>0</v>
      </c>
      <c r="G2741" s="139">
        <v>3.0000000000000001E-3</v>
      </c>
      <c r="H2741" s="104"/>
      <c r="I2741" s="102" cm="1">
        <f t="array" ref="I2741">((_xlfn.XLOOKUP(B2741,'4. Material Balance Activities'!$C$478:$C$608,'4. Material Balance Activities'!$G$478:$G$608,NA,0,1)-_xlfn.XLOOKUP(B2741,'4. Material Balance Activities'!$C$478:$C$608,'4. Material Balance Activities'!$M$478:$M$608,NA,0,1))*G2741)*(1-F2741)</f>
        <v>0.3365745</v>
      </c>
      <c r="J2741" s="105" t="s">
        <v>214</v>
      </c>
      <c r="K2741" s="83" t="s">
        <v>214</v>
      </c>
      <c r="L2741" s="102" cm="1">
        <f t="array" ref="L2741">((_xlfn.XLOOKUP(B2741,'4. Material Balance Activities'!$C$478:$C$608,'4. Material Balance Activities'!$J$478:$J$608,NA,0,1)-_xlfn.XLOOKUP(B2741,'4. Material Balance Activities'!$C$478:$C$608,'4. Material Balance Activities'!$P$478:$P$608,NA,0,1))*G2741)*(1-F2741)</f>
        <v>1.3571552419354839E-3</v>
      </c>
      <c r="M2741" s="105" t="s">
        <v>214</v>
      </c>
      <c r="N2741" s="83" t="s">
        <v>214</v>
      </c>
    </row>
    <row r="2742" spans="1:14" x14ac:dyDescent="0.25">
      <c r="A2742" s="79" t="s">
        <v>406</v>
      </c>
      <c r="B2742" s="133" t="s">
        <v>301</v>
      </c>
      <c r="C2742" s="137" t="s">
        <v>428</v>
      </c>
      <c r="D2742" s="81" t="str">
        <f>IFERROR(IF(C2742="No CAS","",INDEX('DEQ Pollutant List'!$C$7:$C$611,MATCH('5. Pollutant Emissions - MB'!C2742,'DEQ Pollutant List'!$B$7:$B$611,0))),"")</f>
        <v>Isopropylbenzene (cumene)</v>
      </c>
      <c r="E2742" s="115"/>
      <c r="F2742" s="138">
        <v>0</v>
      </c>
      <c r="G2742" s="139">
        <v>1E-3</v>
      </c>
      <c r="H2742" s="104"/>
      <c r="I2742" s="102" cm="1">
        <f t="array" ref="I2742">((_xlfn.XLOOKUP(B2742,'4. Material Balance Activities'!$C$478:$C$608,'4. Material Balance Activities'!$G$478:$G$608,NA,0,1)-_xlfn.XLOOKUP(B2742,'4. Material Balance Activities'!$C$478:$C$608,'4. Material Balance Activities'!$M$478:$M$608,NA,0,1))*G2742)*(1-F2742)</f>
        <v>0.11219150000000001</v>
      </c>
      <c r="J2742" s="105" t="s">
        <v>214</v>
      </c>
      <c r="K2742" s="83" t="s">
        <v>214</v>
      </c>
      <c r="L2742" s="102" cm="1">
        <f t="array" ref="L2742">((_xlfn.XLOOKUP(B2742,'4. Material Balance Activities'!$C$478:$C$608,'4. Material Balance Activities'!$J$478:$J$608,NA,0,1)-_xlfn.XLOOKUP(B2742,'4. Material Balance Activities'!$C$478:$C$608,'4. Material Balance Activities'!$P$478:$P$608,NA,0,1))*G2742)*(1-F2742)</f>
        <v>4.5238508064516131E-4</v>
      </c>
      <c r="M2742" s="105" t="s">
        <v>214</v>
      </c>
      <c r="N2742" s="83" t="s">
        <v>214</v>
      </c>
    </row>
    <row r="2743" spans="1:14" x14ac:dyDescent="0.25">
      <c r="A2743" s="79" t="s">
        <v>406</v>
      </c>
      <c r="B2743" s="133" t="s">
        <v>301</v>
      </c>
      <c r="C2743" s="137" t="s">
        <v>430</v>
      </c>
      <c r="D2743" s="81" t="str">
        <f>IFERROR(IF(C2743="No CAS","",INDEX('DEQ Pollutant List'!$C$7:$C$611,MATCH('5. Pollutant Emissions - MB'!C2743,'DEQ Pollutant List'!$B$7:$B$611,0))),"")</f>
        <v>n-Butyl alcohol</v>
      </c>
      <c r="E2743" s="115"/>
      <c r="F2743" s="138">
        <v>0</v>
      </c>
      <c r="G2743" s="139">
        <v>0.06</v>
      </c>
      <c r="H2743" s="104"/>
      <c r="I2743" s="102" cm="1">
        <f t="array" ref="I2743">((_xlfn.XLOOKUP(B2743,'4. Material Balance Activities'!$C$478:$C$608,'4. Material Balance Activities'!$G$478:$G$608,NA,0,1)-_xlfn.XLOOKUP(B2743,'4. Material Balance Activities'!$C$478:$C$608,'4. Material Balance Activities'!$M$478:$M$608,NA,0,1))*G2743)*(1-F2743)</f>
        <v>6.73149</v>
      </c>
      <c r="J2743" s="105" t="s">
        <v>214</v>
      </c>
      <c r="K2743" s="83" t="s">
        <v>214</v>
      </c>
      <c r="L2743" s="102" cm="1">
        <f t="array" ref="L2743">((_xlfn.XLOOKUP(B2743,'4. Material Balance Activities'!$C$478:$C$608,'4. Material Balance Activities'!$J$478:$J$608,NA,0,1)-_xlfn.XLOOKUP(B2743,'4. Material Balance Activities'!$C$478:$C$608,'4. Material Balance Activities'!$P$478:$P$608,NA,0,1))*G2743)*(1-F2743)</f>
        <v>2.7143104838709676E-2</v>
      </c>
      <c r="M2743" s="105" t="s">
        <v>214</v>
      </c>
      <c r="N2743" s="83" t="s">
        <v>214</v>
      </c>
    </row>
    <row r="2744" spans="1:14" x14ac:dyDescent="0.25">
      <c r="A2744" s="79" t="s">
        <v>406</v>
      </c>
      <c r="B2744" s="133" t="s">
        <v>301</v>
      </c>
      <c r="C2744" s="137" t="s">
        <v>436</v>
      </c>
      <c r="D2744" s="81" t="str">
        <f>IFERROR(IF(C2744="No CAS","",INDEX('DEQ Pollutant List'!$C$7:$C$611,MATCH('5. Pollutant Emissions - MB'!C2744,'DEQ Pollutant List'!$B$7:$B$611,0))),"")</f>
        <v>1,2,3-Trimethylbenzene</v>
      </c>
      <c r="E2744" s="115"/>
      <c r="F2744" s="138">
        <v>0</v>
      </c>
      <c r="G2744" s="139">
        <v>0.01</v>
      </c>
      <c r="H2744" s="104"/>
      <c r="I2744" s="102" cm="1">
        <f t="array" ref="I2744">((_xlfn.XLOOKUP(B2744,'4. Material Balance Activities'!$C$478:$C$608,'4. Material Balance Activities'!$G$478:$G$608,NA,0,1)-_xlfn.XLOOKUP(B2744,'4. Material Balance Activities'!$C$478:$C$608,'4. Material Balance Activities'!$M$478:$M$608,NA,0,1))*G2744)*(1-F2744)</f>
        <v>1.121915</v>
      </c>
      <c r="J2744" s="105" t="s">
        <v>214</v>
      </c>
      <c r="K2744" s="83" t="s">
        <v>214</v>
      </c>
      <c r="L2744" s="102" cm="1">
        <f t="array" ref="L2744">((_xlfn.XLOOKUP(B2744,'4. Material Balance Activities'!$C$478:$C$608,'4. Material Balance Activities'!$J$478:$J$608,NA,0,1)-_xlfn.XLOOKUP(B2744,'4. Material Balance Activities'!$C$478:$C$608,'4. Material Balance Activities'!$P$478:$P$608,NA,0,1))*G2744)*(1-F2744)</f>
        <v>4.5238508064516132E-3</v>
      </c>
      <c r="M2744" s="105" t="s">
        <v>214</v>
      </c>
      <c r="N2744" s="83" t="s">
        <v>214</v>
      </c>
    </row>
    <row r="2745" spans="1:14" x14ac:dyDescent="0.25">
      <c r="A2745" s="79" t="s">
        <v>406</v>
      </c>
      <c r="B2745" s="133" t="s">
        <v>302</v>
      </c>
      <c r="C2745" s="137" t="s">
        <v>191</v>
      </c>
      <c r="D2745" s="81" t="str">
        <f>IFERROR(IF(C2745="No CAS","",INDEX('DEQ Pollutant List'!$C$7:$C$611,MATCH('5. Pollutant Emissions - MB'!C2745,'DEQ Pollutant List'!$B$7:$B$611,0))),"")</f>
        <v>Xylene (mixture), including m-xylene, o-xylene, p-xylene</v>
      </c>
      <c r="E2745" s="115"/>
      <c r="F2745" s="138">
        <v>0</v>
      </c>
      <c r="G2745" s="139">
        <v>0.02</v>
      </c>
      <c r="H2745" s="104"/>
      <c r="I2745" s="102" cm="1">
        <f t="array" ref="I2745">((_xlfn.XLOOKUP(B2745,'4. Material Balance Activities'!$C$478:$C$608,'4. Material Balance Activities'!$G$478:$G$608,NA,0,1)-_xlfn.XLOOKUP(B2745,'4. Material Balance Activities'!$C$478:$C$608,'4. Material Balance Activities'!$M$478:$M$608,NA,0,1))*G2745)*(1-F2745)</f>
        <v>0.83612799999999998</v>
      </c>
      <c r="J2745" s="105" t="s">
        <v>214</v>
      </c>
      <c r="K2745" s="83" t="s">
        <v>214</v>
      </c>
      <c r="L2745" s="102" cm="1">
        <f t="array" ref="L2745">((_xlfn.XLOOKUP(B2745,'4. Material Balance Activities'!$C$478:$C$608,'4. Material Balance Activities'!$J$478:$J$608,NA,0,1)-_xlfn.XLOOKUP(B2745,'4. Material Balance Activities'!$C$478:$C$608,'4. Material Balance Activities'!$P$478:$P$608,NA,0,1))*G2745)*(1-F2745)</f>
        <v>3.3714838709677413E-3</v>
      </c>
      <c r="M2745" s="105" t="s">
        <v>214</v>
      </c>
      <c r="N2745" s="83" t="s">
        <v>214</v>
      </c>
    </row>
    <row r="2746" spans="1:14" x14ac:dyDescent="0.25">
      <c r="A2746" s="79" t="s">
        <v>406</v>
      </c>
      <c r="B2746" s="133" t="s">
        <v>302</v>
      </c>
      <c r="C2746" s="137" t="s">
        <v>181</v>
      </c>
      <c r="D2746" s="81" t="str">
        <f>IFERROR(IF(C2746="No CAS","",INDEX('DEQ Pollutant List'!$C$7:$C$611,MATCH('5. Pollutant Emissions - MB'!C2746,'DEQ Pollutant List'!$B$7:$B$611,0))),"")</f>
        <v>Ethyl benzene</v>
      </c>
      <c r="E2746" s="115"/>
      <c r="F2746" s="138">
        <v>0</v>
      </c>
      <c r="G2746" s="139">
        <v>3.0000000000000001E-3</v>
      </c>
      <c r="H2746" s="104"/>
      <c r="I2746" s="102" cm="1">
        <f t="array" ref="I2746">((_xlfn.XLOOKUP(B2746,'4. Material Balance Activities'!$C$478:$C$608,'4. Material Balance Activities'!$G$478:$G$608,NA,0,1)-_xlfn.XLOOKUP(B2746,'4. Material Balance Activities'!$C$478:$C$608,'4. Material Balance Activities'!$M$478:$M$608,NA,0,1))*G2746)*(1-F2746)</f>
        <v>0.12541919999999998</v>
      </c>
      <c r="J2746" s="105" t="s">
        <v>214</v>
      </c>
      <c r="K2746" s="83" t="s">
        <v>214</v>
      </c>
      <c r="L2746" s="102" cm="1">
        <f t="array" ref="L2746">((_xlfn.XLOOKUP(B2746,'4. Material Balance Activities'!$C$478:$C$608,'4. Material Balance Activities'!$J$478:$J$608,NA,0,1)-_xlfn.XLOOKUP(B2746,'4. Material Balance Activities'!$C$478:$C$608,'4. Material Balance Activities'!$P$478:$P$608,NA,0,1))*G2746)*(1-F2746)</f>
        <v>5.0572258064516119E-4</v>
      </c>
      <c r="M2746" s="105" t="s">
        <v>214</v>
      </c>
      <c r="N2746" s="83" t="s">
        <v>214</v>
      </c>
    </row>
    <row r="2747" spans="1:14" x14ac:dyDescent="0.25">
      <c r="A2747" s="79" t="s">
        <v>406</v>
      </c>
      <c r="B2747" s="133" t="s">
        <v>302</v>
      </c>
      <c r="C2747" s="137" t="s">
        <v>156</v>
      </c>
      <c r="D2747" s="81" t="str">
        <f>IFERROR(IF(C2747="No CAS","",INDEX('DEQ Pollutant List'!$C$7:$C$611,MATCH('5. Pollutant Emissions - MB'!C2747,'DEQ Pollutant List'!$B$7:$B$611,0))),"")</f>
        <v>Formaldehyde</v>
      </c>
      <c r="E2747" s="115"/>
      <c r="F2747" s="138">
        <v>0</v>
      </c>
      <c r="G2747" s="139">
        <v>1E-3</v>
      </c>
      <c r="H2747" s="104"/>
      <c r="I2747" s="102" cm="1">
        <f t="array" ref="I2747">((_xlfn.XLOOKUP(B2747,'4. Material Balance Activities'!$C$478:$C$608,'4. Material Balance Activities'!$G$478:$G$608,NA,0,1)-_xlfn.XLOOKUP(B2747,'4. Material Balance Activities'!$C$478:$C$608,'4. Material Balance Activities'!$M$478:$M$608,NA,0,1))*G2747)*(1-F2747)</f>
        <v>4.1806400000000001E-2</v>
      </c>
      <c r="J2747" s="105" t="s">
        <v>214</v>
      </c>
      <c r="K2747" s="83" t="s">
        <v>214</v>
      </c>
      <c r="L2747" s="102" cm="1">
        <f t="array" ref="L2747">((_xlfn.XLOOKUP(B2747,'4. Material Balance Activities'!$C$478:$C$608,'4. Material Balance Activities'!$J$478:$J$608,NA,0,1)-_xlfn.XLOOKUP(B2747,'4. Material Balance Activities'!$C$478:$C$608,'4. Material Balance Activities'!$P$478:$P$608,NA,0,1))*G2747)*(1-F2747)</f>
        <v>1.6857419354838706E-4</v>
      </c>
      <c r="M2747" s="105" t="s">
        <v>214</v>
      </c>
      <c r="N2747" s="83" t="s">
        <v>214</v>
      </c>
    </row>
    <row r="2748" spans="1:14" x14ac:dyDescent="0.25">
      <c r="A2748" s="79" t="s">
        <v>406</v>
      </c>
      <c r="B2748" s="133" t="s">
        <v>302</v>
      </c>
      <c r="C2748" s="137" t="s">
        <v>431</v>
      </c>
      <c r="D2748" s="81" t="str">
        <f>IFERROR(IF(C2748="No CAS","",INDEX('DEQ Pollutant List'!$C$7:$C$611,MATCH('5. Pollutant Emissions - MB'!C2748,'DEQ Pollutant List'!$B$7:$B$611,0))),"")</f>
        <v>1,2,4-Trimethylbenzene</v>
      </c>
      <c r="E2748" s="115"/>
      <c r="F2748" s="138">
        <v>0</v>
      </c>
      <c r="G2748" s="139">
        <v>0.01</v>
      </c>
      <c r="H2748" s="104"/>
      <c r="I2748" s="102" cm="1">
        <f t="array" ref="I2748">((_xlfn.XLOOKUP(B2748,'4. Material Balance Activities'!$C$478:$C$608,'4. Material Balance Activities'!$G$478:$G$608,NA,0,1)-_xlfn.XLOOKUP(B2748,'4. Material Balance Activities'!$C$478:$C$608,'4. Material Balance Activities'!$M$478:$M$608,NA,0,1))*G2748)*(1-F2748)</f>
        <v>0.41806399999999999</v>
      </c>
      <c r="J2748" s="105" t="s">
        <v>214</v>
      </c>
      <c r="K2748" s="83" t="s">
        <v>214</v>
      </c>
      <c r="L2748" s="102" cm="1">
        <f t="array" ref="L2748">((_xlfn.XLOOKUP(B2748,'4. Material Balance Activities'!$C$478:$C$608,'4. Material Balance Activities'!$J$478:$J$608,NA,0,1)-_xlfn.XLOOKUP(B2748,'4. Material Balance Activities'!$C$478:$C$608,'4. Material Balance Activities'!$P$478:$P$608,NA,0,1))*G2748)*(1-F2748)</f>
        <v>1.6857419354838706E-3</v>
      </c>
      <c r="M2748" s="105" t="s">
        <v>214</v>
      </c>
      <c r="N2748" s="83" t="s">
        <v>214</v>
      </c>
    </row>
    <row r="2749" spans="1:14" x14ac:dyDescent="0.25">
      <c r="A2749" s="79" t="s">
        <v>406</v>
      </c>
      <c r="B2749" s="133" t="s">
        <v>302</v>
      </c>
      <c r="C2749" s="137" t="s">
        <v>437</v>
      </c>
      <c r="D2749" s="81" t="str">
        <f>IFERROR(IF(C2749="No CAS","",INDEX('DEQ Pollutant List'!$C$7:$C$611,MATCH('5. Pollutant Emissions - MB'!C2749,'DEQ Pollutant List'!$B$7:$B$611,0))),"")</f>
        <v>1,3,5-Trimethylbenzene</v>
      </c>
      <c r="E2749" s="115"/>
      <c r="F2749" s="138">
        <v>0</v>
      </c>
      <c r="G2749" s="139">
        <v>0.01</v>
      </c>
      <c r="H2749" s="104"/>
      <c r="I2749" s="102" cm="1">
        <f t="array" ref="I2749">((_xlfn.XLOOKUP(B2749,'4. Material Balance Activities'!$C$478:$C$608,'4. Material Balance Activities'!$G$478:$G$608,NA,0,1)-_xlfn.XLOOKUP(B2749,'4. Material Balance Activities'!$C$478:$C$608,'4. Material Balance Activities'!$M$478:$M$608,NA,0,1))*G2749)*(1-F2749)</f>
        <v>0.41806399999999999</v>
      </c>
      <c r="J2749" s="105" t="s">
        <v>214</v>
      </c>
      <c r="K2749" s="83" t="s">
        <v>214</v>
      </c>
      <c r="L2749" s="102" cm="1">
        <f t="array" ref="L2749">((_xlfn.XLOOKUP(B2749,'4. Material Balance Activities'!$C$478:$C$608,'4. Material Balance Activities'!$J$478:$J$608,NA,0,1)-_xlfn.XLOOKUP(B2749,'4. Material Balance Activities'!$C$478:$C$608,'4. Material Balance Activities'!$P$478:$P$608,NA,0,1))*G2749)*(1-F2749)</f>
        <v>1.6857419354838706E-3</v>
      </c>
      <c r="M2749" s="105" t="s">
        <v>214</v>
      </c>
      <c r="N2749" s="83" t="s">
        <v>214</v>
      </c>
    </row>
    <row r="2750" spans="1:14" x14ac:dyDescent="0.25">
      <c r="A2750" s="79" t="s">
        <v>406</v>
      </c>
      <c r="B2750" s="133" t="s">
        <v>302</v>
      </c>
      <c r="C2750" s="137" t="s">
        <v>428</v>
      </c>
      <c r="D2750" s="81" t="str">
        <f>IFERROR(IF(C2750="No CAS","",INDEX('DEQ Pollutant List'!$C$7:$C$611,MATCH('5. Pollutant Emissions - MB'!C2750,'DEQ Pollutant List'!$B$7:$B$611,0))),"")</f>
        <v>Isopropylbenzene (cumene)</v>
      </c>
      <c r="E2750" s="115"/>
      <c r="F2750" s="138">
        <v>0</v>
      </c>
      <c r="G2750" s="139">
        <v>1E-3</v>
      </c>
      <c r="H2750" s="104"/>
      <c r="I2750" s="102" cm="1">
        <f t="array" ref="I2750">((_xlfn.XLOOKUP(B2750,'4. Material Balance Activities'!$C$478:$C$608,'4. Material Balance Activities'!$G$478:$G$608,NA,0,1)-_xlfn.XLOOKUP(B2750,'4. Material Balance Activities'!$C$478:$C$608,'4. Material Balance Activities'!$M$478:$M$608,NA,0,1))*G2750)*(1-F2750)</f>
        <v>4.1806400000000001E-2</v>
      </c>
      <c r="J2750" s="105" t="s">
        <v>214</v>
      </c>
      <c r="K2750" s="83" t="s">
        <v>214</v>
      </c>
      <c r="L2750" s="102" cm="1">
        <f t="array" ref="L2750">((_xlfn.XLOOKUP(B2750,'4. Material Balance Activities'!$C$478:$C$608,'4. Material Balance Activities'!$J$478:$J$608,NA,0,1)-_xlfn.XLOOKUP(B2750,'4. Material Balance Activities'!$C$478:$C$608,'4. Material Balance Activities'!$P$478:$P$608,NA,0,1))*G2750)*(1-F2750)</f>
        <v>1.6857419354838706E-4</v>
      </c>
      <c r="M2750" s="105" t="s">
        <v>214</v>
      </c>
      <c r="N2750" s="83" t="s">
        <v>214</v>
      </c>
    </row>
    <row r="2751" spans="1:14" x14ac:dyDescent="0.25">
      <c r="A2751" s="79" t="s">
        <v>406</v>
      </c>
      <c r="B2751" s="133" t="s">
        <v>302</v>
      </c>
      <c r="C2751" s="137" t="s">
        <v>430</v>
      </c>
      <c r="D2751" s="81" t="str">
        <f>IFERROR(IF(C2751="No CAS","",INDEX('DEQ Pollutant List'!$C$7:$C$611,MATCH('5. Pollutant Emissions - MB'!C2751,'DEQ Pollutant List'!$B$7:$B$611,0))),"")</f>
        <v>n-Butyl alcohol</v>
      </c>
      <c r="E2751" s="115"/>
      <c r="F2751" s="138">
        <v>0</v>
      </c>
      <c r="G2751" s="139">
        <v>0.06</v>
      </c>
      <c r="H2751" s="104"/>
      <c r="I2751" s="102" cm="1">
        <f t="array" ref="I2751">((_xlfn.XLOOKUP(B2751,'4. Material Balance Activities'!$C$478:$C$608,'4. Material Balance Activities'!$G$478:$G$608,NA,0,1)-_xlfn.XLOOKUP(B2751,'4. Material Balance Activities'!$C$478:$C$608,'4. Material Balance Activities'!$M$478:$M$608,NA,0,1))*G2751)*(1-F2751)</f>
        <v>2.5083839999999995</v>
      </c>
      <c r="J2751" s="105" t="s">
        <v>214</v>
      </c>
      <c r="K2751" s="83" t="s">
        <v>214</v>
      </c>
      <c r="L2751" s="102" cm="1">
        <f t="array" ref="L2751">((_xlfn.XLOOKUP(B2751,'4. Material Balance Activities'!$C$478:$C$608,'4. Material Balance Activities'!$J$478:$J$608,NA,0,1)-_xlfn.XLOOKUP(B2751,'4. Material Balance Activities'!$C$478:$C$608,'4. Material Balance Activities'!$P$478:$P$608,NA,0,1))*G2751)*(1-F2751)</f>
        <v>1.0114451612903223E-2</v>
      </c>
      <c r="M2751" s="105" t="s">
        <v>214</v>
      </c>
      <c r="N2751" s="83" t="s">
        <v>214</v>
      </c>
    </row>
    <row r="2752" spans="1:14" x14ac:dyDescent="0.25">
      <c r="A2752" s="79" t="s">
        <v>406</v>
      </c>
      <c r="B2752" s="133" t="s">
        <v>302</v>
      </c>
      <c r="C2752" s="137" t="s">
        <v>436</v>
      </c>
      <c r="D2752" s="81" t="str">
        <f>IFERROR(IF(C2752="No CAS","",INDEX('DEQ Pollutant List'!$C$7:$C$611,MATCH('5. Pollutant Emissions - MB'!C2752,'DEQ Pollutant List'!$B$7:$B$611,0))),"")</f>
        <v>1,2,3-Trimethylbenzene</v>
      </c>
      <c r="E2752" s="115"/>
      <c r="F2752" s="138">
        <v>0</v>
      </c>
      <c r="G2752" s="139">
        <v>0.02</v>
      </c>
      <c r="H2752" s="104"/>
      <c r="I2752" s="102" cm="1">
        <f t="array" ref="I2752">((_xlfn.XLOOKUP(B2752,'4. Material Balance Activities'!$C$478:$C$608,'4. Material Balance Activities'!$G$478:$G$608,NA,0,1)-_xlfn.XLOOKUP(B2752,'4. Material Balance Activities'!$C$478:$C$608,'4. Material Balance Activities'!$M$478:$M$608,NA,0,1))*G2752)*(1-F2752)</f>
        <v>0.83612799999999998</v>
      </c>
      <c r="J2752" s="105" t="s">
        <v>214</v>
      </c>
      <c r="K2752" s="83" t="s">
        <v>214</v>
      </c>
      <c r="L2752" s="102" cm="1">
        <f t="array" ref="L2752">((_xlfn.XLOOKUP(B2752,'4. Material Balance Activities'!$C$478:$C$608,'4. Material Balance Activities'!$J$478:$J$608,NA,0,1)-_xlfn.XLOOKUP(B2752,'4. Material Balance Activities'!$C$478:$C$608,'4. Material Balance Activities'!$P$478:$P$608,NA,0,1))*G2752)*(1-F2752)</f>
        <v>3.3714838709677413E-3</v>
      </c>
      <c r="M2752" s="105" t="s">
        <v>214</v>
      </c>
      <c r="N2752" s="83" t="s">
        <v>214</v>
      </c>
    </row>
    <row r="2753" spans="1:14" x14ac:dyDescent="0.25">
      <c r="A2753" s="79" t="s">
        <v>406</v>
      </c>
      <c r="B2753" s="133" t="s">
        <v>303</v>
      </c>
      <c r="C2753" s="137" t="s">
        <v>181</v>
      </c>
      <c r="D2753" s="81" t="str">
        <f>IFERROR(IF(C2753="No CAS","",INDEX('DEQ Pollutant List'!$C$7:$C$611,MATCH('5. Pollutant Emissions - MB'!C2753,'DEQ Pollutant List'!$B$7:$B$611,0))),"")</f>
        <v>Ethyl benzene</v>
      </c>
      <c r="E2753" s="115"/>
      <c r="F2753" s="138">
        <v>0</v>
      </c>
      <c r="G2753" s="139">
        <v>1E-3</v>
      </c>
      <c r="H2753" s="104"/>
      <c r="I2753" s="102" cm="1">
        <f t="array" ref="I2753">((_xlfn.XLOOKUP(B2753,'4. Material Balance Activities'!$C$478:$C$608,'4. Material Balance Activities'!$G$478:$G$608,NA,0,1)-_xlfn.XLOOKUP(B2753,'4. Material Balance Activities'!$C$478:$C$608,'4. Material Balance Activities'!$M$478:$M$608,NA,0,1))*G2753)*(1-F2753)</f>
        <v>5.5312500000000001E-2</v>
      </c>
      <c r="J2753" s="105" t="s">
        <v>214</v>
      </c>
      <c r="K2753" s="83" t="s">
        <v>214</v>
      </c>
      <c r="L2753" s="102" cm="1">
        <f t="array" ref="L2753">((_xlfn.XLOOKUP(B2753,'4. Material Balance Activities'!$C$478:$C$608,'4. Material Balance Activities'!$J$478:$J$608,NA,0,1)-_xlfn.XLOOKUP(B2753,'4. Material Balance Activities'!$C$478:$C$608,'4. Material Balance Activities'!$P$478:$P$608,NA,0,1))*G2753)*(1-F2753)</f>
        <v>2.2303427419354839E-4</v>
      </c>
      <c r="M2753" s="105" t="s">
        <v>214</v>
      </c>
      <c r="N2753" s="83" t="s">
        <v>214</v>
      </c>
    </row>
    <row r="2754" spans="1:14" x14ac:dyDescent="0.25">
      <c r="A2754" s="79" t="s">
        <v>406</v>
      </c>
      <c r="B2754" s="133" t="s">
        <v>303</v>
      </c>
      <c r="C2754" s="137" t="s">
        <v>191</v>
      </c>
      <c r="D2754" s="81" t="str">
        <f>IFERROR(IF(C2754="No CAS","",INDEX('DEQ Pollutant List'!$C$7:$C$611,MATCH('5. Pollutant Emissions - MB'!C2754,'DEQ Pollutant List'!$B$7:$B$611,0))),"")</f>
        <v>Xylene (mixture), including m-xylene, o-xylene, p-xylene</v>
      </c>
      <c r="E2754" s="115"/>
      <c r="F2754" s="138">
        <v>0</v>
      </c>
      <c r="G2754" s="139">
        <v>0.01</v>
      </c>
      <c r="H2754" s="104"/>
      <c r="I2754" s="102" cm="1">
        <f t="array" ref="I2754">((_xlfn.XLOOKUP(B2754,'4. Material Balance Activities'!$C$478:$C$608,'4. Material Balance Activities'!$G$478:$G$608,NA,0,1)-_xlfn.XLOOKUP(B2754,'4. Material Balance Activities'!$C$478:$C$608,'4. Material Balance Activities'!$M$478:$M$608,NA,0,1))*G2754)*(1-F2754)</f>
        <v>0.55312499999999998</v>
      </c>
      <c r="J2754" s="105" t="s">
        <v>214</v>
      </c>
      <c r="K2754" s="83" t="s">
        <v>214</v>
      </c>
      <c r="L2754" s="102" cm="1">
        <f t="array" ref="L2754">((_xlfn.XLOOKUP(B2754,'4. Material Balance Activities'!$C$478:$C$608,'4. Material Balance Activities'!$J$478:$J$608,NA,0,1)-_xlfn.XLOOKUP(B2754,'4. Material Balance Activities'!$C$478:$C$608,'4. Material Balance Activities'!$P$478:$P$608,NA,0,1))*G2754)*(1-F2754)</f>
        <v>2.2303427419354837E-3</v>
      </c>
      <c r="M2754" s="105" t="s">
        <v>214</v>
      </c>
      <c r="N2754" s="83" t="s">
        <v>214</v>
      </c>
    </row>
    <row r="2755" spans="1:14" x14ac:dyDescent="0.25">
      <c r="A2755" s="79" t="s">
        <v>406</v>
      </c>
      <c r="B2755" s="133" t="s">
        <v>303</v>
      </c>
      <c r="C2755" s="137" t="s">
        <v>156</v>
      </c>
      <c r="D2755" s="81" t="str">
        <f>IFERROR(IF(C2755="No CAS","",INDEX('DEQ Pollutant List'!$C$7:$C$611,MATCH('5. Pollutant Emissions - MB'!C2755,'DEQ Pollutant List'!$B$7:$B$611,0))),"")</f>
        <v>Formaldehyde</v>
      </c>
      <c r="E2755" s="115"/>
      <c r="F2755" s="138">
        <v>0</v>
      </c>
      <c r="G2755" s="139">
        <v>1E-3</v>
      </c>
      <c r="H2755" s="104"/>
      <c r="I2755" s="102" cm="1">
        <f t="array" ref="I2755">((_xlfn.XLOOKUP(B2755,'4. Material Balance Activities'!$C$478:$C$608,'4. Material Balance Activities'!$G$478:$G$608,NA,0,1)-_xlfn.XLOOKUP(B2755,'4. Material Balance Activities'!$C$478:$C$608,'4. Material Balance Activities'!$M$478:$M$608,NA,0,1))*G2755)*(1-F2755)</f>
        <v>5.5312500000000001E-2</v>
      </c>
      <c r="J2755" s="105" t="s">
        <v>214</v>
      </c>
      <c r="K2755" s="83" t="s">
        <v>214</v>
      </c>
      <c r="L2755" s="102" cm="1">
        <f t="array" ref="L2755">((_xlfn.XLOOKUP(B2755,'4. Material Balance Activities'!$C$478:$C$608,'4. Material Balance Activities'!$J$478:$J$608,NA,0,1)-_xlfn.XLOOKUP(B2755,'4. Material Balance Activities'!$C$478:$C$608,'4. Material Balance Activities'!$P$478:$P$608,NA,0,1))*G2755)*(1-F2755)</f>
        <v>2.2303427419354839E-4</v>
      </c>
      <c r="M2755" s="105" t="s">
        <v>214</v>
      </c>
      <c r="N2755" s="83" t="s">
        <v>214</v>
      </c>
    </row>
    <row r="2756" spans="1:14" x14ac:dyDescent="0.25">
      <c r="A2756" s="79" t="s">
        <v>406</v>
      </c>
      <c r="B2756" s="133" t="s">
        <v>303</v>
      </c>
      <c r="C2756" s="137" t="s">
        <v>431</v>
      </c>
      <c r="D2756" s="81" t="str">
        <f>IFERROR(IF(C2756="No CAS","",INDEX('DEQ Pollutant List'!$C$7:$C$611,MATCH('5. Pollutant Emissions - MB'!C2756,'DEQ Pollutant List'!$B$7:$B$611,0))),"")</f>
        <v>1,2,4-Trimethylbenzene</v>
      </c>
      <c r="E2756" s="115"/>
      <c r="F2756" s="138">
        <v>0</v>
      </c>
      <c r="G2756" s="139">
        <v>0.01</v>
      </c>
      <c r="H2756" s="104"/>
      <c r="I2756" s="102" cm="1">
        <f t="array" ref="I2756">((_xlfn.XLOOKUP(B2756,'4. Material Balance Activities'!$C$478:$C$608,'4. Material Balance Activities'!$G$478:$G$608,NA,0,1)-_xlfn.XLOOKUP(B2756,'4. Material Balance Activities'!$C$478:$C$608,'4. Material Balance Activities'!$M$478:$M$608,NA,0,1))*G2756)*(1-F2756)</f>
        <v>0.55312499999999998</v>
      </c>
      <c r="J2756" s="105" t="s">
        <v>214</v>
      </c>
      <c r="K2756" s="83" t="s">
        <v>214</v>
      </c>
      <c r="L2756" s="102" cm="1">
        <f t="array" ref="L2756">((_xlfn.XLOOKUP(B2756,'4. Material Balance Activities'!$C$478:$C$608,'4. Material Balance Activities'!$J$478:$J$608,NA,0,1)-_xlfn.XLOOKUP(B2756,'4. Material Balance Activities'!$C$478:$C$608,'4. Material Balance Activities'!$P$478:$P$608,NA,0,1))*G2756)*(1-F2756)</f>
        <v>2.2303427419354837E-3</v>
      </c>
      <c r="M2756" s="105" t="s">
        <v>214</v>
      </c>
      <c r="N2756" s="83" t="s">
        <v>214</v>
      </c>
    </row>
    <row r="2757" spans="1:14" x14ac:dyDescent="0.25">
      <c r="A2757" s="79" t="s">
        <v>406</v>
      </c>
      <c r="B2757" s="133" t="s">
        <v>303</v>
      </c>
      <c r="C2757" s="137" t="s">
        <v>437</v>
      </c>
      <c r="D2757" s="81" t="str">
        <f>IFERROR(IF(C2757="No CAS","",INDEX('DEQ Pollutant List'!$C$7:$C$611,MATCH('5. Pollutant Emissions - MB'!C2757,'DEQ Pollutant List'!$B$7:$B$611,0))),"")</f>
        <v>1,3,5-Trimethylbenzene</v>
      </c>
      <c r="E2757" s="115"/>
      <c r="F2757" s="138">
        <v>0</v>
      </c>
      <c r="G2757" s="139">
        <v>0.01</v>
      </c>
      <c r="H2757" s="104"/>
      <c r="I2757" s="102" cm="1">
        <f t="array" ref="I2757">((_xlfn.XLOOKUP(B2757,'4. Material Balance Activities'!$C$478:$C$608,'4. Material Balance Activities'!$G$478:$G$608,NA,0,1)-_xlfn.XLOOKUP(B2757,'4. Material Balance Activities'!$C$478:$C$608,'4. Material Balance Activities'!$M$478:$M$608,NA,0,1))*G2757)*(1-F2757)</f>
        <v>0.55312499999999998</v>
      </c>
      <c r="J2757" s="105" t="s">
        <v>214</v>
      </c>
      <c r="K2757" s="83" t="s">
        <v>214</v>
      </c>
      <c r="L2757" s="102" cm="1">
        <f t="array" ref="L2757">((_xlfn.XLOOKUP(B2757,'4. Material Balance Activities'!$C$478:$C$608,'4. Material Balance Activities'!$J$478:$J$608,NA,0,1)-_xlfn.XLOOKUP(B2757,'4. Material Balance Activities'!$C$478:$C$608,'4. Material Balance Activities'!$P$478:$P$608,NA,0,1))*G2757)*(1-F2757)</f>
        <v>2.2303427419354837E-3</v>
      </c>
      <c r="M2757" s="105" t="s">
        <v>214</v>
      </c>
      <c r="N2757" s="83" t="s">
        <v>214</v>
      </c>
    </row>
    <row r="2758" spans="1:14" x14ac:dyDescent="0.25">
      <c r="A2758" s="79" t="s">
        <v>406</v>
      </c>
      <c r="B2758" s="133" t="s">
        <v>303</v>
      </c>
      <c r="C2758" s="137" t="s">
        <v>428</v>
      </c>
      <c r="D2758" s="81" t="str">
        <f>IFERROR(IF(C2758="No CAS","",INDEX('DEQ Pollutant List'!$C$7:$C$611,MATCH('5. Pollutant Emissions - MB'!C2758,'DEQ Pollutant List'!$B$7:$B$611,0))),"")</f>
        <v>Isopropylbenzene (cumene)</v>
      </c>
      <c r="E2758" s="115"/>
      <c r="F2758" s="138">
        <v>0</v>
      </c>
      <c r="G2758" s="139">
        <v>2E-3</v>
      </c>
      <c r="H2758" s="104"/>
      <c r="I2758" s="102" cm="1">
        <f t="array" ref="I2758">((_xlfn.XLOOKUP(B2758,'4. Material Balance Activities'!$C$478:$C$608,'4. Material Balance Activities'!$G$478:$G$608,NA,0,1)-_xlfn.XLOOKUP(B2758,'4. Material Balance Activities'!$C$478:$C$608,'4. Material Balance Activities'!$M$478:$M$608,NA,0,1))*G2758)*(1-F2758)</f>
        <v>0.110625</v>
      </c>
      <c r="J2758" s="105" t="s">
        <v>214</v>
      </c>
      <c r="K2758" s="83" t="s">
        <v>214</v>
      </c>
      <c r="L2758" s="102" cm="1">
        <f t="array" ref="L2758">((_xlfn.XLOOKUP(B2758,'4. Material Balance Activities'!$C$478:$C$608,'4. Material Balance Activities'!$J$478:$J$608,NA,0,1)-_xlfn.XLOOKUP(B2758,'4. Material Balance Activities'!$C$478:$C$608,'4. Material Balance Activities'!$P$478:$P$608,NA,0,1))*G2758)*(1-F2758)</f>
        <v>4.4606854838709679E-4</v>
      </c>
      <c r="M2758" s="105" t="s">
        <v>214</v>
      </c>
      <c r="N2758" s="83" t="s">
        <v>214</v>
      </c>
    </row>
    <row r="2759" spans="1:14" x14ac:dyDescent="0.25">
      <c r="A2759" s="79" t="s">
        <v>406</v>
      </c>
      <c r="B2759" s="133" t="s">
        <v>303</v>
      </c>
      <c r="C2759" s="137" t="s">
        <v>430</v>
      </c>
      <c r="D2759" s="81" t="str">
        <f>IFERROR(IF(C2759="No CAS","",INDEX('DEQ Pollutant List'!$C$7:$C$611,MATCH('5. Pollutant Emissions - MB'!C2759,'DEQ Pollutant List'!$B$7:$B$611,0))),"")</f>
        <v>n-Butyl alcohol</v>
      </c>
      <c r="E2759" s="115"/>
      <c r="F2759" s="138">
        <v>0</v>
      </c>
      <c r="G2759" s="139">
        <v>7.0000000000000007E-2</v>
      </c>
      <c r="H2759" s="104"/>
      <c r="I2759" s="102" cm="1">
        <f t="array" ref="I2759">((_xlfn.XLOOKUP(B2759,'4. Material Balance Activities'!$C$478:$C$608,'4. Material Balance Activities'!$G$478:$G$608,NA,0,1)-_xlfn.XLOOKUP(B2759,'4. Material Balance Activities'!$C$478:$C$608,'4. Material Balance Activities'!$M$478:$M$608,NA,0,1))*G2759)*(1-F2759)</f>
        <v>3.8718750000000002</v>
      </c>
      <c r="J2759" s="105" t="s">
        <v>214</v>
      </c>
      <c r="K2759" s="83" t="s">
        <v>214</v>
      </c>
      <c r="L2759" s="102" cm="1">
        <f t="array" ref="L2759">((_xlfn.XLOOKUP(B2759,'4. Material Balance Activities'!$C$478:$C$608,'4. Material Balance Activities'!$J$478:$J$608,NA,0,1)-_xlfn.XLOOKUP(B2759,'4. Material Balance Activities'!$C$478:$C$608,'4. Material Balance Activities'!$P$478:$P$608,NA,0,1))*G2759)*(1-F2759)</f>
        <v>1.5612399193548388E-2</v>
      </c>
      <c r="M2759" s="105" t="s">
        <v>214</v>
      </c>
      <c r="N2759" s="83" t="s">
        <v>214</v>
      </c>
    </row>
    <row r="2760" spans="1:14" x14ac:dyDescent="0.25">
      <c r="A2760" s="79" t="s">
        <v>406</v>
      </c>
      <c r="B2760" s="133" t="s">
        <v>303</v>
      </c>
      <c r="C2760" s="137" t="s">
        <v>432</v>
      </c>
      <c r="D2760" s="81" t="str">
        <f>IFERROR(IF(C2760="No CAS","",INDEX('DEQ Pollutant List'!$C$7:$C$611,MATCH('5. Pollutant Emissions - MB'!C2760,'DEQ Pollutant List'!$B$7:$B$611,0))),"")</f>
        <v>Propylene glycol monomethyl ether acetate</v>
      </c>
      <c r="E2760" s="115"/>
      <c r="F2760" s="138">
        <v>0</v>
      </c>
      <c r="G2760" s="139">
        <v>0.02</v>
      </c>
      <c r="H2760" s="104"/>
      <c r="I2760" s="102" cm="1">
        <f t="array" ref="I2760">((_xlfn.XLOOKUP(B2760,'4. Material Balance Activities'!$C$478:$C$608,'4. Material Balance Activities'!$G$478:$G$608,NA,0,1)-_xlfn.XLOOKUP(B2760,'4. Material Balance Activities'!$C$478:$C$608,'4. Material Balance Activities'!$M$478:$M$608,NA,0,1))*G2760)*(1-F2760)</f>
        <v>1.10625</v>
      </c>
      <c r="J2760" s="105" t="s">
        <v>214</v>
      </c>
      <c r="K2760" s="83" t="s">
        <v>214</v>
      </c>
      <c r="L2760" s="102" cm="1">
        <f t="array" ref="L2760">((_xlfn.XLOOKUP(B2760,'4. Material Balance Activities'!$C$478:$C$608,'4. Material Balance Activities'!$J$478:$J$608,NA,0,1)-_xlfn.XLOOKUP(B2760,'4. Material Balance Activities'!$C$478:$C$608,'4. Material Balance Activities'!$P$478:$P$608,NA,0,1))*G2760)*(1-F2760)</f>
        <v>4.4606854838709674E-3</v>
      </c>
      <c r="M2760" s="105" t="s">
        <v>214</v>
      </c>
      <c r="N2760" s="83" t="s">
        <v>214</v>
      </c>
    </row>
    <row r="2761" spans="1:14" x14ac:dyDescent="0.25">
      <c r="A2761" s="79" t="s">
        <v>406</v>
      </c>
      <c r="B2761" s="133" t="s">
        <v>303</v>
      </c>
      <c r="C2761" s="137" t="s">
        <v>436</v>
      </c>
      <c r="D2761" s="81" t="str">
        <f>IFERROR(IF(C2761="No CAS","",INDEX('DEQ Pollutant List'!$C$7:$C$611,MATCH('5. Pollutant Emissions - MB'!C2761,'DEQ Pollutant List'!$B$7:$B$611,0))),"")</f>
        <v>1,2,3-Trimethylbenzene</v>
      </c>
      <c r="E2761" s="115"/>
      <c r="F2761" s="138">
        <v>0</v>
      </c>
      <c r="G2761" s="139">
        <v>0.01</v>
      </c>
      <c r="H2761" s="104"/>
      <c r="I2761" s="102" cm="1">
        <f t="array" ref="I2761">((_xlfn.XLOOKUP(B2761,'4. Material Balance Activities'!$C$478:$C$608,'4. Material Balance Activities'!$G$478:$G$608,NA,0,1)-_xlfn.XLOOKUP(B2761,'4. Material Balance Activities'!$C$478:$C$608,'4. Material Balance Activities'!$M$478:$M$608,NA,0,1))*G2761)*(1-F2761)</f>
        <v>0.55312499999999998</v>
      </c>
      <c r="J2761" s="105" t="s">
        <v>214</v>
      </c>
      <c r="K2761" s="83" t="s">
        <v>214</v>
      </c>
      <c r="L2761" s="102" cm="1">
        <f t="array" ref="L2761">((_xlfn.XLOOKUP(B2761,'4. Material Balance Activities'!$C$478:$C$608,'4. Material Balance Activities'!$J$478:$J$608,NA,0,1)-_xlfn.XLOOKUP(B2761,'4. Material Balance Activities'!$C$478:$C$608,'4. Material Balance Activities'!$P$478:$P$608,NA,0,1))*G2761)*(1-F2761)</f>
        <v>2.2303427419354837E-3</v>
      </c>
      <c r="M2761" s="105" t="s">
        <v>214</v>
      </c>
      <c r="N2761" s="83" t="s">
        <v>214</v>
      </c>
    </row>
    <row r="2762" spans="1:14" x14ac:dyDescent="0.25">
      <c r="A2762" s="79" t="s">
        <v>406</v>
      </c>
      <c r="B2762" s="133" t="s">
        <v>304</v>
      </c>
      <c r="C2762" s="137" t="s">
        <v>156</v>
      </c>
      <c r="D2762" s="81" t="str">
        <f>IFERROR(IF(C2762="No CAS","",INDEX('DEQ Pollutant List'!$C$7:$C$611,MATCH('5. Pollutant Emissions - MB'!C2762,'DEQ Pollutant List'!$B$7:$B$611,0))),"")</f>
        <v>Formaldehyde</v>
      </c>
      <c r="E2762" s="115"/>
      <c r="F2762" s="138">
        <v>0</v>
      </c>
      <c r="G2762" s="139">
        <v>1E-3</v>
      </c>
      <c r="H2762" s="104"/>
      <c r="I2762" s="102" cm="1">
        <f t="array" ref="I2762">((_xlfn.XLOOKUP(B2762,'4. Material Balance Activities'!$C$478:$C$608,'4. Material Balance Activities'!$G$478:$G$608,NA,0,1)-_xlfn.XLOOKUP(B2762,'4. Material Balance Activities'!$C$478:$C$608,'4. Material Balance Activities'!$M$478:$M$608,NA,0,1))*G2762)*(1-F2762)</f>
        <v>4.1002599999999993E-2</v>
      </c>
      <c r="J2762" s="105" t="s">
        <v>214</v>
      </c>
      <c r="K2762" s="83" t="s">
        <v>214</v>
      </c>
      <c r="L2762" s="102" cm="1">
        <f t="array" ref="L2762">((_xlfn.XLOOKUP(B2762,'4. Material Balance Activities'!$C$478:$C$608,'4. Material Balance Activities'!$J$478:$J$608,NA,0,1)-_xlfn.XLOOKUP(B2762,'4. Material Balance Activities'!$C$478:$C$608,'4. Material Balance Activities'!$P$478:$P$608,NA,0,1))*G2762)*(1-F2762)</f>
        <v>1.65333064516129E-4</v>
      </c>
      <c r="M2762" s="105" t="s">
        <v>214</v>
      </c>
      <c r="N2762" s="83" t="s">
        <v>214</v>
      </c>
    </row>
    <row r="2763" spans="1:14" x14ac:dyDescent="0.25">
      <c r="A2763" s="79" t="s">
        <v>406</v>
      </c>
      <c r="B2763" s="133" t="s">
        <v>304</v>
      </c>
      <c r="C2763" s="137" t="s">
        <v>431</v>
      </c>
      <c r="D2763" s="81" t="str">
        <f>IFERROR(IF(C2763="No CAS","",INDEX('DEQ Pollutant List'!$C$7:$C$611,MATCH('5. Pollutant Emissions - MB'!C2763,'DEQ Pollutant List'!$B$7:$B$611,0))),"")</f>
        <v>1,2,4-Trimethylbenzene</v>
      </c>
      <c r="E2763" s="115"/>
      <c r="F2763" s="138">
        <v>0</v>
      </c>
      <c r="G2763" s="139">
        <v>0.01</v>
      </c>
      <c r="H2763" s="104"/>
      <c r="I2763" s="102" cm="1">
        <f t="array" ref="I2763">((_xlfn.XLOOKUP(B2763,'4. Material Balance Activities'!$C$478:$C$608,'4. Material Balance Activities'!$G$478:$G$608,NA,0,1)-_xlfn.XLOOKUP(B2763,'4. Material Balance Activities'!$C$478:$C$608,'4. Material Balance Activities'!$M$478:$M$608,NA,0,1))*G2763)*(1-F2763)</f>
        <v>0.41002599999999995</v>
      </c>
      <c r="J2763" s="105" t="s">
        <v>214</v>
      </c>
      <c r="K2763" s="83" t="s">
        <v>214</v>
      </c>
      <c r="L2763" s="102" cm="1">
        <f t="array" ref="L2763">((_xlfn.XLOOKUP(B2763,'4. Material Balance Activities'!$C$478:$C$608,'4. Material Balance Activities'!$J$478:$J$608,NA,0,1)-_xlfn.XLOOKUP(B2763,'4. Material Balance Activities'!$C$478:$C$608,'4. Material Balance Activities'!$P$478:$P$608,NA,0,1))*G2763)*(1-F2763)</f>
        <v>1.65333064516129E-3</v>
      </c>
      <c r="M2763" s="105" t="s">
        <v>214</v>
      </c>
      <c r="N2763" s="83" t="s">
        <v>214</v>
      </c>
    </row>
    <row r="2764" spans="1:14" x14ac:dyDescent="0.25">
      <c r="A2764" s="79" t="s">
        <v>406</v>
      </c>
      <c r="B2764" s="133" t="s">
        <v>304</v>
      </c>
      <c r="C2764" s="137" t="s">
        <v>437</v>
      </c>
      <c r="D2764" s="81" t="str">
        <f>IFERROR(IF(C2764="No CAS","",INDEX('DEQ Pollutant List'!$C$7:$C$611,MATCH('5. Pollutant Emissions - MB'!C2764,'DEQ Pollutant List'!$B$7:$B$611,0))),"")</f>
        <v>1,3,5-Trimethylbenzene</v>
      </c>
      <c r="E2764" s="115"/>
      <c r="F2764" s="138">
        <v>0</v>
      </c>
      <c r="G2764" s="139">
        <v>0.01</v>
      </c>
      <c r="H2764" s="104"/>
      <c r="I2764" s="102" cm="1">
        <f t="array" ref="I2764">((_xlfn.XLOOKUP(B2764,'4. Material Balance Activities'!$C$478:$C$608,'4. Material Balance Activities'!$G$478:$G$608,NA,0,1)-_xlfn.XLOOKUP(B2764,'4. Material Balance Activities'!$C$478:$C$608,'4. Material Balance Activities'!$M$478:$M$608,NA,0,1))*G2764)*(1-F2764)</f>
        <v>0.41002599999999995</v>
      </c>
      <c r="J2764" s="105" t="s">
        <v>214</v>
      </c>
      <c r="K2764" s="83" t="s">
        <v>214</v>
      </c>
      <c r="L2764" s="102" cm="1">
        <f t="array" ref="L2764">((_xlfn.XLOOKUP(B2764,'4. Material Balance Activities'!$C$478:$C$608,'4. Material Balance Activities'!$J$478:$J$608,NA,0,1)-_xlfn.XLOOKUP(B2764,'4. Material Balance Activities'!$C$478:$C$608,'4. Material Balance Activities'!$P$478:$P$608,NA,0,1))*G2764)*(1-F2764)</f>
        <v>1.65333064516129E-3</v>
      </c>
      <c r="M2764" s="105" t="s">
        <v>214</v>
      </c>
      <c r="N2764" s="83" t="s">
        <v>214</v>
      </c>
    </row>
    <row r="2765" spans="1:14" x14ac:dyDescent="0.25">
      <c r="A2765" s="79" t="s">
        <v>406</v>
      </c>
      <c r="B2765" s="133" t="s">
        <v>304</v>
      </c>
      <c r="C2765" s="137" t="s">
        <v>191</v>
      </c>
      <c r="D2765" s="81" t="str">
        <f>IFERROR(IF(C2765="No CAS","",INDEX('DEQ Pollutant List'!$C$7:$C$611,MATCH('5. Pollutant Emissions - MB'!C2765,'DEQ Pollutant List'!$B$7:$B$611,0))),"")</f>
        <v>Xylene (mixture), including m-xylene, o-xylene, p-xylene</v>
      </c>
      <c r="E2765" s="115"/>
      <c r="F2765" s="138">
        <v>0</v>
      </c>
      <c r="G2765" s="139">
        <v>1E-3</v>
      </c>
      <c r="H2765" s="104"/>
      <c r="I2765" s="102" cm="1">
        <f t="array" ref="I2765">((_xlfn.XLOOKUP(B2765,'4. Material Balance Activities'!$C$478:$C$608,'4. Material Balance Activities'!$G$478:$G$608,NA,0,1)-_xlfn.XLOOKUP(B2765,'4. Material Balance Activities'!$C$478:$C$608,'4. Material Balance Activities'!$M$478:$M$608,NA,0,1))*G2765)*(1-F2765)</f>
        <v>4.1002599999999993E-2</v>
      </c>
      <c r="J2765" s="105" t="s">
        <v>214</v>
      </c>
      <c r="K2765" s="83" t="s">
        <v>214</v>
      </c>
      <c r="L2765" s="102" cm="1">
        <f t="array" ref="L2765">((_xlfn.XLOOKUP(B2765,'4. Material Balance Activities'!$C$478:$C$608,'4. Material Balance Activities'!$J$478:$J$608,NA,0,1)-_xlfn.XLOOKUP(B2765,'4. Material Balance Activities'!$C$478:$C$608,'4. Material Balance Activities'!$P$478:$P$608,NA,0,1))*G2765)*(1-F2765)</f>
        <v>1.65333064516129E-4</v>
      </c>
      <c r="M2765" s="105" t="s">
        <v>214</v>
      </c>
      <c r="N2765" s="83" t="s">
        <v>214</v>
      </c>
    </row>
    <row r="2766" spans="1:14" x14ac:dyDescent="0.25">
      <c r="A2766" s="79" t="s">
        <v>406</v>
      </c>
      <c r="B2766" s="133" t="s">
        <v>304</v>
      </c>
      <c r="C2766" s="137" t="s">
        <v>181</v>
      </c>
      <c r="D2766" s="81" t="str">
        <f>IFERROR(IF(C2766="No CAS","",INDEX('DEQ Pollutant List'!$C$7:$C$611,MATCH('5. Pollutant Emissions - MB'!C2766,'DEQ Pollutant List'!$B$7:$B$611,0))),"")</f>
        <v>Ethyl benzene</v>
      </c>
      <c r="E2766" s="115"/>
      <c r="F2766" s="138">
        <v>0</v>
      </c>
      <c r="G2766" s="139">
        <v>1E-3</v>
      </c>
      <c r="H2766" s="104"/>
      <c r="I2766" s="102" cm="1">
        <f t="array" ref="I2766">((_xlfn.XLOOKUP(B2766,'4. Material Balance Activities'!$C$478:$C$608,'4. Material Balance Activities'!$G$478:$G$608,NA,0,1)-_xlfn.XLOOKUP(B2766,'4. Material Balance Activities'!$C$478:$C$608,'4. Material Balance Activities'!$M$478:$M$608,NA,0,1))*G2766)*(1-F2766)</f>
        <v>4.1002599999999993E-2</v>
      </c>
      <c r="J2766" s="105" t="s">
        <v>214</v>
      </c>
      <c r="K2766" s="83" t="s">
        <v>214</v>
      </c>
      <c r="L2766" s="102" cm="1">
        <f t="array" ref="L2766">((_xlfn.XLOOKUP(B2766,'4. Material Balance Activities'!$C$478:$C$608,'4. Material Balance Activities'!$J$478:$J$608,NA,0,1)-_xlfn.XLOOKUP(B2766,'4. Material Balance Activities'!$C$478:$C$608,'4. Material Balance Activities'!$P$478:$P$608,NA,0,1))*G2766)*(1-F2766)</f>
        <v>1.65333064516129E-4</v>
      </c>
      <c r="M2766" s="105" t="s">
        <v>214</v>
      </c>
      <c r="N2766" s="83" t="s">
        <v>214</v>
      </c>
    </row>
    <row r="2767" spans="1:14" x14ac:dyDescent="0.25">
      <c r="A2767" s="79" t="s">
        <v>406</v>
      </c>
      <c r="B2767" s="133" t="s">
        <v>304</v>
      </c>
      <c r="C2767" s="137" t="s">
        <v>428</v>
      </c>
      <c r="D2767" s="81" t="str">
        <f>IFERROR(IF(C2767="No CAS","",INDEX('DEQ Pollutant List'!$C$7:$C$611,MATCH('5. Pollutant Emissions - MB'!C2767,'DEQ Pollutant List'!$B$7:$B$611,0))),"")</f>
        <v>Isopropylbenzene (cumene)</v>
      </c>
      <c r="E2767" s="115"/>
      <c r="F2767" s="138">
        <v>0</v>
      </c>
      <c r="G2767" s="139">
        <v>2E-3</v>
      </c>
      <c r="H2767" s="104"/>
      <c r="I2767" s="102" cm="1">
        <f t="array" ref="I2767">((_xlfn.XLOOKUP(B2767,'4. Material Balance Activities'!$C$478:$C$608,'4. Material Balance Activities'!$G$478:$G$608,NA,0,1)-_xlfn.XLOOKUP(B2767,'4. Material Balance Activities'!$C$478:$C$608,'4. Material Balance Activities'!$M$478:$M$608,NA,0,1))*G2767)*(1-F2767)</f>
        <v>8.2005199999999986E-2</v>
      </c>
      <c r="J2767" s="105" t="s">
        <v>214</v>
      </c>
      <c r="K2767" s="83" t="s">
        <v>214</v>
      </c>
      <c r="L2767" s="102" cm="1">
        <f t="array" ref="L2767">((_xlfn.XLOOKUP(B2767,'4. Material Balance Activities'!$C$478:$C$608,'4. Material Balance Activities'!$J$478:$J$608,NA,0,1)-_xlfn.XLOOKUP(B2767,'4. Material Balance Activities'!$C$478:$C$608,'4. Material Balance Activities'!$P$478:$P$608,NA,0,1))*G2767)*(1-F2767)</f>
        <v>3.3066612903225799E-4</v>
      </c>
      <c r="M2767" s="105" t="s">
        <v>214</v>
      </c>
      <c r="N2767" s="83" t="s">
        <v>214</v>
      </c>
    </row>
    <row r="2768" spans="1:14" x14ac:dyDescent="0.25">
      <c r="A2768" s="79" t="s">
        <v>406</v>
      </c>
      <c r="B2768" s="133" t="s">
        <v>304</v>
      </c>
      <c r="C2768" s="137" t="s">
        <v>430</v>
      </c>
      <c r="D2768" s="81" t="str">
        <f>IFERROR(IF(C2768="No CAS","",INDEX('DEQ Pollutant List'!$C$7:$C$611,MATCH('5. Pollutant Emissions - MB'!C2768,'DEQ Pollutant List'!$B$7:$B$611,0))),"")</f>
        <v>n-Butyl alcohol</v>
      </c>
      <c r="E2768" s="115"/>
      <c r="F2768" s="138">
        <v>0</v>
      </c>
      <c r="G2768" s="139">
        <v>7.0000000000000007E-2</v>
      </c>
      <c r="H2768" s="104"/>
      <c r="I2768" s="102" cm="1">
        <f t="array" ref="I2768">((_xlfn.XLOOKUP(B2768,'4. Material Balance Activities'!$C$478:$C$608,'4. Material Balance Activities'!$G$478:$G$608,NA,0,1)-_xlfn.XLOOKUP(B2768,'4. Material Balance Activities'!$C$478:$C$608,'4. Material Balance Activities'!$M$478:$M$608,NA,0,1))*G2768)*(1-F2768)</f>
        <v>2.8701819999999998</v>
      </c>
      <c r="J2768" s="105" t="s">
        <v>214</v>
      </c>
      <c r="K2768" s="83" t="s">
        <v>214</v>
      </c>
      <c r="L2768" s="102" cm="1">
        <f t="array" ref="L2768">((_xlfn.XLOOKUP(B2768,'4. Material Balance Activities'!$C$478:$C$608,'4. Material Balance Activities'!$J$478:$J$608,NA,0,1)-_xlfn.XLOOKUP(B2768,'4. Material Balance Activities'!$C$478:$C$608,'4. Material Balance Activities'!$P$478:$P$608,NA,0,1))*G2768)*(1-F2768)</f>
        <v>1.1573314516129031E-2</v>
      </c>
      <c r="M2768" s="105" t="s">
        <v>214</v>
      </c>
      <c r="N2768" s="83" t="s">
        <v>214</v>
      </c>
    </row>
    <row r="2769" spans="1:14" x14ac:dyDescent="0.25">
      <c r="A2769" s="79" t="s">
        <v>406</v>
      </c>
      <c r="B2769" s="133" t="s">
        <v>304</v>
      </c>
      <c r="C2769" s="137" t="s">
        <v>432</v>
      </c>
      <c r="D2769" s="81" t="str">
        <f>IFERROR(IF(C2769="No CAS","",INDEX('DEQ Pollutant List'!$C$7:$C$611,MATCH('5. Pollutant Emissions - MB'!C2769,'DEQ Pollutant List'!$B$7:$B$611,0))),"")</f>
        <v>Propylene glycol monomethyl ether acetate</v>
      </c>
      <c r="E2769" s="115"/>
      <c r="F2769" s="138">
        <v>0</v>
      </c>
      <c r="G2769" s="139">
        <v>0.02</v>
      </c>
      <c r="H2769" s="104"/>
      <c r="I2769" s="102" cm="1">
        <f t="array" ref="I2769">((_xlfn.XLOOKUP(B2769,'4. Material Balance Activities'!$C$478:$C$608,'4. Material Balance Activities'!$G$478:$G$608,NA,0,1)-_xlfn.XLOOKUP(B2769,'4. Material Balance Activities'!$C$478:$C$608,'4. Material Balance Activities'!$M$478:$M$608,NA,0,1))*G2769)*(1-F2769)</f>
        <v>0.82005199999999989</v>
      </c>
      <c r="J2769" s="105" t="s">
        <v>214</v>
      </c>
      <c r="K2769" s="83" t="s">
        <v>214</v>
      </c>
      <c r="L2769" s="102" cm="1">
        <f t="array" ref="L2769">((_xlfn.XLOOKUP(B2769,'4. Material Balance Activities'!$C$478:$C$608,'4. Material Balance Activities'!$J$478:$J$608,NA,0,1)-_xlfn.XLOOKUP(B2769,'4. Material Balance Activities'!$C$478:$C$608,'4. Material Balance Activities'!$P$478:$P$608,NA,0,1))*G2769)*(1-F2769)</f>
        <v>3.30666129032258E-3</v>
      </c>
      <c r="M2769" s="105" t="s">
        <v>214</v>
      </c>
      <c r="N2769" s="83" t="s">
        <v>214</v>
      </c>
    </row>
    <row r="2770" spans="1:14" x14ac:dyDescent="0.25">
      <c r="A2770" s="79" t="s">
        <v>406</v>
      </c>
      <c r="B2770" s="133" t="s">
        <v>304</v>
      </c>
      <c r="C2770" s="137" t="s">
        <v>436</v>
      </c>
      <c r="D2770" s="81" t="str">
        <f>IFERROR(IF(C2770="No CAS","",INDEX('DEQ Pollutant List'!$C$7:$C$611,MATCH('5. Pollutant Emissions - MB'!C2770,'DEQ Pollutant List'!$B$7:$B$611,0))),"")</f>
        <v>1,2,3-Trimethylbenzene</v>
      </c>
      <c r="E2770" s="115"/>
      <c r="F2770" s="138">
        <v>0</v>
      </c>
      <c r="G2770" s="139">
        <v>0.01</v>
      </c>
      <c r="H2770" s="104"/>
      <c r="I2770" s="102" cm="1">
        <f t="array" ref="I2770">((_xlfn.XLOOKUP(B2770,'4. Material Balance Activities'!$C$478:$C$608,'4. Material Balance Activities'!$G$478:$G$608,NA,0,1)-_xlfn.XLOOKUP(B2770,'4. Material Balance Activities'!$C$478:$C$608,'4. Material Balance Activities'!$M$478:$M$608,NA,0,1))*G2770)*(1-F2770)</f>
        <v>0.41002599999999995</v>
      </c>
      <c r="J2770" s="105" t="s">
        <v>214</v>
      </c>
      <c r="K2770" s="83" t="s">
        <v>214</v>
      </c>
      <c r="L2770" s="102" cm="1">
        <f t="array" ref="L2770">((_xlfn.XLOOKUP(B2770,'4. Material Balance Activities'!$C$478:$C$608,'4. Material Balance Activities'!$J$478:$J$608,NA,0,1)-_xlfn.XLOOKUP(B2770,'4. Material Balance Activities'!$C$478:$C$608,'4. Material Balance Activities'!$P$478:$P$608,NA,0,1))*G2770)*(1-F2770)</f>
        <v>1.65333064516129E-3</v>
      </c>
      <c r="M2770" s="105" t="s">
        <v>214</v>
      </c>
      <c r="N2770" s="83" t="s">
        <v>214</v>
      </c>
    </row>
    <row r="2771" spans="1:14" x14ac:dyDescent="0.25">
      <c r="A2771" s="79" t="s">
        <v>406</v>
      </c>
      <c r="B2771" s="133" t="s">
        <v>305</v>
      </c>
      <c r="C2771" s="137" t="s">
        <v>181</v>
      </c>
      <c r="D2771" s="81" t="str">
        <f>IFERROR(IF(C2771="No CAS","",INDEX('DEQ Pollutant List'!$C$7:$C$611,MATCH('5. Pollutant Emissions - MB'!C2771,'DEQ Pollutant List'!$B$7:$B$611,0))),"")</f>
        <v>Ethyl benzene</v>
      </c>
      <c r="E2771" s="115"/>
      <c r="F2771" s="138">
        <v>0</v>
      </c>
      <c r="G2771" s="139">
        <v>1E-3</v>
      </c>
      <c r="H2771" s="104"/>
      <c r="I2771" s="102" cm="1">
        <f t="array" ref="I2771">((_xlfn.XLOOKUP(B2771,'4. Material Balance Activities'!$C$478:$C$608,'4. Material Balance Activities'!$G$478:$G$608,NA,0,1)-_xlfn.XLOOKUP(B2771,'4. Material Balance Activities'!$C$478:$C$608,'4. Material Balance Activities'!$M$478:$M$608,NA,0,1))*G2771)*(1-F2771)</f>
        <v>5.1401900000000007E-2</v>
      </c>
      <c r="J2771" s="105" t="s">
        <v>214</v>
      </c>
      <c r="K2771" s="83" t="s">
        <v>214</v>
      </c>
      <c r="L2771" s="102" cm="1">
        <f t="array" ref="L2771">((_xlfn.XLOOKUP(B2771,'4. Material Balance Activities'!$C$478:$C$608,'4. Material Balance Activities'!$J$478:$J$608,NA,0,1)-_xlfn.XLOOKUP(B2771,'4. Material Balance Activities'!$C$478:$C$608,'4. Material Balance Activities'!$P$478:$P$608,NA,0,1))*G2771)*(1-F2771)</f>
        <v>2.0726572580645163E-4</v>
      </c>
      <c r="M2771" s="105" t="s">
        <v>214</v>
      </c>
      <c r="N2771" s="83" t="s">
        <v>214</v>
      </c>
    </row>
    <row r="2772" spans="1:14" x14ac:dyDescent="0.25">
      <c r="A2772" s="79" t="s">
        <v>406</v>
      </c>
      <c r="B2772" s="133" t="s">
        <v>305</v>
      </c>
      <c r="C2772" s="137" t="s">
        <v>191</v>
      </c>
      <c r="D2772" s="81" t="str">
        <f>IFERROR(IF(C2772="No CAS","",INDEX('DEQ Pollutant List'!$C$7:$C$611,MATCH('5. Pollutant Emissions - MB'!C2772,'DEQ Pollutant List'!$B$7:$B$611,0))),"")</f>
        <v>Xylene (mixture), including m-xylene, o-xylene, p-xylene</v>
      </c>
      <c r="E2772" s="115"/>
      <c r="F2772" s="138">
        <v>0</v>
      </c>
      <c r="G2772" s="139">
        <v>0.01</v>
      </c>
      <c r="H2772" s="104"/>
      <c r="I2772" s="102" cm="1">
        <f t="array" ref="I2772">((_xlfn.XLOOKUP(B2772,'4. Material Balance Activities'!$C$478:$C$608,'4. Material Balance Activities'!$G$478:$G$608,NA,0,1)-_xlfn.XLOOKUP(B2772,'4. Material Balance Activities'!$C$478:$C$608,'4. Material Balance Activities'!$M$478:$M$608,NA,0,1))*G2772)*(1-F2772)</f>
        <v>0.514019</v>
      </c>
      <c r="J2772" s="105" t="s">
        <v>214</v>
      </c>
      <c r="K2772" s="83" t="s">
        <v>214</v>
      </c>
      <c r="L2772" s="102" cm="1">
        <f t="array" ref="L2772">((_xlfn.XLOOKUP(B2772,'4. Material Balance Activities'!$C$478:$C$608,'4. Material Balance Activities'!$J$478:$J$608,NA,0,1)-_xlfn.XLOOKUP(B2772,'4. Material Balance Activities'!$C$478:$C$608,'4. Material Balance Activities'!$P$478:$P$608,NA,0,1))*G2772)*(1-F2772)</f>
        <v>2.0726572580645163E-3</v>
      </c>
      <c r="M2772" s="105" t="s">
        <v>214</v>
      </c>
      <c r="N2772" s="83" t="s">
        <v>214</v>
      </c>
    </row>
    <row r="2773" spans="1:14" x14ac:dyDescent="0.25">
      <c r="A2773" s="79" t="s">
        <v>406</v>
      </c>
      <c r="B2773" s="133" t="s">
        <v>305</v>
      </c>
      <c r="C2773" s="137" t="s">
        <v>156</v>
      </c>
      <c r="D2773" s="81" t="str">
        <f>IFERROR(IF(C2773="No CAS","",INDEX('DEQ Pollutant List'!$C$7:$C$611,MATCH('5. Pollutant Emissions - MB'!C2773,'DEQ Pollutant List'!$B$7:$B$611,0))),"")</f>
        <v>Formaldehyde</v>
      </c>
      <c r="E2773" s="115"/>
      <c r="F2773" s="138">
        <v>0</v>
      </c>
      <c r="G2773" s="139">
        <v>1E-3</v>
      </c>
      <c r="H2773" s="104"/>
      <c r="I2773" s="102" cm="1">
        <f t="array" ref="I2773">((_xlfn.XLOOKUP(B2773,'4. Material Balance Activities'!$C$478:$C$608,'4. Material Balance Activities'!$G$478:$G$608,NA,0,1)-_xlfn.XLOOKUP(B2773,'4. Material Balance Activities'!$C$478:$C$608,'4. Material Balance Activities'!$M$478:$M$608,NA,0,1))*G2773)*(1-F2773)</f>
        <v>5.1401900000000007E-2</v>
      </c>
      <c r="J2773" s="105" t="s">
        <v>214</v>
      </c>
      <c r="K2773" s="83" t="s">
        <v>214</v>
      </c>
      <c r="L2773" s="102" cm="1">
        <f t="array" ref="L2773">((_xlfn.XLOOKUP(B2773,'4. Material Balance Activities'!$C$478:$C$608,'4. Material Balance Activities'!$J$478:$J$608,NA,0,1)-_xlfn.XLOOKUP(B2773,'4. Material Balance Activities'!$C$478:$C$608,'4. Material Balance Activities'!$P$478:$P$608,NA,0,1))*G2773)*(1-F2773)</f>
        <v>2.0726572580645163E-4</v>
      </c>
      <c r="M2773" s="105" t="s">
        <v>214</v>
      </c>
      <c r="N2773" s="83" t="s">
        <v>214</v>
      </c>
    </row>
    <row r="2774" spans="1:14" x14ac:dyDescent="0.25">
      <c r="A2774" s="79" t="s">
        <v>406</v>
      </c>
      <c r="B2774" s="133" t="s">
        <v>305</v>
      </c>
      <c r="C2774" s="137" t="s">
        <v>431</v>
      </c>
      <c r="D2774" s="81" t="str">
        <f>IFERROR(IF(C2774="No CAS","",INDEX('DEQ Pollutant List'!$C$7:$C$611,MATCH('5. Pollutant Emissions - MB'!C2774,'DEQ Pollutant List'!$B$7:$B$611,0))),"")</f>
        <v>1,2,4-Trimethylbenzene</v>
      </c>
      <c r="E2774" s="115"/>
      <c r="F2774" s="138">
        <v>0</v>
      </c>
      <c r="G2774" s="139">
        <v>0.01</v>
      </c>
      <c r="H2774" s="104"/>
      <c r="I2774" s="102" cm="1">
        <f t="array" ref="I2774">((_xlfn.XLOOKUP(B2774,'4. Material Balance Activities'!$C$478:$C$608,'4. Material Balance Activities'!$G$478:$G$608,NA,0,1)-_xlfn.XLOOKUP(B2774,'4. Material Balance Activities'!$C$478:$C$608,'4. Material Balance Activities'!$M$478:$M$608,NA,0,1))*G2774)*(1-F2774)</f>
        <v>0.514019</v>
      </c>
      <c r="J2774" s="105" t="s">
        <v>214</v>
      </c>
      <c r="K2774" s="83" t="s">
        <v>214</v>
      </c>
      <c r="L2774" s="102" cm="1">
        <f t="array" ref="L2774">((_xlfn.XLOOKUP(B2774,'4. Material Balance Activities'!$C$478:$C$608,'4. Material Balance Activities'!$J$478:$J$608,NA,0,1)-_xlfn.XLOOKUP(B2774,'4. Material Balance Activities'!$C$478:$C$608,'4. Material Balance Activities'!$P$478:$P$608,NA,0,1))*G2774)*(1-F2774)</f>
        <v>2.0726572580645163E-3</v>
      </c>
      <c r="M2774" s="105" t="s">
        <v>214</v>
      </c>
      <c r="N2774" s="83" t="s">
        <v>214</v>
      </c>
    </row>
    <row r="2775" spans="1:14" x14ac:dyDescent="0.25">
      <c r="A2775" s="79" t="s">
        <v>406</v>
      </c>
      <c r="B2775" s="133" t="s">
        <v>305</v>
      </c>
      <c r="C2775" s="137" t="s">
        <v>437</v>
      </c>
      <c r="D2775" s="81" t="str">
        <f>IFERROR(IF(C2775="No CAS","",INDEX('DEQ Pollutant List'!$C$7:$C$611,MATCH('5. Pollutant Emissions - MB'!C2775,'DEQ Pollutant List'!$B$7:$B$611,0))),"")</f>
        <v>1,3,5-Trimethylbenzene</v>
      </c>
      <c r="E2775" s="115"/>
      <c r="F2775" s="138">
        <v>0</v>
      </c>
      <c r="G2775" s="139">
        <v>0.01</v>
      </c>
      <c r="H2775" s="104"/>
      <c r="I2775" s="102" cm="1">
        <f t="array" ref="I2775">((_xlfn.XLOOKUP(B2775,'4. Material Balance Activities'!$C$478:$C$608,'4. Material Balance Activities'!$G$478:$G$608,NA,0,1)-_xlfn.XLOOKUP(B2775,'4. Material Balance Activities'!$C$478:$C$608,'4. Material Balance Activities'!$M$478:$M$608,NA,0,1))*G2775)*(1-F2775)</f>
        <v>0.514019</v>
      </c>
      <c r="J2775" s="105" t="s">
        <v>214</v>
      </c>
      <c r="K2775" s="83" t="s">
        <v>214</v>
      </c>
      <c r="L2775" s="102" cm="1">
        <f t="array" ref="L2775">((_xlfn.XLOOKUP(B2775,'4. Material Balance Activities'!$C$478:$C$608,'4. Material Balance Activities'!$J$478:$J$608,NA,0,1)-_xlfn.XLOOKUP(B2775,'4. Material Balance Activities'!$C$478:$C$608,'4. Material Balance Activities'!$P$478:$P$608,NA,0,1))*G2775)*(1-F2775)</f>
        <v>2.0726572580645163E-3</v>
      </c>
      <c r="M2775" s="105" t="s">
        <v>214</v>
      </c>
      <c r="N2775" s="83" t="s">
        <v>214</v>
      </c>
    </row>
    <row r="2776" spans="1:14" x14ac:dyDescent="0.25">
      <c r="A2776" s="79" t="s">
        <v>406</v>
      </c>
      <c r="B2776" s="133" t="s">
        <v>305</v>
      </c>
      <c r="C2776" s="137" t="s">
        <v>428</v>
      </c>
      <c r="D2776" s="81" t="str">
        <f>IFERROR(IF(C2776="No CAS","",INDEX('DEQ Pollutant List'!$C$7:$C$611,MATCH('5. Pollutant Emissions - MB'!C2776,'DEQ Pollutant List'!$B$7:$B$611,0))),"")</f>
        <v>Isopropylbenzene (cumene)</v>
      </c>
      <c r="E2776" s="115"/>
      <c r="F2776" s="138">
        <v>0</v>
      </c>
      <c r="G2776" s="139">
        <v>2E-3</v>
      </c>
      <c r="H2776" s="104"/>
      <c r="I2776" s="102" cm="1">
        <f t="array" ref="I2776">((_xlfn.XLOOKUP(B2776,'4. Material Balance Activities'!$C$478:$C$608,'4. Material Balance Activities'!$G$478:$G$608,NA,0,1)-_xlfn.XLOOKUP(B2776,'4. Material Balance Activities'!$C$478:$C$608,'4. Material Balance Activities'!$M$478:$M$608,NA,0,1))*G2776)*(1-F2776)</f>
        <v>0.10280380000000001</v>
      </c>
      <c r="J2776" s="105" t="s">
        <v>214</v>
      </c>
      <c r="K2776" s="83" t="s">
        <v>214</v>
      </c>
      <c r="L2776" s="102" cm="1">
        <f t="array" ref="L2776">((_xlfn.XLOOKUP(B2776,'4. Material Balance Activities'!$C$478:$C$608,'4. Material Balance Activities'!$J$478:$J$608,NA,0,1)-_xlfn.XLOOKUP(B2776,'4. Material Balance Activities'!$C$478:$C$608,'4. Material Balance Activities'!$P$478:$P$608,NA,0,1))*G2776)*(1-F2776)</f>
        <v>4.1453145161290326E-4</v>
      </c>
      <c r="M2776" s="105" t="s">
        <v>214</v>
      </c>
      <c r="N2776" s="83" t="s">
        <v>214</v>
      </c>
    </row>
    <row r="2777" spans="1:14" x14ac:dyDescent="0.25">
      <c r="A2777" s="79" t="s">
        <v>406</v>
      </c>
      <c r="B2777" s="133" t="s">
        <v>305</v>
      </c>
      <c r="C2777" s="137" t="s">
        <v>430</v>
      </c>
      <c r="D2777" s="81" t="str">
        <f>IFERROR(IF(C2777="No CAS","",INDEX('DEQ Pollutant List'!$C$7:$C$611,MATCH('5. Pollutant Emissions - MB'!C2777,'DEQ Pollutant List'!$B$7:$B$611,0))),"")</f>
        <v>n-Butyl alcohol</v>
      </c>
      <c r="E2777" s="115"/>
      <c r="F2777" s="138">
        <v>0</v>
      </c>
      <c r="G2777" s="139">
        <v>7.0000000000000007E-2</v>
      </c>
      <c r="H2777" s="104"/>
      <c r="I2777" s="102" cm="1">
        <f t="array" ref="I2777">((_xlfn.XLOOKUP(B2777,'4. Material Balance Activities'!$C$478:$C$608,'4. Material Balance Activities'!$G$478:$G$608,NA,0,1)-_xlfn.XLOOKUP(B2777,'4. Material Balance Activities'!$C$478:$C$608,'4. Material Balance Activities'!$M$478:$M$608,NA,0,1))*G2777)*(1-F2777)</f>
        <v>3.5981330000000007</v>
      </c>
      <c r="J2777" s="105" t="s">
        <v>214</v>
      </c>
      <c r="K2777" s="83" t="s">
        <v>214</v>
      </c>
      <c r="L2777" s="102" cm="1">
        <f t="array" ref="L2777">((_xlfn.XLOOKUP(B2777,'4. Material Balance Activities'!$C$478:$C$608,'4. Material Balance Activities'!$J$478:$J$608,NA,0,1)-_xlfn.XLOOKUP(B2777,'4. Material Balance Activities'!$C$478:$C$608,'4. Material Balance Activities'!$P$478:$P$608,NA,0,1))*G2777)*(1-F2777)</f>
        <v>1.4508600806451616E-2</v>
      </c>
      <c r="M2777" s="105" t="s">
        <v>214</v>
      </c>
      <c r="N2777" s="83" t="s">
        <v>214</v>
      </c>
    </row>
    <row r="2778" spans="1:14" x14ac:dyDescent="0.25">
      <c r="A2778" s="79" t="s">
        <v>406</v>
      </c>
      <c r="B2778" s="133" t="s">
        <v>305</v>
      </c>
      <c r="C2778" s="137" t="s">
        <v>432</v>
      </c>
      <c r="D2778" s="81" t="str">
        <f>IFERROR(IF(C2778="No CAS","",INDEX('DEQ Pollutant List'!$C$7:$C$611,MATCH('5. Pollutant Emissions - MB'!C2778,'DEQ Pollutant List'!$B$7:$B$611,0))),"")</f>
        <v>Propylene glycol monomethyl ether acetate</v>
      </c>
      <c r="E2778" s="115"/>
      <c r="F2778" s="138">
        <v>0</v>
      </c>
      <c r="G2778" s="139">
        <v>0.03</v>
      </c>
      <c r="H2778" s="104"/>
      <c r="I2778" s="102" cm="1">
        <f t="array" ref="I2778">((_xlfn.XLOOKUP(B2778,'4. Material Balance Activities'!$C$478:$C$608,'4. Material Balance Activities'!$G$478:$G$608,NA,0,1)-_xlfn.XLOOKUP(B2778,'4. Material Balance Activities'!$C$478:$C$608,'4. Material Balance Activities'!$M$478:$M$608,NA,0,1))*G2778)*(1-F2778)</f>
        <v>1.542057</v>
      </c>
      <c r="J2778" s="105" t="s">
        <v>214</v>
      </c>
      <c r="K2778" s="83" t="s">
        <v>214</v>
      </c>
      <c r="L2778" s="102" cm="1">
        <f t="array" ref="L2778">((_xlfn.XLOOKUP(B2778,'4. Material Balance Activities'!$C$478:$C$608,'4. Material Balance Activities'!$J$478:$J$608,NA,0,1)-_xlfn.XLOOKUP(B2778,'4. Material Balance Activities'!$C$478:$C$608,'4. Material Balance Activities'!$P$478:$P$608,NA,0,1))*G2778)*(1-F2778)</f>
        <v>6.2179717741935488E-3</v>
      </c>
      <c r="M2778" s="105" t="s">
        <v>214</v>
      </c>
      <c r="N2778" s="83" t="s">
        <v>214</v>
      </c>
    </row>
    <row r="2779" spans="1:14" x14ac:dyDescent="0.25">
      <c r="A2779" s="79" t="s">
        <v>406</v>
      </c>
      <c r="B2779" s="133" t="s">
        <v>305</v>
      </c>
      <c r="C2779" s="137" t="s">
        <v>436</v>
      </c>
      <c r="D2779" s="81" t="str">
        <f>IFERROR(IF(C2779="No CAS","",INDEX('DEQ Pollutant List'!$C$7:$C$611,MATCH('5. Pollutant Emissions - MB'!C2779,'DEQ Pollutant List'!$B$7:$B$611,0))),"")</f>
        <v>1,2,3-Trimethylbenzene</v>
      </c>
      <c r="E2779" s="115"/>
      <c r="F2779" s="138">
        <v>0</v>
      </c>
      <c r="G2779" s="139">
        <v>0.01</v>
      </c>
      <c r="H2779" s="104"/>
      <c r="I2779" s="102" cm="1">
        <f t="array" ref="I2779">((_xlfn.XLOOKUP(B2779,'4. Material Balance Activities'!$C$478:$C$608,'4. Material Balance Activities'!$G$478:$G$608,NA,0,1)-_xlfn.XLOOKUP(B2779,'4. Material Balance Activities'!$C$478:$C$608,'4. Material Balance Activities'!$M$478:$M$608,NA,0,1))*G2779)*(1-F2779)</f>
        <v>0.514019</v>
      </c>
      <c r="J2779" s="105" t="s">
        <v>214</v>
      </c>
      <c r="K2779" s="83" t="s">
        <v>214</v>
      </c>
      <c r="L2779" s="102" cm="1">
        <f t="array" ref="L2779">((_xlfn.XLOOKUP(B2779,'4. Material Balance Activities'!$C$478:$C$608,'4. Material Balance Activities'!$J$478:$J$608,NA,0,1)-_xlfn.XLOOKUP(B2779,'4. Material Balance Activities'!$C$478:$C$608,'4. Material Balance Activities'!$P$478:$P$608,NA,0,1))*G2779)*(1-F2779)</f>
        <v>2.0726572580645163E-3</v>
      </c>
      <c r="M2779" s="105" t="s">
        <v>214</v>
      </c>
      <c r="N2779" s="83" t="s">
        <v>214</v>
      </c>
    </row>
    <row r="2780" spans="1:14" x14ac:dyDescent="0.25">
      <c r="A2780" s="79" t="s">
        <v>406</v>
      </c>
      <c r="B2780" s="133" t="s">
        <v>306</v>
      </c>
      <c r="C2780" s="137" t="s">
        <v>191</v>
      </c>
      <c r="D2780" s="81" t="str">
        <f>IFERROR(IF(C2780="No CAS","",INDEX('DEQ Pollutant List'!$C$7:$C$611,MATCH('5. Pollutant Emissions - MB'!C2780,'DEQ Pollutant List'!$B$7:$B$611,0))),"")</f>
        <v>Xylene (mixture), including m-xylene, o-xylene, p-xylene</v>
      </c>
      <c r="E2780" s="115"/>
      <c r="F2780" s="138">
        <v>0</v>
      </c>
      <c r="G2780" s="139">
        <v>0.01</v>
      </c>
      <c r="H2780" s="104"/>
      <c r="I2780" s="102" cm="1">
        <f t="array" ref="I2780">((_xlfn.XLOOKUP(B2780,'4. Material Balance Activities'!$C$478:$C$608,'4. Material Balance Activities'!$G$478:$G$608,NA,0,1)-_xlfn.XLOOKUP(B2780,'4. Material Balance Activities'!$C$478:$C$608,'4. Material Balance Activities'!$M$478:$M$608,NA,0,1))*G2780)*(1-F2780)</f>
        <v>9.2609999999999998E-2</v>
      </c>
      <c r="J2780" s="105" t="s">
        <v>214</v>
      </c>
      <c r="K2780" s="83" t="s">
        <v>214</v>
      </c>
      <c r="L2780" s="102" cm="1">
        <f t="array" ref="L2780">((_xlfn.XLOOKUP(B2780,'4. Material Balance Activities'!$C$478:$C$608,'4. Material Balance Activities'!$J$478:$J$608,NA,0,1)-_xlfn.XLOOKUP(B2780,'4. Material Balance Activities'!$C$478:$C$608,'4. Material Balance Activities'!$P$478:$P$608,NA,0,1))*G2780)*(1-F2780)</f>
        <v>3.7342741935483868E-4</v>
      </c>
      <c r="M2780" s="105" t="s">
        <v>214</v>
      </c>
      <c r="N2780" s="83" t="s">
        <v>214</v>
      </c>
    </row>
    <row r="2781" spans="1:14" x14ac:dyDescent="0.25">
      <c r="A2781" s="79" t="s">
        <v>406</v>
      </c>
      <c r="B2781" s="133" t="s">
        <v>306</v>
      </c>
      <c r="C2781" s="137" t="s">
        <v>181</v>
      </c>
      <c r="D2781" s="81" t="str">
        <f>IFERROR(IF(C2781="No CAS","",INDEX('DEQ Pollutant List'!$C$7:$C$611,MATCH('5. Pollutant Emissions - MB'!C2781,'DEQ Pollutant List'!$B$7:$B$611,0))),"")</f>
        <v>Ethyl benzene</v>
      </c>
      <c r="E2781" s="115"/>
      <c r="F2781" s="138">
        <v>0</v>
      </c>
      <c r="G2781" s="139">
        <v>3.0000000000000001E-3</v>
      </c>
      <c r="H2781" s="104"/>
      <c r="I2781" s="102" cm="1">
        <f t="array" ref="I2781">((_xlfn.XLOOKUP(B2781,'4. Material Balance Activities'!$C$478:$C$608,'4. Material Balance Activities'!$G$478:$G$608,NA,0,1)-_xlfn.XLOOKUP(B2781,'4. Material Balance Activities'!$C$478:$C$608,'4. Material Balance Activities'!$M$478:$M$608,NA,0,1))*G2781)*(1-F2781)</f>
        <v>2.7782999999999999E-2</v>
      </c>
      <c r="J2781" s="105" t="s">
        <v>214</v>
      </c>
      <c r="K2781" s="83" t="s">
        <v>214</v>
      </c>
      <c r="L2781" s="102" cm="1">
        <f t="array" ref="L2781">((_xlfn.XLOOKUP(B2781,'4. Material Balance Activities'!$C$478:$C$608,'4. Material Balance Activities'!$J$478:$J$608,NA,0,1)-_xlfn.XLOOKUP(B2781,'4. Material Balance Activities'!$C$478:$C$608,'4. Material Balance Activities'!$P$478:$P$608,NA,0,1))*G2781)*(1-F2781)</f>
        <v>1.1202822580645161E-4</v>
      </c>
      <c r="M2781" s="105" t="s">
        <v>214</v>
      </c>
      <c r="N2781" s="83" t="s">
        <v>214</v>
      </c>
    </row>
    <row r="2782" spans="1:14" x14ac:dyDescent="0.25">
      <c r="A2782" s="79" t="s">
        <v>406</v>
      </c>
      <c r="B2782" s="133" t="s">
        <v>306</v>
      </c>
      <c r="C2782" s="137" t="s">
        <v>428</v>
      </c>
      <c r="D2782" s="81" t="str">
        <f>IFERROR(IF(C2782="No CAS","",INDEX('DEQ Pollutant List'!$C$7:$C$611,MATCH('5. Pollutant Emissions - MB'!C2782,'DEQ Pollutant List'!$B$7:$B$611,0))),"")</f>
        <v>Isopropylbenzene (cumene)</v>
      </c>
      <c r="E2782" s="115"/>
      <c r="F2782" s="138">
        <v>0</v>
      </c>
      <c r="G2782" s="139">
        <v>1E-3</v>
      </c>
      <c r="H2782" s="104"/>
      <c r="I2782" s="102" cm="1">
        <f t="array" ref="I2782">((_xlfn.XLOOKUP(B2782,'4. Material Balance Activities'!$C$478:$C$608,'4. Material Balance Activities'!$G$478:$G$608,NA,0,1)-_xlfn.XLOOKUP(B2782,'4. Material Balance Activities'!$C$478:$C$608,'4. Material Balance Activities'!$M$478:$M$608,NA,0,1))*G2782)*(1-F2782)</f>
        <v>9.2610000000000001E-3</v>
      </c>
      <c r="J2782" s="105" t="s">
        <v>214</v>
      </c>
      <c r="K2782" s="83" t="s">
        <v>214</v>
      </c>
      <c r="L2782" s="102" cm="1">
        <f t="array" ref="L2782">((_xlfn.XLOOKUP(B2782,'4. Material Balance Activities'!$C$478:$C$608,'4. Material Balance Activities'!$J$478:$J$608,NA,0,1)-_xlfn.XLOOKUP(B2782,'4. Material Balance Activities'!$C$478:$C$608,'4. Material Balance Activities'!$P$478:$P$608,NA,0,1))*G2782)*(1-F2782)</f>
        <v>3.7342741935483871E-5</v>
      </c>
      <c r="M2782" s="105" t="s">
        <v>214</v>
      </c>
      <c r="N2782" s="83" t="s">
        <v>214</v>
      </c>
    </row>
    <row r="2783" spans="1:14" x14ac:dyDescent="0.25">
      <c r="A2783" s="79" t="s">
        <v>406</v>
      </c>
      <c r="B2783" s="133" t="s">
        <v>306</v>
      </c>
      <c r="C2783" s="137" t="s">
        <v>430</v>
      </c>
      <c r="D2783" s="81" t="str">
        <f>IFERROR(IF(C2783="No CAS","",INDEX('DEQ Pollutant List'!$C$7:$C$611,MATCH('5. Pollutant Emissions - MB'!C2783,'DEQ Pollutant List'!$B$7:$B$611,0))),"")</f>
        <v>n-Butyl alcohol</v>
      </c>
      <c r="E2783" s="115"/>
      <c r="F2783" s="138">
        <v>0</v>
      </c>
      <c r="G2783" s="139">
        <v>0.06</v>
      </c>
      <c r="H2783" s="104"/>
      <c r="I2783" s="102" cm="1">
        <f t="array" ref="I2783">((_xlfn.XLOOKUP(B2783,'4. Material Balance Activities'!$C$478:$C$608,'4. Material Balance Activities'!$G$478:$G$608,NA,0,1)-_xlfn.XLOOKUP(B2783,'4. Material Balance Activities'!$C$478:$C$608,'4. Material Balance Activities'!$M$478:$M$608,NA,0,1))*G2783)*(1-F2783)</f>
        <v>0.55565999999999993</v>
      </c>
      <c r="J2783" s="105" t="s">
        <v>214</v>
      </c>
      <c r="K2783" s="83" t="s">
        <v>214</v>
      </c>
      <c r="L2783" s="102" cm="1">
        <f t="array" ref="L2783">((_xlfn.XLOOKUP(B2783,'4. Material Balance Activities'!$C$478:$C$608,'4. Material Balance Activities'!$J$478:$J$608,NA,0,1)-_xlfn.XLOOKUP(B2783,'4. Material Balance Activities'!$C$478:$C$608,'4. Material Balance Activities'!$P$478:$P$608,NA,0,1))*G2783)*(1-F2783)</f>
        <v>2.2405645161290319E-3</v>
      </c>
      <c r="M2783" s="105" t="s">
        <v>214</v>
      </c>
      <c r="N2783" s="83" t="s">
        <v>214</v>
      </c>
    </row>
    <row r="2784" spans="1:14" x14ac:dyDescent="0.25">
      <c r="A2784" s="79" t="s">
        <v>406</v>
      </c>
      <c r="B2784" s="133" t="s">
        <v>306</v>
      </c>
      <c r="C2784" s="137" t="s">
        <v>432</v>
      </c>
      <c r="D2784" s="81" t="str">
        <f>IFERROR(IF(C2784="No CAS","",INDEX('DEQ Pollutant List'!$C$7:$C$611,MATCH('5. Pollutant Emissions - MB'!C2784,'DEQ Pollutant List'!$B$7:$B$611,0))),"")</f>
        <v>Propylene glycol monomethyl ether acetate</v>
      </c>
      <c r="E2784" s="115"/>
      <c r="F2784" s="138">
        <v>0</v>
      </c>
      <c r="G2784" s="139">
        <v>0.02</v>
      </c>
      <c r="H2784" s="104"/>
      <c r="I2784" s="102" cm="1">
        <f t="array" ref="I2784">((_xlfn.XLOOKUP(B2784,'4. Material Balance Activities'!$C$478:$C$608,'4. Material Balance Activities'!$G$478:$G$608,NA,0,1)-_xlfn.XLOOKUP(B2784,'4. Material Balance Activities'!$C$478:$C$608,'4. Material Balance Activities'!$M$478:$M$608,NA,0,1))*G2784)*(1-F2784)</f>
        <v>0.18522</v>
      </c>
      <c r="J2784" s="105" t="s">
        <v>214</v>
      </c>
      <c r="K2784" s="83" t="s">
        <v>214</v>
      </c>
      <c r="L2784" s="102" cm="1">
        <f t="array" ref="L2784">((_xlfn.XLOOKUP(B2784,'4. Material Balance Activities'!$C$478:$C$608,'4. Material Balance Activities'!$J$478:$J$608,NA,0,1)-_xlfn.XLOOKUP(B2784,'4. Material Balance Activities'!$C$478:$C$608,'4. Material Balance Activities'!$P$478:$P$608,NA,0,1))*G2784)*(1-F2784)</f>
        <v>7.4685483870967737E-4</v>
      </c>
      <c r="M2784" s="105" t="s">
        <v>214</v>
      </c>
      <c r="N2784" s="83" t="s">
        <v>214</v>
      </c>
    </row>
    <row r="2785" spans="1:14" x14ac:dyDescent="0.25">
      <c r="A2785" s="79" t="s">
        <v>406</v>
      </c>
      <c r="B2785" s="133" t="s">
        <v>307</v>
      </c>
      <c r="C2785" s="137" t="s">
        <v>156</v>
      </c>
      <c r="D2785" s="81" t="str">
        <f>IFERROR(IF(C2785="No CAS","",INDEX('DEQ Pollutant List'!$C$7:$C$611,MATCH('5. Pollutant Emissions - MB'!C2785,'DEQ Pollutant List'!$B$7:$B$611,0))),"")</f>
        <v>Formaldehyde</v>
      </c>
      <c r="E2785" s="115"/>
      <c r="F2785" s="138">
        <v>0</v>
      </c>
      <c r="G2785" s="139">
        <v>1E-3</v>
      </c>
      <c r="H2785" s="104"/>
      <c r="I2785" s="102" cm="1">
        <f t="array" ref="I2785">((_xlfn.XLOOKUP(B2785,'4. Material Balance Activities'!$C$478:$C$608,'4. Material Balance Activities'!$G$478:$G$608,NA,0,1)-_xlfn.XLOOKUP(B2785,'4. Material Balance Activities'!$C$478:$C$608,'4. Material Balance Activities'!$M$478:$M$608,NA,0,1))*G2785)*(1-F2785)</f>
        <v>2.7832000000000003E-2</v>
      </c>
      <c r="J2785" s="105" t="s">
        <v>214</v>
      </c>
      <c r="K2785" s="83" t="s">
        <v>214</v>
      </c>
      <c r="L2785" s="102" cm="1">
        <f t="array" ref="L2785">((_xlfn.XLOOKUP(B2785,'4. Material Balance Activities'!$C$478:$C$608,'4. Material Balance Activities'!$J$478:$J$608,NA,0,1)-_xlfn.XLOOKUP(B2785,'4. Material Balance Activities'!$C$478:$C$608,'4. Material Balance Activities'!$P$478:$P$608,NA,0,1))*G2785)*(1-F2785)</f>
        <v>1.1222580645161292E-4</v>
      </c>
      <c r="M2785" s="105" t="s">
        <v>214</v>
      </c>
      <c r="N2785" s="83" t="s">
        <v>214</v>
      </c>
    </row>
    <row r="2786" spans="1:14" x14ac:dyDescent="0.25">
      <c r="A2786" s="79" t="s">
        <v>406</v>
      </c>
      <c r="B2786" s="133" t="s">
        <v>307</v>
      </c>
      <c r="C2786" s="137" t="s">
        <v>431</v>
      </c>
      <c r="D2786" s="81" t="str">
        <f>IFERROR(IF(C2786="No CAS","",INDEX('DEQ Pollutant List'!$C$7:$C$611,MATCH('5. Pollutant Emissions - MB'!C2786,'DEQ Pollutant List'!$B$7:$B$611,0))),"")</f>
        <v>1,2,4-Trimethylbenzene</v>
      </c>
      <c r="E2786" s="115"/>
      <c r="F2786" s="138">
        <v>0</v>
      </c>
      <c r="G2786" s="139">
        <v>0.01</v>
      </c>
      <c r="H2786" s="104"/>
      <c r="I2786" s="102" cm="1">
        <f t="array" ref="I2786">((_xlfn.XLOOKUP(B2786,'4. Material Balance Activities'!$C$478:$C$608,'4. Material Balance Activities'!$G$478:$G$608,NA,0,1)-_xlfn.XLOOKUP(B2786,'4. Material Balance Activities'!$C$478:$C$608,'4. Material Balance Activities'!$M$478:$M$608,NA,0,1))*G2786)*(1-F2786)</f>
        <v>0.27832000000000001</v>
      </c>
      <c r="J2786" s="105" t="s">
        <v>214</v>
      </c>
      <c r="K2786" s="83" t="s">
        <v>214</v>
      </c>
      <c r="L2786" s="102" cm="1">
        <f t="array" ref="L2786">((_xlfn.XLOOKUP(B2786,'4. Material Balance Activities'!$C$478:$C$608,'4. Material Balance Activities'!$J$478:$J$608,NA,0,1)-_xlfn.XLOOKUP(B2786,'4. Material Balance Activities'!$C$478:$C$608,'4. Material Balance Activities'!$P$478:$P$608,NA,0,1))*G2786)*(1-F2786)</f>
        <v>1.1222580645161291E-3</v>
      </c>
      <c r="M2786" s="105" t="s">
        <v>214</v>
      </c>
      <c r="N2786" s="83" t="s">
        <v>214</v>
      </c>
    </row>
    <row r="2787" spans="1:14" x14ac:dyDescent="0.25">
      <c r="A2787" s="79" t="s">
        <v>406</v>
      </c>
      <c r="B2787" s="133" t="s">
        <v>307</v>
      </c>
      <c r="C2787" s="137" t="s">
        <v>437</v>
      </c>
      <c r="D2787" s="81" t="str">
        <f>IFERROR(IF(C2787="No CAS","",INDEX('DEQ Pollutant List'!$C$7:$C$611,MATCH('5. Pollutant Emissions - MB'!C2787,'DEQ Pollutant List'!$B$7:$B$611,0))),"")</f>
        <v>1,3,5-Trimethylbenzene</v>
      </c>
      <c r="E2787" s="115"/>
      <c r="F2787" s="138">
        <v>0</v>
      </c>
      <c r="G2787" s="139">
        <v>0.01</v>
      </c>
      <c r="H2787" s="104"/>
      <c r="I2787" s="102" cm="1">
        <f t="array" ref="I2787">((_xlfn.XLOOKUP(B2787,'4. Material Balance Activities'!$C$478:$C$608,'4. Material Balance Activities'!$G$478:$G$608,NA,0,1)-_xlfn.XLOOKUP(B2787,'4. Material Balance Activities'!$C$478:$C$608,'4. Material Balance Activities'!$M$478:$M$608,NA,0,1))*G2787)*(1-F2787)</f>
        <v>0.27832000000000001</v>
      </c>
      <c r="J2787" s="105" t="s">
        <v>214</v>
      </c>
      <c r="K2787" s="83" t="s">
        <v>214</v>
      </c>
      <c r="L2787" s="102" cm="1">
        <f t="array" ref="L2787">((_xlfn.XLOOKUP(B2787,'4. Material Balance Activities'!$C$478:$C$608,'4. Material Balance Activities'!$J$478:$J$608,NA,0,1)-_xlfn.XLOOKUP(B2787,'4. Material Balance Activities'!$C$478:$C$608,'4. Material Balance Activities'!$P$478:$P$608,NA,0,1))*G2787)*(1-F2787)</f>
        <v>1.1222580645161291E-3</v>
      </c>
      <c r="M2787" s="105" t="s">
        <v>214</v>
      </c>
      <c r="N2787" s="83" t="s">
        <v>214</v>
      </c>
    </row>
    <row r="2788" spans="1:14" x14ac:dyDescent="0.25">
      <c r="A2788" s="79" t="s">
        <v>406</v>
      </c>
      <c r="B2788" s="133" t="s">
        <v>307</v>
      </c>
      <c r="C2788" s="137" t="s">
        <v>436</v>
      </c>
      <c r="D2788" s="81" t="str">
        <f>IFERROR(IF(C2788="No CAS","",INDEX('DEQ Pollutant List'!$C$7:$C$611,MATCH('5. Pollutant Emissions - MB'!C2788,'DEQ Pollutant List'!$B$7:$B$611,0))),"")</f>
        <v>1,2,3-Trimethylbenzene</v>
      </c>
      <c r="E2788" s="115"/>
      <c r="F2788" s="138">
        <v>0</v>
      </c>
      <c r="G2788" s="139">
        <v>3.0000000000000001E-3</v>
      </c>
      <c r="H2788" s="104"/>
      <c r="I2788" s="102" cm="1">
        <f t="array" ref="I2788">((_xlfn.XLOOKUP(B2788,'4. Material Balance Activities'!$C$478:$C$608,'4. Material Balance Activities'!$G$478:$G$608,NA,0,1)-_xlfn.XLOOKUP(B2788,'4. Material Balance Activities'!$C$478:$C$608,'4. Material Balance Activities'!$M$478:$M$608,NA,0,1))*G2788)*(1-F2788)</f>
        <v>8.3496000000000001E-2</v>
      </c>
      <c r="J2788" s="105" t="s">
        <v>214</v>
      </c>
      <c r="K2788" s="83" t="s">
        <v>214</v>
      </c>
      <c r="L2788" s="102" cm="1">
        <f t="array" ref="L2788">((_xlfn.XLOOKUP(B2788,'4. Material Balance Activities'!$C$478:$C$608,'4. Material Balance Activities'!$J$478:$J$608,NA,0,1)-_xlfn.XLOOKUP(B2788,'4. Material Balance Activities'!$C$478:$C$608,'4. Material Balance Activities'!$P$478:$P$608,NA,0,1))*G2788)*(1-F2788)</f>
        <v>3.3667741935483874E-4</v>
      </c>
      <c r="M2788" s="105" t="s">
        <v>214</v>
      </c>
      <c r="N2788" s="83" t="s">
        <v>214</v>
      </c>
    </row>
    <row r="2789" spans="1:14" x14ac:dyDescent="0.25">
      <c r="A2789" s="79" t="s">
        <v>406</v>
      </c>
      <c r="B2789" s="133" t="s">
        <v>307</v>
      </c>
      <c r="C2789" s="137" t="s">
        <v>191</v>
      </c>
      <c r="D2789" s="81" t="str">
        <f>IFERROR(IF(C2789="No CAS","",INDEX('DEQ Pollutant List'!$C$7:$C$611,MATCH('5. Pollutant Emissions - MB'!C2789,'DEQ Pollutant List'!$B$7:$B$611,0))),"")</f>
        <v>Xylene (mixture), including m-xylene, o-xylene, p-xylene</v>
      </c>
      <c r="E2789" s="115"/>
      <c r="F2789" s="138">
        <v>0</v>
      </c>
      <c r="G2789" s="139">
        <v>0.02</v>
      </c>
      <c r="H2789" s="104"/>
      <c r="I2789" s="102" cm="1">
        <f t="array" ref="I2789">((_xlfn.XLOOKUP(B2789,'4. Material Balance Activities'!$C$478:$C$608,'4. Material Balance Activities'!$G$478:$G$608,NA,0,1)-_xlfn.XLOOKUP(B2789,'4. Material Balance Activities'!$C$478:$C$608,'4. Material Balance Activities'!$M$478:$M$608,NA,0,1))*G2789)*(1-F2789)</f>
        <v>0.55664000000000002</v>
      </c>
      <c r="J2789" s="105" t="s">
        <v>214</v>
      </c>
      <c r="K2789" s="83" t="s">
        <v>214</v>
      </c>
      <c r="L2789" s="102" cm="1">
        <f t="array" ref="L2789">((_xlfn.XLOOKUP(B2789,'4. Material Balance Activities'!$C$478:$C$608,'4. Material Balance Activities'!$J$478:$J$608,NA,0,1)-_xlfn.XLOOKUP(B2789,'4. Material Balance Activities'!$C$478:$C$608,'4. Material Balance Activities'!$P$478:$P$608,NA,0,1))*G2789)*(1-F2789)</f>
        <v>2.2445161290322582E-3</v>
      </c>
      <c r="M2789" s="105" t="s">
        <v>214</v>
      </c>
      <c r="N2789" s="83" t="s">
        <v>214</v>
      </c>
    </row>
    <row r="2790" spans="1:14" x14ac:dyDescent="0.25">
      <c r="A2790" s="79" t="s">
        <v>406</v>
      </c>
      <c r="B2790" s="133" t="s">
        <v>307</v>
      </c>
      <c r="C2790" s="137" t="s">
        <v>181</v>
      </c>
      <c r="D2790" s="81" t="str">
        <f>IFERROR(IF(C2790="No CAS","",INDEX('DEQ Pollutant List'!$C$7:$C$611,MATCH('5. Pollutant Emissions - MB'!C2790,'DEQ Pollutant List'!$B$7:$B$611,0))),"")</f>
        <v>Ethyl benzene</v>
      </c>
      <c r="E2790" s="115"/>
      <c r="F2790" s="138">
        <v>0</v>
      </c>
      <c r="G2790" s="139">
        <v>3.0000000000000001E-3</v>
      </c>
      <c r="H2790" s="104"/>
      <c r="I2790" s="102" cm="1">
        <f t="array" ref="I2790">((_xlfn.XLOOKUP(B2790,'4. Material Balance Activities'!$C$478:$C$608,'4. Material Balance Activities'!$G$478:$G$608,NA,0,1)-_xlfn.XLOOKUP(B2790,'4. Material Balance Activities'!$C$478:$C$608,'4. Material Balance Activities'!$M$478:$M$608,NA,0,1))*G2790)*(1-F2790)</f>
        <v>8.3496000000000001E-2</v>
      </c>
      <c r="J2790" s="105" t="s">
        <v>214</v>
      </c>
      <c r="K2790" s="83" t="s">
        <v>214</v>
      </c>
      <c r="L2790" s="102" cm="1">
        <f t="array" ref="L2790">((_xlfn.XLOOKUP(B2790,'4. Material Balance Activities'!$C$478:$C$608,'4. Material Balance Activities'!$J$478:$J$608,NA,0,1)-_xlfn.XLOOKUP(B2790,'4. Material Balance Activities'!$C$478:$C$608,'4. Material Balance Activities'!$P$478:$P$608,NA,0,1))*G2790)*(1-F2790)</f>
        <v>3.3667741935483874E-4</v>
      </c>
      <c r="M2790" s="105" t="s">
        <v>214</v>
      </c>
      <c r="N2790" s="83" t="s">
        <v>214</v>
      </c>
    </row>
    <row r="2791" spans="1:14" x14ac:dyDescent="0.25">
      <c r="A2791" s="79" t="s">
        <v>406</v>
      </c>
      <c r="B2791" s="133" t="s">
        <v>307</v>
      </c>
      <c r="C2791" s="137" t="s">
        <v>428</v>
      </c>
      <c r="D2791" s="81" t="str">
        <f>IFERROR(IF(C2791="No CAS","",INDEX('DEQ Pollutant List'!$C$7:$C$611,MATCH('5. Pollutant Emissions - MB'!C2791,'DEQ Pollutant List'!$B$7:$B$611,0))),"")</f>
        <v>Isopropylbenzene (cumene)</v>
      </c>
      <c r="E2791" s="115"/>
      <c r="F2791" s="138">
        <v>0</v>
      </c>
      <c r="G2791" s="139">
        <v>1E-3</v>
      </c>
      <c r="H2791" s="104"/>
      <c r="I2791" s="102" cm="1">
        <f t="array" ref="I2791">((_xlfn.XLOOKUP(B2791,'4. Material Balance Activities'!$C$478:$C$608,'4. Material Balance Activities'!$G$478:$G$608,NA,0,1)-_xlfn.XLOOKUP(B2791,'4. Material Balance Activities'!$C$478:$C$608,'4. Material Balance Activities'!$M$478:$M$608,NA,0,1))*G2791)*(1-F2791)</f>
        <v>2.7832000000000003E-2</v>
      </c>
      <c r="J2791" s="105" t="s">
        <v>214</v>
      </c>
      <c r="K2791" s="83" t="s">
        <v>214</v>
      </c>
      <c r="L2791" s="102" cm="1">
        <f t="array" ref="L2791">((_xlfn.XLOOKUP(B2791,'4. Material Balance Activities'!$C$478:$C$608,'4. Material Balance Activities'!$J$478:$J$608,NA,0,1)-_xlfn.XLOOKUP(B2791,'4. Material Balance Activities'!$C$478:$C$608,'4. Material Balance Activities'!$P$478:$P$608,NA,0,1))*G2791)*(1-F2791)</f>
        <v>1.1222580645161292E-4</v>
      </c>
      <c r="M2791" s="105" t="s">
        <v>214</v>
      </c>
      <c r="N2791" s="83" t="s">
        <v>214</v>
      </c>
    </row>
    <row r="2792" spans="1:14" x14ac:dyDescent="0.25">
      <c r="A2792" s="79" t="s">
        <v>406</v>
      </c>
      <c r="B2792" s="133" t="s">
        <v>307</v>
      </c>
      <c r="C2792" s="137" t="s">
        <v>430</v>
      </c>
      <c r="D2792" s="81" t="str">
        <f>IFERROR(IF(C2792="No CAS","",INDEX('DEQ Pollutant List'!$C$7:$C$611,MATCH('5. Pollutant Emissions - MB'!C2792,'DEQ Pollutant List'!$B$7:$B$611,0))),"")</f>
        <v>n-Butyl alcohol</v>
      </c>
      <c r="E2792" s="115"/>
      <c r="F2792" s="138">
        <v>0</v>
      </c>
      <c r="G2792" s="139">
        <v>0.06</v>
      </c>
      <c r="H2792" s="104"/>
      <c r="I2792" s="102" cm="1">
        <f t="array" ref="I2792">((_xlfn.XLOOKUP(B2792,'4. Material Balance Activities'!$C$478:$C$608,'4. Material Balance Activities'!$G$478:$G$608,NA,0,1)-_xlfn.XLOOKUP(B2792,'4. Material Balance Activities'!$C$478:$C$608,'4. Material Balance Activities'!$M$478:$M$608,NA,0,1))*G2792)*(1-F2792)</f>
        <v>1.6699200000000001</v>
      </c>
      <c r="J2792" s="105" t="s">
        <v>214</v>
      </c>
      <c r="K2792" s="83" t="s">
        <v>214</v>
      </c>
      <c r="L2792" s="102" cm="1">
        <f t="array" ref="L2792">((_xlfn.XLOOKUP(B2792,'4. Material Balance Activities'!$C$478:$C$608,'4. Material Balance Activities'!$J$478:$J$608,NA,0,1)-_xlfn.XLOOKUP(B2792,'4. Material Balance Activities'!$C$478:$C$608,'4. Material Balance Activities'!$P$478:$P$608,NA,0,1))*G2792)*(1-F2792)</f>
        <v>6.7335483870967746E-3</v>
      </c>
      <c r="M2792" s="105" t="s">
        <v>214</v>
      </c>
      <c r="N2792" s="83" t="s">
        <v>214</v>
      </c>
    </row>
    <row r="2793" spans="1:14" x14ac:dyDescent="0.25">
      <c r="A2793" s="79" t="s">
        <v>406</v>
      </c>
      <c r="B2793" s="133" t="s">
        <v>308</v>
      </c>
      <c r="C2793" s="137" t="s">
        <v>156</v>
      </c>
      <c r="D2793" s="81" t="str">
        <f>IFERROR(IF(C2793="No CAS","",INDEX('DEQ Pollutant List'!$C$7:$C$611,MATCH('5. Pollutant Emissions - MB'!C2793,'DEQ Pollutant List'!$B$7:$B$611,0))),"")</f>
        <v>Formaldehyde</v>
      </c>
      <c r="E2793" s="115"/>
      <c r="F2793" s="138">
        <v>0</v>
      </c>
      <c r="G2793" s="139">
        <v>1E-3</v>
      </c>
      <c r="H2793" s="104"/>
      <c r="I2793" s="102" cm="1">
        <f t="array" ref="I2793">((_xlfn.XLOOKUP(B2793,'4. Material Balance Activities'!$C$478:$C$608,'4. Material Balance Activities'!$G$478:$G$608,NA,0,1)-_xlfn.XLOOKUP(B2793,'4. Material Balance Activities'!$C$478:$C$608,'4. Material Balance Activities'!$M$478:$M$608,NA,0,1))*G2793)*(1-F2793)</f>
        <v>5.7096899999999999E-2</v>
      </c>
      <c r="J2793" s="105" t="s">
        <v>214</v>
      </c>
      <c r="K2793" s="83" t="s">
        <v>214</v>
      </c>
      <c r="L2793" s="102" cm="1">
        <f t="array" ref="L2793">((_xlfn.XLOOKUP(B2793,'4. Material Balance Activities'!$C$478:$C$608,'4. Material Balance Activities'!$J$478:$J$608,NA,0,1)-_xlfn.XLOOKUP(B2793,'4. Material Balance Activities'!$C$478:$C$608,'4. Material Balance Activities'!$P$478:$P$608,NA,0,1))*G2793)*(1-F2793)</f>
        <v>2.3022943548387095E-4</v>
      </c>
      <c r="M2793" s="105" t="s">
        <v>214</v>
      </c>
      <c r="N2793" s="83" t="s">
        <v>214</v>
      </c>
    </row>
    <row r="2794" spans="1:14" x14ac:dyDescent="0.25">
      <c r="A2794" s="79" t="s">
        <v>406</v>
      </c>
      <c r="B2794" s="133" t="s">
        <v>308</v>
      </c>
      <c r="C2794" s="137" t="s">
        <v>431</v>
      </c>
      <c r="D2794" s="81" t="str">
        <f>IFERROR(IF(C2794="No CAS","",INDEX('DEQ Pollutant List'!$C$7:$C$611,MATCH('5. Pollutant Emissions - MB'!C2794,'DEQ Pollutant List'!$B$7:$B$611,0))),"")</f>
        <v>1,2,4-Trimethylbenzene</v>
      </c>
      <c r="E2794" s="115"/>
      <c r="F2794" s="138">
        <v>0</v>
      </c>
      <c r="G2794" s="139">
        <v>0.01</v>
      </c>
      <c r="H2794" s="104"/>
      <c r="I2794" s="102" cm="1">
        <f t="array" ref="I2794">((_xlfn.XLOOKUP(B2794,'4. Material Balance Activities'!$C$478:$C$608,'4. Material Balance Activities'!$G$478:$G$608,NA,0,1)-_xlfn.XLOOKUP(B2794,'4. Material Balance Activities'!$C$478:$C$608,'4. Material Balance Activities'!$M$478:$M$608,NA,0,1))*G2794)*(1-F2794)</f>
        <v>0.57096899999999995</v>
      </c>
      <c r="J2794" s="105" t="s">
        <v>214</v>
      </c>
      <c r="K2794" s="83" t="s">
        <v>214</v>
      </c>
      <c r="L2794" s="102" cm="1">
        <f t="array" ref="L2794">((_xlfn.XLOOKUP(B2794,'4. Material Balance Activities'!$C$478:$C$608,'4. Material Balance Activities'!$J$478:$J$608,NA,0,1)-_xlfn.XLOOKUP(B2794,'4. Material Balance Activities'!$C$478:$C$608,'4. Material Balance Activities'!$P$478:$P$608,NA,0,1))*G2794)*(1-F2794)</f>
        <v>2.3022943548387095E-3</v>
      </c>
      <c r="M2794" s="105" t="s">
        <v>214</v>
      </c>
      <c r="N2794" s="83" t="s">
        <v>214</v>
      </c>
    </row>
    <row r="2795" spans="1:14" x14ac:dyDescent="0.25">
      <c r="A2795" s="79" t="s">
        <v>406</v>
      </c>
      <c r="B2795" s="133" t="s">
        <v>308</v>
      </c>
      <c r="C2795" s="137" t="s">
        <v>437</v>
      </c>
      <c r="D2795" s="81" t="str">
        <f>IFERROR(IF(C2795="No CAS","",INDEX('DEQ Pollutant List'!$C$7:$C$611,MATCH('5. Pollutant Emissions - MB'!C2795,'DEQ Pollutant List'!$B$7:$B$611,0))),"")</f>
        <v>1,3,5-Trimethylbenzene</v>
      </c>
      <c r="E2795" s="115"/>
      <c r="F2795" s="138">
        <v>0</v>
      </c>
      <c r="G2795" s="139">
        <v>0.01</v>
      </c>
      <c r="H2795" s="104"/>
      <c r="I2795" s="102" cm="1">
        <f t="array" ref="I2795">((_xlfn.XLOOKUP(B2795,'4. Material Balance Activities'!$C$478:$C$608,'4. Material Balance Activities'!$G$478:$G$608,NA,0,1)-_xlfn.XLOOKUP(B2795,'4. Material Balance Activities'!$C$478:$C$608,'4. Material Balance Activities'!$M$478:$M$608,NA,0,1))*G2795)*(1-F2795)</f>
        <v>0.57096899999999995</v>
      </c>
      <c r="J2795" s="105" t="s">
        <v>214</v>
      </c>
      <c r="K2795" s="83" t="s">
        <v>214</v>
      </c>
      <c r="L2795" s="102" cm="1">
        <f t="array" ref="L2795">((_xlfn.XLOOKUP(B2795,'4. Material Balance Activities'!$C$478:$C$608,'4. Material Balance Activities'!$J$478:$J$608,NA,0,1)-_xlfn.XLOOKUP(B2795,'4. Material Balance Activities'!$C$478:$C$608,'4. Material Balance Activities'!$P$478:$P$608,NA,0,1))*G2795)*(1-F2795)</f>
        <v>2.3022943548387095E-3</v>
      </c>
      <c r="M2795" s="105" t="s">
        <v>214</v>
      </c>
      <c r="N2795" s="83" t="s">
        <v>214</v>
      </c>
    </row>
    <row r="2796" spans="1:14" x14ac:dyDescent="0.25">
      <c r="A2796" s="79" t="s">
        <v>406</v>
      </c>
      <c r="B2796" s="133" t="s">
        <v>308</v>
      </c>
      <c r="C2796" s="137" t="s">
        <v>436</v>
      </c>
      <c r="D2796" s="81" t="str">
        <f>IFERROR(IF(C2796="No CAS","",INDEX('DEQ Pollutant List'!$C$7:$C$611,MATCH('5. Pollutant Emissions - MB'!C2796,'DEQ Pollutant List'!$B$7:$B$611,0))),"")</f>
        <v>1,2,3-Trimethylbenzene</v>
      </c>
      <c r="E2796" s="115"/>
      <c r="F2796" s="138">
        <v>0</v>
      </c>
      <c r="G2796" s="139">
        <v>3.0000000000000001E-3</v>
      </c>
      <c r="H2796" s="104"/>
      <c r="I2796" s="102" cm="1">
        <f t="array" ref="I2796">((_xlfn.XLOOKUP(B2796,'4. Material Balance Activities'!$C$478:$C$608,'4. Material Balance Activities'!$G$478:$G$608,NA,0,1)-_xlfn.XLOOKUP(B2796,'4. Material Balance Activities'!$C$478:$C$608,'4. Material Balance Activities'!$M$478:$M$608,NA,0,1))*G2796)*(1-F2796)</f>
        <v>0.17129069999999999</v>
      </c>
      <c r="J2796" s="105" t="s">
        <v>214</v>
      </c>
      <c r="K2796" s="83" t="s">
        <v>214</v>
      </c>
      <c r="L2796" s="102" cm="1">
        <f t="array" ref="L2796">((_xlfn.XLOOKUP(B2796,'4. Material Balance Activities'!$C$478:$C$608,'4. Material Balance Activities'!$J$478:$J$608,NA,0,1)-_xlfn.XLOOKUP(B2796,'4. Material Balance Activities'!$C$478:$C$608,'4. Material Balance Activities'!$P$478:$P$608,NA,0,1))*G2796)*(1-F2796)</f>
        <v>6.9068830645161285E-4</v>
      </c>
      <c r="M2796" s="105" t="s">
        <v>214</v>
      </c>
      <c r="N2796" s="83" t="s">
        <v>214</v>
      </c>
    </row>
    <row r="2797" spans="1:14" x14ac:dyDescent="0.25">
      <c r="A2797" s="79" t="s">
        <v>406</v>
      </c>
      <c r="B2797" s="133" t="s">
        <v>308</v>
      </c>
      <c r="C2797" s="137" t="s">
        <v>191</v>
      </c>
      <c r="D2797" s="81" t="str">
        <f>IFERROR(IF(C2797="No CAS","",INDEX('DEQ Pollutant List'!$C$7:$C$611,MATCH('5. Pollutant Emissions - MB'!C2797,'DEQ Pollutant List'!$B$7:$B$611,0))),"")</f>
        <v>Xylene (mixture), including m-xylene, o-xylene, p-xylene</v>
      </c>
      <c r="E2797" s="115"/>
      <c r="F2797" s="138">
        <v>0</v>
      </c>
      <c r="G2797" s="139">
        <v>0.02</v>
      </c>
      <c r="H2797" s="104"/>
      <c r="I2797" s="102" cm="1">
        <f t="array" ref="I2797">((_xlfn.XLOOKUP(B2797,'4. Material Balance Activities'!$C$478:$C$608,'4. Material Balance Activities'!$G$478:$G$608,NA,0,1)-_xlfn.XLOOKUP(B2797,'4. Material Balance Activities'!$C$478:$C$608,'4. Material Balance Activities'!$M$478:$M$608,NA,0,1))*G2797)*(1-F2797)</f>
        <v>1.1419379999999999</v>
      </c>
      <c r="J2797" s="105" t="s">
        <v>214</v>
      </c>
      <c r="K2797" s="83" t="s">
        <v>214</v>
      </c>
      <c r="L2797" s="102" cm="1">
        <f t="array" ref="L2797">((_xlfn.XLOOKUP(B2797,'4. Material Balance Activities'!$C$478:$C$608,'4. Material Balance Activities'!$J$478:$J$608,NA,0,1)-_xlfn.XLOOKUP(B2797,'4. Material Balance Activities'!$C$478:$C$608,'4. Material Balance Activities'!$P$478:$P$608,NA,0,1))*G2797)*(1-F2797)</f>
        <v>4.604588709677419E-3</v>
      </c>
      <c r="M2797" s="105" t="s">
        <v>214</v>
      </c>
      <c r="N2797" s="83" t="s">
        <v>214</v>
      </c>
    </row>
    <row r="2798" spans="1:14" x14ac:dyDescent="0.25">
      <c r="A2798" s="79" t="s">
        <v>406</v>
      </c>
      <c r="B2798" s="133" t="s">
        <v>308</v>
      </c>
      <c r="C2798" s="137" t="s">
        <v>181</v>
      </c>
      <c r="D2798" s="81" t="str">
        <f>IFERROR(IF(C2798="No CAS","",INDEX('DEQ Pollutant List'!$C$7:$C$611,MATCH('5. Pollutant Emissions - MB'!C2798,'DEQ Pollutant List'!$B$7:$B$611,0))),"")</f>
        <v>Ethyl benzene</v>
      </c>
      <c r="E2798" s="115"/>
      <c r="F2798" s="138">
        <v>0</v>
      </c>
      <c r="G2798" s="139">
        <v>3.0000000000000001E-3</v>
      </c>
      <c r="H2798" s="104"/>
      <c r="I2798" s="102" cm="1">
        <f t="array" ref="I2798">((_xlfn.XLOOKUP(B2798,'4. Material Balance Activities'!$C$478:$C$608,'4. Material Balance Activities'!$G$478:$G$608,NA,0,1)-_xlfn.XLOOKUP(B2798,'4. Material Balance Activities'!$C$478:$C$608,'4. Material Balance Activities'!$M$478:$M$608,NA,0,1))*G2798)*(1-F2798)</f>
        <v>0.17129069999999999</v>
      </c>
      <c r="J2798" s="105" t="s">
        <v>214</v>
      </c>
      <c r="K2798" s="83" t="s">
        <v>214</v>
      </c>
      <c r="L2798" s="102" cm="1">
        <f t="array" ref="L2798">((_xlfn.XLOOKUP(B2798,'4. Material Balance Activities'!$C$478:$C$608,'4. Material Balance Activities'!$J$478:$J$608,NA,0,1)-_xlfn.XLOOKUP(B2798,'4. Material Balance Activities'!$C$478:$C$608,'4. Material Balance Activities'!$P$478:$P$608,NA,0,1))*G2798)*(1-F2798)</f>
        <v>6.9068830645161285E-4</v>
      </c>
      <c r="M2798" s="105" t="s">
        <v>214</v>
      </c>
      <c r="N2798" s="83" t="s">
        <v>214</v>
      </c>
    </row>
    <row r="2799" spans="1:14" x14ac:dyDescent="0.25">
      <c r="A2799" s="79" t="s">
        <v>406</v>
      </c>
      <c r="B2799" s="133" t="s">
        <v>308</v>
      </c>
      <c r="C2799" s="137" t="s">
        <v>428</v>
      </c>
      <c r="D2799" s="81" t="str">
        <f>IFERROR(IF(C2799="No CAS","",INDEX('DEQ Pollutant List'!$C$7:$C$611,MATCH('5. Pollutant Emissions - MB'!C2799,'DEQ Pollutant List'!$B$7:$B$611,0))),"")</f>
        <v>Isopropylbenzene (cumene)</v>
      </c>
      <c r="E2799" s="115"/>
      <c r="F2799" s="138">
        <v>0</v>
      </c>
      <c r="G2799" s="139">
        <v>1E-3</v>
      </c>
      <c r="H2799" s="104"/>
      <c r="I2799" s="102" cm="1">
        <f t="array" ref="I2799">((_xlfn.XLOOKUP(B2799,'4. Material Balance Activities'!$C$478:$C$608,'4. Material Balance Activities'!$G$478:$G$608,NA,0,1)-_xlfn.XLOOKUP(B2799,'4. Material Balance Activities'!$C$478:$C$608,'4. Material Balance Activities'!$M$478:$M$608,NA,0,1))*G2799)*(1-F2799)</f>
        <v>5.7096899999999999E-2</v>
      </c>
      <c r="J2799" s="105" t="s">
        <v>214</v>
      </c>
      <c r="K2799" s="83" t="s">
        <v>214</v>
      </c>
      <c r="L2799" s="102" cm="1">
        <f t="array" ref="L2799">((_xlfn.XLOOKUP(B2799,'4. Material Balance Activities'!$C$478:$C$608,'4. Material Balance Activities'!$J$478:$J$608,NA,0,1)-_xlfn.XLOOKUP(B2799,'4. Material Balance Activities'!$C$478:$C$608,'4. Material Balance Activities'!$P$478:$P$608,NA,0,1))*G2799)*(1-F2799)</f>
        <v>2.3022943548387095E-4</v>
      </c>
      <c r="M2799" s="105" t="s">
        <v>214</v>
      </c>
      <c r="N2799" s="83" t="s">
        <v>214</v>
      </c>
    </row>
    <row r="2800" spans="1:14" x14ac:dyDescent="0.25">
      <c r="A2800" s="79" t="s">
        <v>406</v>
      </c>
      <c r="B2800" s="133" t="s">
        <v>308</v>
      </c>
      <c r="C2800" s="137" t="s">
        <v>430</v>
      </c>
      <c r="D2800" s="81" t="str">
        <f>IFERROR(IF(C2800="No CAS","",INDEX('DEQ Pollutant List'!$C$7:$C$611,MATCH('5. Pollutant Emissions - MB'!C2800,'DEQ Pollutant List'!$B$7:$B$611,0))),"")</f>
        <v>n-Butyl alcohol</v>
      </c>
      <c r="E2800" s="115"/>
      <c r="F2800" s="138">
        <v>0</v>
      </c>
      <c r="G2800" s="139">
        <v>0.06</v>
      </c>
      <c r="H2800" s="104"/>
      <c r="I2800" s="102" cm="1">
        <f t="array" ref="I2800">((_xlfn.XLOOKUP(B2800,'4. Material Balance Activities'!$C$478:$C$608,'4. Material Balance Activities'!$G$478:$G$608,NA,0,1)-_xlfn.XLOOKUP(B2800,'4. Material Balance Activities'!$C$478:$C$608,'4. Material Balance Activities'!$M$478:$M$608,NA,0,1))*G2800)*(1-F2800)</f>
        <v>3.4258139999999999</v>
      </c>
      <c r="J2800" s="105" t="s">
        <v>214</v>
      </c>
      <c r="K2800" s="83" t="s">
        <v>214</v>
      </c>
      <c r="L2800" s="102" cm="1">
        <f t="array" ref="L2800">((_xlfn.XLOOKUP(B2800,'4. Material Balance Activities'!$C$478:$C$608,'4. Material Balance Activities'!$J$478:$J$608,NA,0,1)-_xlfn.XLOOKUP(B2800,'4. Material Balance Activities'!$C$478:$C$608,'4. Material Balance Activities'!$P$478:$P$608,NA,0,1))*G2800)*(1-F2800)</f>
        <v>1.3813766129032257E-2</v>
      </c>
      <c r="M2800" s="105" t="s">
        <v>214</v>
      </c>
      <c r="N2800" s="83" t="s">
        <v>214</v>
      </c>
    </row>
    <row r="2801" spans="1:14" x14ac:dyDescent="0.25">
      <c r="A2801" s="79" t="s">
        <v>406</v>
      </c>
      <c r="B2801" s="133" t="s">
        <v>308</v>
      </c>
      <c r="C2801" s="137" t="s">
        <v>432</v>
      </c>
      <c r="D2801" s="81" t="str">
        <f>IFERROR(IF(C2801="No CAS","",INDEX('DEQ Pollutant List'!$C$7:$C$611,MATCH('5. Pollutant Emissions - MB'!C2801,'DEQ Pollutant List'!$B$7:$B$611,0))),"")</f>
        <v>Propylene glycol monomethyl ether acetate</v>
      </c>
      <c r="E2801" s="115"/>
      <c r="F2801" s="138">
        <v>0</v>
      </c>
      <c r="G2801" s="139">
        <v>0.01</v>
      </c>
      <c r="H2801" s="104"/>
      <c r="I2801" s="102" cm="1">
        <f t="array" ref="I2801">((_xlfn.XLOOKUP(B2801,'4. Material Balance Activities'!$C$478:$C$608,'4. Material Balance Activities'!$G$478:$G$608,NA,0,1)-_xlfn.XLOOKUP(B2801,'4. Material Balance Activities'!$C$478:$C$608,'4. Material Balance Activities'!$M$478:$M$608,NA,0,1))*G2801)*(1-F2801)</f>
        <v>0.57096899999999995</v>
      </c>
      <c r="J2801" s="105" t="s">
        <v>214</v>
      </c>
      <c r="K2801" s="83" t="s">
        <v>214</v>
      </c>
      <c r="L2801" s="102" cm="1">
        <f t="array" ref="L2801">((_xlfn.XLOOKUP(B2801,'4. Material Balance Activities'!$C$478:$C$608,'4. Material Balance Activities'!$J$478:$J$608,NA,0,1)-_xlfn.XLOOKUP(B2801,'4. Material Balance Activities'!$C$478:$C$608,'4. Material Balance Activities'!$P$478:$P$608,NA,0,1))*G2801)*(1-F2801)</f>
        <v>2.3022943548387095E-3</v>
      </c>
      <c r="M2801" s="105" t="s">
        <v>214</v>
      </c>
      <c r="N2801" s="83" t="s">
        <v>214</v>
      </c>
    </row>
    <row r="2802" spans="1:14" x14ac:dyDescent="0.25">
      <c r="A2802" s="79" t="s">
        <v>406</v>
      </c>
      <c r="B2802" s="133" t="s">
        <v>309</v>
      </c>
      <c r="C2802" s="137" t="s">
        <v>156</v>
      </c>
      <c r="D2802" s="81" t="str">
        <f>IFERROR(IF(C2802="No CAS","",INDEX('DEQ Pollutant List'!$C$7:$C$611,MATCH('5. Pollutant Emissions - MB'!C2802,'DEQ Pollutant List'!$B$7:$B$611,0))),"")</f>
        <v>Formaldehyde</v>
      </c>
      <c r="E2802" s="115"/>
      <c r="F2802" s="138">
        <v>0</v>
      </c>
      <c r="G2802" s="139">
        <v>1E-3</v>
      </c>
      <c r="H2802" s="104"/>
      <c r="I2802" s="102" cm="1">
        <f t="array" ref="I2802">((_xlfn.XLOOKUP(B2802,'4. Material Balance Activities'!$C$478:$C$608,'4. Material Balance Activities'!$G$478:$G$608,NA,0,1)-_xlfn.XLOOKUP(B2802,'4. Material Balance Activities'!$C$478:$C$608,'4. Material Balance Activities'!$M$478:$M$608,NA,0,1))*G2802)*(1-F2802)</f>
        <v>3.8366700000000004E-2</v>
      </c>
      <c r="J2802" s="105" t="s">
        <v>214</v>
      </c>
      <c r="K2802" s="83" t="s">
        <v>214</v>
      </c>
      <c r="L2802" s="102" cm="1">
        <f t="array" ref="L2802">((_xlfn.XLOOKUP(B2802,'4. Material Balance Activities'!$C$478:$C$608,'4. Material Balance Activities'!$J$478:$J$608,NA,0,1)-_xlfn.XLOOKUP(B2802,'4. Material Balance Activities'!$C$478:$C$608,'4. Material Balance Activities'!$P$478:$P$608,NA,0,1))*G2802)*(1-F2802)</f>
        <v>1.5470443548387097E-4</v>
      </c>
      <c r="M2802" s="105" t="s">
        <v>214</v>
      </c>
      <c r="N2802" s="83" t="s">
        <v>214</v>
      </c>
    </row>
    <row r="2803" spans="1:14" x14ac:dyDescent="0.25">
      <c r="A2803" s="79" t="s">
        <v>406</v>
      </c>
      <c r="B2803" s="133" t="s">
        <v>309</v>
      </c>
      <c r="C2803" s="137" t="s">
        <v>431</v>
      </c>
      <c r="D2803" s="81" t="str">
        <f>IFERROR(IF(C2803="No CAS","",INDEX('DEQ Pollutant List'!$C$7:$C$611,MATCH('5. Pollutant Emissions - MB'!C2803,'DEQ Pollutant List'!$B$7:$B$611,0))),"")</f>
        <v>1,2,4-Trimethylbenzene</v>
      </c>
      <c r="E2803" s="115"/>
      <c r="F2803" s="138">
        <v>0</v>
      </c>
      <c r="G2803" s="139">
        <v>0.01</v>
      </c>
      <c r="H2803" s="104"/>
      <c r="I2803" s="102" cm="1">
        <f t="array" ref="I2803">((_xlfn.XLOOKUP(B2803,'4. Material Balance Activities'!$C$478:$C$608,'4. Material Balance Activities'!$G$478:$G$608,NA,0,1)-_xlfn.XLOOKUP(B2803,'4. Material Balance Activities'!$C$478:$C$608,'4. Material Balance Activities'!$M$478:$M$608,NA,0,1))*G2803)*(1-F2803)</f>
        <v>0.38366700000000004</v>
      </c>
      <c r="J2803" s="105" t="s">
        <v>214</v>
      </c>
      <c r="K2803" s="83" t="s">
        <v>214</v>
      </c>
      <c r="L2803" s="102" cm="1">
        <f t="array" ref="L2803">((_xlfn.XLOOKUP(B2803,'4. Material Balance Activities'!$C$478:$C$608,'4. Material Balance Activities'!$J$478:$J$608,NA,0,1)-_xlfn.XLOOKUP(B2803,'4. Material Balance Activities'!$C$478:$C$608,'4. Material Balance Activities'!$P$478:$P$608,NA,0,1))*G2803)*(1-F2803)</f>
        <v>1.5470443548387097E-3</v>
      </c>
      <c r="M2803" s="105" t="s">
        <v>214</v>
      </c>
      <c r="N2803" s="83" t="s">
        <v>214</v>
      </c>
    </row>
    <row r="2804" spans="1:14" x14ac:dyDescent="0.25">
      <c r="A2804" s="79" t="s">
        <v>406</v>
      </c>
      <c r="B2804" s="133" t="s">
        <v>309</v>
      </c>
      <c r="C2804" s="137" t="s">
        <v>437</v>
      </c>
      <c r="D2804" s="81" t="str">
        <f>IFERROR(IF(C2804="No CAS","",INDEX('DEQ Pollutant List'!$C$7:$C$611,MATCH('5. Pollutant Emissions - MB'!C2804,'DEQ Pollutant List'!$B$7:$B$611,0))),"")</f>
        <v>1,3,5-Trimethylbenzene</v>
      </c>
      <c r="E2804" s="115"/>
      <c r="F2804" s="138">
        <v>0</v>
      </c>
      <c r="G2804" s="139">
        <v>0.01</v>
      </c>
      <c r="H2804" s="104"/>
      <c r="I2804" s="102" cm="1">
        <f t="array" ref="I2804">((_xlfn.XLOOKUP(B2804,'4. Material Balance Activities'!$C$478:$C$608,'4. Material Balance Activities'!$G$478:$G$608,NA,0,1)-_xlfn.XLOOKUP(B2804,'4. Material Balance Activities'!$C$478:$C$608,'4. Material Balance Activities'!$M$478:$M$608,NA,0,1))*G2804)*(1-F2804)</f>
        <v>0.38366700000000004</v>
      </c>
      <c r="J2804" s="105" t="s">
        <v>214</v>
      </c>
      <c r="K2804" s="83" t="s">
        <v>214</v>
      </c>
      <c r="L2804" s="102" cm="1">
        <f t="array" ref="L2804">((_xlfn.XLOOKUP(B2804,'4. Material Balance Activities'!$C$478:$C$608,'4. Material Balance Activities'!$J$478:$J$608,NA,0,1)-_xlfn.XLOOKUP(B2804,'4. Material Balance Activities'!$C$478:$C$608,'4. Material Balance Activities'!$P$478:$P$608,NA,0,1))*G2804)*(1-F2804)</f>
        <v>1.5470443548387097E-3</v>
      </c>
      <c r="M2804" s="105" t="s">
        <v>214</v>
      </c>
      <c r="N2804" s="83" t="s">
        <v>214</v>
      </c>
    </row>
    <row r="2805" spans="1:14" x14ac:dyDescent="0.25">
      <c r="A2805" s="79" t="s">
        <v>406</v>
      </c>
      <c r="B2805" s="133" t="s">
        <v>309</v>
      </c>
      <c r="C2805" s="137" t="s">
        <v>436</v>
      </c>
      <c r="D2805" s="81" t="str">
        <f>IFERROR(IF(C2805="No CAS","",INDEX('DEQ Pollutant List'!$C$7:$C$611,MATCH('5. Pollutant Emissions - MB'!C2805,'DEQ Pollutant List'!$B$7:$B$611,0))),"")</f>
        <v>1,2,3-Trimethylbenzene</v>
      </c>
      <c r="E2805" s="115"/>
      <c r="F2805" s="138">
        <v>0</v>
      </c>
      <c r="G2805" s="139">
        <v>3.0000000000000001E-3</v>
      </c>
      <c r="H2805" s="104"/>
      <c r="I2805" s="102" cm="1">
        <f t="array" ref="I2805">((_xlfn.XLOOKUP(B2805,'4. Material Balance Activities'!$C$478:$C$608,'4. Material Balance Activities'!$G$478:$G$608,NA,0,1)-_xlfn.XLOOKUP(B2805,'4. Material Balance Activities'!$C$478:$C$608,'4. Material Balance Activities'!$M$478:$M$608,NA,0,1))*G2805)*(1-F2805)</f>
        <v>0.11510010000000001</v>
      </c>
      <c r="J2805" s="105" t="s">
        <v>214</v>
      </c>
      <c r="K2805" s="83" t="s">
        <v>214</v>
      </c>
      <c r="L2805" s="102" cm="1">
        <f t="array" ref="L2805">((_xlfn.XLOOKUP(B2805,'4. Material Balance Activities'!$C$478:$C$608,'4. Material Balance Activities'!$J$478:$J$608,NA,0,1)-_xlfn.XLOOKUP(B2805,'4. Material Balance Activities'!$C$478:$C$608,'4. Material Balance Activities'!$P$478:$P$608,NA,0,1))*G2805)*(1-F2805)</f>
        <v>4.6411330645161294E-4</v>
      </c>
      <c r="M2805" s="105" t="s">
        <v>214</v>
      </c>
      <c r="N2805" s="83" t="s">
        <v>214</v>
      </c>
    </row>
    <row r="2806" spans="1:14" x14ac:dyDescent="0.25">
      <c r="A2806" s="79" t="s">
        <v>406</v>
      </c>
      <c r="B2806" s="133" t="s">
        <v>309</v>
      </c>
      <c r="C2806" s="137" t="s">
        <v>191</v>
      </c>
      <c r="D2806" s="81" t="str">
        <f>IFERROR(IF(C2806="No CAS","",INDEX('DEQ Pollutant List'!$C$7:$C$611,MATCH('5. Pollutant Emissions - MB'!C2806,'DEQ Pollutant List'!$B$7:$B$611,0))),"")</f>
        <v>Xylene (mixture), including m-xylene, o-xylene, p-xylene</v>
      </c>
      <c r="E2806" s="115"/>
      <c r="F2806" s="138">
        <v>0</v>
      </c>
      <c r="G2806" s="139">
        <v>0.02</v>
      </c>
      <c r="H2806" s="104"/>
      <c r="I2806" s="102" cm="1">
        <f t="array" ref="I2806">((_xlfn.XLOOKUP(B2806,'4. Material Balance Activities'!$C$478:$C$608,'4. Material Balance Activities'!$G$478:$G$608,NA,0,1)-_xlfn.XLOOKUP(B2806,'4. Material Balance Activities'!$C$478:$C$608,'4. Material Balance Activities'!$M$478:$M$608,NA,0,1))*G2806)*(1-F2806)</f>
        <v>0.76733400000000007</v>
      </c>
      <c r="J2806" s="105" t="s">
        <v>214</v>
      </c>
      <c r="K2806" s="83" t="s">
        <v>214</v>
      </c>
      <c r="L2806" s="102" cm="1">
        <f t="array" ref="L2806">((_xlfn.XLOOKUP(B2806,'4. Material Balance Activities'!$C$478:$C$608,'4. Material Balance Activities'!$J$478:$J$608,NA,0,1)-_xlfn.XLOOKUP(B2806,'4. Material Balance Activities'!$C$478:$C$608,'4. Material Balance Activities'!$P$478:$P$608,NA,0,1))*G2806)*(1-F2806)</f>
        <v>3.0940887096774193E-3</v>
      </c>
      <c r="M2806" s="105" t="s">
        <v>214</v>
      </c>
      <c r="N2806" s="83" t="s">
        <v>214</v>
      </c>
    </row>
    <row r="2807" spans="1:14" x14ac:dyDescent="0.25">
      <c r="A2807" s="79" t="s">
        <v>406</v>
      </c>
      <c r="B2807" s="133" t="s">
        <v>309</v>
      </c>
      <c r="C2807" s="137" t="s">
        <v>181</v>
      </c>
      <c r="D2807" s="81" t="str">
        <f>IFERROR(IF(C2807="No CAS","",INDEX('DEQ Pollutant List'!$C$7:$C$611,MATCH('5. Pollutant Emissions - MB'!C2807,'DEQ Pollutant List'!$B$7:$B$611,0))),"")</f>
        <v>Ethyl benzene</v>
      </c>
      <c r="E2807" s="115"/>
      <c r="F2807" s="138">
        <v>0</v>
      </c>
      <c r="G2807" s="139">
        <v>3.0000000000000001E-3</v>
      </c>
      <c r="H2807" s="104"/>
      <c r="I2807" s="102" cm="1">
        <f t="array" ref="I2807">((_xlfn.XLOOKUP(B2807,'4. Material Balance Activities'!$C$478:$C$608,'4. Material Balance Activities'!$G$478:$G$608,NA,0,1)-_xlfn.XLOOKUP(B2807,'4. Material Balance Activities'!$C$478:$C$608,'4. Material Balance Activities'!$M$478:$M$608,NA,0,1))*G2807)*(1-F2807)</f>
        <v>0.11510010000000001</v>
      </c>
      <c r="J2807" s="105" t="s">
        <v>214</v>
      </c>
      <c r="K2807" s="83" t="s">
        <v>214</v>
      </c>
      <c r="L2807" s="102" cm="1">
        <f t="array" ref="L2807">((_xlfn.XLOOKUP(B2807,'4. Material Balance Activities'!$C$478:$C$608,'4. Material Balance Activities'!$J$478:$J$608,NA,0,1)-_xlfn.XLOOKUP(B2807,'4. Material Balance Activities'!$C$478:$C$608,'4. Material Balance Activities'!$P$478:$P$608,NA,0,1))*G2807)*(1-F2807)</f>
        <v>4.6411330645161294E-4</v>
      </c>
      <c r="M2807" s="105" t="s">
        <v>214</v>
      </c>
      <c r="N2807" s="83" t="s">
        <v>214</v>
      </c>
    </row>
    <row r="2808" spans="1:14" x14ac:dyDescent="0.25">
      <c r="A2808" s="79" t="s">
        <v>406</v>
      </c>
      <c r="B2808" s="133" t="s">
        <v>309</v>
      </c>
      <c r="C2808" s="137" t="s">
        <v>428</v>
      </c>
      <c r="D2808" s="81" t="str">
        <f>IFERROR(IF(C2808="No CAS","",INDEX('DEQ Pollutant List'!$C$7:$C$611,MATCH('5. Pollutant Emissions - MB'!C2808,'DEQ Pollutant List'!$B$7:$B$611,0))),"")</f>
        <v>Isopropylbenzene (cumene)</v>
      </c>
      <c r="E2808" s="115"/>
      <c r="F2808" s="138">
        <v>0</v>
      </c>
      <c r="G2808" s="139">
        <v>1E-3</v>
      </c>
      <c r="H2808" s="104"/>
      <c r="I2808" s="102" cm="1">
        <f t="array" ref="I2808">((_xlfn.XLOOKUP(B2808,'4. Material Balance Activities'!$C$478:$C$608,'4. Material Balance Activities'!$G$478:$G$608,NA,0,1)-_xlfn.XLOOKUP(B2808,'4. Material Balance Activities'!$C$478:$C$608,'4. Material Balance Activities'!$M$478:$M$608,NA,0,1))*G2808)*(1-F2808)</f>
        <v>3.8366700000000004E-2</v>
      </c>
      <c r="J2808" s="105" t="s">
        <v>214</v>
      </c>
      <c r="K2808" s="83" t="s">
        <v>214</v>
      </c>
      <c r="L2808" s="102" cm="1">
        <f t="array" ref="L2808">((_xlfn.XLOOKUP(B2808,'4. Material Balance Activities'!$C$478:$C$608,'4. Material Balance Activities'!$J$478:$J$608,NA,0,1)-_xlfn.XLOOKUP(B2808,'4. Material Balance Activities'!$C$478:$C$608,'4. Material Balance Activities'!$P$478:$P$608,NA,0,1))*G2808)*(1-F2808)</f>
        <v>1.5470443548387097E-4</v>
      </c>
      <c r="M2808" s="105" t="s">
        <v>214</v>
      </c>
      <c r="N2808" s="83" t="s">
        <v>214</v>
      </c>
    </row>
    <row r="2809" spans="1:14" x14ac:dyDescent="0.25">
      <c r="A2809" s="79" t="s">
        <v>406</v>
      </c>
      <c r="B2809" s="133" t="s">
        <v>309</v>
      </c>
      <c r="C2809" s="137" t="s">
        <v>430</v>
      </c>
      <c r="D2809" s="81" t="str">
        <f>IFERROR(IF(C2809="No CAS","",INDEX('DEQ Pollutant List'!$C$7:$C$611,MATCH('5. Pollutant Emissions - MB'!C2809,'DEQ Pollutant List'!$B$7:$B$611,0))),"")</f>
        <v>n-Butyl alcohol</v>
      </c>
      <c r="E2809" s="115"/>
      <c r="F2809" s="138">
        <v>0</v>
      </c>
      <c r="G2809" s="139">
        <v>0.06</v>
      </c>
      <c r="H2809" s="104"/>
      <c r="I2809" s="102" cm="1">
        <f t="array" ref="I2809">((_xlfn.XLOOKUP(B2809,'4. Material Balance Activities'!$C$478:$C$608,'4. Material Balance Activities'!$G$478:$G$608,NA,0,1)-_xlfn.XLOOKUP(B2809,'4. Material Balance Activities'!$C$478:$C$608,'4. Material Balance Activities'!$M$478:$M$608,NA,0,1))*G2809)*(1-F2809)</f>
        <v>2.3020019999999999</v>
      </c>
      <c r="J2809" s="105" t="s">
        <v>214</v>
      </c>
      <c r="K2809" s="83" t="s">
        <v>214</v>
      </c>
      <c r="L2809" s="102" cm="1">
        <f t="array" ref="L2809">((_xlfn.XLOOKUP(B2809,'4. Material Balance Activities'!$C$478:$C$608,'4. Material Balance Activities'!$J$478:$J$608,NA,0,1)-_xlfn.XLOOKUP(B2809,'4. Material Balance Activities'!$C$478:$C$608,'4. Material Balance Activities'!$P$478:$P$608,NA,0,1))*G2809)*(1-F2809)</f>
        <v>9.2822661290322579E-3</v>
      </c>
      <c r="M2809" s="105" t="s">
        <v>214</v>
      </c>
      <c r="N2809" s="83" t="s">
        <v>214</v>
      </c>
    </row>
    <row r="2810" spans="1:14" x14ac:dyDescent="0.25">
      <c r="A2810" s="79" t="s">
        <v>406</v>
      </c>
      <c r="B2810" s="133" t="s">
        <v>309</v>
      </c>
      <c r="C2810" s="137" t="s">
        <v>432</v>
      </c>
      <c r="D2810" s="81" t="str">
        <f>IFERROR(IF(C2810="No CAS","",INDEX('DEQ Pollutant List'!$C$7:$C$611,MATCH('5. Pollutant Emissions - MB'!C2810,'DEQ Pollutant List'!$B$7:$B$611,0))),"")</f>
        <v>Propylene glycol monomethyl ether acetate</v>
      </c>
      <c r="E2810" s="115"/>
      <c r="F2810" s="138">
        <v>0</v>
      </c>
      <c r="G2810" s="139">
        <v>0.02</v>
      </c>
      <c r="H2810" s="104"/>
      <c r="I2810" s="102" cm="1">
        <f t="array" ref="I2810">((_xlfn.XLOOKUP(B2810,'4. Material Balance Activities'!$C$478:$C$608,'4. Material Balance Activities'!$G$478:$G$608,NA,0,1)-_xlfn.XLOOKUP(B2810,'4. Material Balance Activities'!$C$478:$C$608,'4. Material Balance Activities'!$M$478:$M$608,NA,0,1))*G2810)*(1-F2810)</f>
        <v>0.76733400000000007</v>
      </c>
      <c r="J2810" s="105" t="s">
        <v>214</v>
      </c>
      <c r="K2810" s="83" t="s">
        <v>214</v>
      </c>
      <c r="L2810" s="102" cm="1">
        <f t="array" ref="L2810">((_xlfn.XLOOKUP(B2810,'4. Material Balance Activities'!$C$478:$C$608,'4. Material Balance Activities'!$J$478:$J$608,NA,0,1)-_xlfn.XLOOKUP(B2810,'4. Material Balance Activities'!$C$478:$C$608,'4. Material Balance Activities'!$P$478:$P$608,NA,0,1))*G2810)*(1-F2810)</f>
        <v>3.0940887096774193E-3</v>
      </c>
      <c r="M2810" s="105" t="s">
        <v>214</v>
      </c>
      <c r="N2810" s="83" t="s">
        <v>214</v>
      </c>
    </row>
    <row r="2811" spans="1:14" x14ac:dyDescent="0.25">
      <c r="A2811" s="79" t="s">
        <v>406</v>
      </c>
      <c r="B2811" s="133" t="s">
        <v>310</v>
      </c>
      <c r="C2811" s="137" t="s">
        <v>181</v>
      </c>
      <c r="D2811" s="81" t="str">
        <f>IFERROR(IF(C2811="No CAS","",INDEX('DEQ Pollutant List'!$C$7:$C$611,MATCH('5. Pollutant Emissions - MB'!C2811,'DEQ Pollutant List'!$B$7:$B$611,0))),"")</f>
        <v>Ethyl benzene</v>
      </c>
      <c r="E2811" s="115"/>
      <c r="F2811" s="138">
        <v>0</v>
      </c>
      <c r="G2811" s="139">
        <v>1E-3</v>
      </c>
      <c r="H2811" s="104"/>
      <c r="I2811" s="102" cm="1">
        <f t="array" ref="I2811">((_xlfn.XLOOKUP(B2811,'4. Material Balance Activities'!$C$478:$C$608,'4. Material Balance Activities'!$G$478:$G$608,NA,0,1)-_xlfn.XLOOKUP(B2811,'4. Material Balance Activities'!$C$478:$C$608,'4. Material Balance Activities'!$M$478:$M$608,NA,0,1))*G2811)*(1-F2811)</f>
        <v>5.7106400000000002E-2</v>
      </c>
      <c r="J2811" s="105" t="s">
        <v>214</v>
      </c>
      <c r="K2811" s="83" t="s">
        <v>214</v>
      </c>
      <c r="L2811" s="102" cm="1">
        <f t="array" ref="L2811">((_xlfn.XLOOKUP(B2811,'4. Material Balance Activities'!$C$478:$C$608,'4. Material Balance Activities'!$J$478:$J$608,NA,0,1)-_xlfn.XLOOKUP(B2811,'4. Material Balance Activities'!$C$478:$C$608,'4. Material Balance Activities'!$P$478:$P$608,NA,0,1))*G2811)*(1-F2811)</f>
        <v>2.302677419354839E-4</v>
      </c>
      <c r="M2811" s="105" t="s">
        <v>214</v>
      </c>
      <c r="N2811" s="83" t="s">
        <v>214</v>
      </c>
    </row>
    <row r="2812" spans="1:14" x14ac:dyDescent="0.25">
      <c r="A2812" s="79" t="s">
        <v>406</v>
      </c>
      <c r="B2812" s="133" t="s">
        <v>310</v>
      </c>
      <c r="C2812" s="137" t="s">
        <v>191</v>
      </c>
      <c r="D2812" s="81" t="str">
        <f>IFERROR(IF(C2812="No CAS","",INDEX('DEQ Pollutant List'!$C$7:$C$611,MATCH('5. Pollutant Emissions - MB'!C2812,'DEQ Pollutant List'!$B$7:$B$611,0))),"")</f>
        <v>Xylene (mixture), including m-xylene, o-xylene, p-xylene</v>
      </c>
      <c r="E2812" s="115"/>
      <c r="F2812" s="138">
        <v>0</v>
      </c>
      <c r="G2812" s="139">
        <v>0.01</v>
      </c>
      <c r="H2812" s="104"/>
      <c r="I2812" s="102" cm="1">
        <f t="array" ref="I2812">((_xlfn.XLOOKUP(B2812,'4. Material Balance Activities'!$C$478:$C$608,'4. Material Balance Activities'!$G$478:$G$608,NA,0,1)-_xlfn.XLOOKUP(B2812,'4. Material Balance Activities'!$C$478:$C$608,'4. Material Balance Activities'!$M$478:$M$608,NA,0,1))*G2812)*(1-F2812)</f>
        <v>0.57106400000000002</v>
      </c>
      <c r="J2812" s="105" t="s">
        <v>214</v>
      </c>
      <c r="K2812" s="83" t="s">
        <v>214</v>
      </c>
      <c r="L2812" s="102" cm="1">
        <f t="array" ref="L2812">((_xlfn.XLOOKUP(B2812,'4. Material Balance Activities'!$C$478:$C$608,'4. Material Balance Activities'!$J$478:$J$608,NA,0,1)-_xlfn.XLOOKUP(B2812,'4. Material Balance Activities'!$C$478:$C$608,'4. Material Balance Activities'!$P$478:$P$608,NA,0,1))*G2812)*(1-F2812)</f>
        <v>2.302677419354839E-3</v>
      </c>
      <c r="M2812" s="105" t="s">
        <v>214</v>
      </c>
      <c r="N2812" s="83" t="s">
        <v>214</v>
      </c>
    </row>
    <row r="2813" spans="1:14" x14ac:dyDescent="0.25">
      <c r="A2813" s="79" t="s">
        <v>406</v>
      </c>
      <c r="B2813" s="133" t="s">
        <v>310</v>
      </c>
      <c r="C2813" s="137" t="s">
        <v>156</v>
      </c>
      <c r="D2813" s="81" t="str">
        <f>IFERROR(IF(C2813="No CAS","",INDEX('DEQ Pollutant List'!$C$7:$C$611,MATCH('5. Pollutant Emissions - MB'!C2813,'DEQ Pollutant List'!$B$7:$B$611,0))),"")</f>
        <v>Formaldehyde</v>
      </c>
      <c r="E2813" s="115"/>
      <c r="F2813" s="138">
        <v>0</v>
      </c>
      <c r="G2813" s="139">
        <v>1E-3</v>
      </c>
      <c r="H2813" s="104"/>
      <c r="I2813" s="102" cm="1">
        <f t="array" ref="I2813">((_xlfn.XLOOKUP(B2813,'4. Material Balance Activities'!$C$478:$C$608,'4. Material Balance Activities'!$G$478:$G$608,NA,0,1)-_xlfn.XLOOKUP(B2813,'4. Material Balance Activities'!$C$478:$C$608,'4. Material Balance Activities'!$M$478:$M$608,NA,0,1))*G2813)*(1-F2813)</f>
        <v>5.7106400000000002E-2</v>
      </c>
      <c r="J2813" s="105" t="s">
        <v>214</v>
      </c>
      <c r="K2813" s="83" t="s">
        <v>214</v>
      </c>
      <c r="L2813" s="102" cm="1">
        <f t="array" ref="L2813">((_xlfn.XLOOKUP(B2813,'4. Material Balance Activities'!$C$478:$C$608,'4. Material Balance Activities'!$J$478:$J$608,NA,0,1)-_xlfn.XLOOKUP(B2813,'4. Material Balance Activities'!$C$478:$C$608,'4. Material Balance Activities'!$P$478:$P$608,NA,0,1))*G2813)*(1-F2813)</f>
        <v>2.302677419354839E-4</v>
      </c>
      <c r="M2813" s="105" t="s">
        <v>214</v>
      </c>
      <c r="N2813" s="83" t="s">
        <v>214</v>
      </c>
    </row>
    <row r="2814" spans="1:14" x14ac:dyDescent="0.25">
      <c r="A2814" s="79" t="s">
        <v>406</v>
      </c>
      <c r="B2814" s="133" t="s">
        <v>310</v>
      </c>
      <c r="C2814" s="137" t="s">
        <v>431</v>
      </c>
      <c r="D2814" s="81" t="str">
        <f>IFERROR(IF(C2814="No CAS","",INDEX('DEQ Pollutant List'!$C$7:$C$611,MATCH('5. Pollutant Emissions - MB'!C2814,'DEQ Pollutant List'!$B$7:$B$611,0))),"")</f>
        <v>1,2,4-Trimethylbenzene</v>
      </c>
      <c r="E2814" s="115"/>
      <c r="F2814" s="138">
        <v>0</v>
      </c>
      <c r="G2814" s="139">
        <v>0.01</v>
      </c>
      <c r="H2814" s="104"/>
      <c r="I2814" s="102" cm="1">
        <f t="array" ref="I2814">((_xlfn.XLOOKUP(B2814,'4. Material Balance Activities'!$C$478:$C$608,'4. Material Balance Activities'!$G$478:$G$608,NA,0,1)-_xlfn.XLOOKUP(B2814,'4. Material Balance Activities'!$C$478:$C$608,'4. Material Balance Activities'!$M$478:$M$608,NA,0,1))*G2814)*(1-F2814)</f>
        <v>0.57106400000000002</v>
      </c>
      <c r="J2814" s="105" t="s">
        <v>214</v>
      </c>
      <c r="K2814" s="83" t="s">
        <v>214</v>
      </c>
      <c r="L2814" s="102" cm="1">
        <f t="array" ref="L2814">((_xlfn.XLOOKUP(B2814,'4. Material Balance Activities'!$C$478:$C$608,'4. Material Balance Activities'!$J$478:$J$608,NA,0,1)-_xlfn.XLOOKUP(B2814,'4. Material Balance Activities'!$C$478:$C$608,'4. Material Balance Activities'!$P$478:$P$608,NA,0,1))*G2814)*(1-F2814)</f>
        <v>2.302677419354839E-3</v>
      </c>
      <c r="M2814" s="105" t="s">
        <v>214</v>
      </c>
      <c r="N2814" s="83" t="s">
        <v>214</v>
      </c>
    </row>
    <row r="2815" spans="1:14" x14ac:dyDescent="0.25">
      <c r="A2815" s="79" t="s">
        <v>406</v>
      </c>
      <c r="B2815" s="133" t="s">
        <v>310</v>
      </c>
      <c r="C2815" s="137" t="s">
        <v>437</v>
      </c>
      <c r="D2815" s="81" t="str">
        <f>IFERROR(IF(C2815="No CAS","",INDEX('DEQ Pollutant List'!$C$7:$C$611,MATCH('5. Pollutant Emissions - MB'!C2815,'DEQ Pollutant List'!$B$7:$B$611,0))),"")</f>
        <v>1,3,5-Trimethylbenzene</v>
      </c>
      <c r="E2815" s="115"/>
      <c r="F2815" s="138">
        <v>0</v>
      </c>
      <c r="G2815" s="139">
        <v>0.01</v>
      </c>
      <c r="H2815" s="104"/>
      <c r="I2815" s="102" cm="1">
        <f t="array" ref="I2815">((_xlfn.XLOOKUP(B2815,'4. Material Balance Activities'!$C$478:$C$608,'4. Material Balance Activities'!$G$478:$G$608,NA,0,1)-_xlfn.XLOOKUP(B2815,'4. Material Balance Activities'!$C$478:$C$608,'4. Material Balance Activities'!$M$478:$M$608,NA,0,1))*G2815)*(1-F2815)</f>
        <v>0.57106400000000002</v>
      </c>
      <c r="J2815" s="105" t="s">
        <v>214</v>
      </c>
      <c r="K2815" s="83" t="s">
        <v>214</v>
      </c>
      <c r="L2815" s="102" cm="1">
        <f t="array" ref="L2815">((_xlfn.XLOOKUP(B2815,'4. Material Balance Activities'!$C$478:$C$608,'4. Material Balance Activities'!$J$478:$J$608,NA,0,1)-_xlfn.XLOOKUP(B2815,'4. Material Balance Activities'!$C$478:$C$608,'4. Material Balance Activities'!$P$478:$P$608,NA,0,1))*G2815)*(1-F2815)</f>
        <v>2.302677419354839E-3</v>
      </c>
      <c r="M2815" s="105" t="s">
        <v>214</v>
      </c>
      <c r="N2815" s="83" t="s">
        <v>214</v>
      </c>
    </row>
    <row r="2816" spans="1:14" x14ac:dyDescent="0.25">
      <c r="A2816" s="79" t="s">
        <v>406</v>
      </c>
      <c r="B2816" s="133" t="s">
        <v>310</v>
      </c>
      <c r="C2816" s="137" t="s">
        <v>428</v>
      </c>
      <c r="D2816" s="81" t="str">
        <f>IFERROR(IF(C2816="No CAS","",INDEX('DEQ Pollutant List'!$C$7:$C$611,MATCH('5. Pollutant Emissions - MB'!C2816,'DEQ Pollutant List'!$B$7:$B$611,0))),"")</f>
        <v>Isopropylbenzene (cumene)</v>
      </c>
      <c r="E2816" s="115"/>
      <c r="F2816" s="138">
        <v>0</v>
      </c>
      <c r="G2816" s="139">
        <v>2E-3</v>
      </c>
      <c r="H2816" s="104"/>
      <c r="I2816" s="102" cm="1">
        <f t="array" ref="I2816">((_xlfn.XLOOKUP(B2816,'4. Material Balance Activities'!$C$478:$C$608,'4. Material Balance Activities'!$G$478:$G$608,NA,0,1)-_xlfn.XLOOKUP(B2816,'4. Material Balance Activities'!$C$478:$C$608,'4. Material Balance Activities'!$M$478:$M$608,NA,0,1))*G2816)*(1-F2816)</f>
        <v>0.1142128</v>
      </c>
      <c r="J2816" s="105" t="s">
        <v>214</v>
      </c>
      <c r="K2816" s="83" t="s">
        <v>214</v>
      </c>
      <c r="L2816" s="102" cm="1">
        <f t="array" ref="L2816">((_xlfn.XLOOKUP(B2816,'4. Material Balance Activities'!$C$478:$C$608,'4. Material Balance Activities'!$J$478:$J$608,NA,0,1)-_xlfn.XLOOKUP(B2816,'4. Material Balance Activities'!$C$478:$C$608,'4. Material Balance Activities'!$P$478:$P$608,NA,0,1))*G2816)*(1-F2816)</f>
        <v>4.605354838709678E-4</v>
      </c>
      <c r="M2816" s="105" t="s">
        <v>214</v>
      </c>
      <c r="N2816" s="83" t="s">
        <v>214</v>
      </c>
    </row>
    <row r="2817" spans="1:14" x14ac:dyDescent="0.25">
      <c r="A2817" s="79" t="s">
        <v>406</v>
      </c>
      <c r="B2817" s="133" t="s">
        <v>310</v>
      </c>
      <c r="C2817" s="137" t="s">
        <v>430</v>
      </c>
      <c r="D2817" s="81" t="str">
        <f>IFERROR(IF(C2817="No CAS","",INDEX('DEQ Pollutant List'!$C$7:$C$611,MATCH('5. Pollutant Emissions - MB'!C2817,'DEQ Pollutant List'!$B$7:$B$611,0))),"")</f>
        <v>n-Butyl alcohol</v>
      </c>
      <c r="E2817" s="115"/>
      <c r="F2817" s="138">
        <v>0</v>
      </c>
      <c r="G2817" s="139">
        <v>7.0000000000000007E-2</v>
      </c>
      <c r="H2817" s="104"/>
      <c r="I2817" s="102" cm="1">
        <f t="array" ref="I2817">((_xlfn.XLOOKUP(B2817,'4. Material Balance Activities'!$C$478:$C$608,'4. Material Balance Activities'!$G$478:$G$608,NA,0,1)-_xlfn.XLOOKUP(B2817,'4. Material Balance Activities'!$C$478:$C$608,'4. Material Balance Activities'!$M$478:$M$608,NA,0,1))*G2817)*(1-F2817)</f>
        <v>3.9974480000000003</v>
      </c>
      <c r="J2817" s="105" t="s">
        <v>214</v>
      </c>
      <c r="K2817" s="83" t="s">
        <v>214</v>
      </c>
      <c r="L2817" s="102" cm="1">
        <f t="array" ref="L2817">((_xlfn.XLOOKUP(B2817,'4. Material Balance Activities'!$C$478:$C$608,'4. Material Balance Activities'!$J$478:$J$608,NA,0,1)-_xlfn.XLOOKUP(B2817,'4. Material Balance Activities'!$C$478:$C$608,'4. Material Balance Activities'!$P$478:$P$608,NA,0,1))*G2817)*(1-F2817)</f>
        <v>1.6118741935483873E-2</v>
      </c>
      <c r="M2817" s="105" t="s">
        <v>214</v>
      </c>
      <c r="N2817" s="83" t="s">
        <v>214</v>
      </c>
    </row>
    <row r="2818" spans="1:14" x14ac:dyDescent="0.25">
      <c r="A2818" s="79" t="s">
        <v>406</v>
      </c>
      <c r="B2818" s="133" t="s">
        <v>310</v>
      </c>
      <c r="C2818" s="137" t="s">
        <v>432</v>
      </c>
      <c r="D2818" s="81" t="str">
        <f>IFERROR(IF(C2818="No CAS","",INDEX('DEQ Pollutant List'!$C$7:$C$611,MATCH('5. Pollutant Emissions - MB'!C2818,'DEQ Pollutant List'!$B$7:$B$611,0))),"")</f>
        <v>Propylene glycol monomethyl ether acetate</v>
      </c>
      <c r="E2818" s="115"/>
      <c r="F2818" s="138">
        <v>0</v>
      </c>
      <c r="G2818" s="139">
        <v>0.02</v>
      </c>
      <c r="H2818" s="104"/>
      <c r="I2818" s="102" cm="1">
        <f t="array" ref="I2818">((_xlfn.XLOOKUP(B2818,'4. Material Balance Activities'!$C$478:$C$608,'4. Material Balance Activities'!$G$478:$G$608,NA,0,1)-_xlfn.XLOOKUP(B2818,'4. Material Balance Activities'!$C$478:$C$608,'4. Material Balance Activities'!$M$478:$M$608,NA,0,1))*G2818)*(1-F2818)</f>
        <v>1.142128</v>
      </c>
      <c r="J2818" s="105" t="s">
        <v>214</v>
      </c>
      <c r="K2818" s="83" t="s">
        <v>214</v>
      </c>
      <c r="L2818" s="102" cm="1">
        <f t="array" ref="L2818">((_xlfn.XLOOKUP(B2818,'4. Material Balance Activities'!$C$478:$C$608,'4. Material Balance Activities'!$J$478:$J$608,NA,0,1)-_xlfn.XLOOKUP(B2818,'4. Material Balance Activities'!$C$478:$C$608,'4. Material Balance Activities'!$P$478:$P$608,NA,0,1))*G2818)*(1-F2818)</f>
        <v>4.605354838709678E-3</v>
      </c>
      <c r="M2818" s="105" t="s">
        <v>214</v>
      </c>
      <c r="N2818" s="83" t="s">
        <v>214</v>
      </c>
    </row>
    <row r="2819" spans="1:14" x14ac:dyDescent="0.25">
      <c r="A2819" s="79" t="s">
        <v>406</v>
      </c>
      <c r="B2819" s="133" t="s">
        <v>310</v>
      </c>
      <c r="C2819" s="137" t="s">
        <v>436</v>
      </c>
      <c r="D2819" s="81" t="str">
        <f>IFERROR(IF(C2819="No CAS","",INDEX('DEQ Pollutant List'!$C$7:$C$611,MATCH('5. Pollutant Emissions - MB'!C2819,'DEQ Pollutant List'!$B$7:$B$611,0))),"")</f>
        <v>1,2,3-Trimethylbenzene</v>
      </c>
      <c r="E2819" s="115"/>
      <c r="F2819" s="138">
        <v>0</v>
      </c>
      <c r="G2819" s="139">
        <v>0.01</v>
      </c>
      <c r="H2819" s="104"/>
      <c r="I2819" s="102" cm="1">
        <f t="array" ref="I2819">((_xlfn.XLOOKUP(B2819,'4. Material Balance Activities'!$C$478:$C$608,'4. Material Balance Activities'!$G$478:$G$608,NA,0,1)-_xlfn.XLOOKUP(B2819,'4. Material Balance Activities'!$C$478:$C$608,'4. Material Balance Activities'!$M$478:$M$608,NA,0,1))*G2819)*(1-F2819)</f>
        <v>0.57106400000000002</v>
      </c>
      <c r="J2819" s="105" t="s">
        <v>214</v>
      </c>
      <c r="K2819" s="83" t="s">
        <v>214</v>
      </c>
      <c r="L2819" s="102" cm="1">
        <f t="array" ref="L2819">((_xlfn.XLOOKUP(B2819,'4. Material Balance Activities'!$C$478:$C$608,'4. Material Balance Activities'!$J$478:$J$608,NA,0,1)-_xlfn.XLOOKUP(B2819,'4. Material Balance Activities'!$C$478:$C$608,'4. Material Balance Activities'!$P$478:$P$608,NA,0,1))*G2819)*(1-F2819)</f>
        <v>2.302677419354839E-3</v>
      </c>
      <c r="M2819" s="105" t="s">
        <v>214</v>
      </c>
      <c r="N2819" s="83" t="s">
        <v>214</v>
      </c>
    </row>
    <row r="2820" spans="1:14" x14ac:dyDescent="0.25">
      <c r="A2820" s="79" t="s">
        <v>406</v>
      </c>
      <c r="B2820" s="133" t="s">
        <v>311</v>
      </c>
      <c r="C2820" s="137" t="s">
        <v>191</v>
      </c>
      <c r="D2820" s="81" t="str">
        <f>IFERROR(IF(C2820="No CAS","",INDEX('DEQ Pollutant List'!$C$7:$C$611,MATCH('5. Pollutant Emissions - MB'!C2820,'DEQ Pollutant List'!$B$7:$B$611,0))),"")</f>
        <v>Xylene (mixture), including m-xylene, o-xylene, p-xylene</v>
      </c>
      <c r="E2820" s="115"/>
      <c r="F2820" s="138">
        <v>0</v>
      </c>
      <c r="G2820" s="139">
        <v>0.01</v>
      </c>
      <c r="H2820" s="104"/>
      <c r="I2820" s="102" cm="1">
        <f t="array" ref="I2820">((_xlfn.XLOOKUP(B2820,'4. Material Balance Activities'!$C$478:$C$608,'4. Material Balance Activities'!$G$478:$G$608,NA,0,1)-_xlfn.XLOOKUP(B2820,'4. Material Balance Activities'!$C$478:$C$608,'4. Material Balance Activities'!$M$478:$M$608,NA,0,1))*G2820)*(1-F2820)</f>
        <v>0.25074999999999997</v>
      </c>
      <c r="J2820" s="105" t="s">
        <v>214</v>
      </c>
      <c r="K2820" s="83" t="s">
        <v>214</v>
      </c>
      <c r="L2820" s="102" cm="1">
        <f t="array" ref="L2820">((_xlfn.XLOOKUP(B2820,'4. Material Balance Activities'!$C$478:$C$608,'4. Material Balance Activities'!$J$478:$J$608,NA,0,1)-_xlfn.XLOOKUP(B2820,'4. Material Balance Activities'!$C$478:$C$608,'4. Material Balance Activities'!$P$478:$P$608,NA,0,1))*G2820)*(1-F2820)</f>
        <v>1.0110887096774193E-3</v>
      </c>
      <c r="M2820" s="105" t="s">
        <v>214</v>
      </c>
      <c r="N2820" s="83" t="s">
        <v>214</v>
      </c>
    </row>
    <row r="2821" spans="1:14" x14ac:dyDescent="0.25">
      <c r="A2821" s="79" t="s">
        <v>406</v>
      </c>
      <c r="B2821" s="133" t="s">
        <v>311</v>
      </c>
      <c r="C2821" s="137" t="s">
        <v>156</v>
      </c>
      <c r="D2821" s="81" t="str">
        <f>IFERROR(IF(C2821="No CAS","",INDEX('DEQ Pollutant List'!$C$7:$C$611,MATCH('5. Pollutant Emissions - MB'!C2821,'DEQ Pollutant List'!$B$7:$B$611,0))),"")</f>
        <v>Formaldehyde</v>
      </c>
      <c r="E2821" s="115"/>
      <c r="F2821" s="138">
        <v>0</v>
      </c>
      <c r="G2821" s="139">
        <v>1E-3</v>
      </c>
      <c r="H2821" s="104"/>
      <c r="I2821" s="102" cm="1">
        <f t="array" ref="I2821">((_xlfn.XLOOKUP(B2821,'4. Material Balance Activities'!$C$478:$C$608,'4. Material Balance Activities'!$G$478:$G$608,NA,0,1)-_xlfn.XLOOKUP(B2821,'4. Material Balance Activities'!$C$478:$C$608,'4. Material Balance Activities'!$M$478:$M$608,NA,0,1))*G2821)*(1-F2821)</f>
        <v>2.5075E-2</v>
      </c>
      <c r="J2821" s="105" t="s">
        <v>214</v>
      </c>
      <c r="K2821" s="83" t="s">
        <v>214</v>
      </c>
      <c r="L2821" s="102" cm="1">
        <f t="array" ref="L2821">((_xlfn.XLOOKUP(B2821,'4. Material Balance Activities'!$C$478:$C$608,'4. Material Balance Activities'!$J$478:$J$608,NA,0,1)-_xlfn.XLOOKUP(B2821,'4. Material Balance Activities'!$C$478:$C$608,'4. Material Balance Activities'!$P$478:$P$608,NA,0,1))*G2821)*(1-F2821)</f>
        <v>1.0110887096774193E-4</v>
      </c>
      <c r="M2821" s="105" t="s">
        <v>214</v>
      </c>
      <c r="N2821" s="83" t="s">
        <v>214</v>
      </c>
    </row>
    <row r="2822" spans="1:14" x14ac:dyDescent="0.25">
      <c r="A2822" s="79" t="s">
        <v>406</v>
      </c>
      <c r="B2822" s="133" t="s">
        <v>311</v>
      </c>
      <c r="C2822" s="137" t="s">
        <v>431</v>
      </c>
      <c r="D2822" s="81" t="str">
        <f>IFERROR(IF(C2822="No CAS","",INDEX('DEQ Pollutant List'!$C$7:$C$611,MATCH('5. Pollutant Emissions - MB'!C2822,'DEQ Pollutant List'!$B$7:$B$611,0))),"")</f>
        <v>1,2,4-Trimethylbenzene</v>
      </c>
      <c r="E2822" s="115"/>
      <c r="F2822" s="138">
        <v>0</v>
      </c>
      <c r="G2822" s="139">
        <v>0.01</v>
      </c>
      <c r="H2822" s="104"/>
      <c r="I2822" s="102" cm="1">
        <f t="array" ref="I2822">((_xlfn.XLOOKUP(B2822,'4. Material Balance Activities'!$C$478:$C$608,'4. Material Balance Activities'!$G$478:$G$608,NA,0,1)-_xlfn.XLOOKUP(B2822,'4. Material Balance Activities'!$C$478:$C$608,'4. Material Balance Activities'!$M$478:$M$608,NA,0,1))*G2822)*(1-F2822)</f>
        <v>0.25074999999999997</v>
      </c>
      <c r="J2822" s="105" t="s">
        <v>214</v>
      </c>
      <c r="K2822" s="83" t="s">
        <v>214</v>
      </c>
      <c r="L2822" s="102" cm="1">
        <f t="array" ref="L2822">((_xlfn.XLOOKUP(B2822,'4. Material Balance Activities'!$C$478:$C$608,'4. Material Balance Activities'!$J$478:$J$608,NA,0,1)-_xlfn.XLOOKUP(B2822,'4. Material Balance Activities'!$C$478:$C$608,'4. Material Balance Activities'!$P$478:$P$608,NA,0,1))*G2822)*(1-F2822)</f>
        <v>1.0110887096774193E-3</v>
      </c>
      <c r="M2822" s="105" t="s">
        <v>214</v>
      </c>
      <c r="N2822" s="83" t="s">
        <v>214</v>
      </c>
    </row>
    <row r="2823" spans="1:14" x14ac:dyDescent="0.25">
      <c r="A2823" s="79" t="s">
        <v>406</v>
      </c>
      <c r="B2823" s="133" t="s">
        <v>311</v>
      </c>
      <c r="C2823" s="137" t="s">
        <v>437</v>
      </c>
      <c r="D2823" s="81" t="str">
        <f>IFERROR(IF(C2823="No CAS","",INDEX('DEQ Pollutant List'!$C$7:$C$611,MATCH('5. Pollutant Emissions - MB'!C2823,'DEQ Pollutant List'!$B$7:$B$611,0))),"")</f>
        <v>1,3,5-Trimethylbenzene</v>
      </c>
      <c r="E2823" s="115"/>
      <c r="F2823" s="138">
        <v>0</v>
      </c>
      <c r="G2823" s="139">
        <v>0.01</v>
      </c>
      <c r="H2823" s="104"/>
      <c r="I2823" s="102" cm="1">
        <f t="array" ref="I2823">((_xlfn.XLOOKUP(B2823,'4. Material Balance Activities'!$C$478:$C$608,'4. Material Balance Activities'!$G$478:$G$608,NA,0,1)-_xlfn.XLOOKUP(B2823,'4. Material Balance Activities'!$C$478:$C$608,'4. Material Balance Activities'!$M$478:$M$608,NA,0,1))*G2823)*(1-F2823)</f>
        <v>0.25074999999999997</v>
      </c>
      <c r="J2823" s="105" t="s">
        <v>214</v>
      </c>
      <c r="K2823" s="83" t="s">
        <v>214</v>
      </c>
      <c r="L2823" s="102" cm="1">
        <f t="array" ref="L2823">((_xlfn.XLOOKUP(B2823,'4. Material Balance Activities'!$C$478:$C$608,'4. Material Balance Activities'!$J$478:$J$608,NA,0,1)-_xlfn.XLOOKUP(B2823,'4. Material Balance Activities'!$C$478:$C$608,'4. Material Balance Activities'!$P$478:$P$608,NA,0,1))*G2823)*(1-F2823)</f>
        <v>1.0110887096774193E-3</v>
      </c>
      <c r="M2823" s="105" t="s">
        <v>214</v>
      </c>
      <c r="N2823" s="83" t="s">
        <v>214</v>
      </c>
    </row>
    <row r="2824" spans="1:14" x14ac:dyDescent="0.25">
      <c r="A2824" s="79" t="s">
        <v>406</v>
      </c>
      <c r="B2824" s="133" t="s">
        <v>311</v>
      </c>
      <c r="C2824" s="137" t="s">
        <v>436</v>
      </c>
      <c r="D2824" s="81" t="str">
        <f>IFERROR(IF(C2824="No CAS","",INDEX('DEQ Pollutant List'!$C$7:$C$611,MATCH('5. Pollutant Emissions - MB'!C2824,'DEQ Pollutant List'!$B$7:$B$611,0))),"")</f>
        <v>1,2,3-Trimethylbenzene</v>
      </c>
      <c r="E2824" s="115"/>
      <c r="F2824" s="138">
        <v>0</v>
      </c>
      <c r="G2824" s="139">
        <v>3.0000000000000001E-3</v>
      </c>
      <c r="H2824" s="104"/>
      <c r="I2824" s="102" cm="1">
        <f t="array" ref="I2824">((_xlfn.XLOOKUP(B2824,'4. Material Balance Activities'!$C$478:$C$608,'4. Material Balance Activities'!$G$478:$G$608,NA,0,1)-_xlfn.XLOOKUP(B2824,'4. Material Balance Activities'!$C$478:$C$608,'4. Material Balance Activities'!$M$478:$M$608,NA,0,1))*G2824)*(1-F2824)</f>
        <v>7.5225E-2</v>
      </c>
      <c r="J2824" s="105" t="s">
        <v>214</v>
      </c>
      <c r="K2824" s="83" t="s">
        <v>214</v>
      </c>
      <c r="L2824" s="102" cm="1">
        <f t="array" ref="L2824">((_xlfn.XLOOKUP(B2824,'4. Material Balance Activities'!$C$478:$C$608,'4. Material Balance Activities'!$J$478:$J$608,NA,0,1)-_xlfn.XLOOKUP(B2824,'4. Material Balance Activities'!$C$478:$C$608,'4. Material Balance Activities'!$P$478:$P$608,NA,0,1))*G2824)*(1-F2824)</f>
        <v>3.0332661290322581E-4</v>
      </c>
      <c r="M2824" s="105" t="s">
        <v>214</v>
      </c>
      <c r="N2824" s="83" t="s">
        <v>214</v>
      </c>
    </row>
    <row r="2825" spans="1:14" x14ac:dyDescent="0.25">
      <c r="A2825" s="79" t="s">
        <v>406</v>
      </c>
      <c r="B2825" s="133" t="s">
        <v>311</v>
      </c>
      <c r="C2825" s="137" t="s">
        <v>181</v>
      </c>
      <c r="D2825" s="81" t="str">
        <f>IFERROR(IF(C2825="No CAS","",INDEX('DEQ Pollutant List'!$C$7:$C$611,MATCH('5. Pollutant Emissions - MB'!C2825,'DEQ Pollutant List'!$B$7:$B$611,0))),"")</f>
        <v>Ethyl benzene</v>
      </c>
      <c r="E2825" s="115"/>
      <c r="F2825" s="138">
        <v>0</v>
      </c>
      <c r="G2825" s="139">
        <v>3.0000000000000001E-3</v>
      </c>
      <c r="H2825" s="104"/>
      <c r="I2825" s="102" cm="1">
        <f t="array" ref="I2825">((_xlfn.XLOOKUP(B2825,'4. Material Balance Activities'!$C$478:$C$608,'4. Material Balance Activities'!$G$478:$G$608,NA,0,1)-_xlfn.XLOOKUP(B2825,'4. Material Balance Activities'!$C$478:$C$608,'4. Material Balance Activities'!$M$478:$M$608,NA,0,1))*G2825)*(1-F2825)</f>
        <v>7.5225E-2</v>
      </c>
      <c r="J2825" s="105" t="s">
        <v>214</v>
      </c>
      <c r="K2825" s="83" t="s">
        <v>214</v>
      </c>
      <c r="L2825" s="102" cm="1">
        <f t="array" ref="L2825">((_xlfn.XLOOKUP(B2825,'4. Material Balance Activities'!$C$478:$C$608,'4. Material Balance Activities'!$J$478:$J$608,NA,0,1)-_xlfn.XLOOKUP(B2825,'4. Material Balance Activities'!$C$478:$C$608,'4. Material Balance Activities'!$P$478:$P$608,NA,0,1))*G2825)*(1-F2825)</f>
        <v>3.0332661290322581E-4</v>
      </c>
      <c r="M2825" s="105" t="s">
        <v>214</v>
      </c>
      <c r="N2825" s="83" t="s">
        <v>214</v>
      </c>
    </row>
    <row r="2826" spans="1:14" x14ac:dyDescent="0.25">
      <c r="A2826" s="79" t="s">
        <v>406</v>
      </c>
      <c r="B2826" s="133" t="s">
        <v>311</v>
      </c>
      <c r="C2826" s="137" t="s">
        <v>428</v>
      </c>
      <c r="D2826" s="81" t="str">
        <f>IFERROR(IF(C2826="No CAS","",INDEX('DEQ Pollutant List'!$C$7:$C$611,MATCH('5. Pollutant Emissions - MB'!C2826,'DEQ Pollutant List'!$B$7:$B$611,0))),"")</f>
        <v>Isopropylbenzene (cumene)</v>
      </c>
      <c r="E2826" s="115"/>
      <c r="F2826" s="138">
        <v>0</v>
      </c>
      <c r="G2826" s="139">
        <v>1E-3</v>
      </c>
      <c r="H2826" s="104"/>
      <c r="I2826" s="102" cm="1">
        <f t="array" ref="I2826">((_xlfn.XLOOKUP(B2826,'4. Material Balance Activities'!$C$478:$C$608,'4. Material Balance Activities'!$G$478:$G$608,NA,0,1)-_xlfn.XLOOKUP(B2826,'4. Material Balance Activities'!$C$478:$C$608,'4. Material Balance Activities'!$M$478:$M$608,NA,0,1))*G2826)*(1-F2826)</f>
        <v>2.5075E-2</v>
      </c>
      <c r="J2826" s="105" t="s">
        <v>214</v>
      </c>
      <c r="K2826" s="83" t="s">
        <v>214</v>
      </c>
      <c r="L2826" s="102" cm="1">
        <f t="array" ref="L2826">((_xlfn.XLOOKUP(B2826,'4. Material Balance Activities'!$C$478:$C$608,'4. Material Balance Activities'!$J$478:$J$608,NA,0,1)-_xlfn.XLOOKUP(B2826,'4. Material Balance Activities'!$C$478:$C$608,'4. Material Balance Activities'!$P$478:$P$608,NA,0,1))*G2826)*(1-F2826)</f>
        <v>1.0110887096774193E-4</v>
      </c>
      <c r="M2826" s="105" t="s">
        <v>214</v>
      </c>
      <c r="N2826" s="83" t="s">
        <v>214</v>
      </c>
    </row>
    <row r="2827" spans="1:14" x14ac:dyDescent="0.25">
      <c r="A2827" s="79" t="s">
        <v>406</v>
      </c>
      <c r="B2827" s="133" t="s">
        <v>311</v>
      </c>
      <c r="C2827" s="137" t="s">
        <v>430</v>
      </c>
      <c r="D2827" s="81" t="str">
        <f>IFERROR(IF(C2827="No CAS","",INDEX('DEQ Pollutant List'!$C$7:$C$611,MATCH('5. Pollutant Emissions - MB'!C2827,'DEQ Pollutant List'!$B$7:$B$611,0))),"")</f>
        <v>n-Butyl alcohol</v>
      </c>
      <c r="E2827" s="115"/>
      <c r="F2827" s="138">
        <v>0</v>
      </c>
      <c r="G2827" s="139">
        <v>0.06</v>
      </c>
      <c r="H2827" s="104"/>
      <c r="I2827" s="102" cm="1">
        <f t="array" ref="I2827">((_xlfn.XLOOKUP(B2827,'4. Material Balance Activities'!$C$478:$C$608,'4. Material Balance Activities'!$G$478:$G$608,NA,0,1)-_xlfn.XLOOKUP(B2827,'4. Material Balance Activities'!$C$478:$C$608,'4. Material Balance Activities'!$M$478:$M$608,NA,0,1))*G2827)*(1-F2827)</f>
        <v>1.5044999999999999</v>
      </c>
      <c r="J2827" s="105" t="s">
        <v>214</v>
      </c>
      <c r="K2827" s="83" t="s">
        <v>214</v>
      </c>
      <c r="L2827" s="102" cm="1">
        <f t="array" ref="L2827">((_xlfn.XLOOKUP(B2827,'4. Material Balance Activities'!$C$478:$C$608,'4. Material Balance Activities'!$J$478:$J$608,NA,0,1)-_xlfn.XLOOKUP(B2827,'4. Material Balance Activities'!$C$478:$C$608,'4. Material Balance Activities'!$P$478:$P$608,NA,0,1))*G2827)*(1-F2827)</f>
        <v>6.0665322580645154E-3</v>
      </c>
      <c r="M2827" s="105" t="s">
        <v>214</v>
      </c>
      <c r="N2827" s="83" t="s">
        <v>214</v>
      </c>
    </row>
    <row r="2828" spans="1:14" x14ac:dyDescent="0.25">
      <c r="A2828" s="79" t="s">
        <v>406</v>
      </c>
      <c r="B2828" s="133" t="s">
        <v>311</v>
      </c>
      <c r="C2828" s="137" t="s">
        <v>432</v>
      </c>
      <c r="D2828" s="81" t="str">
        <f>IFERROR(IF(C2828="No CAS","",INDEX('DEQ Pollutant List'!$C$7:$C$611,MATCH('5. Pollutant Emissions - MB'!C2828,'DEQ Pollutant List'!$B$7:$B$611,0))),"")</f>
        <v>Propylene glycol monomethyl ether acetate</v>
      </c>
      <c r="E2828" s="115"/>
      <c r="F2828" s="138">
        <v>0</v>
      </c>
      <c r="G2828" s="139">
        <v>0.02</v>
      </c>
      <c r="H2828" s="104"/>
      <c r="I2828" s="102" cm="1">
        <f t="array" ref="I2828">((_xlfn.XLOOKUP(B2828,'4. Material Balance Activities'!$C$478:$C$608,'4. Material Balance Activities'!$G$478:$G$608,NA,0,1)-_xlfn.XLOOKUP(B2828,'4. Material Balance Activities'!$C$478:$C$608,'4. Material Balance Activities'!$M$478:$M$608,NA,0,1))*G2828)*(1-F2828)</f>
        <v>0.50149999999999995</v>
      </c>
      <c r="J2828" s="105" t="s">
        <v>214</v>
      </c>
      <c r="K2828" s="83" t="s">
        <v>214</v>
      </c>
      <c r="L2828" s="102" cm="1">
        <f t="array" ref="L2828">((_xlfn.XLOOKUP(B2828,'4. Material Balance Activities'!$C$478:$C$608,'4. Material Balance Activities'!$J$478:$J$608,NA,0,1)-_xlfn.XLOOKUP(B2828,'4. Material Balance Activities'!$C$478:$C$608,'4. Material Balance Activities'!$P$478:$P$608,NA,0,1))*G2828)*(1-F2828)</f>
        <v>2.0221774193548386E-3</v>
      </c>
      <c r="M2828" s="105" t="s">
        <v>214</v>
      </c>
      <c r="N2828" s="83" t="s">
        <v>214</v>
      </c>
    </row>
    <row r="2829" spans="1:14" x14ac:dyDescent="0.25">
      <c r="A2829" s="79" t="s">
        <v>406</v>
      </c>
      <c r="B2829" s="133" t="s">
        <v>312</v>
      </c>
      <c r="C2829" s="137" t="s">
        <v>181</v>
      </c>
      <c r="D2829" s="81" t="str">
        <f>IFERROR(IF(C2829="No CAS","",INDEX('DEQ Pollutant List'!$C$7:$C$611,MATCH('5. Pollutant Emissions - MB'!C2829,'DEQ Pollutant List'!$B$7:$B$611,0))),"")</f>
        <v>Ethyl benzene</v>
      </c>
      <c r="E2829" s="115"/>
      <c r="F2829" s="138">
        <v>0</v>
      </c>
      <c r="G2829" s="139">
        <v>1E-3</v>
      </c>
      <c r="H2829" s="104"/>
      <c r="I2829" s="102" cm="1">
        <f t="array" ref="I2829">((_xlfn.XLOOKUP(B2829,'4. Material Balance Activities'!$C$478:$C$608,'4. Material Balance Activities'!$G$478:$G$608,NA,0,1)-_xlfn.XLOOKUP(B2829,'4. Material Balance Activities'!$C$478:$C$608,'4. Material Balance Activities'!$M$478:$M$608,NA,0,1))*G2829)*(1-F2829)</f>
        <v>3.5194499999999997E-2</v>
      </c>
      <c r="J2829" s="105" t="s">
        <v>214</v>
      </c>
      <c r="K2829" s="83" t="s">
        <v>214</v>
      </c>
      <c r="L2829" s="102" cm="1">
        <f t="array" ref="L2829">((_xlfn.XLOOKUP(B2829,'4. Material Balance Activities'!$C$478:$C$608,'4. Material Balance Activities'!$J$478:$J$608,NA,0,1)-_xlfn.XLOOKUP(B2829,'4. Material Balance Activities'!$C$478:$C$608,'4. Material Balance Activities'!$P$478:$P$608,NA,0,1))*G2829)*(1-F2829)</f>
        <v>1.4191330645161291E-4</v>
      </c>
      <c r="M2829" s="105" t="s">
        <v>214</v>
      </c>
      <c r="N2829" s="83" t="s">
        <v>214</v>
      </c>
    </row>
    <row r="2830" spans="1:14" x14ac:dyDescent="0.25">
      <c r="A2830" s="79" t="s">
        <v>406</v>
      </c>
      <c r="B2830" s="133" t="s">
        <v>312</v>
      </c>
      <c r="C2830" s="137" t="s">
        <v>191</v>
      </c>
      <c r="D2830" s="81" t="str">
        <f>IFERROR(IF(C2830="No CAS","",INDEX('DEQ Pollutant List'!$C$7:$C$611,MATCH('5. Pollutant Emissions - MB'!C2830,'DEQ Pollutant List'!$B$7:$B$611,0))),"")</f>
        <v>Xylene (mixture), including m-xylene, o-xylene, p-xylene</v>
      </c>
      <c r="E2830" s="115"/>
      <c r="F2830" s="138">
        <v>0</v>
      </c>
      <c r="G2830" s="139">
        <v>0.01</v>
      </c>
      <c r="H2830" s="104"/>
      <c r="I2830" s="102" cm="1">
        <f t="array" ref="I2830">((_xlfn.XLOOKUP(B2830,'4. Material Balance Activities'!$C$478:$C$608,'4. Material Balance Activities'!$G$478:$G$608,NA,0,1)-_xlfn.XLOOKUP(B2830,'4. Material Balance Activities'!$C$478:$C$608,'4. Material Balance Activities'!$M$478:$M$608,NA,0,1))*G2830)*(1-F2830)</f>
        <v>0.35194500000000001</v>
      </c>
      <c r="J2830" s="105" t="s">
        <v>214</v>
      </c>
      <c r="K2830" s="83" t="s">
        <v>214</v>
      </c>
      <c r="L2830" s="102" cm="1">
        <f t="array" ref="L2830">((_xlfn.XLOOKUP(B2830,'4. Material Balance Activities'!$C$478:$C$608,'4. Material Balance Activities'!$J$478:$J$608,NA,0,1)-_xlfn.XLOOKUP(B2830,'4. Material Balance Activities'!$C$478:$C$608,'4. Material Balance Activities'!$P$478:$P$608,NA,0,1))*G2830)*(1-F2830)</f>
        <v>1.4191330645161291E-3</v>
      </c>
      <c r="M2830" s="105" t="s">
        <v>214</v>
      </c>
      <c r="N2830" s="83" t="s">
        <v>214</v>
      </c>
    </row>
    <row r="2831" spans="1:14" x14ac:dyDescent="0.25">
      <c r="A2831" s="79" t="s">
        <v>406</v>
      </c>
      <c r="B2831" s="133" t="s">
        <v>312</v>
      </c>
      <c r="C2831" s="137" t="s">
        <v>156</v>
      </c>
      <c r="D2831" s="81" t="str">
        <f>IFERROR(IF(C2831="No CAS","",INDEX('DEQ Pollutant List'!$C$7:$C$611,MATCH('5. Pollutant Emissions - MB'!C2831,'DEQ Pollutant List'!$B$7:$B$611,0))),"")</f>
        <v>Formaldehyde</v>
      </c>
      <c r="E2831" s="115"/>
      <c r="F2831" s="138">
        <v>0</v>
      </c>
      <c r="G2831" s="139">
        <v>1E-3</v>
      </c>
      <c r="H2831" s="104"/>
      <c r="I2831" s="102" cm="1">
        <f t="array" ref="I2831">((_xlfn.XLOOKUP(B2831,'4. Material Balance Activities'!$C$478:$C$608,'4. Material Balance Activities'!$G$478:$G$608,NA,0,1)-_xlfn.XLOOKUP(B2831,'4. Material Balance Activities'!$C$478:$C$608,'4. Material Balance Activities'!$M$478:$M$608,NA,0,1))*G2831)*(1-F2831)</f>
        <v>3.5194499999999997E-2</v>
      </c>
      <c r="J2831" s="105" t="s">
        <v>214</v>
      </c>
      <c r="K2831" s="83" t="s">
        <v>214</v>
      </c>
      <c r="L2831" s="102" cm="1">
        <f t="array" ref="L2831">((_xlfn.XLOOKUP(B2831,'4. Material Balance Activities'!$C$478:$C$608,'4. Material Balance Activities'!$J$478:$J$608,NA,0,1)-_xlfn.XLOOKUP(B2831,'4. Material Balance Activities'!$C$478:$C$608,'4. Material Balance Activities'!$P$478:$P$608,NA,0,1))*G2831)*(1-F2831)</f>
        <v>1.4191330645161291E-4</v>
      </c>
      <c r="M2831" s="105" t="s">
        <v>214</v>
      </c>
      <c r="N2831" s="83" t="s">
        <v>214</v>
      </c>
    </row>
    <row r="2832" spans="1:14" x14ac:dyDescent="0.25">
      <c r="A2832" s="79" t="s">
        <v>406</v>
      </c>
      <c r="B2832" s="133" t="s">
        <v>312</v>
      </c>
      <c r="C2832" s="137" t="s">
        <v>431</v>
      </c>
      <c r="D2832" s="81" t="str">
        <f>IFERROR(IF(C2832="No CAS","",INDEX('DEQ Pollutant List'!$C$7:$C$611,MATCH('5. Pollutant Emissions - MB'!C2832,'DEQ Pollutant List'!$B$7:$B$611,0))),"")</f>
        <v>1,2,4-Trimethylbenzene</v>
      </c>
      <c r="E2832" s="115"/>
      <c r="F2832" s="138">
        <v>0</v>
      </c>
      <c r="G2832" s="139">
        <v>0.01</v>
      </c>
      <c r="H2832" s="104"/>
      <c r="I2832" s="102" cm="1">
        <f t="array" ref="I2832">((_xlfn.XLOOKUP(B2832,'4. Material Balance Activities'!$C$478:$C$608,'4. Material Balance Activities'!$G$478:$G$608,NA,0,1)-_xlfn.XLOOKUP(B2832,'4. Material Balance Activities'!$C$478:$C$608,'4. Material Balance Activities'!$M$478:$M$608,NA,0,1))*G2832)*(1-F2832)</f>
        <v>0.35194500000000001</v>
      </c>
      <c r="J2832" s="105" t="s">
        <v>214</v>
      </c>
      <c r="K2832" s="83" t="s">
        <v>214</v>
      </c>
      <c r="L2832" s="102" cm="1">
        <f t="array" ref="L2832">((_xlfn.XLOOKUP(B2832,'4. Material Balance Activities'!$C$478:$C$608,'4. Material Balance Activities'!$J$478:$J$608,NA,0,1)-_xlfn.XLOOKUP(B2832,'4. Material Balance Activities'!$C$478:$C$608,'4. Material Balance Activities'!$P$478:$P$608,NA,0,1))*G2832)*(1-F2832)</f>
        <v>1.4191330645161291E-3</v>
      </c>
      <c r="M2832" s="105" t="s">
        <v>214</v>
      </c>
      <c r="N2832" s="83" t="s">
        <v>214</v>
      </c>
    </row>
    <row r="2833" spans="1:14" x14ac:dyDescent="0.25">
      <c r="A2833" s="79" t="s">
        <v>406</v>
      </c>
      <c r="B2833" s="133" t="s">
        <v>312</v>
      </c>
      <c r="C2833" s="137" t="s">
        <v>437</v>
      </c>
      <c r="D2833" s="81" t="str">
        <f>IFERROR(IF(C2833="No CAS","",INDEX('DEQ Pollutant List'!$C$7:$C$611,MATCH('5. Pollutant Emissions - MB'!C2833,'DEQ Pollutant List'!$B$7:$B$611,0))),"")</f>
        <v>1,3,5-Trimethylbenzene</v>
      </c>
      <c r="E2833" s="115"/>
      <c r="F2833" s="138">
        <v>0</v>
      </c>
      <c r="G2833" s="139">
        <v>0.01</v>
      </c>
      <c r="H2833" s="104"/>
      <c r="I2833" s="102" cm="1">
        <f t="array" ref="I2833">((_xlfn.XLOOKUP(B2833,'4. Material Balance Activities'!$C$478:$C$608,'4. Material Balance Activities'!$G$478:$G$608,NA,0,1)-_xlfn.XLOOKUP(B2833,'4. Material Balance Activities'!$C$478:$C$608,'4. Material Balance Activities'!$M$478:$M$608,NA,0,1))*G2833)*(1-F2833)</f>
        <v>0.35194500000000001</v>
      </c>
      <c r="J2833" s="105" t="s">
        <v>214</v>
      </c>
      <c r="K2833" s="83" t="s">
        <v>214</v>
      </c>
      <c r="L2833" s="102" cm="1">
        <f t="array" ref="L2833">((_xlfn.XLOOKUP(B2833,'4. Material Balance Activities'!$C$478:$C$608,'4. Material Balance Activities'!$J$478:$J$608,NA,0,1)-_xlfn.XLOOKUP(B2833,'4. Material Balance Activities'!$C$478:$C$608,'4. Material Balance Activities'!$P$478:$P$608,NA,0,1))*G2833)*(1-F2833)</f>
        <v>1.4191330645161291E-3</v>
      </c>
      <c r="M2833" s="105" t="s">
        <v>214</v>
      </c>
      <c r="N2833" s="83" t="s">
        <v>214</v>
      </c>
    </row>
    <row r="2834" spans="1:14" x14ac:dyDescent="0.25">
      <c r="A2834" s="79" t="s">
        <v>406</v>
      </c>
      <c r="B2834" s="133" t="s">
        <v>312</v>
      </c>
      <c r="C2834" s="137" t="s">
        <v>428</v>
      </c>
      <c r="D2834" s="81" t="str">
        <f>IFERROR(IF(C2834="No CAS","",INDEX('DEQ Pollutant List'!$C$7:$C$611,MATCH('5. Pollutant Emissions - MB'!C2834,'DEQ Pollutant List'!$B$7:$B$611,0))),"")</f>
        <v>Isopropylbenzene (cumene)</v>
      </c>
      <c r="E2834" s="115"/>
      <c r="F2834" s="138">
        <v>0</v>
      </c>
      <c r="G2834" s="139">
        <v>2E-3</v>
      </c>
      <c r="H2834" s="104"/>
      <c r="I2834" s="102" cm="1">
        <f t="array" ref="I2834">((_xlfn.XLOOKUP(B2834,'4. Material Balance Activities'!$C$478:$C$608,'4. Material Balance Activities'!$G$478:$G$608,NA,0,1)-_xlfn.XLOOKUP(B2834,'4. Material Balance Activities'!$C$478:$C$608,'4. Material Balance Activities'!$M$478:$M$608,NA,0,1))*G2834)*(1-F2834)</f>
        <v>7.0388999999999993E-2</v>
      </c>
      <c r="J2834" s="105" t="s">
        <v>214</v>
      </c>
      <c r="K2834" s="83" t="s">
        <v>214</v>
      </c>
      <c r="L2834" s="102" cm="1">
        <f t="array" ref="L2834">((_xlfn.XLOOKUP(B2834,'4. Material Balance Activities'!$C$478:$C$608,'4. Material Balance Activities'!$J$478:$J$608,NA,0,1)-_xlfn.XLOOKUP(B2834,'4. Material Balance Activities'!$C$478:$C$608,'4. Material Balance Activities'!$P$478:$P$608,NA,0,1))*G2834)*(1-F2834)</f>
        <v>2.8382661290322583E-4</v>
      </c>
      <c r="M2834" s="105" t="s">
        <v>214</v>
      </c>
      <c r="N2834" s="83" t="s">
        <v>214</v>
      </c>
    </row>
    <row r="2835" spans="1:14" x14ac:dyDescent="0.25">
      <c r="A2835" s="79" t="s">
        <v>406</v>
      </c>
      <c r="B2835" s="133" t="s">
        <v>312</v>
      </c>
      <c r="C2835" s="137" t="s">
        <v>430</v>
      </c>
      <c r="D2835" s="81" t="str">
        <f>IFERROR(IF(C2835="No CAS","",INDEX('DEQ Pollutant List'!$C$7:$C$611,MATCH('5. Pollutant Emissions - MB'!C2835,'DEQ Pollutant List'!$B$7:$B$611,0))),"")</f>
        <v>n-Butyl alcohol</v>
      </c>
      <c r="E2835" s="115"/>
      <c r="F2835" s="138">
        <v>0</v>
      </c>
      <c r="G2835" s="139">
        <v>7.0000000000000007E-2</v>
      </c>
      <c r="H2835" s="104"/>
      <c r="I2835" s="102" cm="1">
        <f t="array" ref="I2835">((_xlfn.XLOOKUP(B2835,'4. Material Balance Activities'!$C$478:$C$608,'4. Material Balance Activities'!$G$478:$G$608,NA,0,1)-_xlfn.XLOOKUP(B2835,'4. Material Balance Activities'!$C$478:$C$608,'4. Material Balance Activities'!$M$478:$M$608,NA,0,1))*G2835)*(1-F2835)</f>
        <v>2.4636149999999999</v>
      </c>
      <c r="J2835" s="105" t="s">
        <v>214</v>
      </c>
      <c r="K2835" s="83" t="s">
        <v>214</v>
      </c>
      <c r="L2835" s="102" cm="1">
        <f t="array" ref="L2835">((_xlfn.XLOOKUP(B2835,'4. Material Balance Activities'!$C$478:$C$608,'4. Material Balance Activities'!$J$478:$J$608,NA,0,1)-_xlfn.XLOOKUP(B2835,'4. Material Balance Activities'!$C$478:$C$608,'4. Material Balance Activities'!$P$478:$P$608,NA,0,1))*G2835)*(1-F2835)</f>
        <v>9.9339314516129033E-3</v>
      </c>
      <c r="M2835" s="105" t="s">
        <v>214</v>
      </c>
      <c r="N2835" s="83" t="s">
        <v>214</v>
      </c>
    </row>
    <row r="2836" spans="1:14" x14ac:dyDescent="0.25">
      <c r="A2836" s="79" t="s">
        <v>406</v>
      </c>
      <c r="B2836" s="133" t="s">
        <v>312</v>
      </c>
      <c r="C2836" s="137" t="s">
        <v>432</v>
      </c>
      <c r="D2836" s="81" t="str">
        <f>IFERROR(IF(C2836="No CAS","",INDEX('DEQ Pollutant List'!$C$7:$C$611,MATCH('5. Pollutant Emissions - MB'!C2836,'DEQ Pollutant List'!$B$7:$B$611,0))),"")</f>
        <v>Propylene glycol monomethyl ether acetate</v>
      </c>
      <c r="E2836" s="115"/>
      <c r="F2836" s="138">
        <v>0</v>
      </c>
      <c r="G2836" s="139">
        <v>0.03</v>
      </c>
      <c r="H2836" s="104"/>
      <c r="I2836" s="102" cm="1">
        <f t="array" ref="I2836">((_xlfn.XLOOKUP(B2836,'4. Material Balance Activities'!$C$478:$C$608,'4. Material Balance Activities'!$G$478:$G$608,NA,0,1)-_xlfn.XLOOKUP(B2836,'4. Material Balance Activities'!$C$478:$C$608,'4. Material Balance Activities'!$M$478:$M$608,NA,0,1))*G2836)*(1-F2836)</f>
        <v>1.0558349999999999</v>
      </c>
      <c r="J2836" s="105" t="s">
        <v>214</v>
      </c>
      <c r="K2836" s="83" t="s">
        <v>214</v>
      </c>
      <c r="L2836" s="102" cm="1">
        <f t="array" ref="L2836">((_xlfn.XLOOKUP(B2836,'4. Material Balance Activities'!$C$478:$C$608,'4. Material Balance Activities'!$J$478:$J$608,NA,0,1)-_xlfn.XLOOKUP(B2836,'4. Material Balance Activities'!$C$478:$C$608,'4. Material Balance Activities'!$P$478:$P$608,NA,0,1))*G2836)*(1-F2836)</f>
        <v>4.2573991935483868E-3</v>
      </c>
      <c r="M2836" s="105" t="s">
        <v>214</v>
      </c>
      <c r="N2836" s="83" t="s">
        <v>214</v>
      </c>
    </row>
    <row r="2837" spans="1:14" x14ac:dyDescent="0.25">
      <c r="A2837" s="79" t="s">
        <v>406</v>
      </c>
      <c r="B2837" s="133" t="s">
        <v>312</v>
      </c>
      <c r="C2837" s="137" t="s">
        <v>436</v>
      </c>
      <c r="D2837" s="81" t="str">
        <f>IFERROR(IF(C2837="No CAS","",INDEX('DEQ Pollutant List'!$C$7:$C$611,MATCH('5. Pollutant Emissions - MB'!C2837,'DEQ Pollutant List'!$B$7:$B$611,0))),"")</f>
        <v>1,2,3-Trimethylbenzene</v>
      </c>
      <c r="E2837" s="115"/>
      <c r="F2837" s="138">
        <v>0</v>
      </c>
      <c r="G2837" s="139">
        <v>0.01</v>
      </c>
      <c r="H2837" s="104"/>
      <c r="I2837" s="102" cm="1">
        <f t="array" ref="I2837">((_xlfn.XLOOKUP(B2837,'4. Material Balance Activities'!$C$478:$C$608,'4. Material Balance Activities'!$G$478:$G$608,NA,0,1)-_xlfn.XLOOKUP(B2837,'4. Material Balance Activities'!$C$478:$C$608,'4. Material Balance Activities'!$M$478:$M$608,NA,0,1))*G2837)*(1-F2837)</f>
        <v>0.35194500000000001</v>
      </c>
      <c r="J2837" s="105" t="s">
        <v>214</v>
      </c>
      <c r="K2837" s="83" t="s">
        <v>214</v>
      </c>
      <c r="L2837" s="102" cm="1">
        <f t="array" ref="L2837">((_xlfn.XLOOKUP(B2837,'4. Material Balance Activities'!$C$478:$C$608,'4. Material Balance Activities'!$J$478:$J$608,NA,0,1)-_xlfn.XLOOKUP(B2837,'4. Material Balance Activities'!$C$478:$C$608,'4. Material Balance Activities'!$P$478:$P$608,NA,0,1))*G2837)*(1-F2837)</f>
        <v>1.4191330645161291E-3</v>
      </c>
      <c r="M2837" s="105" t="s">
        <v>214</v>
      </c>
      <c r="N2837" s="83" t="s">
        <v>214</v>
      </c>
    </row>
    <row r="2838" spans="1:14" x14ac:dyDescent="0.25">
      <c r="A2838" s="79" t="s">
        <v>406</v>
      </c>
      <c r="B2838" s="133" t="s">
        <v>313</v>
      </c>
      <c r="C2838" s="137" t="s">
        <v>181</v>
      </c>
      <c r="D2838" s="81" t="str">
        <f>IFERROR(IF(C2838="No CAS","",INDEX('DEQ Pollutant List'!$C$7:$C$611,MATCH('5. Pollutant Emissions - MB'!C2838,'DEQ Pollutant List'!$B$7:$B$611,0))),"")</f>
        <v>Ethyl benzene</v>
      </c>
      <c r="E2838" s="115"/>
      <c r="F2838" s="138">
        <v>0</v>
      </c>
      <c r="G2838" s="139">
        <v>1E-3</v>
      </c>
      <c r="H2838" s="104"/>
      <c r="I2838" s="102" cm="1">
        <f t="array" ref="I2838">((_xlfn.XLOOKUP(B2838,'4. Material Balance Activities'!$C$478:$C$608,'4. Material Balance Activities'!$G$478:$G$608,NA,0,1)-_xlfn.XLOOKUP(B2838,'4. Material Balance Activities'!$C$478:$C$608,'4. Material Balance Activities'!$M$478:$M$608,NA,0,1))*G2838)*(1-F2838)</f>
        <v>4.8492000000000007E-2</v>
      </c>
      <c r="J2838" s="105" t="s">
        <v>214</v>
      </c>
      <c r="K2838" s="83" t="s">
        <v>214</v>
      </c>
      <c r="L2838" s="102" cm="1">
        <f t="array" ref="L2838">((_xlfn.XLOOKUP(B2838,'4. Material Balance Activities'!$C$478:$C$608,'4. Material Balance Activities'!$J$478:$J$608,NA,0,1)-_xlfn.XLOOKUP(B2838,'4. Material Balance Activities'!$C$478:$C$608,'4. Material Balance Activities'!$P$478:$P$608,NA,0,1))*G2838)*(1-F2838)</f>
        <v>1.9553225806451615E-4</v>
      </c>
      <c r="M2838" s="105" t="s">
        <v>214</v>
      </c>
      <c r="N2838" s="83" t="s">
        <v>214</v>
      </c>
    </row>
    <row r="2839" spans="1:14" x14ac:dyDescent="0.25">
      <c r="A2839" s="79" t="s">
        <v>406</v>
      </c>
      <c r="B2839" s="133" t="s">
        <v>313</v>
      </c>
      <c r="C2839" s="137" t="s">
        <v>191</v>
      </c>
      <c r="D2839" s="81" t="str">
        <f>IFERROR(IF(C2839="No CAS","",INDEX('DEQ Pollutant List'!$C$7:$C$611,MATCH('5. Pollutant Emissions - MB'!C2839,'DEQ Pollutant List'!$B$7:$B$611,0))),"")</f>
        <v>Xylene (mixture), including m-xylene, o-xylene, p-xylene</v>
      </c>
      <c r="E2839" s="115"/>
      <c r="F2839" s="138">
        <v>0</v>
      </c>
      <c r="G2839" s="139">
        <v>0.01</v>
      </c>
      <c r="H2839" s="104"/>
      <c r="I2839" s="102" cm="1">
        <f t="array" ref="I2839">((_xlfn.XLOOKUP(B2839,'4. Material Balance Activities'!$C$478:$C$608,'4. Material Balance Activities'!$G$478:$G$608,NA,0,1)-_xlfn.XLOOKUP(B2839,'4. Material Balance Activities'!$C$478:$C$608,'4. Material Balance Activities'!$M$478:$M$608,NA,0,1))*G2839)*(1-F2839)</f>
        <v>0.48492000000000007</v>
      </c>
      <c r="J2839" s="105" t="s">
        <v>214</v>
      </c>
      <c r="K2839" s="83" t="s">
        <v>214</v>
      </c>
      <c r="L2839" s="102" cm="1">
        <f t="array" ref="L2839">((_xlfn.XLOOKUP(B2839,'4. Material Balance Activities'!$C$478:$C$608,'4. Material Balance Activities'!$J$478:$J$608,NA,0,1)-_xlfn.XLOOKUP(B2839,'4. Material Balance Activities'!$C$478:$C$608,'4. Material Balance Activities'!$P$478:$P$608,NA,0,1))*G2839)*(1-F2839)</f>
        <v>1.9553225806451615E-3</v>
      </c>
      <c r="M2839" s="105" t="s">
        <v>214</v>
      </c>
      <c r="N2839" s="83" t="s">
        <v>214</v>
      </c>
    </row>
    <row r="2840" spans="1:14" x14ac:dyDescent="0.25">
      <c r="A2840" s="79" t="s">
        <v>406</v>
      </c>
      <c r="B2840" s="133" t="s">
        <v>313</v>
      </c>
      <c r="C2840" s="137" t="s">
        <v>156</v>
      </c>
      <c r="D2840" s="81" t="str">
        <f>IFERROR(IF(C2840="No CAS","",INDEX('DEQ Pollutant List'!$C$7:$C$611,MATCH('5. Pollutant Emissions - MB'!C2840,'DEQ Pollutant List'!$B$7:$B$611,0))),"")</f>
        <v>Formaldehyde</v>
      </c>
      <c r="E2840" s="115"/>
      <c r="F2840" s="138">
        <v>0</v>
      </c>
      <c r="G2840" s="139">
        <v>1E-3</v>
      </c>
      <c r="H2840" s="104"/>
      <c r="I2840" s="102" cm="1">
        <f t="array" ref="I2840">((_xlfn.XLOOKUP(B2840,'4. Material Balance Activities'!$C$478:$C$608,'4. Material Balance Activities'!$G$478:$G$608,NA,0,1)-_xlfn.XLOOKUP(B2840,'4. Material Balance Activities'!$C$478:$C$608,'4. Material Balance Activities'!$M$478:$M$608,NA,0,1))*G2840)*(1-F2840)</f>
        <v>4.8492000000000007E-2</v>
      </c>
      <c r="J2840" s="105" t="s">
        <v>214</v>
      </c>
      <c r="K2840" s="83" t="s">
        <v>214</v>
      </c>
      <c r="L2840" s="102" cm="1">
        <f t="array" ref="L2840">((_xlfn.XLOOKUP(B2840,'4. Material Balance Activities'!$C$478:$C$608,'4. Material Balance Activities'!$J$478:$J$608,NA,0,1)-_xlfn.XLOOKUP(B2840,'4. Material Balance Activities'!$C$478:$C$608,'4. Material Balance Activities'!$P$478:$P$608,NA,0,1))*G2840)*(1-F2840)</f>
        <v>1.9553225806451615E-4</v>
      </c>
      <c r="M2840" s="105" t="s">
        <v>214</v>
      </c>
      <c r="N2840" s="83" t="s">
        <v>214</v>
      </c>
    </row>
    <row r="2841" spans="1:14" x14ac:dyDescent="0.25">
      <c r="A2841" s="79" t="s">
        <v>406</v>
      </c>
      <c r="B2841" s="133" t="s">
        <v>313</v>
      </c>
      <c r="C2841" s="137" t="s">
        <v>431</v>
      </c>
      <c r="D2841" s="81" t="str">
        <f>IFERROR(IF(C2841="No CAS","",INDEX('DEQ Pollutant List'!$C$7:$C$611,MATCH('5. Pollutant Emissions - MB'!C2841,'DEQ Pollutant List'!$B$7:$B$611,0))),"")</f>
        <v>1,2,4-Trimethylbenzene</v>
      </c>
      <c r="E2841" s="115"/>
      <c r="F2841" s="138">
        <v>0</v>
      </c>
      <c r="G2841" s="139">
        <v>0.01</v>
      </c>
      <c r="H2841" s="104"/>
      <c r="I2841" s="102" cm="1">
        <f t="array" ref="I2841">((_xlfn.XLOOKUP(B2841,'4. Material Balance Activities'!$C$478:$C$608,'4. Material Balance Activities'!$G$478:$G$608,NA,0,1)-_xlfn.XLOOKUP(B2841,'4. Material Balance Activities'!$C$478:$C$608,'4. Material Balance Activities'!$M$478:$M$608,NA,0,1))*G2841)*(1-F2841)</f>
        <v>0.48492000000000007</v>
      </c>
      <c r="J2841" s="105" t="s">
        <v>214</v>
      </c>
      <c r="K2841" s="83" t="s">
        <v>214</v>
      </c>
      <c r="L2841" s="102" cm="1">
        <f t="array" ref="L2841">((_xlfn.XLOOKUP(B2841,'4. Material Balance Activities'!$C$478:$C$608,'4. Material Balance Activities'!$J$478:$J$608,NA,0,1)-_xlfn.XLOOKUP(B2841,'4. Material Balance Activities'!$C$478:$C$608,'4. Material Balance Activities'!$P$478:$P$608,NA,0,1))*G2841)*(1-F2841)</f>
        <v>1.9553225806451615E-3</v>
      </c>
      <c r="M2841" s="105" t="s">
        <v>214</v>
      </c>
      <c r="N2841" s="83" t="s">
        <v>214</v>
      </c>
    </row>
    <row r="2842" spans="1:14" x14ac:dyDescent="0.25">
      <c r="A2842" s="79" t="s">
        <v>406</v>
      </c>
      <c r="B2842" s="133" t="s">
        <v>313</v>
      </c>
      <c r="C2842" s="137" t="s">
        <v>437</v>
      </c>
      <c r="D2842" s="81" t="str">
        <f>IFERROR(IF(C2842="No CAS","",INDEX('DEQ Pollutant List'!$C$7:$C$611,MATCH('5. Pollutant Emissions - MB'!C2842,'DEQ Pollutant List'!$B$7:$B$611,0))),"")</f>
        <v>1,3,5-Trimethylbenzene</v>
      </c>
      <c r="E2842" s="115"/>
      <c r="F2842" s="138">
        <v>0</v>
      </c>
      <c r="G2842" s="139">
        <v>0.01</v>
      </c>
      <c r="H2842" s="104"/>
      <c r="I2842" s="102" cm="1">
        <f t="array" ref="I2842">((_xlfn.XLOOKUP(B2842,'4. Material Balance Activities'!$C$478:$C$608,'4. Material Balance Activities'!$G$478:$G$608,NA,0,1)-_xlfn.XLOOKUP(B2842,'4. Material Balance Activities'!$C$478:$C$608,'4. Material Balance Activities'!$M$478:$M$608,NA,0,1))*G2842)*(1-F2842)</f>
        <v>0.48492000000000007</v>
      </c>
      <c r="J2842" s="105" t="s">
        <v>214</v>
      </c>
      <c r="K2842" s="83" t="s">
        <v>214</v>
      </c>
      <c r="L2842" s="102" cm="1">
        <f t="array" ref="L2842">((_xlfn.XLOOKUP(B2842,'4. Material Balance Activities'!$C$478:$C$608,'4. Material Balance Activities'!$J$478:$J$608,NA,0,1)-_xlfn.XLOOKUP(B2842,'4. Material Balance Activities'!$C$478:$C$608,'4. Material Balance Activities'!$P$478:$P$608,NA,0,1))*G2842)*(1-F2842)</f>
        <v>1.9553225806451615E-3</v>
      </c>
      <c r="M2842" s="105" t="s">
        <v>214</v>
      </c>
      <c r="N2842" s="83" t="s">
        <v>214</v>
      </c>
    </row>
    <row r="2843" spans="1:14" x14ac:dyDescent="0.25">
      <c r="A2843" s="79" t="s">
        <v>406</v>
      </c>
      <c r="B2843" s="133" t="s">
        <v>313</v>
      </c>
      <c r="C2843" s="137" t="s">
        <v>436</v>
      </c>
      <c r="D2843" s="81" t="str">
        <f>IFERROR(IF(C2843="No CAS","",INDEX('DEQ Pollutant List'!$C$7:$C$611,MATCH('5. Pollutant Emissions - MB'!C2843,'DEQ Pollutant List'!$B$7:$B$611,0))),"")</f>
        <v>1,2,3-Trimethylbenzene</v>
      </c>
      <c r="E2843" s="115"/>
      <c r="F2843" s="138">
        <v>0</v>
      </c>
      <c r="G2843" s="139">
        <v>3.0000000000000001E-3</v>
      </c>
      <c r="H2843" s="104"/>
      <c r="I2843" s="102" cm="1">
        <f t="array" ref="I2843">((_xlfn.XLOOKUP(B2843,'4. Material Balance Activities'!$C$478:$C$608,'4. Material Balance Activities'!$G$478:$G$608,NA,0,1)-_xlfn.XLOOKUP(B2843,'4. Material Balance Activities'!$C$478:$C$608,'4. Material Balance Activities'!$M$478:$M$608,NA,0,1))*G2843)*(1-F2843)</f>
        <v>0.14547600000000002</v>
      </c>
      <c r="J2843" s="105" t="s">
        <v>214</v>
      </c>
      <c r="K2843" s="83" t="s">
        <v>214</v>
      </c>
      <c r="L2843" s="102" cm="1">
        <f t="array" ref="L2843">((_xlfn.XLOOKUP(B2843,'4. Material Balance Activities'!$C$478:$C$608,'4. Material Balance Activities'!$J$478:$J$608,NA,0,1)-_xlfn.XLOOKUP(B2843,'4. Material Balance Activities'!$C$478:$C$608,'4. Material Balance Activities'!$P$478:$P$608,NA,0,1))*G2843)*(1-F2843)</f>
        <v>5.8659677419354845E-4</v>
      </c>
      <c r="M2843" s="105" t="s">
        <v>214</v>
      </c>
      <c r="N2843" s="83" t="s">
        <v>214</v>
      </c>
    </row>
    <row r="2844" spans="1:14" x14ac:dyDescent="0.25">
      <c r="A2844" s="79" t="s">
        <v>406</v>
      </c>
      <c r="B2844" s="133" t="s">
        <v>313</v>
      </c>
      <c r="C2844" s="137" t="s">
        <v>428</v>
      </c>
      <c r="D2844" s="81" t="str">
        <f>IFERROR(IF(C2844="No CAS","",INDEX('DEQ Pollutant List'!$C$7:$C$611,MATCH('5. Pollutant Emissions - MB'!C2844,'DEQ Pollutant List'!$B$7:$B$611,0))),"")</f>
        <v>Isopropylbenzene (cumene)</v>
      </c>
      <c r="E2844" s="115"/>
      <c r="F2844" s="138">
        <v>0</v>
      </c>
      <c r="G2844" s="139">
        <v>2E-3</v>
      </c>
      <c r="H2844" s="104"/>
      <c r="I2844" s="102" cm="1">
        <f t="array" ref="I2844">((_xlfn.XLOOKUP(B2844,'4. Material Balance Activities'!$C$478:$C$608,'4. Material Balance Activities'!$G$478:$G$608,NA,0,1)-_xlfn.XLOOKUP(B2844,'4. Material Balance Activities'!$C$478:$C$608,'4. Material Balance Activities'!$M$478:$M$608,NA,0,1))*G2844)*(1-F2844)</f>
        <v>9.6984000000000015E-2</v>
      </c>
      <c r="J2844" s="105" t="s">
        <v>214</v>
      </c>
      <c r="K2844" s="83" t="s">
        <v>214</v>
      </c>
      <c r="L2844" s="102" cm="1">
        <f t="array" ref="L2844">((_xlfn.XLOOKUP(B2844,'4. Material Balance Activities'!$C$478:$C$608,'4. Material Balance Activities'!$J$478:$J$608,NA,0,1)-_xlfn.XLOOKUP(B2844,'4. Material Balance Activities'!$C$478:$C$608,'4. Material Balance Activities'!$P$478:$P$608,NA,0,1))*G2844)*(1-F2844)</f>
        <v>3.910645161290323E-4</v>
      </c>
      <c r="M2844" s="105" t="s">
        <v>214</v>
      </c>
      <c r="N2844" s="83" t="s">
        <v>214</v>
      </c>
    </row>
    <row r="2845" spans="1:14" x14ac:dyDescent="0.25">
      <c r="A2845" s="79" t="s">
        <v>406</v>
      </c>
      <c r="B2845" s="133" t="s">
        <v>313</v>
      </c>
      <c r="C2845" s="137" t="s">
        <v>430</v>
      </c>
      <c r="D2845" s="81" t="str">
        <f>IFERROR(IF(C2845="No CAS","",INDEX('DEQ Pollutant List'!$C$7:$C$611,MATCH('5. Pollutant Emissions - MB'!C2845,'DEQ Pollutant List'!$B$7:$B$611,0))),"")</f>
        <v>n-Butyl alcohol</v>
      </c>
      <c r="E2845" s="115"/>
      <c r="F2845" s="138">
        <v>0</v>
      </c>
      <c r="G2845" s="139">
        <v>7.0000000000000007E-2</v>
      </c>
      <c r="H2845" s="104"/>
      <c r="I2845" s="102" cm="1">
        <f t="array" ref="I2845">((_xlfn.XLOOKUP(B2845,'4. Material Balance Activities'!$C$478:$C$608,'4. Material Balance Activities'!$G$478:$G$608,NA,0,1)-_xlfn.XLOOKUP(B2845,'4. Material Balance Activities'!$C$478:$C$608,'4. Material Balance Activities'!$M$478:$M$608,NA,0,1))*G2845)*(1-F2845)</f>
        <v>3.3944400000000008</v>
      </c>
      <c r="J2845" s="105" t="s">
        <v>214</v>
      </c>
      <c r="K2845" s="83" t="s">
        <v>214</v>
      </c>
      <c r="L2845" s="102" cm="1">
        <f t="array" ref="L2845">((_xlfn.XLOOKUP(B2845,'4. Material Balance Activities'!$C$478:$C$608,'4. Material Balance Activities'!$J$478:$J$608,NA,0,1)-_xlfn.XLOOKUP(B2845,'4. Material Balance Activities'!$C$478:$C$608,'4. Material Balance Activities'!$P$478:$P$608,NA,0,1))*G2845)*(1-F2845)</f>
        <v>1.3687258064516133E-2</v>
      </c>
      <c r="M2845" s="105" t="s">
        <v>214</v>
      </c>
      <c r="N2845" s="83" t="s">
        <v>214</v>
      </c>
    </row>
    <row r="2846" spans="1:14" x14ac:dyDescent="0.25">
      <c r="A2846" s="79" t="s">
        <v>406</v>
      </c>
      <c r="B2846" s="133" t="s">
        <v>313</v>
      </c>
      <c r="C2846" s="137" t="s">
        <v>432</v>
      </c>
      <c r="D2846" s="81" t="str">
        <f>IFERROR(IF(C2846="No CAS","",INDEX('DEQ Pollutant List'!$C$7:$C$611,MATCH('5. Pollutant Emissions - MB'!C2846,'DEQ Pollutant List'!$B$7:$B$611,0))),"")</f>
        <v>Propylene glycol monomethyl ether acetate</v>
      </c>
      <c r="E2846" s="115"/>
      <c r="F2846" s="138">
        <v>0</v>
      </c>
      <c r="G2846" s="139">
        <v>0.02</v>
      </c>
      <c r="H2846" s="104"/>
      <c r="I2846" s="102" cm="1">
        <f t="array" ref="I2846">((_xlfn.XLOOKUP(B2846,'4. Material Balance Activities'!$C$478:$C$608,'4. Material Balance Activities'!$G$478:$G$608,NA,0,1)-_xlfn.XLOOKUP(B2846,'4. Material Balance Activities'!$C$478:$C$608,'4. Material Balance Activities'!$M$478:$M$608,NA,0,1))*G2846)*(1-F2846)</f>
        <v>0.96984000000000015</v>
      </c>
      <c r="J2846" s="105" t="s">
        <v>214</v>
      </c>
      <c r="K2846" s="83" t="s">
        <v>214</v>
      </c>
      <c r="L2846" s="102" cm="1">
        <f t="array" ref="L2846">((_xlfn.XLOOKUP(B2846,'4. Material Balance Activities'!$C$478:$C$608,'4. Material Balance Activities'!$J$478:$J$608,NA,0,1)-_xlfn.XLOOKUP(B2846,'4. Material Balance Activities'!$C$478:$C$608,'4. Material Balance Activities'!$P$478:$P$608,NA,0,1))*G2846)*(1-F2846)</f>
        <v>3.910645161290323E-3</v>
      </c>
      <c r="M2846" s="105" t="s">
        <v>214</v>
      </c>
      <c r="N2846" s="83" t="s">
        <v>214</v>
      </c>
    </row>
    <row r="2847" spans="1:14" x14ac:dyDescent="0.25">
      <c r="A2847" s="79" t="s">
        <v>406</v>
      </c>
      <c r="B2847" s="133" t="s">
        <v>313</v>
      </c>
      <c r="C2847" s="137" t="s">
        <v>436</v>
      </c>
      <c r="D2847" s="81" t="str">
        <f>IFERROR(IF(C2847="No CAS","",INDEX('DEQ Pollutant List'!$C$7:$C$611,MATCH('5. Pollutant Emissions - MB'!C2847,'DEQ Pollutant List'!$B$7:$B$611,0))),"")</f>
        <v>1,2,3-Trimethylbenzene</v>
      </c>
      <c r="E2847" s="115"/>
      <c r="F2847" s="138">
        <v>0</v>
      </c>
      <c r="G2847" s="139">
        <v>0</v>
      </c>
      <c r="H2847" s="104"/>
      <c r="I2847" s="102" cm="1">
        <f t="array" ref="I2847">((_xlfn.XLOOKUP(B2847,'4. Material Balance Activities'!$C$478:$C$608,'4. Material Balance Activities'!$G$478:$G$608,NA,0,1)-_xlfn.XLOOKUP(B2847,'4. Material Balance Activities'!$C$478:$C$608,'4. Material Balance Activities'!$M$478:$M$608,NA,0,1))*G2847)*(1-F2847)</f>
        <v>0</v>
      </c>
      <c r="J2847" s="105" t="s">
        <v>214</v>
      </c>
      <c r="K2847" s="83" t="s">
        <v>214</v>
      </c>
      <c r="L2847" s="102" cm="1">
        <f t="array" ref="L2847">((_xlfn.XLOOKUP(B2847,'4. Material Balance Activities'!$C$478:$C$608,'4. Material Balance Activities'!$J$478:$J$608,NA,0,1)-_xlfn.XLOOKUP(B2847,'4. Material Balance Activities'!$C$478:$C$608,'4. Material Balance Activities'!$P$478:$P$608,NA,0,1))*G2847)*(1-F2847)</f>
        <v>0</v>
      </c>
      <c r="M2847" s="105" t="s">
        <v>214</v>
      </c>
      <c r="N2847" s="83" t="s">
        <v>214</v>
      </c>
    </row>
    <row r="2848" spans="1:14" x14ac:dyDescent="0.25">
      <c r="A2848" s="79" t="s">
        <v>406</v>
      </c>
      <c r="B2848" s="133" t="s">
        <v>314</v>
      </c>
      <c r="C2848" s="137" t="s">
        <v>156</v>
      </c>
      <c r="D2848" s="81" t="str">
        <f>IFERROR(IF(C2848="No CAS","",INDEX('DEQ Pollutant List'!$C$7:$C$611,MATCH('5. Pollutant Emissions - MB'!C2848,'DEQ Pollutant List'!$B$7:$B$611,0))),"")</f>
        <v>Formaldehyde</v>
      </c>
      <c r="E2848" s="115"/>
      <c r="F2848" s="138">
        <v>0</v>
      </c>
      <c r="G2848" s="139">
        <v>1E-3</v>
      </c>
      <c r="H2848" s="104"/>
      <c r="I2848" s="102" cm="1">
        <f t="array" ref="I2848">((_xlfn.XLOOKUP(B2848,'4. Material Balance Activities'!$C$478:$C$608,'4. Material Balance Activities'!$G$478:$G$608,NA,0,1)-_xlfn.XLOOKUP(B2848,'4. Material Balance Activities'!$C$478:$C$608,'4. Material Balance Activities'!$M$478:$M$608,NA,0,1))*G2848)*(1-F2848)</f>
        <v>2.9910000000000006E-2</v>
      </c>
      <c r="J2848" s="105" t="s">
        <v>214</v>
      </c>
      <c r="K2848" s="83" t="s">
        <v>214</v>
      </c>
      <c r="L2848" s="102" cm="1">
        <f t="array" ref="L2848">((_xlfn.XLOOKUP(B2848,'4. Material Balance Activities'!$C$478:$C$608,'4. Material Balance Activities'!$J$478:$J$608,NA,0,1)-_xlfn.XLOOKUP(B2848,'4. Material Balance Activities'!$C$478:$C$608,'4. Material Balance Activities'!$P$478:$P$608,NA,0,1))*G2848)*(1-F2848)</f>
        <v>1.2060483870967743E-4</v>
      </c>
      <c r="M2848" s="105" t="s">
        <v>214</v>
      </c>
      <c r="N2848" s="83" t="s">
        <v>214</v>
      </c>
    </row>
    <row r="2849" spans="1:14" x14ac:dyDescent="0.25">
      <c r="A2849" s="79" t="s">
        <v>406</v>
      </c>
      <c r="B2849" s="133" t="s">
        <v>314</v>
      </c>
      <c r="C2849" s="137" t="s">
        <v>431</v>
      </c>
      <c r="D2849" s="81" t="str">
        <f>IFERROR(IF(C2849="No CAS","",INDEX('DEQ Pollutant List'!$C$7:$C$611,MATCH('5. Pollutant Emissions - MB'!C2849,'DEQ Pollutant List'!$B$7:$B$611,0))),"")</f>
        <v>1,2,4-Trimethylbenzene</v>
      </c>
      <c r="E2849" s="115"/>
      <c r="F2849" s="138">
        <v>0</v>
      </c>
      <c r="G2849" s="139">
        <v>0.01</v>
      </c>
      <c r="H2849" s="104"/>
      <c r="I2849" s="102" cm="1">
        <f t="array" ref="I2849">((_xlfn.XLOOKUP(B2849,'4. Material Balance Activities'!$C$478:$C$608,'4. Material Balance Activities'!$G$478:$G$608,NA,0,1)-_xlfn.XLOOKUP(B2849,'4. Material Balance Activities'!$C$478:$C$608,'4. Material Balance Activities'!$M$478:$M$608,NA,0,1))*G2849)*(1-F2849)</f>
        <v>0.29910000000000003</v>
      </c>
      <c r="J2849" s="105" t="s">
        <v>214</v>
      </c>
      <c r="K2849" s="83" t="s">
        <v>214</v>
      </c>
      <c r="L2849" s="102" cm="1">
        <f t="array" ref="L2849">((_xlfn.XLOOKUP(B2849,'4. Material Balance Activities'!$C$478:$C$608,'4. Material Balance Activities'!$J$478:$J$608,NA,0,1)-_xlfn.XLOOKUP(B2849,'4. Material Balance Activities'!$C$478:$C$608,'4. Material Balance Activities'!$P$478:$P$608,NA,0,1))*G2849)*(1-F2849)</f>
        <v>1.2060483870967743E-3</v>
      </c>
      <c r="M2849" s="105" t="s">
        <v>214</v>
      </c>
      <c r="N2849" s="83" t="s">
        <v>214</v>
      </c>
    </row>
    <row r="2850" spans="1:14" x14ac:dyDescent="0.25">
      <c r="A2850" s="79" t="s">
        <v>406</v>
      </c>
      <c r="B2850" s="133" t="s">
        <v>314</v>
      </c>
      <c r="C2850" s="137" t="s">
        <v>437</v>
      </c>
      <c r="D2850" s="81" t="str">
        <f>IFERROR(IF(C2850="No CAS","",INDEX('DEQ Pollutant List'!$C$7:$C$611,MATCH('5. Pollutant Emissions - MB'!C2850,'DEQ Pollutant List'!$B$7:$B$611,0))),"")</f>
        <v>1,3,5-Trimethylbenzene</v>
      </c>
      <c r="E2850" s="115"/>
      <c r="F2850" s="138">
        <v>0</v>
      </c>
      <c r="G2850" s="139">
        <v>0.01</v>
      </c>
      <c r="H2850" s="104"/>
      <c r="I2850" s="102" cm="1">
        <f t="array" ref="I2850">((_xlfn.XLOOKUP(B2850,'4. Material Balance Activities'!$C$478:$C$608,'4. Material Balance Activities'!$G$478:$G$608,NA,0,1)-_xlfn.XLOOKUP(B2850,'4. Material Balance Activities'!$C$478:$C$608,'4. Material Balance Activities'!$M$478:$M$608,NA,0,1))*G2850)*(1-F2850)</f>
        <v>0.29910000000000003</v>
      </c>
      <c r="J2850" s="105" t="s">
        <v>214</v>
      </c>
      <c r="K2850" s="83" t="s">
        <v>214</v>
      </c>
      <c r="L2850" s="102" cm="1">
        <f t="array" ref="L2850">((_xlfn.XLOOKUP(B2850,'4. Material Balance Activities'!$C$478:$C$608,'4. Material Balance Activities'!$J$478:$J$608,NA,0,1)-_xlfn.XLOOKUP(B2850,'4. Material Balance Activities'!$C$478:$C$608,'4. Material Balance Activities'!$P$478:$P$608,NA,0,1))*G2850)*(1-F2850)</f>
        <v>1.2060483870967743E-3</v>
      </c>
      <c r="M2850" s="105" t="s">
        <v>214</v>
      </c>
      <c r="N2850" s="83" t="s">
        <v>214</v>
      </c>
    </row>
    <row r="2851" spans="1:14" x14ac:dyDescent="0.25">
      <c r="A2851" s="79" t="s">
        <v>406</v>
      </c>
      <c r="B2851" s="133" t="s">
        <v>314</v>
      </c>
      <c r="C2851" s="137" t="s">
        <v>436</v>
      </c>
      <c r="D2851" s="81" t="str">
        <f>IFERROR(IF(C2851="No CAS","",INDEX('DEQ Pollutant List'!$C$7:$C$611,MATCH('5. Pollutant Emissions - MB'!C2851,'DEQ Pollutant List'!$B$7:$B$611,0))),"")</f>
        <v>1,2,3-Trimethylbenzene</v>
      </c>
      <c r="E2851" s="115"/>
      <c r="F2851" s="138">
        <v>0</v>
      </c>
      <c r="G2851" s="139">
        <v>3.0000000000000001E-3</v>
      </c>
      <c r="H2851" s="104"/>
      <c r="I2851" s="102" cm="1">
        <f t="array" ref="I2851">((_xlfn.XLOOKUP(B2851,'4. Material Balance Activities'!$C$478:$C$608,'4. Material Balance Activities'!$G$478:$G$608,NA,0,1)-_xlfn.XLOOKUP(B2851,'4. Material Balance Activities'!$C$478:$C$608,'4. Material Balance Activities'!$M$478:$M$608,NA,0,1))*G2851)*(1-F2851)</f>
        <v>8.9730000000000018E-2</v>
      </c>
      <c r="J2851" s="105" t="s">
        <v>214</v>
      </c>
      <c r="K2851" s="83" t="s">
        <v>214</v>
      </c>
      <c r="L2851" s="102" cm="1">
        <f t="array" ref="L2851">((_xlfn.XLOOKUP(B2851,'4. Material Balance Activities'!$C$478:$C$608,'4. Material Balance Activities'!$J$478:$J$608,NA,0,1)-_xlfn.XLOOKUP(B2851,'4. Material Balance Activities'!$C$478:$C$608,'4. Material Balance Activities'!$P$478:$P$608,NA,0,1))*G2851)*(1-F2851)</f>
        <v>3.6181451612903232E-4</v>
      </c>
      <c r="M2851" s="105" t="s">
        <v>214</v>
      </c>
      <c r="N2851" s="83" t="s">
        <v>214</v>
      </c>
    </row>
    <row r="2852" spans="1:14" x14ac:dyDescent="0.25">
      <c r="A2852" s="79" t="s">
        <v>406</v>
      </c>
      <c r="B2852" s="133" t="s">
        <v>314</v>
      </c>
      <c r="C2852" s="137" t="s">
        <v>191</v>
      </c>
      <c r="D2852" s="81" t="str">
        <f>IFERROR(IF(C2852="No CAS","",INDEX('DEQ Pollutant List'!$C$7:$C$611,MATCH('5. Pollutant Emissions - MB'!C2852,'DEQ Pollutant List'!$B$7:$B$611,0))),"")</f>
        <v>Xylene (mixture), including m-xylene, o-xylene, p-xylene</v>
      </c>
      <c r="E2852" s="115"/>
      <c r="F2852" s="138">
        <v>0</v>
      </c>
      <c r="G2852" s="139">
        <v>0.02</v>
      </c>
      <c r="H2852" s="104"/>
      <c r="I2852" s="102" cm="1">
        <f t="array" ref="I2852">((_xlfn.XLOOKUP(B2852,'4. Material Balance Activities'!$C$478:$C$608,'4. Material Balance Activities'!$G$478:$G$608,NA,0,1)-_xlfn.XLOOKUP(B2852,'4. Material Balance Activities'!$C$478:$C$608,'4. Material Balance Activities'!$M$478:$M$608,NA,0,1))*G2852)*(1-F2852)</f>
        <v>0.59820000000000007</v>
      </c>
      <c r="J2852" s="105" t="s">
        <v>214</v>
      </c>
      <c r="K2852" s="83" t="s">
        <v>214</v>
      </c>
      <c r="L2852" s="102" cm="1">
        <f t="array" ref="L2852">((_xlfn.XLOOKUP(B2852,'4. Material Balance Activities'!$C$478:$C$608,'4. Material Balance Activities'!$J$478:$J$608,NA,0,1)-_xlfn.XLOOKUP(B2852,'4. Material Balance Activities'!$C$478:$C$608,'4. Material Balance Activities'!$P$478:$P$608,NA,0,1))*G2852)*(1-F2852)</f>
        <v>2.4120967741935485E-3</v>
      </c>
      <c r="M2852" s="105" t="s">
        <v>214</v>
      </c>
      <c r="N2852" s="83" t="s">
        <v>214</v>
      </c>
    </row>
    <row r="2853" spans="1:14" x14ac:dyDescent="0.25">
      <c r="A2853" s="79" t="s">
        <v>406</v>
      </c>
      <c r="B2853" s="133" t="s">
        <v>314</v>
      </c>
      <c r="C2853" s="137" t="s">
        <v>181</v>
      </c>
      <c r="D2853" s="81" t="str">
        <f>IFERROR(IF(C2853="No CAS","",INDEX('DEQ Pollutant List'!$C$7:$C$611,MATCH('5. Pollutant Emissions - MB'!C2853,'DEQ Pollutant List'!$B$7:$B$611,0))),"")</f>
        <v>Ethyl benzene</v>
      </c>
      <c r="E2853" s="115"/>
      <c r="F2853" s="138">
        <v>0</v>
      </c>
      <c r="G2853" s="139">
        <v>3.0000000000000001E-3</v>
      </c>
      <c r="H2853" s="104"/>
      <c r="I2853" s="102" cm="1">
        <f t="array" ref="I2853">((_xlfn.XLOOKUP(B2853,'4. Material Balance Activities'!$C$478:$C$608,'4. Material Balance Activities'!$G$478:$G$608,NA,0,1)-_xlfn.XLOOKUP(B2853,'4. Material Balance Activities'!$C$478:$C$608,'4. Material Balance Activities'!$M$478:$M$608,NA,0,1))*G2853)*(1-F2853)</f>
        <v>8.9730000000000018E-2</v>
      </c>
      <c r="J2853" s="105" t="s">
        <v>214</v>
      </c>
      <c r="K2853" s="83" t="s">
        <v>214</v>
      </c>
      <c r="L2853" s="102" cm="1">
        <f t="array" ref="L2853">((_xlfn.XLOOKUP(B2853,'4. Material Balance Activities'!$C$478:$C$608,'4. Material Balance Activities'!$J$478:$J$608,NA,0,1)-_xlfn.XLOOKUP(B2853,'4. Material Balance Activities'!$C$478:$C$608,'4. Material Balance Activities'!$P$478:$P$608,NA,0,1))*G2853)*(1-F2853)</f>
        <v>3.6181451612903232E-4</v>
      </c>
      <c r="M2853" s="105" t="s">
        <v>214</v>
      </c>
      <c r="N2853" s="83" t="s">
        <v>214</v>
      </c>
    </row>
    <row r="2854" spans="1:14" x14ac:dyDescent="0.25">
      <c r="A2854" s="79" t="s">
        <v>406</v>
      </c>
      <c r="B2854" s="133" t="s">
        <v>314</v>
      </c>
      <c r="C2854" s="137" t="s">
        <v>428</v>
      </c>
      <c r="D2854" s="81" t="str">
        <f>IFERROR(IF(C2854="No CAS","",INDEX('DEQ Pollutant List'!$C$7:$C$611,MATCH('5. Pollutant Emissions - MB'!C2854,'DEQ Pollutant List'!$B$7:$B$611,0))),"")</f>
        <v>Isopropylbenzene (cumene)</v>
      </c>
      <c r="E2854" s="115"/>
      <c r="F2854" s="138">
        <v>0</v>
      </c>
      <c r="G2854" s="139">
        <v>1E-3</v>
      </c>
      <c r="H2854" s="104"/>
      <c r="I2854" s="102" cm="1">
        <f t="array" ref="I2854">((_xlfn.XLOOKUP(B2854,'4. Material Balance Activities'!$C$478:$C$608,'4. Material Balance Activities'!$G$478:$G$608,NA,0,1)-_xlfn.XLOOKUP(B2854,'4. Material Balance Activities'!$C$478:$C$608,'4. Material Balance Activities'!$M$478:$M$608,NA,0,1))*G2854)*(1-F2854)</f>
        <v>2.9910000000000006E-2</v>
      </c>
      <c r="J2854" s="105" t="s">
        <v>214</v>
      </c>
      <c r="K2854" s="83" t="s">
        <v>214</v>
      </c>
      <c r="L2854" s="102" cm="1">
        <f t="array" ref="L2854">((_xlfn.XLOOKUP(B2854,'4. Material Balance Activities'!$C$478:$C$608,'4. Material Balance Activities'!$J$478:$J$608,NA,0,1)-_xlfn.XLOOKUP(B2854,'4. Material Balance Activities'!$C$478:$C$608,'4. Material Balance Activities'!$P$478:$P$608,NA,0,1))*G2854)*(1-F2854)</f>
        <v>1.2060483870967743E-4</v>
      </c>
      <c r="M2854" s="105" t="s">
        <v>214</v>
      </c>
      <c r="N2854" s="83" t="s">
        <v>214</v>
      </c>
    </row>
    <row r="2855" spans="1:14" x14ac:dyDescent="0.25">
      <c r="A2855" s="79" t="s">
        <v>406</v>
      </c>
      <c r="B2855" s="133" t="s">
        <v>314</v>
      </c>
      <c r="C2855" s="137" t="s">
        <v>430</v>
      </c>
      <c r="D2855" s="81" t="str">
        <f>IFERROR(IF(C2855="No CAS","",INDEX('DEQ Pollutant List'!$C$7:$C$611,MATCH('5. Pollutant Emissions - MB'!C2855,'DEQ Pollutant List'!$B$7:$B$611,0))),"")</f>
        <v>n-Butyl alcohol</v>
      </c>
      <c r="E2855" s="115"/>
      <c r="F2855" s="138">
        <v>0</v>
      </c>
      <c r="G2855" s="139">
        <v>0.06</v>
      </c>
      <c r="H2855" s="104"/>
      <c r="I2855" s="102" cm="1">
        <f t="array" ref="I2855">((_xlfn.XLOOKUP(B2855,'4. Material Balance Activities'!$C$478:$C$608,'4. Material Balance Activities'!$G$478:$G$608,NA,0,1)-_xlfn.XLOOKUP(B2855,'4. Material Balance Activities'!$C$478:$C$608,'4. Material Balance Activities'!$M$478:$M$608,NA,0,1))*G2855)*(1-F2855)</f>
        <v>1.7946000000000002</v>
      </c>
      <c r="J2855" s="105" t="s">
        <v>214</v>
      </c>
      <c r="K2855" s="83" t="s">
        <v>214</v>
      </c>
      <c r="L2855" s="102" cm="1">
        <f t="array" ref="L2855">((_xlfn.XLOOKUP(B2855,'4. Material Balance Activities'!$C$478:$C$608,'4. Material Balance Activities'!$J$478:$J$608,NA,0,1)-_xlfn.XLOOKUP(B2855,'4. Material Balance Activities'!$C$478:$C$608,'4. Material Balance Activities'!$P$478:$P$608,NA,0,1))*G2855)*(1-F2855)</f>
        <v>7.2362903225806456E-3</v>
      </c>
      <c r="M2855" s="105" t="s">
        <v>214</v>
      </c>
      <c r="N2855" s="83" t="s">
        <v>214</v>
      </c>
    </row>
    <row r="2856" spans="1:14" x14ac:dyDescent="0.25">
      <c r="A2856" s="79" t="s">
        <v>406</v>
      </c>
      <c r="B2856" s="133" t="s">
        <v>315</v>
      </c>
      <c r="C2856" s="137" t="s">
        <v>156</v>
      </c>
      <c r="D2856" s="81" t="str">
        <f>IFERROR(IF(C2856="No CAS","",INDEX('DEQ Pollutant List'!$C$7:$C$611,MATCH('5. Pollutant Emissions - MB'!C2856,'DEQ Pollutant List'!$B$7:$B$611,0))),"")</f>
        <v>Formaldehyde</v>
      </c>
      <c r="E2856" s="115"/>
      <c r="F2856" s="138">
        <v>0</v>
      </c>
      <c r="G2856" s="139">
        <v>1E-3</v>
      </c>
      <c r="H2856" s="104"/>
      <c r="I2856" s="102" cm="1">
        <f t="array" ref="I2856">((_xlfn.XLOOKUP(B2856,'4. Material Balance Activities'!$C$478:$C$608,'4. Material Balance Activities'!$G$478:$G$608,NA,0,1)-_xlfn.XLOOKUP(B2856,'4. Material Balance Activities'!$C$478:$C$608,'4. Material Balance Activities'!$M$478:$M$608,NA,0,1))*G2856)*(1-F2856)</f>
        <v>2.7243000000000003E-2</v>
      </c>
      <c r="J2856" s="105" t="s">
        <v>214</v>
      </c>
      <c r="K2856" s="83" t="s">
        <v>214</v>
      </c>
      <c r="L2856" s="102" cm="1">
        <f t="array" ref="L2856">((_xlfn.XLOOKUP(B2856,'4. Material Balance Activities'!$C$478:$C$608,'4. Material Balance Activities'!$J$478:$J$608,NA,0,1)-_xlfn.XLOOKUP(B2856,'4. Material Balance Activities'!$C$478:$C$608,'4. Material Balance Activities'!$P$478:$P$608,NA,0,1))*G2856)*(1-F2856)</f>
        <v>1.0985080645161291E-4</v>
      </c>
      <c r="M2856" s="105" t="s">
        <v>214</v>
      </c>
      <c r="N2856" s="83" t="s">
        <v>214</v>
      </c>
    </row>
    <row r="2857" spans="1:14" x14ac:dyDescent="0.25">
      <c r="A2857" s="79" t="s">
        <v>406</v>
      </c>
      <c r="B2857" s="133" t="s">
        <v>315</v>
      </c>
      <c r="C2857" s="137" t="s">
        <v>431</v>
      </c>
      <c r="D2857" s="81" t="str">
        <f>IFERROR(IF(C2857="No CAS","",INDEX('DEQ Pollutant List'!$C$7:$C$611,MATCH('5. Pollutant Emissions - MB'!C2857,'DEQ Pollutant List'!$B$7:$B$611,0))),"")</f>
        <v>1,2,4-Trimethylbenzene</v>
      </c>
      <c r="E2857" s="115"/>
      <c r="F2857" s="138">
        <v>0</v>
      </c>
      <c r="G2857" s="139">
        <v>0.01</v>
      </c>
      <c r="H2857" s="104"/>
      <c r="I2857" s="102" cm="1">
        <f t="array" ref="I2857">((_xlfn.XLOOKUP(B2857,'4. Material Balance Activities'!$C$478:$C$608,'4. Material Balance Activities'!$G$478:$G$608,NA,0,1)-_xlfn.XLOOKUP(B2857,'4. Material Balance Activities'!$C$478:$C$608,'4. Material Balance Activities'!$M$478:$M$608,NA,0,1))*G2857)*(1-F2857)</f>
        <v>0.27243000000000001</v>
      </c>
      <c r="J2857" s="105" t="s">
        <v>214</v>
      </c>
      <c r="K2857" s="83" t="s">
        <v>214</v>
      </c>
      <c r="L2857" s="102" cm="1">
        <f t="array" ref="L2857">((_xlfn.XLOOKUP(B2857,'4. Material Balance Activities'!$C$478:$C$608,'4. Material Balance Activities'!$J$478:$J$608,NA,0,1)-_xlfn.XLOOKUP(B2857,'4. Material Balance Activities'!$C$478:$C$608,'4. Material Balance Activities'!$P$478:$P$608,NA,0,1))*G2857)*(1-F2857)</f>
        <v>1.0985080645161292E-3</v>
      </c>
      <c r="M2857" s="105" t="s">
        <v>214</v>
      </c>
      <c r="N2857" s="83" t="s">
        <v>214</v>
      </c>
    </row>
    <row r="2858" spans="1:14" x14ac:dyDescent="0.25">
      <c r="A2858" s="79" t="s">
        <v>406</v>
      </c>
      <c r="B2858" s="133" t="s">
        <v>315</v>
      </c>
      <c r="C2858" s="137" t="s">
        <v>437</v>
      </c>
      <c r="D2858" s="81" t="str">
        <f>IFERROR(IF(C2858="No CAS","",INDEX('DEQ Pollutant List'!$C$7:$C$611,MATCH('5. Pollutant Emissions - MB'!C2858,'DEQ Pollutant List'!$B$7:$B$611,0))),"")</f>
        <v>1,3,5-Trimethylbenzene</v>
      </c>
      <c r="E2858" s="115"/>
      <c r="F2858" s="138">
        <v>0</v>
      </c>
      <c r="G2858" s="139">
        <v>0.01</v>
      </c>
      <c r="H2858" s="104"/>
      <c r="I2858" s="102" cm="1">
        <f t="array" ref="I2858">((_xlfn.XLOOKUP(B2858,'4. Material Balance Activities'!$C$478:$C$608,'4. Material Balance Activities'!$G$478:$G$608,NA,0,1)-_xlfn.XLOOKUP(B2858,'4. Material Balance Activities'!$C$478:$C$608,'4. Material Balance Activities'!$M$478:$M$608,NA,0,1))*G2858)*(1-F2858)</f>
        <v>0.27243000000000001</v>
      </c>
      <c r="J2858" s="105" t="s">
        <v>214</v>
      </c>
      <c r="K2858" s="83" t="s">
        <v>214</v>
      </c>
      <c r="L2858" s="102" cm="1">
        <f t="array" ref="L2858">((_xlfn.XLOOKUP(B2858,'4. Material Balance Activities'!$C$478:$C$608,'4. Material Balance Activities'!$J$478:$J$608,NA,0,1)-_xlfn.XLOOKUP(B2858,'4. Material Balance Activities'!$C$478:$C$608,'4. Material Balance Activities'!$P$478:$P$608,NA,0,1))*G2858)*(1-F2858)</f>
        <v>1.0985080645161292E-3</v>
      </c>
      <c r="M2858" s="105" t="s">
        <v>214</v>
      </c>
      <c r="N2858" s="83" t="s">
        <v>214</v>
      </c>
    </row>
    <row r="2859" spans="1:14" x14ac:dyDescent="0.25">
      <c r="A2859" s="79" t="s">
        <v>406</v>
      </c>
      <c r="B2859" s="133" t="s">
        <v>315</v>
      </c>
      <c r="C2859" s="137" t="s">
        <v>436</v>
      </c>
      <c r="D2859" s="81" t="str">
        <f>IFERROR(IF(C2859="No CAS","",INDEX('DEQ Pollutant List'!$C$7:$C$611,MATCH('5. Pollutant Emissions - MB'!C2859,'DEQ Pollutant List'!$B$7:$B$611,0))),"")</f>
        <v>1,2,3-Trimethylbenzene</v>
      </c>
      <c r="E2859" s="115"/>
      <c r="F2859" s="138">
        <v>0</v>
      </c>
      <c r="G2859" s="139">
        <v>3.0000000000000001E-3</v>
      </c>
      <c r="H2859" s="104"/>
      <c r="I2859" s="102" cm="1">
        <f t="array" ref="I2859">((_xlfn.XLOOKUP(B2859,'4. Material Balance Activities'!$C$478:$C$608,'4. Material Balance Activities'!$G$478:$G$608,NA,0,1)-_xlfn.XLOOKUP(B2859,'4. Material Balance Activities'!$C$478:$C$608,'4. Material Balance Activities'!$M$478:$M$608,NA,0,1))*G2859)*(1-F2859)</f>
        <v>8.172900000000001E-2</v>
      </c>
      <c r="J2859" s="105" t="s">
        <v>214</v>
      </c>
      <c r="K2859" s="83" t="s">
        <v>214</v>
      </c>
      <c r="L2859" s="102" cm="1">
        <f t="array" ref="L2859">((_xlfn.XLOOKUP(B2859,'4. Material Balance Activities'!$C$478:$C$608,'4. Material Balance Activities'!$J$478:$J$608,NA,0,1)-_xlfn.XLOOKUP(B2859,'4. Material Balance Activities'!$C$478:$C$608,'4. Material Balance Activities'!$P$478:$P$608,NA,0,1))*G2859)*(1-F2859)</f>
        <v>3.2955241935483871E-4</v>
      </c>
      <c r="M2859" s="105" t="s">
        <v>214</v>
      </c>
      <c r="N2859" s="83" t="s">
        <v>214</v>
      </c>
    </row>
    <row r="2860" spans="1:14" x14ac:dyDescent="0.25">
      <c r="A2860" s="79" t="s">
        <v>406</v>
      </c>
      <c r="B2860" s="133" t="s">
        <v>315</v>
      </c>
      <c r="C2860" s="137" t="s">
        <v>191</v>
      </c>
      <c r="D2860" s="81" t="str">
        <f>IFERROR(IF(C2860="No CAS","",INDEX('DEQ Pollutant List'!$C$7:$C$611,MATCH('5. Pollutant Emissions - MB'!C2860,'DEQ Pollutant List'!$B$7:$B$611,0))),"")</f>
        <v>Xylene (mixture), including m-xylene, o-xylene, p-xylene</v>
      </c>
      <c r="E2860" s="115"/>
      <c r="F2860" s="138">
        <v>0</v>
      </c>
      <c r="G2860" s="139">
        <v>0.01</v>
      </c>
      <c r="H2860" s="104"/>
      <c r="I2860" s="102" cm="1">
        <f t="array" ref="I2860">((_xlfn.XLOOKUP(B2860,'4. Material Balance Activities'!$C$478:$C$608,'4. Material Balance Activities'!$G$478:$G$608,NA,0,1)-_xlfn.XLOOKUP(B2860,'4. Material Balance Activities'!$C$478:$C$608,'4. Material Balance Activities'!$M$478:$M$608,NA,0,1))*G2860)*(1-F2860)</f>
        <v>0.27243000000000001</v>
      </c>
      <c r="J2860" s="105" t="s">
        <v>214</v>
      </c>
      <c r="K2860" s="83" t="s">
        <v>214</v>
      </c>
      <c r="L2860" s="102" cm="1">
        <f t="array" ref="L2860">((_xlfn.XLOOKUP(B2860,'4. Material Balance Activities'!$C$478:$C$608,'4. Material Balance Activities'!$J$478:$J$608,NA,0,1)-_xlfn.XLOOKUP(B2860,'4. Material Balance Activities'!$C$478:$C$608,'4. Material Balance Activities'!$P$478:$P$608,NA,0,1))*G2860)*(1-F2860)</f>
        <v>1.0985080645161292E-3</v>
      </c>
      <c r="M2860" s="105" t="s">
        <v>214</v>
      </c>
      <c r="N2860" s="83" t="s">
        <v>214</v>
      </c>
    </row>
    <row r="2861" spans="1:14" x14ac:dyDescent="0.25">
      <c r="A2861" s="79" t="s">
        <v>406</v>
      </c>
      <c r="B2861" s="133" t="s">
        <v>315</v>
      </c>
      <c r="C2861" s="137" t="s">
        <v>181</v>
      </c>
      <c r="D2861" s="81" t="str">
        <f>IFERROR(IF(C2861="No CAS","",INDEX('DEQ Pollutant List'!$C$7:$C$611,MATCH('5. Pollutant Emissions - MB'!C2861,'DEQ Pollutant List'!$B$7:$B$611,0))),"")</f>
        <v>Ethyl benzene</v>
      </c>
      <c r="E2861" s="115"/>
      <c r="F2861" s="138">
        <v>0</v>
      </c>
      <c r="G2861" s="139">
        <v>3.0000000000000001E-3</v>
      </c>
      <c r="H2861" s="104"/>
      <c r="I2861" s="102" cm="1">
        <f t="array" ref="I2861">((_xlfn.XLOOKUP(B2861,'4. Material Balance Activities'!$C$478:$C$608,'4. Material Balance Activities'!$G$478:$G$608,NA,0,1)-_xlfn.XLOOKUP(B2861,'4. Material Balance Activities'!$C$478:$C$608,'4. Material Balance Activities'!$M$478:$M$608,NA,0,1))*G2861)*(1-F2861)</f>
        <v>8.172900000000001E-2</v>
      </c>
      <c r="J2861" s="105" t="s">
        <v>214</v>
      </c>
      <c r="K2861" s="83" t="s">
        <v>214</v>
      </c>
      <c r="L2861" s="102" cm="1">
        <f t="array" ref="L2861">((_xlfn.XLOOKUP(B2861,'4. Material Balance Activities'!$C$478:$C$608,'4. Material Balance Activities'!$J$478:$J$608,NA,0,1)-_xlfn.XLOOKUP(B2861,'4. Material Balance Activities'!$C$478:$C$608,'4. Material Balance Activities'!$P$478:$P$608,NA,0,1))*G2861)*(1-F2861)</f>
        <v>3.2955241935483871E-4</v>
      </c>
      <c r="M2861" s="105" t="s">
        <v>214</v>
      </c>
      <c r="N2861" s="83" t="s">
        <v>214</v>
      </c>
    </row>
    <row r="2862" spans="1:14" x14ac:dyDescent="0.25">
      <c r="A2862" s="79" t="s">
        <v>406</v>
      </c>
      <c r="B2862" s="133" t="s">
        <v>315</v>
      </c>
      <c r="C2862" s="137" t="s">
        <v>428</v>
      </c>
      <c r="D2862" s="81" t="str">
        <f>IFERROR(IF(C2862="No CAS","",INDEX('DEQ Pollutant List'!$C$7:$C$611,MATCH('5. Pollutant Emissions - MB'!C2862,'DEQ Pollutant List'!$B$7:$B$611,0))),"")</f>
        <v>Isopropylbenzene (cumene)</v>
      </c>
      <c r="E2862" s="115"/>
      <c r="F2862" s="138">
        <v>0</v>
      </c>
      <c r="G2862" s="139">
        <v>1E-3</v>
      </c>
      <c r="H2862" s="104"/>
      <c r="I2862" s="102" cm="1">
        <f t="array" ref="I2862">((_xlfn.XLOOKUP(B2862,'4. Material Balance Activities'!$C$478:$C$608,'4. Material Balance Activities'!$G$478:$G$608,NA,0,1)-_xlfn.XLOOKUP(B2862,'4. Material Balance Activities'!$C$478:$C$608,'4. Material Balance Activities'!$M$478:$M$608,NA,0,1))*G2862)*(1-F2862)</f>
        <v>2.7243000000000003E-2</v>
      </c>
      <c r="J2862" s="105" t="s">
        <v>214</v>
      </c>
      <c r="K2862" s="83" t="s">
        <v>214</v>
      </c>
      <c r="L2862" s="102" cm="1">
        <f t="array" ref="L2862">((_xlfn.XLOOKUP(B2862,'4. Material Balance Activities'!$C$478:$C$608,'4. Material Balance Activities'!$J$478:$J$608,NA,0,1)-_xlfn.XLOOKUP(B2862,'4. Material Balance Activities'!$C$478:$C$608,'4. Material Balance Activities'!$P$478:$P$608,NA,0,1))*G2862)*(1-F2862)</f>
        <v>1.0985080645161291E-4</v>
      </c>
      <c r="M2862" s="105" t="s">
        <v>214</v>
      </c>
      <c r="N2862" s="83" t="s">
        <v>214</v>
      </c>
    </row>
    <row r="2863" spans="1:14" x14ac:dyDescent="0.25">
      <c r="A2863" s="79" t="s">
        <v>406</v>
      </c>
      <c r="B2863" s="133" t="s">
        <v>315</v>
      </c>
      <c r="C2863" s="137" t="s">
        <v>430</v>
      </c>
      <c r="D2863" s="81" t="str">
        <f>IFERROR(IF(C2863="No CAS","",INDEX('DEQ Pollutant List'!$C$7:$C$611,MATCH('5. Pollutant Emissions - MB'!C2863,'DEQ Pollutant List'!$B$7:$B$611,0))),"")</f>
        <v>n-Butyl alcohol</v>
      </c>
      <c r="E2863" s="115"/>
      <c r="F2863" s="138">
        <v>0</v>
      </c>
      <c r="G2863" s="139">
        <v>0.06</v>
      </c>
      <c r="H2863" s="104"/>
      <c r="I2863" s="102" cm="1">
        <f t="array" ref="I2863">((_xlfn.XLOOKUP(B2863,'4. Material Balance Activities'!$C$478:$C$608,'4. Material Balance Activities'!$G$478:$G$608,NA,0,1)-_xlfn.XLOOKUP(B2863,'4. Material Balance Activities'!$C$478:$C$608,'4. Material Balance Activities'!$M$478:$M$608,NA,0,1))*G2863)*(1-F2863)</f>
        <v>1.6345800000000001</v>
      </c>
      <c r="J2863" s="105" t="s">
        <v>214</v>
      </c>
      <c r="K2863" s="83" t="s">
        <v>214</v>
      </c>
      <c r="L2863" s="102" cm="1">
        <f t="array" ref="L2863">((_xlfn.XLOOKUP(B2863,'4. Material Balance Activities'!$C$478:$C$608,'4. Material Balance Activities'!$J$478:$J$608,NA,0,1)-_xlfn.XLOOKUP(B2863,'4. Material Balance Activities'!$C$478:$C$608,'4. Material Balance Activities'!$P$478:$P$608,NA,0,1))*G2863)*(1-F2863)</f>
        <v>6.5910483870967743E-3</v>
      </c>
      <c r="M2863" s="105" t="s">
        <v>214</v>
      </c>
      <c r="N2863" s="83" t="s">
        <v>214</v>
      </c>
    </row>
    <row r="2864" spans="1:14" x14ac:dyDescent="0.25">
      <c r="A2864" s="79" t="s">
        <v>406</v>
      </c>
      <c r="B2864" s="133" t="s">
        <v>315</v>
      </c>
      <c r="C2864" s="137" t="s">
        <v>432</v>
      </c>
      <c r="D2864" s="81" t="str">
        <f>IFERROR(IF(C2864="No CAS","",INDEX('DEQ Pollutant List'!$C$7:$C$611,MATCH('5. Pollutant Emissions - MB'!C2864,'DEQ Pollutant List'!$B$7:$B$611,0))),"")</f>
        <v>Propylene glycol monomethyl ether acetate</v>
      </c>
      <c r="E2864" s="115"/>
      <c r="F2864" s="138">
        <v>0</v>
      </c>
      <c r="G2864" s="139">
        <v>0.02</v>
      </c>
      <c r="H2864" s="104"/>
      <c r="I2864" s="102" cm="1">
        <f t="array" ref="I2864">((_xlfn.XLOOKUP(B2864,'4. Material Balance Activities'!$C$478:$C$608,'4. Material Balance Activities'!$G$478:$G$608,NA,0,1)-_xlfn.XLOOKUP(B2864,'4. Material Balance Activities'!$C$478:$C$608,'4. Material Balance Activities'!$M$478:$M$608,NA,0,1))*G2864)*(1-F2864)</f>
        <v>0.54486000000000001</v>
      </c>
      <c r="J2864" s="105" t="s">
        <v>214</v>
      </c>
      <c r="K2864" s="83" t="s">
        <v>214</v>
      </c>
      <c r="L2864" s="102" cm="1">
        <f t="array" ref="L2864">((_xlfn.XLOOKUP(B2864,'4. Material Balance Activities'!$C$478:$C$608,'4. Material Balance Activities'!$J$478:$J$608,NA,0,1)-_xlfn.XLOOKUP(B2864,'4. Material Balance Activities'!$C$478:$C$608,'4. Material Balance Activities'!$P$478:$P$608,NA,0,1))*G2864)*(1-F2864)</f>
        <v>2.1970161290322584E-3</v>
      </c>
      <c r="M2864" s="105" t="s">
        <v>214</v>
      </c>
      <c r="N2864" s="83" t="s">
        <v>214</v>
      </c>
    </row>
    <row r="2865" spans="1:14" x14ac:dyDescent="0.25">
      <c r="A2865" s="79" t="s">
        <v>406</v>
      </c>
      <c r="B2865" s="133" t="s">
        <v>316</v>
      </c>
      <c r="C2865" s="137" t="s">
        <v>191</v>
      </c>
      <c r="D2865" s="81" t="str">
        <f>IFERROR(IF(C2865="No CAS","",INDEX('DEQ Pollutant List'!$C$7:$C$611,MATCH('5. Pollutant Emissions - MB'!C2865,'DEQ Pollutant List'!$B$7:$B$611,0))),"")</f>
        <v>Xylene (mixture), including m-xylene, o-xylene, p-xylene</v>
      </c>
      <c r="E2865" s="115"/>
      <c r="F2865" s="138">
        <v>0</v>
      </c>
      <c r="G2865" s="139">
        <v>0.02</v>
      </c>
      <c r="H2865" s="104"/>
      <c r="I2865" s="102" cm="1">
        <f t="array" ref="I2865">((_xlfn.XLOOKUP(B2865,'4. Material Balance Activities'!$C$478:$C$608,'4. Material Balance Activities'!$G$478:$G$608,NA,0,1)-_xlfn.XLOOKUP(B2865,'4. Material Balance Activities'!$C$478:$C$608,'4. Material Balance Activities'!$M$478:$M$608,NA,0,1))*G2865)*(1-F2865)</f>
        <v>1.0946880000000001</v>
      </c>
      <c r="J2865" s="105" t="s">
        <v>214</v>
      </c>
      <c r="K2865" s="83" t="s">
        <v>214</v>
      </c>
      <c r="L2865" s="102" cm="1">
        <f t="array" ref="L2865">((_xlfn.XLOOKUP(B2865,'4. Material Balance Activities'!$C$478:$C$608,'4. Material Balance Activities'!$J$478:$J$608,NA,0,1)-_xlfn.XLOOKUP(B2865,'4. Material Balance Activities'!$C$478:$C$608,'4. Material Balance Activities'!$P$478:$P$608,NA,0,1))*G2865)*(1-F2865)</f>
        <v>4.4140645161290324E-3</v>
      </c>
      <c r="M2865" s="105" t="s">
        <v>214</v>
      </c>
      <c r="N2865" s="83" t="s">
        <v>214</v>
      </c>
    </row>
    <row r="2866" spans="1:14" x14ac:dyDescent="0.25">
      <c r="A2866" s="79" t="s">
        <v>406</v>
      </c>
      <c r="B2866" s="133" t="s">
        <v>316</v>
      </c>
      <c r="C2866" s="137" t="s">
        <v>181</v>
      </c>
      <c r="D2866" s="81" t="str">
        <f>IFERROR(IF(C2866="No CAS","",INDEX('DEQ Pollutant List'!$C$7:$C$611,MATCH('5. Pollutant Emissions - MB'!C2866,'DEQ Pollutant List'!$B$7:$B$611,0))),"")</f>
        <v>Ethyl benzene</v>
      </c>
      <c r="E2866" s="115"/>
      <c r="F2866" s="138">
        <v>0</v>
      </c>
      <c r="G2866" s="139">
        <v>3.0000000000000001E-3</v>
      </c>
      <c r="H2866" s="104"/>
      <c r="I2866" s="102" cm="1">
        <f t="array" ref="I2866">((_xlfn.XLOOKUP(B2866,'4. Material Balance Activities'!$C$478:$C$608,'4. Material Balance Activities'!$G$478:$G$608,NA,0,1)-_xlfn.XLOOKUP(B2866,'4. Material Balance Activities'!$C$478:$C$608,'4. Material Balance Activities'!$M$478:$M$608,NA,0,1))*G2866)*(1-F2866)</f>
        <v>0.16420319999999999</v>
      </c>
      <c r="J2866" s="105" t="s">
        <v>214</v>
      </c>
      <c r="K2866" s="83" t="s">
        <v>214</v>
      </c>
      <c r="L2866" s="102" cm="1">
        <f t="array" ref="L2866">((_xlfn.XLOOKUP(B2866,'4. Material Balance Activities'!$C$478:$C$608,'4. Material Balance Activities'!$J$478:$J$608,NA,0,1)-_xlfn.XLOOKUP(B2866,'4. Material Balance Activities'!$C$478:$C$608,'4. Material Balance Activities'!$P$478:$P$608,NA,0,1))*G2866)*(1-F2866)</f>
        <v>6.621096774193548E-4</v>
      </c>
      <c r="M2866" s="105" t="s">
        <v>214</v>
      </c>
      <c r="N2866" s="83" t="s">
        <v>214</v>
      </c>
    </row>
    <row r="2867" spans="1:14" x14ac:dyDescent="0.25">
      <c r="A2867" s="79" t="s">
        <v>406</v>
      </c>
      <c r="B2867" s="133" t="s">
        <v>316</v>
      </c>
      <c r="C2867" s="137" t="s">
        <v>428</v>
      </c>
      <c r="D2867" s="81" t="str">
        <f>IFERROR(IF(C2867="No CAS","",INDEX('DEQ Pollutant List'!$C$7:$C$611,MATCH('5. Pollutant Emissions - MB'!C2867,'DEQ Pollutant List'!$B$7:$B$611,0))),"")</f>
        <v>Isopropylbenzene (cumene)</v>
      </c>
      <c r="E2867" s="115"/>
      <c r="F2867" s="138">
        <v>0</v>
      </c>
      <c r="G2867" s="139">
        <v>1E-3</v>
      </c>
      <c r="H2867" s="104"/>
      <c r="I2867" s="102" cm="1">
        <f t="array" ref="I2867">((_xlfn.XLOOKUP(B2867,'4. Material Balance Activities'!$C$478:$C$608,'4. Material Balance Activities'!$G$478:$G$608,NA,0,1)-_xlfn.XLOOKUP(B2867,'4. Material Balance Activities'!$C$478:$C$608,'4. Material Balance Activities'!$M$478:$M$608,NA,0,1))*G2867)*(1-F2867)</f>
        <v>5.4734400000000002E-2</v>
      </c>
      <c r="J2867" s="105" t="s">
        <v>214</v>
      </c>
      <c r="K2867" s="83" t="s">
        <v>214</v>
      </c>
      <c r="L2867" s="102" cm="1">
        <f t="array" ref="L2867">((_xlfn.XLOOKUP(B2867,'4. Material Balance Activities'!$C$478:$C$608,'4. Material Balance Activities'!$J$478:$J$608,NA,0,1)-_xlfn.XLOOKUP(B2867,'4. Material Balance Activities'!$C$478:$C$608,'4. Material Balance Activities'!$P$478:$P$608,NA,0,1))*G2867)*(1-F2867)</f>
        <v>2.207032258064516E-4</v>
      </c>
      <c r="M2867" s="105" t="s">
        <v>214</v>
      </c>
      <c r="N2867" s="83" t="s">
        <v>214</v>
      </c>
    </row>
    <row r="2868" spans="1:14" x14ac:dyDescent="0.25">
      <c r="A2868" s="79" t="s">
        <v>406</v>
      </c>
      <c r="B2868" s="133" t="s">
        <v>316</v>
      </c>
      <c r="C2868" s="137" t="s">
        <v>156</v>
      </c>
      <c r="D2868" s="81" t="str">
        <f>IFERROR(IF(C2868="No CAS","",INDEX('DEQ Pollutant List'!$C$7:$C$611,MATCH('5. Pollutant Emissions - MB'!C2868,'DEQ Pollutant List'!$B$7:$B$611,0))),"")</f>
        <v>Formaldehyde</v>
      </c>
      <c r="E2868" s="115"/>
      <c r="F2868" s="138">
        <v>0</v>
      </c>
      <c r="G2868" s="139">
        <v>1.1999999999999999E-3</v>
      </c>
      <c r="H2868" s="104"/>
      <c r="I2868" s="102" cm="1">
        <f t="array" ref="I2868">((_xlfn.XLOOKUP(B2868,'4. Material Balance Activities'!$C$478:$C$608,'4. Material Balance Activities'!$G$478:$G$608,NA,0,1)-_xlfn.XLOOKUP(B2868,'4. Material Balance Activities'!$C$478:$C$608,'4. Material Balance Activities'!$M$478:$M$608,NA,0,1))*G2868)*(1-F2868)</f>
        <v>6.5681279999999995E-2</v>
      </c>
      <c r="J2868" s="105" t="s">
        <v>214</v>
      </c>
      <c r="K2868" s="83" t="s">
        <v>214</v>
      </c>
      <c r="L2868" s="102" cm="1">
        <f t="array" ref="L2868">((_xlfn.XLOOKUP(B2868,'4. Material Balance Activities'!$C$478:$C$608,'4. Material Balance Activities'!$J$478:$J$608,NA,0,1)-_xlfn.XLOOKUP(B2868,'4. Material Balance Activities'!$C$478:$C$608,'4. Material Balance Activities'!$P$478:$P$608,NA,0,1))*G2868)*(1-F2868)</f>
        <v>2.648438709677419E-4</v>
      </c>
      <c r="M2868" s="105" t="s">
        <v>214</v>
      </c>
      <c r="N2868" s="83" t="s">
        <v>214</v>
      </c>
    </row>
    <row r="2869" spans="1:14" x14ac:dyDescent="0.25">
      <c r="A2869" s="79" t="s">
        <v>406</v>
      </c>
      <c r="B2869" s="133" t="s">
        <v>316</v>
      </c>
      <c r="C2869" s="137" t="s">
        <v>430</v>
      </c>
      <c r="D2869" s="81" t="str">
        <f>IFERROR(IF(C2869="No CAS","",INDEX('DEQ Pollutant List'!$C$7:$C$611,MATCH('5. Pollutant Emissions - MB'!C2869,'DEQ Pollutant List'!$B$7:$B$611,0))),"")</f>
        <v>n-Butyl alcohol</v>
      </c>
      <c r="E2869" s="115"/>
      <c r="F2869" s="138">
        <v>0</v>
      </c>
      <c r="G2869" s="139">
        <v>0.06</v>
      </c>
      <c r="H2869" s="104"/>
      <c r="I2869" s="102" cm="1">
        <f t="array" ref="I2869">((_xlfn.XLOOKUP(B2869,'4. Material Balance Activities'!$C$478:$C$608,'4. Material Balance Activities'!$G$478:$G$608,NA,0,1)-_xlfn.XLOOKUP(B2869,'4. Material Balance Activities'!$C$478:$C$608,'4. Material Balance Activities'!$M$478:$M$608,NA,0,1))*G2869)*(1-F2869)</f>
        <v>3.2840639999999999</v>
      </c>
      <c r="J2869" s="105" t="s">
        <v>214</v>
      </c>
      <c r="K2869" s="83" t="s">
        <v>214</v>
      </c>
      <c r="L2869" s="102" cm="1">
        <f t="array" ref="L2869">((_xlfn.XLOOKUP(B2869,'4. Material Balance Activities'!$C$478:$C$608,'4. Material Balance Activities'!$J$478:$J$608,NA,0,1)-_xlfn.XLOOKUP(B2869,'4. Material Balance Activities'!$C$478:$C$608,'4. Material Balance Activities'!$P$478:$P$608,NA,0,1))*G2869)*(1-F2869)</f>
        <v>1.3242193548387095E-2</v>
      </c>
      <c r="M2869" s="105" t="s">
        <v>214</v>
      </c>
      <c r="N2869" s="83" t="s">
        <v>214</v>
      </c>
    </row>
    <row r="2870" spans="1:14" x14ac:dyDescent="0.25">
      <c r="A2870" s="79" t="s">
        <v>406</v>
      </c>
      <c r="B2870" s="133" t="s">
        <v>316</v>
      </c>
      <c r="C2870" s="137" t="s">
        <v>432</v>
      </c>
      <c r="D2870" s="81" t="str">
        <f>IFERROR(IF(C2870="No CAS","",INDEX('DEQ Pollutant List'!$C$7:$C$611,MATCH('5. Pollutant Emissions - MB'!C2870,'DEQ Pollutant List'!$B$7:$B$611,0))),"")</f>
        <v>Propylene glycol monomethyl ether acetate</v>
      </c>
      <c r="E2870" s="115"/>
      <c r="F2870" s="138">
        <v>0</v>
      </c>
      <c r="G2870" s="139">
        <v>0.01</v>
      </c>
      <c r="H2870" s="104"/>
      <c r="I2870" s="102" cm="1">
        <f t="array" ref="I2870">((_xlfn.XLOOKUP(B2870,'4. Material Balance Activities'!$C$478:$C$608,'4. Material Balance Activities'!$G$478:$G$608,NA,0,1)-_xlfn.XLOOKUP(B2870,'4. Material Balance Activities'!$C$478:$C$608,'4. Material Balance Activities'!$M$478:$M$608,NA,0,1))*G2870)*(1-F2870)</f>
        <v>0.54734400000000005</v>
      </c>
      <c r="J2870" s="105" t="s">
        <v>214</v>
      </c>
      <c r="K2870" s="83" t="s">
        <v>214</v>
      </c>
      <c r="L2870" s="102" cm="1">
        <f t="array" ref="L2870">((_xlfn.XLOOKUP(B2870,'4. Material Balance Activities'!$C$478:$C$608,'4. Material Balance Activities'!$J$478:$J$608,NA,0,1)-_xlfn.XLOOKUP(B2870,'4. Material Balance Activities'!$C$478:$C$608,'4. Material Balance Activities'!$P$478:$P$608,NA,0,1))*G2870)*(1-F2870)</f>
        <v>2.2070322580645162E-3</v>
      </c>
      <c r="M2870" s="105" t="s">
        <v>214</v>
      </c>
      <c r="N2870" s="83" t="s">
        <v>214</v>
      </c>
    </row>
    <row r="2871" spans="1:14" x14ac:dyDescent="0.25">
      <c r="A2871" s="79" t="s">
        <v>406</v>
      </c>
      <c r="B2871" s="133" t="s">
        <v>317</v>
      </c>
      <c r="C2871" s="137" t="s">
        <v>191</v>
      </c>
      <c r="D2871" s="81" t="str">
        <f>IFERROR(IF(C2871="No CAS","",INDEX('DEQ Pollutant List'!$C$7:$C$611,MATCH('5. Pollutant Emissions - MB'!C2871,'DEQ Pollutant List'!$B$7:$B$611,0))),"")</f>
        <v>Xylene (mixture), including m-xylene, o-xylene, p-xylene</v>
      </c>
      <c r="E2871" s="115"/>
      <c r="F2871" s="138">
        <v>0</v>
      </c>
      <c r="G2871" s="139">
        <v>0.01</v>
      </c>
      <c r="H2871" s="104"/>
      <c r="I2871" s="102" cm="1">
        <f t="array" ref="I2871">((_xlfn.XLOOKUP(B2871,'4. Material Balance Activities'!$C$478:$C$608,'4. Material Balance Activities'!$G$478:$G$608,NA,0,1)-_xlfn.XLOOKUP(B2871,'4. Material Balance Activities'!$C$478:$C$608,'4. Material Balance Activities'!$M$478:$M$608,NA,0,1))*G2871)*(1-F2871)</f>
        <v>0.78244100000000005</v>
      </c>
      <c r="J2871" s="105" t="s">
        <v>214</v>
      </c>
      <c r="K2871" s="83" t="s">
        <v>214</v>
      </c>
      <c r="L2871" s="102" cm="1">
        <f t="array" ref="L2871">((_xlfn.XLOOKUP(B2871,'4. Material Balance Activities'!$C$478:$C$608,'4. Material Balance Activities'!$J$478:$J$608,NA,0,1)-_xlfn.XLOOKUP(B2871,'4. Material Balance Activities'!$C$478:$C$608,'4. Material Balance Activities'!$P$478:$P$608,NA,0,1))*G2871)*(1-F2871)</f>
        <v>3.1550040322580646E-3</v>
      </c>
      <c r="M2871" s="105" t="s">
        <v>214</v>
      </c>
      <c r="N2871" s="83" t="s">
        <v>214</v>
      </c>
    </row>
    <row r="2872" spans="1:14" x14ac:dyDescent="0.25">
      <c r="A2872" s="79" t="s">
        <v>406</v>
      </c>
      <c r="B2872" s="133" t="s">
        <v>317</v>
      </c>
      <c r="C2872" s="137" t="s">
        <v>156</v>
      </c>
      <c r="D2872" s="81" t="str">
        <f>IFERROR(IF(C2872="No CAS","",INDEX('DEQ Pollutant List'!$C$7:$C$611,MATCH('5. Pollutant Emissions - MB'!C2872,'DEQ Pollutant List'!$B$7:$B$611,0))),"")</f>
        <v>Formaldehyde</v>
      </c>
      <c r="E2872" s="115"/>
      <c r="F2872" s="138">
        <v>0</v>
      </c>
      <c r="G2872" s="139">
        <v>1E-3</v>
      </c>
      <c r="H2872" s="104"/>
      <c r="I2872" s="102" cm="1">
        <f t="array" ref="I2872">((_xlfn.XLOOKUP(B2872,'4. Material Balance Activities'!$C$478:$C$608,'4. Material Balance Activities'!$G$478:$G$608,NA,0,1)-_xlfn.XLOOKUP(B2872,'4. Material Balance Activities'!$C$478:$C$608,'4. Material Balance Activities'!$M$478:$M$608,NA,0,1))*G2872)*(1-F2872)</f>
        <v>7.8244100000000011E-2</v>
      </c>
      <c r="J2872" s="105" t="s">
        <v>214</v>
      </c>
      <c r="K2872" s="83" t="s">
        <v>214</v>
      </c>
      <c r="L2872" s="102" cm="1">
        <f t="array" ref="L2872">((_xlfn.XLOOKUP(B2872,'4. Material Balance Activities'!$C$478:$C$608,'4. Material Balance Activities'!$J$478:$J$608,NA,0,1)-_xlfn.XLOOKUP(B2872,'4. Material Balance Activities'!$C$478:$C$608,'4. Material Balance Activities'!$P$478:$P$608,NA,0,1))*G2872)*(1-F2872)</f>
        <v>3.155004032258065E-4</v>
      </c>
      <c r="M2872" s="105" t="s">
        <v>214</v>
      </c>
      <c r="N2872" s="83" t="s">
        <v>214</v>
      </c>
    </row>
    <row r="2873" spans="1:14" x14ac:dyDescent="0.25">
      <c r="A2873" s="79" t="s">
        <v>406</v>
      </c>
      <c r="B2873" s="133" t="s">
        <v>317</v>
      </c>
      <c r="C2873" s="137" t="s">
        <v>431</v>
      </c>
      <c r="D2873" s="81" t="str">
        <f>IFERROR(IF(C2873="No CAS","",INDEX('DEQ Pollutant List'!$C$7:$C$611,MATCH('5. Pollutant Emissions - MB'!C2873,'DEQ Pollutant List'!$B$7:$B$611,0))),"")</f>
        <v>1,2,4-Trimethylbenzene</v>
      </c>
      <c r="E2873" s="115"/>
      <c r="F2873" s="138">
        <v>0</v>
      </c>
      <c r="G2873" s="139">
        <v>0.01</v>
      </c>
      <c r="H2873" s="104"/>
      <c r="I2873" s="102" cm="1">
        <f t="array" ref="I2873">((_xlfn.XLOOKUP(B2873,'4. Material Balance Activities'!$C$478:$C$608,'4. Material Balance Activities'!$G$478:$G$608,NA,0,1)-_xlfn.XLOOKUP(B2873,'4. Material Balance Activities'!$C$478:$C$608,'4. Material Balance Activities'!$M$478:$M$608,NA,0,1))*G2873)*(1-F2873)</f>
        <v>0.78244100000000005</v>
      </c>
      <c r="J2873" s="105" t="s">
        <v>214</v>
      </c>
      <c r="K2873" s="83" t="s">
        <v>214</v>
      </c>
      <c r="L2873" s="102" cm="1">
        <f t="array" ref="L2873">((_xlfn.XLOOKUP(B2873,'4. Material Balance Activities'!$C$478:$C$608,'4. Material Balance Activities'!$J$478:$J$608,NA,0,1)-_xlfn.XLOOKUP(B2873,'4. Material Balance Activities'!$C$478:$C$608,'4. Material Balance Activities'!$P$478:$P$608,NA,0,1))*G2873)*(1-F2873)</f>
        <v>3.1550040322580646E-3</v>
      </c>
      <c r="M2873" s="105" t="s">
        <v>214</v>
      </c>
      <c r="N2873" s="83" t="s">
        <v>214</v>
      </c>
    </row>
    <row r="2874" spans="1:14" x14ac:dyDescent="0.25">
      <c r="A2874" s="79" t="s">
        <v>406</v>
      </c>
      <c r="B2874" s="133" t="s">
        <v>317</v>
      </c>
      <c r="C2874" s="137" t="s">
        <v>437</v>
      </c>
      <c r="D2874" s="81" t="str">
        <f>IFERROR(IF(C2874="No CAS","",INDEX('DEQ Pollutant List'!$C$7:$C$611,MATCH('5. Pollutant Emissions - MB'!C2874,'DEQ Pollutant List'!$B$7:$B$611,0))),"")</f>
        <v>1,3,5-Trimethylbenzene</v>
      </c>
      <c r="E2874" s="115"/>
      <c r="F2874" s="138">
        <v>0</v>
      </c>
      <c r="G2874" s="139">
        <v>0.01</v>
      </c>
      <c r="H2874" s="104"/>
      <c r="I2874" s="102" cm="1">
        <f t="array" ref="I2874">((_xlfn.XLOOKUP(B2874,'4. Material Balance Activities'!$C$478:$C$608,'4. Material Balance Activities'!$G$478:$G$608,NA,0,1)-_xlfn.XLOOKUP(B2874,'4. Material Balance Activities'!$C$478:$C$608,'4. Material Balance Activities'!$M$478:$M$608,NA,0,1))*G2874)*(1-F2874)</f>
        <v>0.78244100000000005</v>
      </c>
      <c r="J2874" s="105" t="s">
        <v>214</v>
      </c>
      <c r="K2874" s="83" t="s">
        <v>214</v>
      </c>
      <c r="L2874" s="102" cm="1">
        <f t="array" ref="L2874">((_xlfn.XLOOKUP(B2874,'4. Material Balance Activities'!$C$478:$C$608,'4. Material Balance Activities'!$J$478:$J$608,NA,0,1)-_xlfn.XLOOKUP(B2874,'4. Material Balance Activities'!$C$478:$C$608,'4. Material Balance Activities'!$P$478:$P$608,NA,0,1))*G2874)*(1-F2874)</f>
        <v>3.1550040322580646E-3</v>
      </c>
      <c r="M2874" s="105" t="s">
        <v>214</v>
      </c>
      <c r="N2874" s="83" t="s">
        <v>214</v>
      </c>
    </row>
    <row r="2875" spans="1:14" x14ac:dyDescent="0.25">
      <c r="A2875" s="79" t="s">
        <v>406</v>
      </c>
      <c r="B2875" s="133" t="s">
        <v>317</v>
      </c>
      <c r="C2875" s="137" t="s">
        <v>181</v>
      </c>
      <c r="D2875" s="81" t="str">
        <f>IFERROR(IF(C2875="No CAS","",INDEX('DEQ Pollutant List'!$C$7:$C$611,MATCH('5. Pollutant Emissions - MB'!C2875,'DEQ Pollutant List'!$B$7:$B$611,0))),"")</f>
        <v>Ethyl benzene</v>
      </c>
      <c r="E2875" s="115"/>
      <c r="F2875" s="138">
        <v>0</v>
      </c>
      <c r="G2875" s="139">
        <v>1E-3</v>
      </c>
      <c r="H2875" s="104"/>
      <c r="I2875" s="102" cm="1">
        <f t="array" ref="I2875">((_xlfn.XLOOKUP(B2875,'4. Material Balance Activities'!$C$478:$C$608,'4. Material Balance Activities'!$G$478:$G$608,NA,0,1)-_xlfn.XLOOKUP(B2875,'4. Material Balance Activities'!$C$478:$C$608,'4. Material Balance Activities'!$M$478:$M$608,NA,0,1))*G2875)*(1-F2875)</f>
        <v>7.8244100000000011E-2</v>
      </c>
      <c r="J2875" s="105" t="s">
        <v>214</v>
      </c>
      <c r="K2875" s="83" t="s">
        <v>214</v>
      </c>
      <c r="L2875" s="102" cm="1">
        <f t="array" ref="L2875">((_xlfn.XLOOKUP(B2875,'4. Material Balance Activities'!$C$478:$C$608,'4. Material Balance Activities'!$J$478:$J$608,NA,0,1)-_xlfn.XLOOKUP(B2875,'4. Material Balance Activities'!$C$478:$C$608,'4. Material Balance Activities'!$P$478:$P$608,NA,0,1))*G2875)*(1-F2875)</f>
        <v>3.155004032258065E-4</v>
      </c>
      <c r="M2875" s="105" t="s">
        <v>214</v>
      </c>
      <c r="N2875" s="83" t="s">
        <v>214</v>
      </c>
    </row>
    <row r="2876" spans="1:14" x14ac:dyDescent="0.25">
      <c r="A2876" s="79" t="s">
        <v>406</v>
      </c>
      <c r="B2876" s="133" t="s">
        <v>317</v>
      </c>
      <c r="C2876" s="137" t="s">
        <v>428</v>
      </c>
      <c r="D2876" s="81" t="str">
        <f>IFERROR(IF(C2876="No CAS","",INDEX('DEQ Pollutant List'!$C$7:$C$611,MATCH('5. Pollutant Emissions - MB'!C2876,'DEQ Pollutant List'!$B$7:$B$611,0))),"")</f>
        <v>Isopropylbenzene (cumene)</v>
      </c>
      <c r="E2876" s="115"/>
      <c r="F2876" s="138">
        <v>0</v>
      </c>
      <c r="G2876" s="139">
        <v>2E-3</v>
      </c>
      <c r="H2876" s="104"/>
      <c r="I2876" s="102" cm="1">
        <f t="array" ref="I2876">((_xlfn.XLOOKUP(B2876,'4. Material Balance Activities'!$C$478:$C$608,'4. Material Balance Activities'!$G$478:$G$608,NA,0,1)-_xlfn.XLOOKUP(B2876,'4. Material Balance Activities'!$C$478:$C$608,'4. Material Balance Activities'!$M$478:$M$608,NA,0,1))*G2876)*(1-F2876)</f>
        <v>0.15648820000000002</v>
      </c>
      <c r="J2876" s="105" t="s">
        <v>214</v>
      </c>
      <c r="K2876" s="83" t="s">
        <v>214</v>
      </c>
      <c r="L2876" s="102" cm="1">
        <f t="array" ref="L2876">((_xlfn.XLOOKUP(B2876,'4. Material Balance Activities'!$C$478:$C$608,'4. Material Balance Activities'!$J$478:$J$608,NA,0,1)-_xlfn.XLOOKUP(B2876,'4. Material Balance Activities'!$C$478:$C$608,'4. Material Balance Activities'!$P$478:$P$608,NA,0,1))*G2876)*(1-F2876)</f>
        <v>6.31000806451613E-4</v>
      </c>
      <c r="M2876" s="105" t="s">
        <v>214</v>
      </c>
      <c r="N2876" s="83" t="s">
        <v>214</v>
      </c>
    </row>
    <row r="2877" spans="1:14" x14ac:dyDescent="0.25">
      <c r="A2877" s="79" t="s">
        <v>406</v>
      </c>
      <c r="B2877" s="133" t="s">
        <v>317</v>
      </c>
      <c r="C2877" s="137" t="s">
        <v>432</v>
      </c>
      <c r="D2877" s="81" t="str">
        <f>IFERROR(IF(C2877="No CAS","",INDEX('DEQ Pollutant List'!$C$7:$C$611,MATCH('5. Pollutant Emissions - MB'!C2877,'DEQ Pollutant List'!$B$7:$B$611,0))),"")</f>
        <v>Propylene glycol monomethyl ether acetate</v>
      </c>
      <c r="E2877" s="115"/>
      <c r="F2877" s="138">
        <v>0</v>
      </c>
      <c r="G2877" s="139">
        <v>0.02</v>
      </c>
      <c r="H2877" s="104"/>
      <c r="I2877" s="102" cm="1">
        <f t="array" ref="I2877">((_xlfn.XLOOKUP(B2877,'4. Material Balance Activities'!$C$478:$C$608,'4. Material Balance Activities'!$G$478:$G$608,NA,0,1)-_xlfn.XLOOKUP(B2877,'4. Material Balance Activities'!$C$478:$C$608,'4. Material Balance Activities'!$M$478:$M$608,NA,0,1))*G2877)*(1-F2877)</f>
        <v>1.5648820000000001</v>
      </c>
      <c r="J2877" s="105" t="s">
        <v>214</v>
      </c>
      <c r="K2877" s="83" t="s">
        <v>214</v>
      </c>
      <c r="L2877" s="102" cm="1">
        <f t="array" ref="L2877">((_xlfn.XLOOKUP(B2877,'4. Material Balance Activities'!$C$478:$C$608,'4. Material Balance Activities'!$J$478:$J$608,NA,0,1)-_xlfn.XLOOKUP(B2877,'4. Material Balance Activities'!$C$478:$C$608,'4. Material Balance Activities'!$P$478:$P$608,NA,0,1))*G2877)*(1-F2877)</f>
        <v>6.3100080645161292E-3</v>
      </c>
      <c r="M2877" s="105" t="s">
        <v>214</v>
      </c>
      <c r="N2877" s="83" t="s">
        <v>214</v>
      </c>
    </row>
    <row r="2878" spans="1:14" x14ac:dyDescent="0.25">
      <c r="A2878" s="79" t="s">
        <v>406</v>
      </c>
      <c r="B2878" s="133" t="s">
        <v>317</v>
      </c>
      <c r="C2878" s="137" t="s">
        <v>436</v>
      </c>
      <c r="D2878" s="81" t="str">
        <f>IFERROR(IF(C2878="No CAS","",INDEX('DEQ Pollutant List'!$C$7:$C$611,MATCH('5. Pollutant Emissions - MB'!C2878,'DEQ Pollutant List'!$B$7:$B$611,0))),"")</f>
        <v>1,2,3-Trimethylbenzene</v>
      </c>
      <c r="E2878" s="115"/>
      <c r="F2878" s="138">
        <v>0</v>
      </c>
      <c r="G2878" s="139">
        <v>0.01</v>
      </c>
      <c r="H2878" s="104"/>
      <c r="I2878" s="102" cm="1">
        <f t="array" ref="I2878">((_xlfn.XLOOKUP(B2878,'4. Material Balance Activities'!$C$478:$C$608,'4. Material Balance Activities'!$G$478:$G$608,NA,0,1)-_xlfn.XLOOKUP(B2878,'4. Material Balance Activities'!$C$478:$C$608,'4. Material Balance Activities'!$M$478:$M$608,NA,0,1))*G2878)*(1-F2878)</f>
        <v>0.78244100000000005</v>
      </c>
      <c r="J2878" s="105" t="s">
        <v>214</v>
      </c>
      <c r="K2878" s="83" t="s">
        <v>214</v>
      </c>
      <c r="L2878" s="102" cm="1">
        <f t="array" ref="L2878">((_xlfn.XLOOKUP(B2878,'4. Material Balance Activities'!$C$478:$C$608,'4. Material Balance Activities'!$J$478:$J$608,NA,0,1)-_xlfn.XLOOKUP(B2878,'4. Material Balance Activities'!$C$478:$C$608,'4. Material Balance Activities'!$P$478:$P$608,NA,0,1))*G2878)*(1-F2878)</f>
        <v>3.1550040322580646E-3</v>
      </c>
      <c r="M2878" s="105" t="s">
        <v>214</v>
      </c>
      <c r="N2878" s="83" t="s">
        <v>214</v>
      </c>
    </row>
    <row r="2879" spans="1:14" x14ac:dyDescent="0.25">
      <c r="A2879" s="79" t="s">
        <v>406</v>
      </c>
      <c r="B2879" s="133" t="s">
        <v>318</v>
      </c>
      <c r="C2879" s="137" t="s">
        <v>156</v>
      </c>
      <c r="D2879" s="81" t="str">
        <f>IFERROR(IF(C2879="No CAS","",INDEX('DEQ Pollutant List'!$C$7:$C$611,MATCH('5. Pollutant Emissions - MB'!C2879,'DEQ Pollutant List'!$B$7:$B$611,0))),"")</f>
        <v>Formaldehyde</v>
      </c>
      <c r="E2879" s="115"/>
      <c r="F2879" s="138">
        <v>0</v>
      </c>
      <c r="G2879" s="139">
        <v>1E-3</v>
      </c>
      <c r="H2879" s="104"/>
      <c r="I2879" s="102" cm="1">
        <f t="array" ref="I2879">((_xlfn.XLOOKUP(B2879,'4. Material Balance Activities'!$C$478:$C$608,'4. Material Balance Activities'!$G$478:$G$608,NA,0,1)-_xlfn.XLOOKUP(B2879,'4. Material Balance Activities'!$C$478:$C$608,'4. Material Balance Activities'!$M$478:$M$608,NA,0,1))*G2879)*(1-F2879)</f>
        <v>1.35E-2</v>
      </c>
      <c r="J2879" s="105" t="s">
        <v>214</v>
      </c>
      <c r="K2879" s="83" t="s">
        <v>214</v>
      </c>
      <c r="L2879" s="102" cm="1">
        <f t="array" ref="L2879">((_xlfn.XLOOKUP(B2879,'4. Material Balance Activities'!$C$478:$C$608,'4. Material Balance Activities'!$J$478:$J$608,NA,0,1)-_xlfn.XLOOKUP(B2879,'4. Material Balance Activities'!$C$478:$C$608,'4. Material Balance Activities'!$P$478:$P$608,NA,0,1))*G2879)*(1-F2879)</f>
        <v>5.4435483870967745E-5</v>
      </c>
      <c r="M2879" s="105" t="s">
        <v>214</v>
      </c>
      <c r="N2879" s="83" t="s">
        <v>214</v>
      </c>
    </row>
    <row r="2880" spans="1:14" x14ac:dyDescent="0.25">
      <c r="A2880" s="79" t="s">
        <v>406</v>
      </c>
      <c r="B2880" s="133" t="s">
        <v>318</v>
      </c>
      <c r="C2880" s="137" t="s">
        <v>431</v>
      </c>
      <c r="D2880" s="81" t="str">
        <f>IFERROR(IF(C2880="No CAS","",INDEX('DEQ Pollutant List'!$C$7:$C$611,MATCH('5. Pollutant Emissions - MB'!C2880,'DEQ Pollutant List'!$B$7:$B$611,0))),"")</f>
        <v>1,2,4-Trimethylbenzene</v>
      </c>
      <c r="E2880" s="115"/>
      <c r="F2880" s="138">
        <v>0</v>
      </c>
      <c r="G2880" s="139">
        <v>0.01</v>
      </c>
      <c r="H2880" s="104"/>
      <c r="I2880" s="102" cm="1">
        <f t="array" ref="I2880">((_xlfn.XLOOKUP(B2880,'4. Material Balance Activities'!$C$478:$C$608,'4. Material Balance Activities'!$G$478:$G$608,NA,0,1)-_xlfn.XLOOKUP(B2880,'4. Material Balance Activities'!$C$478:$C$608,'4. Material Balance Activities'!$M$478:$M$608,NA,0,1))*G2880)*(1-F2880)</f>
        <v>0.13500000000000001</v>
      </c>
      <c r="J2880" s="105" t="s">
        <v>214</v>
      </c>
      <c r="K2880" s="83" t="s">
        <v>214</v>
      </c>
      <c r="L2880" s="102" cm="1">
        <f t="array" ref="L2880">((_xlfn.XLOOKUP(B2880,'4. Material Balance Activities'!$C$478:$C$608,'4. Material Balance Activities'!$J$478:$J$608,NA,0,1)-_xlfn.XLOOKUP(B2880,'4. Material Balance Activities'!$C$478:$C$608,'4. Material Balance Activities'!$P$478:$P$608,NA,0,1))*G2880)*(1-F2880)</f>
        <v>5.4435483870967749E-4</v>
      </c>
      <c r="M2880" s="105" t="s">
        <v>214</v>
      </c>
      <c r="N2880" s="83" t="s">
        <v>214</v>
      </c>
    </row>
    <row r="2881" spans="1:14" x14ac:dyDescent="0.25">
      <c r="A2881" s="79" t="s">
        <v>406</v>
      </c>
      <c r="B2881" s="133" t="s">
        <v>318</v>
      </c>
      <c r="C2881" s="137" t="s">
        <v>437</v>
      </c>
      <c r="D2881" s="81" t="str">
        <f>IFERROR(IF(C2881="No CAS","",INDEX('DEQ Pollutant List'!$C$7:$C$611,MATCH('5. Pollutant Emissions - MB'!C2881,'DEQ Pollutant List'!$B$7:$B$611,0))),"")</f>
        <v>1,3,5-Trimethylbenzene</v>
      </c>
      <c r="E2881" s="115"/>
      <c r="F2881" s="138">
        <v>0</v>
      </c>
      <c r="G2881" s="139">
        <v>0.01</v>
      </c>
      <c r="H2881" s="104"/>
      <c r="I2881" s="102" cm="1">
        <f t="array" ref="I2881">((_xlfn.XLOOKUP(B2881,'4. Material Balance Activities'!$C$478:$C$608,'4. Material Balance Activities'!$G$478:$G$608,NA,0,1)-_xlfn.XLOOKUP(B2881,'4. Material Balance Activities'!$C$478:$C$608,'4. Material Balance Activities'!$M$478:$M$608,NA,0,1))*G2881)*(1-F2881)</f>
        <v>0.13500000000000001</v>
      </c>
      <c r="J2881" s="105" t="s">
        <v>214</v>
      </c>
      <c r="K2881" s="83" t="s">
        <v>214</v>
      </c>
      <c r="L2881" s="102" cm="1">
        <f t="array" ref="L2881">((_xlfn.XLOOKUP(B2881,'4. Material Balance Activities'!$C$478:$C$608,'4. Material Balance Activities'!$J$478:$J$608,NA,0,1)-_xlfn.XLOOKUP(B2881,'4. Material Balance Activities'!$C$478:$C$608,'4. Material Balance Activities'!$P$478:$P$608,NA,0,1))*G2881)*(1-F2881)</f>
        <v>5.4435483870967749E-4</v>
      </c>
      <c r="M2881" s="105" t="s">
        <v>214</v>
      </c>
      <c r="N2881" s="83" t="s">
        <v>214</v>
      </c>
    </row>
    <row r="2882" spans="1:14" x14ac:dyDescent="0.25">
      <c r="A2882" s="79" t="s">
        <v>406</v>
      </c>
      <c r="B2882" s="133" t="s">
        <v>318</v>
      </c>
      <c r="C2882" s="137" t="s">
        <v>436</v>
      </c>
      <c r="D2882" s="81" t="str">
        <f>IFERROR(IF(C2882="No CAS","",INDEX('DEQ Pollutant List'!$C$7:$C$611,MATCH('5. Pollutant Emissions - MB'!C2882,'DEQ Pollutant List'!$B$7:$B$611,0))),"")</f>
        <v>1,2,3-Trimethylbenzene</v>
      </c>
      <c r="E2882" s="115"/>
      <c r="F2882" s="138">
        <v>0</v>
      </c>
      <c r="G2882" s="139">
        <v>3.0000000000000001E-3</v>
      </c>
      <c r="H2882" s="104"/>
      <c r="I2882" s="102" cm="1">
        <f t="array" ref="I2882">((_xlfn.XLOOKUP(B2882,'4. Material Balance Activities'!$C$478:$C$608,'4. Material Balance Activities'!$G$478:$G$608,NA,0,1)-_xlfn.XLOOKUP(B2882,'4. Material Balance Activities'!$C$478:$C$608,'4. Material Balance Activities'!$M$478:$M$608,NA,0,1))*G2882)*(1-F2882)</f>
        <v>4.0500000000000001E-2</v>
      </c>
      <c r="J2882" s="105" t="s">
        <v>214</v>
      </c>
      <c r="K2882" s="83" t="s">
        <v>214</v>
      </c>
      <c r="L2882" s="102" cm="1">
        <f t="array" ref="L2882">((_xlfn.XLOOKUP(B2882,'4. Material Balance Activities'!$C$478:$C$608,'4. Material Balance Activities'!$J$478:$J$608,NA,0,1)-_xlfn.XLOOKUP(B2882,'4. Material Balance Activities'!$C$478:$C$608,'4. Material Balance Activities'!$P$478:$P$608,NA,0,1))*G2882)*(1-F2882)</f>
        <v>1.6330645161290324E-4</v>
      </c>
      <c r="M2882" s="105" t="s">
        <v>214</v>
      </c>
      <c r="N2882" s="83" t="s">
        <v>214</v>
      </c>
    </row>
    <row r="2883" spans="1:14" x14ac:dyDescent="0.25">
      <c r="A2883" s="79" t="s">
        <v>406</v>
      </c>
      <c r="B2883" s="133" t="s">
        <v>318</v>
      </c>
      <c r="C2883" s="137" t="s">
        <v>191</v>
      </c>
      <c r="D2883" s="81" t="str">
        <f>IFERROR(IF(C2883="No CAS","",INDEX('DEQ Pollutant List'!$C$7:$C$611,MATCH('5. Pollutant Emissions - MB'!C2883,'DEQ Pollutant List'!$B$7:$B$611,0))),"")</f>
        <v>Xylene (mixture), including m-xylene, o-xylene, p-xylene</v>
      </c>
      <c r="E2883" s="115"/>
      <c r="F2883" s="138">
        <v>0</v>
      </c>
      <c r="G2883" s="139">
        <v>0.02</v>
      </c>
      <c r="H2883" s="104"/>
      <c r="I2883" s="102" cm="1">
        <f t="array" ref="I2883">((_xlfn.XLOOKUP(B2883,'4. Material Balance Activities'!$C$478:$C$608,'4. Material Balance Activities'!$G$478:$G$608,NA,0,1)-_xlfn.XLOOKUP(B2883,'4. Material Balance Activities'!$C$478:$C$608,'4. Material Balance Activities'!$M$478:$M$608,NA,0,1))*G2883)*(1-F2883)</f>
        <v>0.27</v>
      </c>
      <c r="J2883" s="105" t="s">
        <v>214</v>
      </c>
      <c r="K2883" s="83" t="s">
        <v>214</v>
      </c>
      <c r="L2883" s="102" cm="1">
        <f t="array" ref="L2883">((_xlfn.XLOOKUP(B2883,'4. Material Balance Activities'!$C$478:$C$608,'4. Material Balance Activities'!$J$478:$J$608,NA,0,1)-_xlfn.XLOOKUP(B2883,'4. Material Balance Activities'!$C$478:$C$608,'4. Material Balance Activities'!$P$478:$P$608,NA,0,1))*G2883)*(1-F2883)</f>
        <v>1.088709677419355E-3</v>
      </c>
      <c r="M2883" s="105" t="s">
        <v>214</v>
      </c>
      <c r="N2883" s="83" t="s">
        <v>214</v>
      </c>
    </row>
    <row r="2884" spans="1:14" x14ac:dyDescent="0.25">
      <c r="A2884" s="79" t="s">
        <v>406</v>
      </c>
      <c r="B2884" s="133" t="s">
        <v>318</v>
      </c>
      <c r="C2884" s="137" t="s">
        <v>181</v>
      </c>
      <c r="D2884" s="81" t="str">
        <f>IFERROR(IF(C2884="No CAS","",INDEX('DEQ Pollutant List'!$C$7:$C$611,MATCH('5. Pollutant Emissions - MB'!C2884,'DEQ Pollutant List'!$B$7:$B$611,0))),"")</f>
        <v>Ethyl benzene</v>
      </c>
      <c r="E2884" s="115"/>
      <c r="F2884" s="138">
        <v>0</v>
      </c>
      <c r="G2884" s="139">
        <v>3.0000000000000001E-3</v>
      </c>
      <c r="H2884" s="104"/>
      <c r="I2884" s="102" cm="1">
        <f t="array" ref="I2884">((_xlfn.XLOOKUP(B2884,'4. Material Balance Activities'!$C$478:$C$608,'4. Material Balance Activities'!$G$478:$G$608,NA,0,1)-_xlfn.XLOOKUP(B2884,'4. Material Balance Activities'!$C$478:$C$608,'4. Material Balance Activities'!$M$478:$M$608,NA,0,1))*G2884)*(1-F2884)</f>
        <v>4.0500000000000001E-2</v>
      </c>
      <c r="J2884" s="105" t="s">
        <v>214</v>
      </c>
      <c r="K2884" s="83" t="s">
        <v>214</v>
      </c>
      <c r="L2884" s="102" cm="1">
        <f t="array" ref="L2884">((_xlfn.XLOOKUP(B2884,'4. Material Balance Activities'!$C$478:$C$608,'4. Material Balance Activities'!$J$478:$J$608,NA,0,1)-_xlfn.XLOOKUP(B2884,'4. Material Balance Activities'!$C$478:$C$608,'4. Material Balance Activities'!$P$478:$P$608,NA,0,1))*G2884)*(1-F2884)</f>
        <v>1.6330645161290324E-4</v>
      </c>
      <c r="M2884" s="105" t="s">
        <v>214</v>
      </c>
      <c r="N2884" s="83" t="s">
        <v>214</v>
      </c>
    </row>
    <row r="2885" spans="1:14" x14ac:dyDescent="0.25">
      <c r="A2885" s="79" t="s">
        <v>406</v>
      </c>
      <c r="B2885" s="133" t="s">
        <v>318</v>
      </c>
      <c r="C2885" s="137" t="s">
        <v>428</v>
      </c>
      <c r="D2885" s="81" t="str">
        <f>IFERROR(IF(C2885="No CAS","",INDEX('DEQ Pollutant List'!$C$7:$C$611,MATCH('5. Pollutant Emissions - MB'!C2885,'DEQ Pollutant List'!$B$7:$B$611,0))),"")</f>
        <v>Isopropylbenzene (cumene)</v>
      </c>
      <c r="E2885" s="115"/>
      <c r="F2885" s="138">
        <v>0</v>
      </c>
      <c r="G2885" s="139">
        <v>1E-3</v>
      </c>
      <c r="H2885" s="104"/>
      <c r="I2885" s="102" cm="1">
        <f t="array" ref="I2885">((_xlfn.XLOOKUP(B2885,'4. Material Balance Activities'!$C$478:$C$608,'4. Material Balance Activities'!$G$478:$G$608,NA,0,1)-_xlfn.XLOOKUP(B2885,'4. Material Balance Activities'!$C$478:$C$608,'4. Material Balance Activities'!$M$478:$M$608,NA,0,1))*G2885)*(1-F2885)</f>
        <v>1.35E-2</v>
      </c>
      <c r="J2885" s="105" t="s">
        <v>214</v>
      </c>
      <c r="K2885" s="83" t="s">
        <v>214</v>
      </c>
      <c r="L2885" s="102" cm="1">
        <f t="array" ref="L2885">((_xlfn.XLOOKUP(B2885,'4. Material Balance Activities'!$C$478:$C$608,'4. Material Balance Activities'!$J$478:$J$608,NA,0,1)-_xlfn.XLOOKUP(B2885,'4. Material Balance Activities'!$C$478:$C$608,'4. Material Balance Activities'!$P$478:$P$608,NA,0,1))*G2885)*(1-F2885)</f>
        <v>5.4435483870967745E-5</v>
      </c>
      <c r="M2885" s="105" t="s">
        <v>214</v>
      </c>
      <c r="N2885" s="83" t="s">
        <v>214</v>
      </c>
    </row>
    <row r="2886" spans="1:14" x14ac:dyDescent="0.25">
      <c r="A2886" s="79" t="s">
        <v>406</v>
      </c>
      <c r="B2886" s="133" t="s">
        <v>318</v>
      </c>
      <c r="C2886" s="137" t="s">
        <v>430</v>
      </c>
      <c r="D2886" s="81" t="str">
        <f>IFERROR(IF(C2886="No CAS","",INDEX('DEQ Pollutant List'!$C$7:$C$611,MATCH('5. Pollutant Emissions - MB'!C2886,'DEQ Pollutant List'!$B$7:$B$611,0))),"")</f>
        <v>n-Butyl alcohol</v>
      </c>
      <c r="E2886" s="115"/>
      <c r="F2886" s="138">
        <v>0</v>
      </c>
      <c r="G2886" s="139">
        <v>0.06</v>
      </c>
      <c r="H2886" s="104"/>
      <c r="I2886" s="102" cm="1">
        <f t="array" ref="I2886">((_xlfn.XLOOKUP(B2886,'4. Material Balance Activities'!$C$478:$C$608,'4. Material Balance Activities'!$G$478:$G$608,NA,0,1)-_xlfn.XLOOKUP(B2886,'4. Material Balance Activities'!$C$478:$C$608,'4. Material Balance Activities'!$M$478:$M$608,NA,0,1))*G2886)*(1-F2886)</f>
        <v>0.80999999999999994</v>
      </c>
      <c r="J2886" s="105" t="s">
        <v>214</v>
      </c>
      <c r="K2886" s="83" t="s">
        <v>214</v>
      </c>
      <c r="L2886" s="102" cm="1">
        <f t="array" ref="L2886">((_xlfn.XLOOKUP(B2886,'4. Material Balance Activities'!$C$478:$C$608,'4. Material Balance Activities'!$J$478:$J$608,NA,0,1)-_xlfn.XLOOKUP(B2886,'4. Material Balance Activities'!$C$478:$C$608,'4. Material Balance Activities'!$P$478:$P$608,NA,0,1))*G2886)*(1-F2886)</f>
        <v>3.2661290322580643E-3</v>
      </c>
      <c r="M2886" s="105" t="s">
        <v>214</v>
      </c>
      <c r="N2886" s="83" t="s">
        <v>214</v>
      </c>
    </row>
    <row r="2887" spans="1:14" x14ac:dyDescent="0.25">
      <c r="A2887" s="79" t="s">
        <v>406</v>
      </c>
      <c r="B2887" s="133" t="s">
        <v>319</v>
      </c>
      <c r="C2887" s="137" t="s">
        <v>191</v>
      </c>
      <c r="D2887" s="81" t="str">
        <f>IFERROR(IF(C2887="No CAS","",INDEX('DEQ Pollutant List'!$C$7:$C$611,MATCH('5. Pollutant Emissions - MB'!C2887,'DEQ Pollutant List'!$B$7:$B$611,0))),"")</f>
        <v>Xylene (mixture), including m-xylene, o-xylene, p-xylene</v>
      </c>
      <c r="E2887" s="115"/>
      <c r="F2887" s="138">
        <v>0</v>
      </c>
      <c r="G2887" s="139">
        <v>0.02</v>
      </c>
      <c r="H2887" s="104"/>
      <c r="I2887" s="102" cm="1">
        <f t="array" ref="I2887">((_xlfn.XLOOKUP(B2887,'4. Material Balance Activities'!$C$478:$C$608,'4. Material Balance Activities'!$G$478:$G$608,NA,0,1)-_xlfn.XLOOKUP(B2887,'4. Material Balance Activities'!$C$478:$C$608,'4. Material Balance Activities'!$M$478:$M$608,NA,0,1))*G2887)*(1-F2887)</f>
        <v>0.17424000000000001</v>
      </c>
      <c r="J2887" s="105" t="s">
        <v>214</v>
      </c>
      <c r="K2887" s="83" t="s">
        <v>214</v>
      </c>
      <c r="L2887" s="102" cm="1">
        <f t="array" ref="L2887">((_xlfn.XLOOKUP(B2887,'4. Material Balance Activities'!$C$478:$C$608,'4. Material Balance Activities'!$J$478:$J$608,NA,0,1)-_xlfn.XLOOKUP(B2887,'4. Material Balance Activities'!$C$478:$C$608,'4. Material Balance Activities'!$P$478:$P$608,NA,0,1))*G2887)*(1-F2887)</f>
        <v>7.0258064516129023E-4</v>
      </c>
      <c r="M2887" s="105" t="s">
        <v>214</v>
      </c>
      <c r="N2887" s="83" t="s">
        <v>214</v>
      </c>
    </row>
    <row r="2888" spans="1:14" x14ac:dyDescent="0.25">
      <c r="A2888" s="79" t="s">
        <v>406</v>
      </c>
      <c r="B2888" s="133" t="s">
        <v>319</v>
      </c>
      <c r="C2888" s="137" t="s">
        <v>181</v>
      </c>
      <c r="D2888" s="81" t="str">
        <f>IFERROR(IF(C2888="No CAS","",INDEX('DEQ Pollutant List'!$C$7:$C$611,MATCH('5. Pollutant Emissions - MB'!C2888,'DEQ Pollutant List'!$B$7:$B$611,0))),"")</f>
        <v>Ethyl benzene</v>
      </c>
      <c r="E2888" s="115"/>
      <c r="F2888" s="138">
        <v>0</v>
      </c>
      <c r="G2888" s="139">
        <v>0.02</v>
      </c>
      <c r="H2888" s="104"/>
      <c r="I2888" s="102" cm="1">
        <f t="array" ref="I2888">((_xlfn.XLOOKUP(B2888,'4. Material Balance Activities'!$C$478:$C$608,'4. Material Balance Activities'!$G$478:$G$608,NA,0,1)-_xlfn.XLOOKUP(B2888,'4. Material Balance Activities'!$C$478:$C$608,'4. Material Balance Activities'!$M$478:$M$608,NA,0,1))*G2888)*(1-F2888)</f>
        <v>0.17424000000000001</v>
      </c>
      <c r="J2888" s="105" t="s">
        <v>214</v>
      </c>
      <c r="K2888" s="83" t="s">
        <v>214</v>
      </c>
      <c r="L2888" s="102" cm="1">
        <f t="array" ref="L2888">((_xlfn.XLOOKUP(B2888,'4. Material Balance Activities'!$C$478:$C$608,'4. Material Balance Activities'!$J$478:$J$608,NA,0,1)-_xlfn.XLOOKUP(B2888,'4. Material Balance Activities'!$C$478:$C$608,'4. Material Balance Activities'!$P$478:$P$608,NA,0,1))*G2888)*(1-F2888)</f>
        <v>7.0258064516129023E-4</v>
      </c>
      <c r="M2888" s="105" t="s">
        <v>214</v>
      </c>
      <c r="N2888" s="83" t="s">
        <v>214</v>
      </c>
    </row>
    <row r="2889" spans="1:14" x14ac:dyDescent="0.25">
      <c r="A2889" s="79" t="s">
        <v>406</v>
      </c>
      <c r="B2889" s="133" t="s">
        <v>319</v>
      </c>
      <c r="C2889" s="137" t="s">
        <v>156</v>
      </c>
      <c r="D2889" s="81" t="str">
        <f>IFERROR(IF(C2889="No CAS","",INDEX('DEQ Pollutant List'!$C$7:$C$611,MATCH('5. Pollutant Emissions - MB'!C2889,'DEQ Pollutant List'!$B$7:$B$611,0))),"")</f>
        <v>Formaldehyde</v>
      </c>
      <c r="E2889" s="115"/>
      <c r="F2889" s="138">
        <v>0</v>
      </c>
      <c r="G2889" s="139">
        <v>0.02</v>
      </c>
      <c r="H2889" s="104"/>
      <c r="I2889" s="102" cm="1">
        <f t="array" ref="I2889">((_xlfn.XLOOKUP(B2889,'4. Material Balance Activities'!$C$478:$C$608,'4. Material Balance Activities'!$G$478:$G$608,NA,0,1)-_xlfn.XLOOKUP(B2889,'4. Material Balance Activities'!$C$478:$C$608,'4. Material Balance Activities'!$M$478:$M$608,NA,0,1))*G2889)*(1-F2889)</f>
        <v>0.17424000000000001</v>
      </c>
      <c r="J2889" s="105" t="s">
        <v>214</v>
      </c>
      <c r="K2889" s="83" t="s">
        <v>214</v>
      </c>
      <c r="L2889" s="102" cm="1">
        <f t="array" ref="L2889">((_xlfn.XLOOKUP(B2889,'4. Material Balance Activities'!$C$478:$C$608,'4. Material Balance Activities'!$J$478:$J$608,NA,0,1)-_xlfn.XLOOKUP(B2889,'4. Material Balance Activities'!$C$478:$C$608,'4. Material Balance Activities'!$P$478:$P$608,NA,0,1))*G2889)*(1-F2889)</f>
        <v>7.0258064516129023E-4</v>
      </c>
      <c r="M2889" s="105" t="s">
        <v>214</v>
      </c>
      <c r="N2889" s="83" t="s">
        <v>214</v>
      </c>
    </row>
    <row r="2890" spans="1:14" x14ac:dyDescent="0.25">
      <c r="A2890" s="79" t="s">
        <v>406</v>
      </c>
      <c r="B2890" s="133" t="s">
        <v>319</v>
      </c>
      <c r="C2890" s="137" t="s">
        <v>431</v>
      </c>
      <c r="D2890" s="81" t="str">
        <f>IFERROR(IF(C2890="No CAS","",INDEX('DEQ Pollutant List'!$C$7:$C$611,MATCH('5. Pollutant Emissions - MB'!C2890,'DEQ Pollutant List'!$B$7:$B$611,0))),"")</f>
        <v>1,2,4-Trimethylbenzene</v>
      </c>
      <c r="E2890" s="115"/>
      <c r="F2890" s="138">
        <v>0</v>
      </c>
      <c r="G2890" s="139">
        <v>0.02</v>
      </c>
      <c r="H2890" s="104"/>
      <c r="I2890" s="102" cm="1">
        <f t="array" ref="I2890">((_xlfn.XLOOKUP(B2890,'4. Material Balance Activities'!$C$478:$C$608,'4. Material Balance Activities'!$G$478:$G$608,NA,0,1)-_xlfn.XLOOKUP(B2890,'4. Material Balance Activities'!$C$478:$C$608,'4. Material Balance Activities'!$M$478:$M$608,NA,0,1))*G2890)*(1-F2890)</f>
        <v>0.17424000000000001</v>
      </c>
      <c r="J2890" s="105" t="s">
        <v>214</v>
      </c>
      <c r="K2890" s="83" t="s">
        <v>214</v>
      </c>
      <c r="L2890" s="102" cm="1">
        <f t="array" ref="L2890">((_xlfn.XLOOKUP(B2890,'4. Material Balance Activities'!$C$478:$C$608,'4. Material Balance Activities'!$J$478:$J$608,NA,0,1)-_xlfn.XLOOKUP(B2890,'4. Material Balance Activities'!$C$478:$C$608,'4. Material Balance Activities'!$P$478:$P$608,NA,0,1))*G2890)*(1-F2890)</f>
        <v>7.0258064516129023E-4</v>
      </c>
      <c r="M2890" s="105" t="s">
        <v>214</v>
      </c>
      <c r="N2890" s="83" t="s">
        <v>214</v>
      </c>
    </row>
    <row r="2891" spans="1:14" x14ac:dyDescent="0.25">
      <c r="A2891" s="79" t="s">
        <v>406</v>
      </c>
      <c r="B2891" s="133" t="s">
        <v>319</v>
      </c>
      <c r="C2891" s="137" t="s">
        <v>437</v>
      </c>
      <c r="D2891" s="81" t="str">
        <f>IFERROR(IF(C2891="No CAS","",INDEX('DEQ Pollutant List'!$C$7:$C$611,MATCH('5. Pollutant Emissions - MB'!C2891,'DEQ Pollutant List'!$B$7:$B$611,0))),"")</f>
        <v>1,3,5-Trimethylbenzene</v>
      </c>
      <c r="E2891" s="115"/>
      <c r="F2891" s="138">
        <v>0</v>
      </c>
      <c r="G2891" s="139">
        <v>0.02</v>
      </c>
      <c r="H2891" s="104"/>
      <c r="I2891" s="102" cm="1">
        <f t="array" ref="I2891">((_xlfn.XLOOKUP(B2891,'4. Material Balance Activities'!$C$478:$C$608,'4. Material Balance Activities'!$G$478:$G$608,NA,0,1)-_xlfn.XLOOKUP(B2891,'4. Material Balance Activities'!$C$478:$C$608,'4. Material Balance Activities'!$M$478:$M$608,NA,0,1))*G2891)*(1-F2891)</f>
        <v>0.17424000000000001</v>
      </c>
      <c r="J2891" s="105" t="s">
        <v>214</v>
      </c>
      <c r="K2891" s="83" t="s">
        <v>214</v>
      </c>
      <c r="L2891" s="102" cm="1">
        <f t="array" ref="L2891">((_xlfn.XLOOKUP(B2891,'4. Material Balance Activities'!$C$478:$C$608,'4. Material Balance Activities'!$J$478:$J$608,NA,0,1)-_xlfn.XLOOKUP(B2891,'4. Material Balance Activities'!$C$478:$C$608,'4. Material Balance Activities'!$P$478:$P$608,NA,0,1))*G2891)*(1-F2891)</f>
        <v>7.0258064516129023E-4</v>
      </c>
      <c r="M2891" s="105" t="s">
        <v>214</v>
      </c>
      <c r="N2891" s="83" t="s">
        <v>214</v>
      </c>
    </row>
    <row r="2892" spans="1:14" x14ac:dyDescent="0.25">
      <c r="A2892" s="79" t="s">
        <v>406</v>
      </c>
      <c r="B2892" s="133" t="s">
        <v>319</v>
      </c>
      <c r="C2892" s="137" t="s">
        <v>428</v>
      </c>
      <c r="D2892" s="81" t="str">
        <f>IFERROR(IF(C2892="No CAS","",INDEX('DEQ Pollutant List'!$C$7:$C$611,MATCH('5. Pollutant Emissions - MB'!C2892,'DEQ Pollutant List'!$B$7:$B$611,0))),"")</f>
        <v>Isopropylbenzene (cumene)</v>
      </c>
      <c r="E2892" s="115"/>
      <c r="F2892" s="138">
        <v>0</v>
      </c>
      <c r="G2892" s="139">
        <v>0.02</v>
      </c>
      <c r="H2892" s="104"/>
      <c r="I2892" s="102" cm="1">
        <f t="array" ref="I2892">((_xlfn.XLOOKUP(B2892,'4. Material Balance Activities'!$C$478:$C$608,'4. Material Balance Activities'!$G$478:$G$608,NA,0,1)-_xlfn.XLOOKUP(B2892,'4. Material Balance Activities'!$C$478:$C$608,'4. Material Balance Activities'!$M$478:$M$608,NA,0,1))*G2892)*(1-F2892)</f>
        <v>0.17424000000000001</v>
      </c>
      <c r="J2892" s="105" t="s">
        <v>214</v>
      </c>
      <c r="K2892" s="83" t="s">
        <v>214</v>
      </c>
      <c r="L2892" s="102" cm="1">
        <f t="array" ref="L2892">((_xlfn.XLOOKUP(B2892,'4. Material Balance Activities'!$C$478:$C$608,'4. Material Balance Activities'!$J$478:$J$608,NA,0,1)-_xlfn.XLOOKUP(B2892,'4. Material Balance Activities'!$C$478:$C$608,'4. Material Balance Activities'!$P$478:$P$608,NA,0,1))*G2892)*(1-F2892)</f>
        <v>7.0258064516129023E-4</v>
      </c>
      <c r="M2892" s="105" t="s">
        <v>214</v>
      </c>
      <c r="N2892" s="83" t="s">
        <v>214</v>
      </c>
    </row>
    <row r="2893" spans="1:14" x14ac:dyDescent="0.25">
      <c r="A2893" s="79" t="s">
        <v>406</v>
      </c>
      <c r="B2893" s="133" t="s">
        <v>319</v>
      </c>
      <c r="C2893" s="137" t="s">
        <v>430</v>
      </c>
      <c r="D2893" s="81" t="str">
        <f>IFERROR(IF(C2893="No CAS","",INDEX('DEQ Pollutant List'!$C$7:$C$611,MATCH('5. Pollutant Emissions - MB'!C2893,'DEQ Pollutant List'!$B$7:$B$611,0))),"")</f>
        <v>n-Butyl alcohol</v>
      </c>
      <c r="E2893" s="115"/>
      <c r="F2893" s="138">
        <v>0</v>
      </c>
      <c r="G2893" s="139">
        <v>0.02</v>
      </c>
      <c r="H2893" s="104"/>
      <c r="I2893" s="102" cm="1">
        <f t="array" ref="I2893">((_xlfn.XLOOKUP(B2893,'4. Material Balance Activities'!$C$478:$C$608,'4. Material Balance Activities'!$G$478:$G$608,NA,0,1)-_xlfn.XLOOKUP(B2893,'4. Material Balance Activities'!$C$478:$C$608,'4. Material Balance Activities'!$M$478:$M$608,NA,0,1))*G2893)*(1-F2893)</f>
        <v>0.17424000000000001</v>
      </c>
      <c r="J2893" s="105" t="s">
        <v>214</v>
      </c>
      <c r="K2893" s="83" t="s">
        <v>214</v>
      </c>
      <c r="L2893" s="102" cm="1">
        <f t="array" ref="L2893">((_xlfn.XLOOKUP(B2893,'4. Material Balance Activities'!$C$478:$C$608,'4. Material Balance Activities'!$J$478:$J$608,NA,0,1)-_xlfn.XLOOKUP(B2893,'4. Material Balance Activities'!$C$478:$C$608,'4. Material Balance Activities'!$P$478:$P$608,NA,0,1))*G2893)*(1-F2893)</f>
        <v>7.0258064516129023E-4</v>
      </c>
      <c r="M2893" s="105" t="s">
        <v>214</v>
      </c>
      <c r="N2893" s="83" t="s">
        <v>214</v>
      </c>
    </row>
    <row r="2894" spans="1:14" x14ac:dyDescent="0.25">
      <c r="A2894" s="79" t="s">
        <v>406</v>
      </c>
      <c r="B2894" s="133" t="s">
        <v>319</v>
      </c>
      <c r="C2894" s="137" t="s">
        <v>436</v>
      </c>
      <c r="D2894" s="81" t="str">
        <f>IFERROR(IF(C2894="No CAS","",INDEX('DEQ Pollutant List'!$C$7:$C$611,MATCH('5. Pollutant Emissions - MB'!C2894,'DEQ Pollutant List'!$B$7:$B$611,0))),"")</f>
        <v>1,2,3-Trimethylbenzene</v>
      </c>
      <c r="E2894" s="115"/>
      <c r="F2894" s="138">
        <v>0</v>
      </c>
      <c r="G2894" s="139">
        <v>0.02</v>
      </c>
      <c r="H2894" s="104"/>
      <c r="I2894" s="102" cm="1">
        <f t="array" ref="I2894">((_xlfn.XLOOKUP(B2894,'4. Material Balance Activities'!$C$478:$C$608,'4. Material Balance Activities'!$G$478:$G$608,NA,0,1)-_xlfn.XLOOKUP(B2894,'4. Material Balance Activities'!$C$478:$C$608,'4. Material Balance Activities'!$M$478:$M$608,NA,0,1))*G2894)*(1-F2894)</f>
        <v>0.17424000000000001</v>
      </c>
      <c r="J2894" s="105" t="s">
        <v>214</v>
      </c>
      <c r="K2894" s="83" t="s">
        <v>214</v>
      </c>
      <c r="L2894" s="102" cm="1">
        <f t="array" ref="L2894">((_xlfn.XLOOKUP(B2894,'4. Material Balance Activities'!$C$478:$C$608,'4. Material Balance Activities'!$J$478:$J$608,NA,0,1)-_xlfn.XLOOKUP(B2894,'4. Material Balance Activities'!$C$478:$C$608,'4. Material Balance Activities'!$P$478:$P$608,NA,0,1))*G2894)*(1-F2894)</f>
        <v>7.0258064516129023E-4</v>
      </c>
      <c r="M2894" s="105" t="s">
        <v>214</v>
      </c>
      <c r="N2894" s="83" t="s">
        <v>214</v>
      </c>
    </row>
    <row r="2895" spans="1:14" x14ac:dyDescent="0.25">
      <c r="A2895" s="79" t="s">
        <v>406</v>
      </c>
      <c r="B2895" s="133" t="s">
        <v>320</v>
      </c>
      <c r="C2895" s="137" t="s">
        <v>181</v>
      </c>
      <c r="D2895" s="81" t="str">
        <f>IFERROR(IF(C2895="No CAS","",INDEX('DEQ Pollutant List'!$C$7:$C$611,MATCH('5. Pollutant Emissions - MB'!C2895,'DEQ Pollutant List'!$B$7:$B$611,0))),"")</f>
        <v>Ethyl benzene</v>
      </c>
      <c r="E2895" s="115"/>
      <c r="F2895" s="138">
        <v>0</v>
      </c>
      <c r="G2895" s="139">
        <v>1E-3</v>
      </c>
      <c r="H2895" s="104"/>
      <c r="I2895" s="102" cm="1">
        <f t="array" ref="I2895">((_xlfn.XLOOKUP(B2895,'4. Material Balance Activities'!$C$478:$C$608,'4. Material Balance Activities'!$G$478:$G$608,NA,0,1)-_xlfn.XLOOKUP(B2895,'4. Material Balance Activities'!$C$478:$C$608,'4. Material Balance Activities'!$M$478:$M$608,NA,0,1))*G2895)*(1-F2895)</f>
        <v>1.3245000000000002E-2</v>
      </c>
      <c r="J2895" s="105" t="s">
        <v>214</v>
      </c>
      <c r="K2895" s="83" t="s">
        <v>214</v>
      </c>
      <c r="L2895" s="102" cm="1">
        <f t="array" ref="L2895">((_xlfn.XLOOKUP(B2895,'4. Material Balance Activities'!$C$478:$C$608,'4. Material Balance Activities'!$J$478:$J$608,NA,0,1)-_xlfn.XLOOKUP(B2895,'4. Material Balance Activities'!$C$478:$C$608,'4. Material Balance Activities'!$P$478:$P$608,NA,0,1))*G2895)*(1-F2895)</f>
        <v>5.3407258064516132E-5</v>
      </c>
      <c r="M2895" s="105" t="s">
        <v>214</v>
      </c>
      <c r="N2895" s="83" t="s">
        <v>214</v>
      </c>
    </row>
    <row r="2896" spans="1:14" x14ac:dyDescent="0.25">
      <c r="A2896" s="79" t="s">
        <v>406</v>
      </c>
      <c r="B2896" s="133" t="s">
        <v>320</v>
      </c>
      <c r="C2896" s="137" t="s">
        <v>191</v>
      </c>
      <c r="D2896" s="81" t="str">
        <f>IFERROR(IF(C2896="No CAS","",INDEX('DEQ Pollutant List'!$C$7:$C$611,MATCH('5. Pollutant Emissions - MB'!C2896,'DEQ Pollutant List'!$B$7:$B$611,0))),"")</f>
        <v>Xylene (mixture), including m-xylene, o-xylene, p-xylene</v>
      </c>
      <c r="E2896" s="115"/>
      <c r="F2896" s="138">
        <v>0</v>
      </c>
      <c r="G2896" s="139">
        <v>0.01</v>
      </c>
      <c r="H2896" s="104"/>
      <c r="I2896" s="102" cm="1">
        <f t="array" ref="I2896">((_xlfn.XLOOKUP(B2896,'4. Material Balance Activities'!$C$478:$C$608,'4. Material Balance Activities'!$G$478:$G$608,NA,0,1)-_xlfn.XLOOKUP(B2896,'4. Material Balance Activities'!$C$478:$C$608,'4. Material Balance Activities'!$M$478:$M$608,NA,0,1))*G2896)*(1-F2896)</f>
        <v>0.13245000000000001</v>
      </c>
      <c r="J2896" s="105" t="s">
        <v>214</v>
      </c>
      <c r="K2896" s="83" t="s">
        <v>214</v>
      </c>
      <c r="L2896" s="102" cm="1">
        <f t="array" ref="L2896">((_xlfn.XLOOKUP(B2896,'4. Material Balance Activities'!$C$478:$C$608,'4. Material Balance Activities'!$J$478:$J$608,NA,0,1)-_xlfn.XLOOKUP(B2896,'4. Material Balance Activities'!$C$478:$C$608,'4. Material Balance Activities'!$P$478:$P$608,NA,0,1))*G2896)*(1-F2896)</f>
        <v>5.3407258064516131E-4</v>
      </c>
      <c r="M2896" s="105" t="s">
        <v>214</v>
      </c>
      <c r="N2896" s="83" t="s">
        <v>214</v>
      </c>
    </row>
    <row r="2897" spans="1:14" x14ac:dyDescent="0.25">
      <c r="A2897" s="79" t="s">
        <v>406</v>
      </c>
      <c r="B2897" s="133" t="s">
        <v>320</v>
      </c>
      <c r="C2897" s="137" t="s">
        <v>156</v>
      </c>
      <c r="D2897" s="81" t="str">
        <f>IFERROR(IF(C2897="No CAS","",INDEX('DEQ Pollutant List'!$C$7:$C$611,MATCH('5. Pollutant Emissions - MB'!C2897,'DEQ Pollutant List'!$B$7:$B$611,0))),"")</f>
        <v>Formaldehyde</v>
      </c>
      <c r="E2897" s="115"/>
      <c r="F2897" s="138">
        <v>0</v>
      </c>
      <c r="G2897" s="139">
        <v>1E-3</v>
      </c>
      <c r="H2897" s="104"/>
      <c r="I2897" s="102" cm="1">
        <f t="array" ref="I2897">((_xlfn.XLOOKUP(B2897,'4. Material Balance Activities'!$C$478:$C$608,'4. Material Balance Activities'!$G$478:$G$608,NA,0,1)-_xlfn.XLOOKUP(B2897,'4. Material Balance Activities'!$C$478:$C$608,'4. Material Balance Activities'!$M$478:$M$608,NA,0,1))*G2897)*(1-F2897)</f>
        <v>1.3245000000000002E-2</v>
      </c>
      <c r="J2897" s="105" t="s">
        <v>214</v>
      </c>
      <c r="K2897" s="83" t="s">
        <v>214</v>
      </c>
      <c r="L2897" s="102" cm="1">
        <f t="array" ref="L2897">((_xlfn.XLOOKUP(B2897,'4. Material Balance Activities'!$C$478:$C$608,'4. Material Balance Activities'!$J$478:$J$608,NA,0,1)-_xlfn.XLOOKUP(B2897,'4. Material Balance Activities'!$C$478:$C$608,'4. Material Balance Activities'!$P$478:$P$608,NA,0,1))*G2897)*(1-F2897)</f>
        <v>5.3407258064516132E-5</v>
      </c>
      <c r="M2897" s="105" t="s">
        <v>214</v>
      </c>
      <c r="N2897" s="83" t="s">
        <v>214</v>
      </c>
    </row>
    <row r="2898" spans="1:14" x14ac:dyDescent="0.25">
      <c r="A2898" s="79" t="s">
        <v>406</v>
      </c>
      <c r="B2898" s="133" t="s">
        <v>320</v>
      </c>
      <c r="C2898" s="137" t="s">
        <v>431</v>
      </c>
      <c r="D2898" s="81" t="str">
        <f>IFERROR(IF(C2898="No CAS","",INDEX('DEQ Pollutant List'!$C$7:$C$611,MATCH('5. Pollutant Emissions - MB'!C2898,'DEQ Pollutant List'!$B$7:$B$611,0))),"")</f>
        <v>1,2,4-Trimethylbenzene</v>
      </c>
      <c r="E2898" s="115"/>
      <c r="F2898" s="138">
        <v>0</v>
      </c>
      <c r="G2898" s="139">
        <v>0.01</v>
      </c>
      <c r="H2898" s="104"/>
      <c r="I2898" s="102" cm="1">
        <f t="array" ref="I2898">((_xlfn.XLOOKUP(B2898,'4. Material Balance Activities'!$C$478:$C$608,'4. Material Balance Activities'!$G$478:$G$608,NA,0,1)-_xlfn.XLOOKUP(B2898,'4. Material Balance Activities'!$C$478:$C$608,'4. Material Balance Activities'!$M$478:$M$608,NA,0,1))*G2898)*(1-F2898)</f>
        <v>0.13245000000000001</v>
      </c>
      <c r="J2898" s="105" t="s">
        <v>214</v>
      </c>
      <c r="K2898" s="83" t="s">
        <v>214</v>
      </c>
      <c r="L2898" s="102" cm="1">
        <f t="array" ref="L2898">((_xlfn.XLOOKUP(B2898,'4. Material Balance Activities'!$C$478:$C$608,'4. Material Balance Activities'!$J$478:$J$608,NA,0,1)-_xlfn.XLOOKUP(B2898,'4. Material Balance Activities'!$C$478:$C$608,'4. Material Balance Activities'!$P$478:$P$608,NA,0,1))*G2898)*(1-F2898)</f>
        <v>5.3407258064516131E-4</v>
      </c>
      <c r="M2898" s="105" t="s">
        <v>214</v>
      </c>
      <c r="N2898" s="83" t="s">
        <v>214</v>
      </c>
    </row>
    <row r="2899" spans="1:14" x14ac:dyDescent="0.25">
      <c r="A2899" s="79" t="s">
        <v>406</v>
      </c>
      <c r="B2899" s="133" t="s">
        <v>320</v>
      </c>
      <c r="C2899" s="137" t="s">
        <v>437</v>
      </c>
      <c r="D2899" s="81" t="str">
        <f>IFERROR(IF(C2899="No CAS","",INDEX('DEQ Pollutant List'!$C$7:$C$611,MATCH('5. Pollutant Emissions - MB'!C2899,'DEQ Pollutant List'!$B$7:$B$611,0))),"")</f>
        <v>1,3,5-Trimethylbenzene</v>
      </c>
      <c r="E2899" s="115"/>
      <c r="F2899" s="138">
        <v>0</v>
      </c>
      <c r="G2899" s="139">
        <v>0.01</v>
      </c>
      <c r="H2899" s="104"/>
      <c r="I2899" s="102" cm="1">
        <f t="array" ref="I2899">((_xlfn.XLOOKUP(B2899,'4. Material Balance Activities'!$C$478:$C$608,'4. Material Balance Activities'!$G$478:$G$608,NA,0,1)-_xlfn.XLOOKUP(B2899,'4. Material Balance Activities'!$C$478:$C$608,'4. Material Balance Activities'!$M$478:$M$608,NA,0,1))*G2899)*(1-F2899)</f>
        <v>0.13245000000000001</v>
      </c>
      <c r="J2899" s="105" t="s">
        <v>214</v>
      </c>
      <c r="K2899" s="83" t="s">
        <v>214</v>
      </c>
      <c r="L2899" s="102" cm="1">
        <f t="array" ref="L2899">((_xlfn.XLOOKUP(B2899,'4. Material Balance Activities'!$C$478:$C$608,'4. Material Balance Activities'!$J$478:$J$608,NA,0,1)-_xlfn.XLOOKUP(B2899,'4. Material Balance Activities'!$C$478:$C$608,'4. Material Balance Activities'!$P$478:$P$608,NA,0,1))*G2899)*(1-F2899)</f>
        <v>5.3407258064516131E-4</v>
      </c>
      <c r="M2899" s="105" t="s">
        <v>214</v>
      </c>
      <c r="N2899" s="83" t="s">
        <v>214</v>
      </c>
    </row>
    <row r="2900" spans="1:14" x14ac:dyDescent="0.25">
      <c r="A2900" s="79" t="s">
        <v>406</v>
      </c>
      <c r="B2900" s="133" t="s">
        <v>320</v>
      </c>
      <c r="C2900" s="137" t="s">
        <v>428</v>
      </c>
      <c r="D2900" s="81" t="str">
        <f>IFERROR(IF(C2900="No CAS","",INDEX('DEQ Pollutant List'!$C$7:$C$611,MATCH('5. Pollutant Emissions - MB'!C2900,'DEQ Pollutant List'!$B$7:$B$611,0))),"")</f>
        <v>Isopropylbenzene (cumene)</v>
      </c>
      <c r="E2900" s="115"/>
      <c r="F2900" s="138">
        <v>0</v>
      </c>
      <c r="G2900" s="139">
        <v>2E-3</v>
      </c>
      <c r="H2900" s="104"/>
      <c r="I2900" s="102" cm="1">
        <f t="array" ref="I2900">((_xlfn.XLOOKUP(B2900,'4. Material Balance Activities'!$C$478:$C$608,'4. Material Balance Activities'!$G$478:$G$608,NA,0,1)-_xlfn.XLOOKUP(B2900,'4. Material Balance Activities'!$C$478:$C$608,'4. Material Balance Activities'!$M$478:$M$608,NA,0,1))*G2900)*(1-F2900)</f>
        <v>2.6490000000000003E-2</v>
      </c>
      <c r="J2900" s="105" t="s">
        <v>214</v>
      </c>
      <c r="K2900" s="83" t="s">
        <v>214</v>
      </c>
      <c r="L2900" s="102" cm="1">
        <f t="array" ref="L2900">((_xlfn.XLOOKUP(B2900,'4. Material Balance Activities'!$C$478:$C$608,'4. Material Balance Activities'!$J$478:$J$608,NA,0,1)-_xlfn.XLOOKUP(B2900,'4. Material Balance Activities'!$C$478:$C$608,'4. Material Balance Activities'!$P$478:$P$608,NA,0,1))*G2900)*(1-F2900)</f>
        <v>1.0681451612903226E-4</v>
      </c>
      <c r="M2900" s="105" t="s">
        <v>214</v>
      </c>
      <c r="N2900" s="83" t="s">
        <v>214</v>
      </c>
    </row>
    <row r="2901" spans="1:14" x14ac:dyDescent="0.25">
      <c r="A2901" s="79" t="s">
        <v>406</v>
      </c>
      <c r="B2901" s="133" t="s">
        <v>320</v>
      </c>
      <c r="C2901" s="137" t="s">
        <v>430</v>
      </c>
      <c r="D2901" s="81" t="str">
        <f>IFERROR(IF(C2901="No CAS","",INDEX('DEQ Pollutant List'!$C$7:$C$611,MATCH('5. Pollutant Emissions - MB'!C2901,'DEQ Pollutant List'!$B$7:$B$611,0))),"")</f>
        <v>n-Butyl alcohol</v>
      </c>
      <c r="E2901" s="115"/>
      <c r="F2901" s="138">
        <v>0</v>
      </c>
      <c r="G2901" s="139">
        <v>7.0000000000000007E-2</v>
      </c>
      <c r="H2901" s="104"/>
      <c r="I2901" s="102" cm="1">
        <f t="array" ref="I2901">((_xlfn.XLOOKUP(B2901,'4. Material Balance Activities'!$C$478:$C$608,'4. Material Balance Activities'!$G$478:$G$608,NA,0,1)-_xlfn.XLOOKUP(B2901,'4. Material Balance Activities'!$C$478:$C$608,'4. Material Balance Activities'!$M$478:$M$608,NA,0,1))*G2901)*(1-F2901)</f>
        <v>0.92715000000000014</v>
      </c>
      <c r="J2901" s="105" t="s">
        <v>214</v>
      </c>
      <c r="K2901" s="83" t="s">
        <v>214</v>
      </c>
      <c r="L2901" s="102" cm="1">
        <f t="array" ref="L2901">((_xlfn.XLOOKUP(B2901,'4. Material Balance Activities'!$C$478:$C$608,'4. Material Balance Activities'!$J$478:$J$608,NA,0,1)-_xlfn.XLOOKUP(B2901,'4. Material Balance Activities'!$C$478:$C$608,'4. Material Balance Activities'!$P$478:$P$608,NA,0,1))*G2901)*(1-F2901)</f>
        <v>3.7385080645161296E-3</v>
      </c>
      <c r="M2901" s="105" t="s">
        <v>214</v>
      </c>
      <c r="N2901" s="83" t="s">
        <v>214</v>
      </c>
    </row>
    <row r="2902" spans="1:14" x14ac:dyDescent="0.25">
      <c r="A2902" s="79" t="s">
        <v>406</v>
      </c>
      <c r="B2902" s="133" t="s">
        <v>320</v>
      </c>
      <c r="C2902" s="137" t="s">
        <v>432</v>
      </c>
      <c r="D2902" s="81" t="str">
        <f>IFERROR(IF(C2902="No CAS","",INDEX('DEQ Pollutant List'!$C$7:$C$611,MATCH('5. Pollutant Emissions - MB'!C2902,'DEQ Pollutant List'!$B$7:$B$611,0))),"")</f>
        <v>Propylene glycol monomethyl ether acetate</v>
      </c>
      <c r="E2902" s="115"/>
      <c r="F2902" s="138">
        <v>0</v>
      </c>
      <c r="G2902" s="139">
        <v>0.02</v>
      </c>
      <c r="H2902" s="104"/>
      <c r="I2902" s="102" cm="1">
        <f t="array" ref="I2902">((_xlfn.XLOOKUP(B2902,'4. Material Balance Activities'!$C$478:$C$608,'4. Material Balance Activities'!$G$478:$G$608,NA,0,1)-_xlfn.XLOOKUP(B2902,'4. Material Balance Activities'!$C$478:$C$608,'4. Material Balance Activities'!$M$478:$M$608,NA,0,1))*G2902)*(1-F2902)</f>
        <v>0.26490000000000002</v>
      </c>
      <c r="J2902" s="105" t="s">
        <v>214</v>
      </c>
      <c r="K2902" s="83" t="s">
        <v>214</v>
      </c>
      <c r="L2902" s="102" cm="1">
        <f t="array" ref="L2902">((_xlfn.XLOOKUP(B2902,'4. Material Balance Activities'!$C$478:$C$608,'4. Material Balance Activities'!$J$478:$J$608,NA,0,1)-_xlfn.XLOOKUP(B2902,'4. Material Balance Activities'!$C$478:$C$608,'4. Material Balance Activities'!$P$478:$P$608,NA,0,1))*G2902)*(1-F2902)</f>
        <v>1.0681451612903226E-3</v>
      </c>
      <c r="M2902" s="105" t="s">
        <v>214</v>
      </c>
      <c r="N2902" s="83" t="s">
        <v>214</v>
      </c>
    </row>
    <row r="2903" spans="1:14" x14ac:dyDescent="0.25">
      <c r="A2903" s="79" t="s">
        <v>406</v>
      </c>
      <c r="B2903" s="133" t="s">
        <v>320</v>
      </c>
      <c r="C2903" s="137" t="s">
        <v>436</v>
      </c>
      <c r="D2903" s="81" t="str">
        <f>IFERROR(IF(C2903="No CAS","",INDEX('DEQ Pollutant List'!$C$7:$C$611,MATCH('5. Pollutant Emissions - MB'!C2903,'DEQ Pollutant List'!$B$7:$B$611,0))),"")</f>
        <v>1,2,3-Trimethylbenzene</v>
      </c>
      <c r="E2903" s="115"/>
      <c r="F2903" s="138">
        <v>0</v>
      </c>
      <c r="G2903" s="139">
        <v>0.01</v>
      </c>
      <c r="H2903" s="104"/>
      <c r="I2903" s="102" cm="1">
        <f t="array" ref="I2903">((_xlfn.XLOOKUP(B2903,'4. Material Balance Activities'!$C$478:$C$608,'4. Material Balance Activities'!$G$478:$G$608,NA,0,1)-_xlfn.XLOOKUP(B2903,'4. Material Balance Activities'!$C$478:$C$608,'4. Material Balance Activities'!$M$478:$M$608,NA,0,1))*G2903)*(1-F2903)</f>
        <v>0.13245000000000001</v>
      </c>
      <c r="J2903" s="105" t="s">
        <v>214</v>
      </c>
      <c r="K2903" s="83" t="s">
        <v>214</v>
      </c>
      <c r="L2903" s="102" cm="1">
        <f t="array" ref="L2903">((_xlfn.XLOOKUP(B2903,'4. Material Balance Activities'!$C$478:$C$608,'4. Material Balance Activities'!$J$478:$J$608,NA,0,1)-_xlfn.XLOOKUP(B2903,'4. Material Balance Activities'!$C$478:$C$608,'4. Material Balance Activities'!$P$478:$P$608,NA,0,1))*G2903)*(1-F2903)</f>
        <v>5.3407258064516131E-4</v>
      </c>
      <c r="M2903" s="105" t="s">
        <v>214</v>
      </c>
      <c r="N2903" s="83" t="s">
        <v>214</v>
      </c>
    </row>
    <row r="2904" spans="1:14" x14ac:dyDescent="0.25">
      <c r="A2904" s="79" t="s">
        <v>406</v>
      </c>
      <c r="B2904" s="133" t="s">
        <v>321</v>
      </c>
      <c r="C2904" s="137" t="s">
        <v>181</v>
      </c>
      <c r="D2904" s="81" t="str">
        <f>IFERROR(IF(C2904="No CAS","",INDEX('DEQ Pollutant List'!$C$7:$C$611,MATCH('5. Pollutant Emissions - MB'!C2904,'DEQ Pollutant List'!$B$7:$B$611,0))),"")</f>
        <v>Ethyl benzene</v>
      </c>
      <c r="E2904" s="115"/>
      <c r="F2904" s="138">
        <v>0</v>
      </c>
      <c r="G2904" s="139">
        <v>1E-3</v>
      </c>
      <c r="H2904" s="104"/>
      <c r="I2904" s="102" cm="1">
        <f t="array" ref="I2904">((_xlfn.XLOOKUP(B2904,'4. Material Balance Activities'!$C$478:$C$608,'4. Material Balance Activities'!$G$478:$G$608,NA,0,1)-_xlfn.XLOOKUP(B2904,'4. Material Balance Activities'!$C$478:$C$608,'4. Material Balance Activities'!$M$478:$M$608,NA,0,1))*G2904)*(1-F2904)</f>
        <v>1.11375E-2</v>
      </c>
      <c r="J2904" s="105" t="s">
        <v>214</v>
      </c>
      <c r="K2904" s="83" t="s">
        <v>214</v>
      </c>
      <c r="L2904" s="102" cm="1">
        <f t="array" ref="L2904">((_xlfn.XLOOKUP(B2904,'4. Material Balance Activities'!$C$478:$C$608,'4. Material Balance Activities'!$J$478:$J$608,NA,0,1)-_xlfn.XLOOKUP(B2904,'4. Material Balance Activities'!$C$478:$C$608,'4. Material Balance Activities'!$P$478:$P$608,NA,0,1))*G2904)*(1-F2904)</f>
        <v>4.4909274193548386E-5</v>
      </c>
      <c r="M2904" s="105" t="s">
        <v>214</v>
      </c>
      <c r="N2904" s="83" t="s">
        <v>214</v>
      </c>
    </row>
    <row r="2905" spans="1:14" x14ac:dyDescent="0.25">
      <c r="A2905" s="79" t="s">
        <v>406</v>
      </c>
      <c r="B2905" s="133" t="s">
        <v>321</v>
      </c>
      <c r="C2905" s="137" t="s">
        <v>191</v>
      </c>
      <c r="D2905" s="81" t="str">
        <f>IFERROR(IF(C2905="No CAS","",INDEX('DEQ Pollutant List'!$C$7:$C$611,MATCH('5. Pollutant Emissions - MB'!C2905,'DEQ Pollutant List'!$B$7:$B$611,0))),"")</f>
        <v>Xylene (mixture), including m-xylene, o-xylene, p-xylene</v>
      </c>
      <c r="E2905" s="115"/>
      <c r="F2905" s="138">
        <v>0</v>
      </c>
      <c r="G2905" s="139">
        <v>0.01</v>
      </c>
      <c r="H2905" s="104"/>
      <c r="I2905" s="102" cm="1">
        <f t="array" ref="I2905">((_xlfn.XLOOKUP(B2905,'4. Material Balance Activities'!$C$478:$C$608,'4. Material Balance Activities'!$G$478:$G$608,NA,0,1)-_xlfn.XLOOKUP(B2905,'4. Material Balance Activities'!$C$478:$C$608,'4. Material Balance Activities'!$M$478:$M$608,NA,0,1))*G2905)*(1-F2905)</f>
        <v>0.111375</v>
      </c>
      <c r="J2905" s="105" t="s">
        <v>214</v>
      </c>
      <c r="K2905" s="83" t="s">
        <v>214</v>
      </c>
      <c r="L2905" s="102" cm="1">
        <f t="array" ref="L2905">((_xlfn.XLOOKUP(B2905,'4. Material Balance Activities'!$C$478:$C$608,'4. Material Balance Activities'!$J$478:$J$608,NA,0,1)-_xlfn.XLOOKUP(B2905,'4. Material Balance Activities'!$C$478:$C$608,'4. Material Balance Activities'!$P$478:$P$608,NA,0,1))*G2905)*(1-F2905)</f>
        <v>4.4909274193548386E-4</v>
      </c>
      <c r="M2905" s="105" t="s">
        <v>214</v>
      </c>
      <c r="N2905" s="83" t="s">
        <v>214</v>
      </c>
    </row>
    <row r="2906" spans="1:14" x14ac:dyDescent="0.25">
      <c r="A2906" s="79" t="s">
        <v>406</v>
      </c>
      <c r="B2906" s="133" t="s">
        <v>321</v>
      </c>
      <c r="C2906" s="137" t="s">
        <v>156</v>
      </c>
      <c r="D2906" s="81" t="str">
        <f>IFERROR(IF(C2906="No CAS","",INDEX('DEQ Pollutant List'!$C$7:$C$611,MATCH('5. Pollutant Emissions - MB'!C2906,'DEQ Pollutant List'!$B$7:$B$611,0))),"")</f>
        <v>Formaldehyde</v>
      </c>
      <c r="E2906" s="115"/>
      <c r="F2906" s="138">
        <v>0</v>
      </c>
      <c r="G2906" s="139">
        <v>1E-3</v>
      </c>
      <c r="H2906" s="104"/>
      <c r="I2906" s="102" cm="1">
        <f t="array" ref="I2906">((_xlfn.XLOOKUP(B2906,'4. Material Balance Activities'!$C$478:$C$608,'4. Material Balance Activities'!$G$478:$G$608,NA,0,1)-_xlfn.XLOOKUP(B2906,'4. Material Balance Activities'!$C$478:$C$608,'4. Material Balance Activities'!$M$478:$M$608,NA,0,1))*G2906)*(1-F2906)</f>
        <v>1.11375E-2</v>
      </c>
      <c r="J2906" s="105" t="s">
        <v>214</v>
      </c>
      <c r="K2906" s="83" t="s">
        <v>214</v>
      </c>
      <c r="L2906" s="102" cm="1">
        <f t="array" ref="L2906">((_xlfn.XLOOKUP(B2906,'4. Material Balance Activities'!$C$478:$C$608,'4. Material Balance Activities'!$J$478:$J$608,NA,0,1)-_xlfn.XLOOKUP(B2906,'4. Material Balance Activities'!$C$478:$C$608,'4. Material Balance Activities'!$P$478:$P$608,NA,0,1))*G2906)*(1-F2906)</f>
        <v>4.4909274193548386E-5</v>
      </c>
      <c r="M2906" s="105" t="s">
        <v>214</v>
      </c>
      <c r="N2906" s="83" t="s">
        <v>214</v>
      </c>
    </row>
    <row r="2907" spans="1:14" x14ac:dyDescent="0.25">
      <c r="A2907" s="79" t="s">
        <v>406</v>
      </c>
      <c r="B2907" s="133" t="s">
        <v>321</v>
      </c>
      <c r="C2907" s="137" t="s">
        <v>431</v>
      </c>
      <c r="D2907" s="81" t="str">
        <f>IFERROR(IF(C2907="No CAS","",INDEX('DEQ Pollutant List'!$C$7:$C$611,MATCH('5. Pollutant Emissions - MB'!C2907,'DEQ Pollutant List'!$B$7:$B$611,0))),"")</f>
        <v>1,2,4-Trimethylbenzene</v>
      </c>
      <c r="E2907" s="115"/>
      <c r="F2907" s="138">
        <v>0</v>
      </c>
      <c r="G2907" s="139">
        <v>0.01</v>
      </c>
      <c r="H2907" s="104"/>
      <c r="I2907" s="102" cm="1">
        <f t="array" ref="I2907">((_xlfn.XLOOKUP(B2907,'4. Material Balance Activities'!$C$478:$C$608,'4. Material Balance Activities'!$G$478:$G$608,NA,0,1)-_xlfn.XLOOKUP(B2907,'4. Material Balance Activities'!$C$478:$C$608,'4. Material Balance Activities'!$M$478:$M$608,NA,0,1))*G2907)*(1-F2907)</f>
        <v>0.111375</v>
      </c>
      <c r="J2907" s="105" t="s">
        <v>214</v>
      </c>
      <c r="K2907" s="83" t="s">
        <v>214</v>
      </c>
      <c r="L2907" s="102" cm="1">
        <f t="array" ref="L2907">((_xlfn.XLOOKUP(B2907,'4. Material Balance Activities'!$C$478:$C$608,'4. Material Balance Activities'!$J$478:$J$608,NA,0,1)-_xlfn.XLOOKUP(B2907,'4. Material Balance Activities'!$C$478:$C$608,'4. Material Balance Activities'!$P$478:$P$608,NA,0,1))*G2907)*(1-F2907)</f>
        <v>4.4909274193548386E-4</v>
      </c>
      <c r="M2907" s="105" t="s">
        <v>214</v>
      </c>
      <c r="N2907" s="83" t="s">
        <v>214</v>
      </c>
    </row>
    <row r="2908" spans="1:14" x14ac:dyDescent="0.25">
      <c r="A2908" s="79" t="s">
        <v>406</v>
      </c>
      <c r="B2908" s="133" t="s">
        <v>321</v>
      </c>
      <c r="C2908" s="137" t="s">
        <v>437</v>
      </c>
      <c r="D2908" s="81" t="str">
        <f>IFERROR(IF(C2908="No CAS","",INDEX('DEQ Pollutant List'!$C$7:$C$611,MATCH('5. Pollutant Emissions - MB'!C2908,'DEQ Pollutant List'!$B$7:$B$611,0))),"")</f>
        <v>1,3,5-Trimethylbenzene</v>
      </c>
      <c r="E2908" s="115"/>
      <c r="F2908" s="138">
        <v>0</v>
      </c>
      <c r="G2908" s="139">
        <v>0.01</v>
      </c>
      <c r="H2908" s="104"/>
      <c r="I2908" s="102" cm="1">
        <f t="array" ref="I2908">((_xlfn.XLOOKUP(B2908,'4. Material Balance Activities'!$C$478:$C$608,'4. Material Balance Activities'!$G$478:$G$608,NA,0,1)-_xlfn.XLOOKUP(B2908,'4. Material Balance Activities'!$C$478:$C$608,'4. Material Balance Activities'!$M$478:$M$608,NA,0,1))*G2908)*(1-F2908)</f>
        <v>0.111375</v>
      </c>
      <c r="J2908" s="105" t="s">
        <v>214</v>
      </c>
      <c r="K2908" s="83" t="s">
        <v>214</v>
      </c>
      <c r="L2908" s="102" cm="1">
        <f t="array" ref="L2908">((_xlfn.XLOOKUP(B2908,'4. Material Balance Activities'!$C$478:$C$608,'4. Material Balance Activities'!$J$478:$J$608,NA,0,1)-_xlfn.XLOOKUP(B2908,'4. Material Balance Activities'!$C$478:$C$608,'4. Material Balance Activities'!$P$478:$P$608,NA,0,1))*G2908)*(1-F2908)</f>
        <v>4.4909274193548386E-4</v>
      </c>
      <c r="M2908" s="105" t="s">
        <v>214</v>
      </c>
      <c r="N2908" s="83" t="s">
        <v>214</v>
      </c>
    </row>
    <row r="2909" spans="1:14" x14ac:dyDescent="0.25">
      <c r="A2909" s="79" t="s">
        <v>406</v>
      </c>
      <c r="B2909" s="133" t="s">
        <v>321</v>
      </c>
      <c r="C2909" s="137" t="s">
        <v>428</v>
      </c>
      <c r="D2909" s="81" t="str">
        <f>IFERROR(IF(C2909="No CAS","",INDEX('DEQ Pollutant List'!$C$7:$C$611,MATCH('5. Pollutant Emissions - MB'!C2909,'DEQ Pollutant List'!$B$7:$B$611,0))),"")</f>
        <v>Isopropylbenzene (cumene)</v>
      </c>
      <c r="E2909" s="115"/>
      <c r="F2909" s="138">
        <v>0</v>
      </c>
      <c r="G2909" s="139">
        <v>2E-3</v>
      </c>
      <c r="H2909" s="104"/>
      <c r="I2909" s="102" cm="1">
        <f t="array" ref="I2909">((_xlfn.XLOOKUP(B2909,'4. Material Balance Activities'!$C$478:$C$608,'4. Material Balance Activities'!$G$478:$G$608,NA,0,1)-_xlfn.XLOOKUP(B2909,'4. Material Balance Activities'!$C$478:$C$608,'4. Material Balance Activities'!$M$478:$M$608,NA,0,1))*G2909)*(1-F2909)</f>
        <v>2.2275E-2</v>
      </c>
      <c r="J2909" s="105" t="s">
        <v>214</v>
      </c>
      <c r="K2909" s="83" t="s">
        <v>214</v>
      </c>
      <c r="L2909" s="102" cm="1">
        <f t="array" ref="L2909">((_xlfn.XLOOKUP(B2909,'4. Material Balance Activities'!$C$478:$C$608,'4. Material Balance Activities'!$J$478:$J$608,NA,0,1)-_xlfn.XLOOKUP(B2909,'4. Material Balance Activities'!$C$478:$C$608,'4. Material Balance Activities'!$P$478:$P$608,NA,0,1))*G2909)*(1-F2909)</f>
        <v>8.9818548387096773E-5</v>
      </c>
      <c r="M2909" s="105" t="s">
        <v>214</v>
      </c>
      <c r="N2909" s="83" t="s">
        <v>214</v>
      </c>
    </row>
    <row r="2910" spans="1:14" x14ac:dyDescent="0.25">
      <c r="A2910" s="79" t="s">
        <v>406</v>
      </c>
      <c r="B2910" s="133" t="s">
        <v>321</v>
      </c>
      <c r="C2910" s="137" t="s">
        <v>430</v>
      </c>
      <c r="D2910" s="81" t="str">
        <f>IFERROR(IF(C2910="No CAS","",INDEX('DEQ Pollutant List'!$C$7:$C$611,MATCH('5. Pollutant Emissions - MB'!C2910,'DEQ Pollutant List'!$B$7:$B$611,0))),"")</f>
        <v>n-Butyl alcohol</v>
      </c>
      <c r="E2910" s="115"/>
      <c r="F2910" s="138">
        <v>0</v>
      </c>
      <c r="G2910" s="139">
        <v>7.0000000000000007E-2</v>
      </c>
      <c r="H2910" s="104"/>
      <c r="I2910" s="102" cm="1">
        <f t="array" ref="I2910">((_xlfn.XLOOKUP(B2910,'4. Material Balance Activities'!$C$478:$C$608,'4. Material Balance Activities'!$G$478:$G$608,NA,0,1)-_xlfn.XLOOKUP(B2910,'4. Material Balance Activities'!$C$478:$C$608,'4. Material Balance Activities'!$M$478:$M$608,NA,0,1))*G2910)*(1-F2910)</f>
        <v>0.77962500000000001</v>
      </c>
      <c r="J2910" s="105" t="s">
        <v>214</v>
      </c>
      <c r="K2910" s="83" t="s">
        <v>214</v>
      </c>
      <c r="L2910" s="102" cm="1">
        <f t="array" ref="L2910">((_xlfn.XLOOKUP(B2910,'4. Material Balance Activities'!$C$478:$C$608,'4. Material Balance Activities'!$J$478:$J$608,NA,0,1)-_xlfn.XLOOKUP(B2910,'4. Material Balance Activities'!$C$478:$C$608,'4. Material Balance Activities'!$P$478:$P$608,NA,0,1))*G2910)*(1-F2910)</f>
        <v>3.143649193548387E-3</v>
      </c>
      <c r="M2910" s="105" t="s">
        <v>214</v>
      </c>
      <c r="N2910" s="83" t="s">
        <v>214</v>
      </c>
    </row>
    <row r="2911" spans="1:14" x14ac:dyDescent="0.25">
      <c r="A2911" s="79" t="s">
        <v>406</v>
      </c>
      <c r="B2911" s="133" t="s">
        <v>321</v>
      </c>
      <c r="C2911" s="137" t="s">
        <v>432</v>
      </c>
      <c r="D2911" s="81" t="str">
        <f>IFERROR(IF(C2911="No CAS","",INDEX('DEQ Pollutant List'!$C$7:$C$611,MATCH('5. Pollutant Emissions - MB'!C2911,'DEQ Pollutant List'!$B$7:$B$611,0))),"")</f>
        <v>Propylene glycol monomethyl ether acetate</v>
      </c>
      <c r="E2911" s="115"/>
      <c r="F2911" s="138">
        <v>0</v>
      </c>
      <c r="G2911" s="139">
        <v>0.02</v>
      </c>
      <c r="H2911" s="104"/>
      <c r="I2911" s="102" cm="1">
        <f t="array" ref="I2911">((_xlfn.XLOOKUP(B2911,'4. Material Balance Activities'!$C$478:$C$608,'4. Material Balance Activities'!$G$478:$G$608,NA,0,1)-_xlfn.XLOOKUP(B2911,'4. Material Balance Activities'!$C$478:$C$608,'4. Material Balance Activities'!$M$478:$M$608,NA,0,1))*G2911)*(1-F2911)</f>
        <v>0.22275</v>
      </c>
      <c r="J2911" s="105" t="s">
        <v>214</v>
      </c>
      <c r="K2911" s="83" t="s">
        <v>214</v>
      </c>
      <c r="L2911" s="102" cm="1">
        <f t="array" ref="L2911">((_xlfn.XLOOKUP(B2911,'4. Material Balance Activities'!$C$478:$C$608,'4. Material Balance Activities'!$J$478:$J$608,NA,0,1)-_xlfn.XLOOKUP(B2911,'4. Material Balance Activities'!$C$478:$C$608,'4. Material Balance Activities'!$P$478:$P$608,NA,0,1))*G2911)*(1-F2911)</f>
        <v>8.9818548387096773E-4</v>
      </c>
      <c r="M2911" s="105" t="s">
        <v>214</v>
      </c>
      <c r="N2911" s="83" t="s">
        <v>214</v>
      </c>
    </row>
    <row r="2912" spans="1:14" x14ac:dyDescent="0.25">
      <c r="A2912" s="79" t="s">
        <v>406</v>
      </c>
      <c r="B2912" s="133" t="s">
        <v>321</v>
      </c>
      <c r="C2912" s="137" t="s">
        <v>436</v>
      </c>
      <c r="D2912" s="81" t="str">
        <f>IFERROR(IF(C2912="No CAS","",INDEX('DEQ Pollutant List'!$C$7:$C$611,MATCH('5. Pollutant Emissions - MB'!C2912,'DEQ Pollutant List'!$B$7:$B$611,0))),"")</f>
        <v>1,2,3-Trimethylbenzene</v>
      </c>
      <c r="E2912" s="115"/>
      <c r="F2912" s="138">
        <v>0</v>
      </c>
      <c r="G2912" s="139">
        <v>0.01</v>
      </c>
      <c r="H2912" s="104"/>
      <c r="I2912" s="102" cm="1">
        <f t="array" ref="I2912">((_xlfn.XLOOKUP(B2912,'4. Material Balance Activities'!$C$478:$C$608,'4. Material Balance Activities'!$G$478:$G$608,NA,0,1)-_xlfn.XLOOKUP(B2912,'4. Material Balance Activities'!$C$478:$C$608,'4. Material Balance Activities'!$M$478:$M$608,NA,0,1))*G2912)*(1-F2912)</f>
        <v>0.111375</v>
      </c>
      <c r="J2912" s="105" t="s">
        <v>214</v>
      </c>
      <c r="K2912" s="83" t="s">
        <v>214</v>
      </c>
      <c r="L2912" s="102" cm="1">
        <f t="array" ref="L2912">((_xlfn.XLOOKUP(B2912,'4. Material Balance Activities'!$C$478:$C$608,'4. Material Balance Activities'!$J$478:$J$608,NA,0,1)-_xlfn.XLOOKUP(B2912,'4. Material Balance Activities'!$C$478:$C$608,'4. Material Balance Activities'!$P$478:$P$608,NA,0,1))*G2912)*(1-F2912)</f>
        <v>4.4909274193548386E-4</v>
      </c>
      <c r="M2912" s="105" t="s">
        <v>214</v>
      </c>
      <c r="N2912" s="83" t="s">
        <v>214</v>
      </c>
    </row>
    <row r="2913" spans="1:14" x14ac:dyDescent="0.25">
      <c r="A2913" s="79" t="s">
        <v>406</v>
      </c>
      <c r="B2913" s="133" t="s">
        <v>322</v>
      </c>
      <c r="C2913" s="137" t="s">
        <v>156</v>
      </c>
      <c r="D2913" s="81" t="str">
        <f>IFERROR(IF(C2913="No CAS","",INDEX('DEQ Pollutant List'!$C$7:$C$611,MATCH('5. Pollutant Emissions - MB'!C2913,'DEQ Pollutant List'!$B$7:$B$611,0))),"")</f>
        <v>Formaldehyde</v>
      </c>
      <c r="E2913" s="115"/>
      <c r="F2913" s="138">
        <v>0</v>
      </c>
      <c r="G2913" s="139">
        <v>1E-3</v>
      </c>
      <c r="H2913" s="104"/>
      <c r="I2913" s="102" cm="1">
        <f t="array" ref="I2913">((_xlfn.XLOOKUP(B2913,'4. Material Balance Activities'!$C$478:$C$608,'4. Material Balance Activities'!$G$478:$G$608,NA,0,1)-_xlfn.XLOOKUP(B2913,'4. Material Balance Activities'!$C$478:$C$608,'4. Material Balance Activities'!$M$478:$M$608,NA,0,1))*G2913)*(1-F2913)</f>
        <v>2.6838000000000001E-2</v>
      </c>
      <c r="J2913" s="105" t="s">
        <v>214</v>
      </c>
      <c r="K2913" s="83" t="s">
        <v>214</v>
      </c>
      <c r="L2913" s="102" cm="1">
        <f t="array" ref="L2913">((_xlfn.XLOOKUP(B2913,'4. Material Balance Activities'!$C$478:$C$608,'4. Material Balance Activities'!$J$478:$J$608,NA,0,1)-_xlfn.XLOOKUP(B2913,'4. Material Balance Activities'!$C$478:$C$608,'4. Material Balance Activities'!$P$478:$P$608,NA,0,1))*G2913)*(1-F2913)</f>
        <v>1.0821774193548387E-4</v>
      </c>
      <c r="M2913" s="105" t="s">
        <v>214</v>
      </c>
      <c r="N2913" s="83" t="s">
        <v>214</v>
      </c>
    </row>
    <row r="2914" spans="1:14" x14ac:dyDescent="0.25">
      <c r="A2914" s="79" t="s">
        <v>406</v>
      </c>
      <c r="B2914" s="133" t="s">
        <v>322</v>
      </c>
      <c r="C2914" s="137" t="s">
        <v>431</v>
      </c>
      <c r="D2914" s="81" t="str">
        <f>IFERROR(IF(C2914="No CAS","",INDEX('DEQ Pollutant List'!$C$7:$C$611,MATCH('5. Pollutant Emissions - MB'!C2914,'DEQ Pollutant List'!$B$7:$B$611,0))),"")</f>
        <v>1,2,4-Trimethylbenzene</v>
      </c>
      <c r="E2914" s="115"/>
      <c r="F2914" s="138">
        <v>0</v>
      </c>
      <c r="G2914" s="139">
        <v>0.01</v>
      </c>
      <c r="H2914" s="104"/>
      <c r="I2914" s="102" cm="1">
        <f t="array" ref="I2914">((_xlfn.XLOOKUP(B2914,'4. Material Balance Activities'!$C$478:$C$608,'4. Material Balance Activities'!$G$478:$G$608,NA,0,1)-_xlfn.XLOOKUP(B2914,'4. Material Balance Activities'!$C$478:$C$608,'4. Material Balance Activities'!$M$478:$M$608,NA,0,1))*G2914)*(1-F2914)</f>
        <v>0.26838000000000001</v>
      </c>
      <c r="J2914" s="105" t="s">
        <v>214</v>
      </c>
      <c r="K2914" s="83" t="s">
        <v>214</v>
      </c>
      <c r="L2914" s="102" cm="1">
        <f t="array" ref="L2914">((_xlfn.XLOOKUP(B2914,'4. Material Balance Activities'!$C$478:$C$608,'4. Material Balance Activities'!$J$478:$J$608,NA,0,1)-_xlfn.XLOOKUP(B2914,'4. Material Balance Activities'!$C$478:$C$608,'4. Material Balance Activities'!$P$478:$P$608,NA,0,1))*G2914)*(1-F2914)</f>
        <v>1.0821774193548388E-3</v>
      </c>
      <c r="M2914" s="105" t="s">
        <v>214</v>
      </c>
      <c r="N2914" s="83" t="s">
        <v>214</v>
      </c>
    </row>
    <row r="2915" spans="1:14" x14ac:dyDescent="0.25">
      <c r="A2915" s="79" t="s">
        <v>406</v>
      </c>
      <c r="B2915" s="133" t="s">
        <v>322</v>
      </c>
      <c r="C2915" s="137" t="s">
        <v>437</v>
      </c>
      <c r="D2915" s="81" t="str">
        <f>IFERROR(IF(C2915="No CAS","",INDEX('DEQ Pollutant List'!$C$7:$C$611,MATCH('5. Pollutant Emissions - MB'!C2915,'DEQ Pollutant List'!$B$7:$B$611,0))),"")</f>
        <v>1,3,5-Trimethylbenzene</v>
      </c>
      <c r="E2915" s="115"/>
      <c r="F2915" s="138">
        <v>0</v>
      </c>
      <c r="G2915" s="139">
        <v>0.01</v>
      </c>
      <c r="H2915" s="104"/>
      <c r="I2915" s="102" cm="1">
        <f t="array" ref="I2915">((_xlfn.XLOOKUP(B2915,'4. Material Balance Activities'!$C$478:$C$608,'4. Material Balance Activities'!$G$478:$G$608,NA,0,1)-_xlfn.XLOOKUP(B2915,'4. Material Balance Activities'!$C$478:$C$608,'4. Material Balance Activities'!$M$478:$M$608,NA,0,1))*G2915)*(1-F2915)</f>
        <v>0.26838000000000001</v>
      </c>
      <c r="J2915" s="105" t="s">
        <v>214</v>
      </c>
      <c r="K2915" s="83" t="s">
        <v>214</v>
      </c>
      <c r="L2915" s="102" cm="1">
        <f t="array" ref="L2915">((_xlfn.XLOOKUP(B2915,'4. Material Balance Activities'!$C$478:$C$608,'4. Material Balance Activities'!$J$478:$J$608,NA,0,1)-_xlfn.XLOOKUP(B2915,'4. Material Balance Activities'!$C$478:$C$608,'4. Material Balance Activities'!$P$478:$P$608,NA,0,1))*G2915)*(1-F2915)</f>
        <v>1.0821774193548388E-3</v>
      </c>
      <c r="M2915" s="105" t="s">
        <v>214</v>
      </c>
      <c r="N2915" s="83" t="s">
        <v>214</v>
      </c>
    </row>
    <row r="2916" spans="1:14" x14ac:dyDescent="0.25">
      <c r="A2916" s="79" t="s">
        <v>406</v>
      </c>
      <c r="B2916" s="133" t="s">
        <v>322</v>
      </c>
      <c r="C2916" s="137" t="s">
        <v>436</v>
      </c>
      <c r="D2916" s="81" t="str">
        <f>IFERROR(IF(C2916="No CAS","",INDEX('DEQ Pollutant List'!$C$7:$C$611,MATCH('5. Pollutant Emissions - MB'!C2916,'DEQ Pollutant List'!$B$7:$B$611,0))),"")</f>
        <v>1,2,3-Trimethylbenzene</v>
      </c>
      <c r="E2916" s="115"/>
      <c r="F2916" s="138">
        <v>0</v>
      </c>
      <c r="G2916" s="139">
        <v>3.0000000000000001E-3</v>
      </c>
      <c r="H2916" s="104"/>
      <c r="I2916" s="102" cm="1">
        <f t="array" ref="I2916">((_xlfn.XLOOKUP(B2916,'4. Material Balance Activities'!$C$478:$C$608,'4. Material Balance Activities'!$G$478:$G$608,NA,0,1)-_xlfn.XLOOKUP(B2916,'4. Material Balance Activities'!$C$478:$C$608,'4. Material Balance Activities'!$M$478:$M$608,NA,0,1))*G2916)*(1-F2916)</f>
        <v>8.0514000000000002E-2</v>
      </c>
      <c r="J2916" s="105" t="s">
        <v>214</v>
      </c>
      <c r="K2916" s="83" t="s">
        <v>214</v>
      </c>
      <c r="L2916" s="102" cm="1">
        <f t="array" ref="L2916">((_xlfn.XLOOKUP(B2916,'4. Material Balance Activities'!$C$478:$C$608,'4. Material Balance Activities'!$J$478:$J$608,NA,0,1)-_xlfn.XLOOKUP(B2916,'4. Material Balance Activities'!$C$478:$C$608,'4. Material Balance Activities'!$P$478:$P$608,NA,0,1))*G2916)*(1-F2916)</f>
        <v>3.2465322580645166E-4</v>
      </c>
      <c r="M2916" s="105" t="s">
        <v>214</v>
      </c>
      <c r="N2916" s="83" t="s">
        <v>214</v>
      </c>
    </row>
    <row r="2917" spans="1:14" x14ac:dyDescent="0.25">
      <c r="A2917" s="79" t="s">
        <v>406</v>
      </c>
      <c r="B2917" s="133" t="s">
        <v>322</v>
      </c>
      <c r="C2917" s="137" t="s">
        <v>191</v>
      </c>
      <c r="D2917" s="81" t="str">
        <f>IFERROR(IF(C2917="No CAS","",INDEX('DEQ Pollutant List'!$C$7:$C$611,MATCH('5. Pollutant Emissions - MB'!C2917,'DEQ Pollutant List'!$B$7:$B$611,0))),"")</f>
        <v>Xylene (mixture), including m-xylene, o-xylene, p-xylene</v>
      </c>
      <c r="E2917" s="115"/>
      <c r="F2917" s="138">
        <v>0</v>
      </c>
      <c r="G2917" s="139">
        <v>0.02</v>
      </c>
      <c r="H2917" s="104"/>
      <c r="I2917" s="102" cm="1">
        <f t="array" ref="I2917">((_xlfn.XLOOKUP(B2917,'4. Material Balance Activities'!$C$478:$C$608,'4. Material Balance Activities'!$G$478:$G$608,NA,0,1)-_xlfn.XLOOKUP(B2917,'4. Material Balance Activities'!$C$478:$C$608,'4. Material Balance Activities'!$M$478:$M$608,NA,0,1))*G2917)*(1-F2917)</f>
        <v>0.53676000000000001</v>
      </c>
      <c r="J2917" s="105" t="s">
        <v>214</v>
      </c>
      <c r="K2917" s="83" t="s">
        <v>214</v>
      </c>
      <c r="L2917" s="102" cm="1">
        <f t="array" ref="L2917">((_xlfn.XLOOKUP(B2917,'4. Material Balance Activities'!$C$478:$C$608,'4. Material Balance Activities'!$J$478:$J$608,NA,0,1)-_xlfn.XLOOKUP(B2917,'4. Material Balance Activities'!$C$478:$C$608,'4. Material Balance Activities'!$P$478:$P$608,NA,0,1))*G2917)*(1-F2917)</f>
        <v>2.1643548387096775E-3</v>
      </c>
      <c r="M2917" s="105" t="s">
        <v>214</v>
      </c>
      <c r="N2917" s="83" t="s">
        <v>214</v>
      </c>
    </row>
    <row r="2918" spans="1:14" x14ac:dyDescent="0.25">
      <c r="A2918" s="79" t="s">
        <v>406</v>
      </c>
      <c r="B2918" s="133" t="s">
        <v>322</v>
      </c>
      <c r="C2918" s="137" t="s">
        <v>181</v>
      </c>
      <c r="D2918" s="81" t="str">
        <f>IFERROR(IF(C2918="No CAS","",INDEX('DEQ Pollutant List'!$C$7:$C$611,MATCH('5. Pollutant Emissions - MB'!C2918,'DEQ Pollutant List'!$B$7:$B$611,0))),"")</f>
        <v>Ethyl benzene</v>
      </c>
      <c r="E2918" s="115"/>
      <c r="F2918" s="138">
        <v>0</v>
      </c>
      <c r="G2918" s="139">
        <v>3.0000000000000001E-3</v>
      </c>
      <c r="H2918" s="104"/>
      <c r="I2918" s="102" cm="1">
        <f t="array" ref="I2918">((_xlfn.XLOOKUP(B2918,'4. Material Balance Activities'!$C$478:$C$608,'4. Material Balance Activities'!$G$478:$G$608,NA,0,1)-_xlfn.XLOOKUP(B2918,'4. Material Balance Activities'!$C$478:$C$608,'4. Material Balance Activities'!$M$478:$M$608,NA,0,1))*G2918)*(1-F2918)</f>
        <v>8.0514000000000002E-2</v>
      </c>
      <c r="J2918" s="105" t="s">
        <v>214</v>
      </c>
      <c r="K2918" s="83" t="s">
        <v>214</v>
      </c>
      <c r="L2918" s="102" cm="1">
        <f t="array" ref="L2918">((_xlfn.XLOOKUP(B2918,'4. Material Balance Activities'!$C$478:$C$608,'4. Material Balance Activities'!$J$478:$J$608,NA,0,1)-_xlfn.XLOOKUP(B2918,'4. Material Balance Activities'!$C$478:$C$608,'4. Material Balance Activities'!$P$478:$P$608,NA,0,1))*G2918)*(1-F2918)</f>
        <v>3.2465322580645166E-4</v>
      </c>
      <c r="M2918" s="105" t="s">
        <v>214</v>
      </c>
      <c r="N2918" s="83" t="s">
        <v>214</v>
      </c>
    </row>
    <row r="2919" spans="1:14" x14ac:dyDescent="0.25">
      <c r="A2919" s="79" t="s">
        <v>406</v>
      </c>
      <c r="B2919" s="133" t="s">
        <v>322</v>
      </c>
      <c r="C2919" s="137" t="s">
        <v>428</v>
      </c>
      <c r="D2919" s="81" t="str">
        <f>IFERROR(IF(C2919="No CAS","",INDEX('DEQ Pollutant List'!$C$7:$C$611,MATCH('5. Pollutant Emissions - MB'!C2919,'DEQ Pollutant List'!$B$7:$B$611,0))),"")</f>
        <v>Isopropylbenzene (cumene)</v>
      </c>
      <c r="E2919" s="115"/>
      <c r="F2919" s="138">
        <v>0</v>
      </c>
      <c r="G2919" s="139">
        <v>1E-3</v>
      </c>
      <c r="H2919" s="104"/>
      <c r="I2919" s="102" cm="1">
        <f t="array" ref="I2919">((_xlfn.XLOOKUP(B2919,'4. Material Balance Activities'!$C$478:$C$608,'4. Material Balance Activities'!$G$478:$G$608,NA,0,1)-_xlfn.XLOOKUP(B2919,'4. Material Balance Activities'!$C$478:$C$608,'4. Material Balance Activities'!$M$478:$M$608,NA,0,1))*G2919)*(1-F2919)</f>
        <v>2.6838000000000001E-2</v>
      </c>
      <c r="J2919" s="105" t="s">
        <v>214</v>
      </c>
      <c r="K2919" s="83" t="s">
        <v>214</v>
      </c>
      <c r="L2919" s="102" cm="1">
        <f t="array" ref="L2919">((_xlfn.XLOOKUP(B2919,'4. Material Balance Activities'!$C$478:$C$608,'4. Material Balance Activities'!$J$478:$J$608,NA,0,1)-_xlfn.XLOOKUP(B2919,'4. Material Balance Activities'!$C$478:$C$608,'4. Material Balance Activities'!$P$478:$P$608,NA,0,1))*G2919)*(1-F2919)</f>
        <v>1.0821774193548387E-4</v>
      </c>
      <c r="M2919" s="105" t="s">
        <v>214</v>
      </c>
      <c r="N2919" s="83" t="s">
        <v>214</v>
      </c>
    </row>
    <row r="2920" spans="1:14" x14ac:dyDescent="0.25">
      <c r="A2920" s="79" t="s">
        <v>406</v>
      </c>
      <c r="B2920" s="133" t="s">
        <v>322</v>
      </c>
      <c r="C2920" s="137" t="s">
        <v>430</v>
      </c>
      <c r="D2920" s="81" t="str">
        <f>IFERROR(IF(C2920="No CAS","",INDEX('DEQ Pollutant List'!$C$7:$C$611,MATCH('5. Pollutant Emissions - MB'!C2920,'DEQ Pollutant List'!$B$7:$B$611,0))),"")</f>
        <v>n-Butyl alcohol</v>
      </c>
      <c r="E2920" s="115"/>
      <c r="F2920" s="138">
        <v>0</v>
      </c>
      <c r="G2920" s="139">
        <v>0.06</v>
      </c>
      <c r="H2920" s="104"/>
      <c r="I2920" s="102" cm="1">
        <f t="array" ref="I2920">((_xlfn.XLOOKUP(B2920,'4. Material Balance Activities'!$C$478:$C$608,'4. Material Balance Activities'!$G$478:$G$608,NA,0,1)-_xlfn.XLOOKUP(B2920,'4. Material Balance Activities'!$C$478:$C$608,'4. Material Balance Activities'!$M$478:$M$608,NA,0,1))*G2920)*(1-F2920)</f>
        <v>1.6102799999999999</v>
      </c>
      <c r="J2920" s="105" t="s">
        <v>214</v>
      </c>
      <c r="K2920" s="83" t="s">
        <v>214</v>
      </c>
      <c r="L2920" s="102" cm="1">
        <f t="array" ref="L2920">((_xlfn.XLOOKUP(B2920,'4. Material Balance Activities'!$C$478:$C$608,'4. Material Balance Activities'!$J$478:$J$608,NA,0,1)-_xlfn.XLOOKUP(B2920,'4. Material Balance Activities'!$C$478:$C$608,'4. Material Balance Activities'!$P$478:$P$608,NA,0,1))*G2920)*(1-F2920)</f>
        <v>6.4930645161290325E-3</v>
      </c>
      <c r="M2920" s="105" t="s">
        <v>214</v>
      </c>
      <c r="N2920" s="83" t="s">
        <v>214</v>
      </c>
    </row>
    <row r="2921" spans="1:14" x14ac:dyDescent="0.25">
      <c r="A2921" s="79" t="s">
        <v>406</v>
      </c>
      <c r="B2921" s="133" t="s">
        <v>322</v>
      </c>
      <c r="C2921" s="137" t="s">
        <v>432</v>
      </c>
      <c r="D2921" s="81" t="str">
        <f>IFERROR(IF(C2921="No CAS","",INDEX('DEQ Pollutant List'!$C$7:$C$611,MATCH('5. Pollutant Emissions - MB'!C2921,'DEQ Pollutant List'!$B$7:$B$611,0))),"")</f>
        <v>Propylene glycol monomethyl ether acetate</v>
      </c>
      <c r="E2921" s="115"/>
      <c r="F2921" s="138">
        <v>0</v>
      </c>
      <c r="G2921" s="139">
        <v>0.01</v>
      </c>
      <c r="H2921" s="104"/>
      <c r="I2921" s="102" cm="1">
        <f t="array" ref="I2921">((_xlfn.XLOOKUP(B2921,'4. Material Balance Activities'!$C$478:$C$608,'4. Material Balance Activities'!$G$478:$G$608,NA,0,1)-_xlfn.XLOOKUP(B2921,'4. Material Balance Activities'!$C$478:$C$608,'4. Material Balance Activities'!$M$478:$M$608,NA,0,1))*G2921)*(1-F2921)</f>
        <v>0.26838000000000001</v>
      </c>
      <c r="J2921" s="105" t="s">
        <v>214</v>
      </c>
      <c r="K2921" s="83" t="s">
        <v>214</v>
      </c>
      <c r="L2921" s="102" cm="1">
        <f t="array" ref="L2921">((_xlfn.XLOOKUP(B2921,'4. Material Balance Activities'!$C$478:$C$608,'4. Material Balance Activities'!$J$478:$J$608,NA,0,1)-_xlfn.XLOOKUP(B2921,'4. Material Balance Activities'!$C$478:$C$608,'4. Material Balance Activities'!$P$478:$P$608,NA,0,1))*G2921)*(1-F2921)</f>
        <v>1.0821774193548388E-3</v>
      </c>
      <c r="M2921" s="105" t="s">
        <v>214</v>
      </c>
      <c r="N2921" s="83" t="s">
        <v>214</v>
      </c>
    </row>
    <row r="2922" spans="1:14" x14ac:dyDescent="0.25">
      <c r="A2922" s="79" t="s">
        <v>406</v>
      </c>
      <c r="B2922" s="133" t="s">
        <v>323</v>
      </c>
      <c r="C2922" s="137" t="s">
        <v>156</v>
      </c>
      <c r="D2922" s="81" t="str">
        <f>IFERROR(IF(C2922="No CAS","",INDEX('DEQ Pollutant List'!$C$7:$C$611,MATCH('5. Pollutant Emissions - MB'!C2922,'DEQ Pollutant List'!$B$7:$B$611,0))),"")</f>
        <v>Formaldehyde</v>
      </c>
      <c r="E2922" s="115"/>
      <c r="F2922" s="138">
        <v>0</v>
      </c>
      <c r="G2922" s="139">
        <v>1E-3</v>
      </c>
      <c r="H2922" s="104"/>
      <c r="I2922" s="102" cm="1">
        <f t="array" ref="I2922">((_xlfn.XLOOKUP(B2922,'4. Material Balance Activities'!$C$478:$C$608,'4. Material Balance Activities'!$G$478:$G$608,NA,0,1)-_xlfn.XLOOKUP(B2922,'4. Material Balance Activities'!$C$478:$C$608,'4. Material Balance Activities'!$M$478:$M$608,NA,0,1))*G2922)*(1-F2922)</f>
        <v>1.1844E-2</v>
      </c>
      <c r="J2922" s="105" t="s">
        <v>214</v>
      </c>
      <c r="K2922" s="83" t="s">
        <v>214</v>
      </c>
      <c r="L2922" s="102" cm="1">
        <f t="array" ref="L2922">((_xlfn.XLOOKUP(B2922,'4. Material Balance Activities'!$C$478:$C$608,'4. Material Balance Activities'!$J$478:$J$608,NA,0,1)-_xlfn.XLOOKUP(B2922,'4. Material Balance Activities'!$C$478:$C$608,'4. Material Balance Activities'!$P$478:$P$608,NA,0,1))*G2922)*(1-F2922)</f>
        <v>4.7758064516129031E-5</v>
      </c>
      <c r="M2922" s="105" t="s">
        <v>214</v>
      </c>
      <c r="N2922" s="83" t="s">
        <v>214</v>
      </c>
    </row>
    <row r="2923" spans="1:14" x14ac:dyDescent="0.25">
      <c r="A2923" s="79" t="s">
        <v>406</v>
      </c>
      <c r="B2923" s="133" t="s">
        <v>323</v>
      </c>
      <c r="C2923" s="137" t="s">
        <v>431</v>
      </c>
      <c r="D2923" s="81" t="str">
        <f>IFERROR(IF(C2923="No CAS","",INDEX('DEQ Pollutant List'!$C$7:$C$611,MATCH('5. Pollutant Emissions - MB'!C2923,'DEQ Pollutant List'!$B$7:$B$611,0))),"")</f>
        <v>1,2,4-Trimethylbenzene</v>
      </c>
      <c r="E2923" s="115"/>
      <c r="F2923" s="138">
        <v>0</v>
      </c>
      <c r="G2923" s="139">
        <v>0.01</v>
      </c>
      <c r="H2923" s="104"/>
      <c r="I2923" s="102" cm="1">
        <f t="array" ref="I2923">((_xlfn.XLOOKUP(B2923,'4. Material Balance Activities'!$C$478:$C$608,'4. Material Balance Activities'!$G$478:$G$608,NA,0,1)-_xlfn.XLOOKUP(B2923,'4. Material Balance Activities'!$C$478:$C$608,'4. Material Balance Activities'!$M$478:$M$608,NA,0,1))*G2923)*(1-F2923)</f>
        <v>0.11843999999999999</v>
      </c>
      <c r="J2923" s="105" t="s">
        <v>214</v>
      </c>
      <c r="K2923" s="83" t="s">
        <v>214</v>
      </c>
      <c r="L2923" s="102" cm="1">
        <f t="array" ref="L2923">((_xlfn.XLOOKUP(B2923,'4. Material Balance Activities'!$C$478:$C$608,'4. Material Balance Activities'!$J$478:$J$608,NA,0,1)-_xlfn.XLOOKUP(B2923,'4. Material Balance Activities'!$C$478:$C$608,'4. Material Balance Activities'!$P$478:$P$608,NA,0,1))*G2923)*(1-F2923)</f>
        <v>4.7758064516129035E-4</v>
      </c>
      <c r="M2923" s="105" t="s">
        <v>214</v>
      </c>
      <c r="N2923" s="83" t="s">
        <v>214</v>
      </c>
    </row>
    <row r="2924" spans="1:14" x14ac:dyDescent="0.25">
      <c r="A2924" s="79" t="s">
        <v>406</v>
      </c>
      <c r="B2924" s="133" t="s">
        <v>323</v>
      </c>
      <c r="C2924" s="137" t="s">
        <v>437</v>
      </c>
      <c r="D2924" s="81" t="str">
        <f>IFERROR(IF(C2924="No CAS","",INDEX('DEQ Pollutant List'!$C$7:$C$611,MATCH('5. Pollutant Emissions - MB'!C2924,'DEQ Pollutant List'!$B$7:$B$611,0))),"")</f>
        <v>1,3,5-Trimethylbenzene</v>
      </c>
      <c r="E2924" s="115"/>
      <c r="F2924" s="138">
        <v>0</v>
      </c>
      <c r="G2924" s="139">
        <v>0.01</v>
      </c>
      <c r="H2924" s="104"/>
      <c r="I2924" s="102" cm="1">
        <f t="array" ref="I2924">((_xlfn.XLOOKUP(B2924,'4. Material Balance Activities'!$C$478:$C$608,'4. Material Balance Activities'!$G$478:$G$608,NA,0,1)-_xlfn.XLOOKUP(B2924,'4. Material Balance Activities'!$C$478:$C$608,'4. Material Balance Activities'!$M$478:$M$608,NA,0,1))*G2924)*(1-F2924)</f>
        <v>0.11843999999999999</v>
      </c>
      <c r="J2924" s="105" t="s">
        <v>214</v>
      </c>
      <c r="K2924" s="83" t="s">
        <v>214</v>
      </c>
      <c r="L2924" s="102" cm="1">
        <f t="array" ref="L2924">((_xlfn.XLOOKUP(B2924,'4. Material Balance Activities'!$C$478:$C$608,'4. Material Balance Activities'!$J$478:$J$608,NA,0,1)-_xlfn.XLOOKUP(B2924,'4. Material Balance Activities'!$C$478:$C$608,'4. Material Balance Activities'!$P$478:$P$608,NA,0,1))*G2924)*(1-F2924)</f>
        <v>4.7758064516129035E-4</v>
      </c>
      <c r="M2924" s="105" t="s">
        <v>214</v>
      </c>
      <c r="N2924" s="83" t="s">
        <v>214</v>
      </c>
    </row>
    <row r="2925" spans="1:14" x14ac:dyDescent="0.25">
      <c r="A2925" s="79" t="s">
        <v>406</v>
      </c>
      <c r="B2925" s="133" t="s">
        <v>323</v>
      </c>
      <c r="C2925" s="137" t="s">
        <v>191</v>
      </c>
      <c r="D2925" s="81" t="str">
        <f>IFERROR(IF(C2925="No CAS","",INDEX('DEQ Pollutant List'!$C$7:$C$611,MATCH('5. Pollutant Emissions - MB'!C2925,'DEQ Pollutant List'!$B$7:$B$611,0))),"")</f>
        <v>Xylene (mixture), including m-xylene, o-xylene, p-xylene</v>
      </c>
      <c r="E2925" s="115"/>
      <c r="F2925" s="138">
        <v>0</v>
      </c>
      <c r="G2925" s="139">
        <v>0.02</v>
      </c>
      <c r="H2925" s="104"/>
      <c r="I2925" s="102" cm="1">
        <f t="array" ref="I2925">((_xlfn.XLOOKUP(B2925,'4. Material Balance Activities'!$C$478:$C$608,'4. Material Balance Activities'!$G$478:$G$608,NA,0,1)-_xlfn.XLOOKUP(B2925,'4. Material Balance Activities'!$C$478:$C$608,'4. Material Balance Activities'!$M$478:$M$608,NA,0,1))*G2925)*(1-F2925)</f>
        <v>0.23687999999999998</v>
      </c>
      <c r="J2925" s="105" t="s">
        <v>214</v>
      </c>
      <c r="K2925" s="83" t="s">
        <v>214</v>
      </c>
      <c r="L2925" s="102" cm="1">
        <f t="array" ref="L2925">((_xlfn.XLOOKUP(B2925,'4. Material Balance Activities'!$C$478:$C$608,'4. Material Balance Activities'!$J$478:$J$608,NA,0,1)-_xlfn.XLOOKUP(B2925,'4. Material Balance Activities'!$C$478:$C$608,'4. Material Balance Activities'!$P$478:$P$608,NA,0,1))*G2925)*(1-F2925)</f>
        <v>9.551612903225807E-4</v>
      </c>
      <c r="M2925" s="105" t="s">
        <v>214</v>
      </c>
      <c r="N2925" s="83" t="s">
        <v>214</v>
      </c>
    </row>
    <row r="2926" spans="1:14" x14ac:dyDescent="0.25">
      <c r="A2926" s="79" t="s">
        <v>406</v>
      </c>
      <c r="B2926" s="133" t="s">
        <v>323</v>
      </c>
      <c r="C2926" s="137" t="s">
        <v>181</v>
      </c>
      <c r="D2926" s="81" t="str">
        <f>IFERROR(IF(C2926="No CAS","",INDEX('DEQ Pollutant List'!$C$7:$C$611,MATCH('5. Pollutant Emissions - MB'!C2926,'DEQ Pollutant List'!$B$7:$B$611,0))),"")</f>
        <v>Ethyl benzene</v>
      </c>
      <c r="E2926" s="115"/>
      <c r="F2926" s="138">
        <v>0</v>
      </c>
      <c r="G2926" s="139">
        <v>3.0000000000000001E-3</v>
      </c>
      <c r="H2926" s="104"/>
      <c r="I2926" s="102" cm="1">
        <f t="array" ref="I2926">((_xlfn.XLOOKUP(B2926,'4. Material Balance Activities'!$C$478:$C$608,'4. Material Balance Activities'!$G$478:$G$608,NA,0,1)-_xlfn.XLOOKUP(B2926,'4. Material Balance Activities'!$C$478:$C$608,'4. Material Balance Activities'!$M$478:$M$608,NA,0,1))*G2926)*(1-F2926)</f>
        <v>3.5532000000000001E-2</v>
      </c>
      <c r="J2926" s="105" t="s">
        <v>214</v>
      </c>
      <c r="K2926" s="83" t="s">
        <v>214</v>
      </c>
      <c r="L2926" s="102" cm="1">
        <f t="array" ref="L2926">((_xlfn.XLOOKUP(B2926,'4. Material Balance Activities'!$C$478:$C$608,'4. Material Balance Activities'!$J$478:$J$608,NA,0,1)-_xlfn.XLOOKUP(B2926,'4. Material Balance Activities'!$C$478:$C$608,'4. Material Balance Activities'!$P$478:$P$608,NA,0,1))*G2926)*(1-F2926)</f>
        <v>1.432741935483871E-4</v>
      </c>
      <c r="M2926" s="105" t="s">
        <v>214</v>
      </c>
      <c r="N2926" s="83" t="s">
        <v>214</v>
      </c>
    </row>
    <row r="2927" spans="1:14" x14ac:dyDescent="0.25">
      <c r="A2927" s="79" t="s">
        <v>406</v>
      </c>
      <c r="B2927" s="133" t="s">
        <v>323</v>
      </c>
      <c r="C2927" s="137" t="s">
        <v>428</v>
      </c>
      <c r="D2927" s="81" t="str">
        <f>IFERROR(IF(C2927="No CAS","",INDEX('DEQ Pollutant List'!$C$7:$C$611,MATCH('5. Pollutant Emissions - MB'!C2927,'DEQ Pollutant List'!$B$7:$B$611,0))),"")</f>
        <v>Isopropylbenzene (cumene)</v>
      </c>
      <c r="E2927" s="115"/>
      <c r="F2927" s="138">
        <v>0</v>
      </c>
      <c r="G2927" s="139">
        <v>1E-3</v>
      </c>
      <c r="H2927" s="104"/>
      <c r="I2927" s="102" cm="1">
        <f t="array" ref="I2927">((_xlfn.XLOOKUP(B2927,'4. Material Balance Activities'!$C$478:$C$608,'4. Material Balance Activities'!$G$478:$G$608,NA,0,1)-_xlfn.XLOOKUP(B2927,'4. Material Balance Activities'!$C$478:$C$608,'4. Material Balance Activities'!$M$478:$M$608,NA,0,1))*G2927)*(1-F2927)</f>
        <v>1.1844E-2</v>
      </c>
      <c r="J2927" s="105" t="s">
        <v>214</v>
      </c>
      <c r="K2927" s="83" t="s">
        <v>214</v>
      </c>
      <c r="L2927" s="102" cm="1">
        <f t="array" ref="L2927">((_xlfn.XLOOKUP(B2927,'4. Material Balance Activities'!$C$478:$C$608,'4. Material Balance Activities'!$J$478:$J$608,NA,0,1)-_xlfn.XLOOKUP(B2927,'4. Material Balance Activities'!$C$478:$C$608,'4. Material Balance Activities'!$P$478:$P$608,NA,0,1))*G2927)*(1-F2927)</f>
        <v>4.7758064516129031E-5</v>
      </c>
      <c r="M2927" s="105" t="s">
        <v>214</v>
      </c>
      <c r="N2927" s="83" t="s">
        <v>214</v>
      </c>
    </row>
    <row r="2928" spans="1:14" x14ac:dyDescent="0.25">
      <c r="A2928" s="79" t="s">
        <v>406</v>
      </c>
      <c r="B2928" s="133" t="s">
        <v>323</v>
      </c>
      <c r="C2928" s="137" t="s">
        <v>430</v>
      </c>
      <c r="D2928" s="81" t="str">
        <f>IFERROR(IF(C2928="No CAS","",INDEX('DEQ Pollutant List'!$C$7:$C$611,MATCH('5. Pollutant Emissions - MB'!C2928,'DEQ Pollutant List'!$B$7:$B$611,0))),"")</f>
        <v>n-Butyl alcohol</v>
      </c>
      <c r="E2928" s="115"/>
      <c r="F2928" s="138">
        <v>0</v>
      </c>
      <c r="G2928" s="139">
        <v>0.06</v>
      </c>
      <c r="H2928" s="104"/>
      <c r="I2928" s="102" cm="1">
        <f t="array" ref="I2928">((_xlfn.XLOOKUP(B2928,'4. Material Balance Activities'!$C$478:$C$608,'4. Material Balance Activities'!$G$478:$G$608,NA,0,1)-_xlfn.XLOOKUP(B2928,'4. Material Balance Activities'!$C$478:$C$608,'4. Material Balance Activities'!$M$478:$M$608,NA,0,1))*G2928)*(1-F2928)</f>
        <v>0.71063999999999994</v>
      </c>
      <c r="J2928" s="105" t="s">
        <v>214</v>
      </c>
      <c r="K2928" s="83" t="s">
        <v>214</v>
      </c>
      <c r="L2928" s="102" cm="1">
        <f t="array" ref="L2928">((_xlfn.XLOOKUP(B2928,'4. Material Balance Activities'!$C$478:$C$608,'4. Material Balance Activities'!$J$478:$J$608,NA,0,1)-_xlfn.XLOOKUP(B2928,'4. Material Balance Activities'!$C$478:$C$608,'4. Material Balance Activities'!$P$478:$P$608,NA,0,1))*G2928)*(1-F2928)</f>
        <v>2.8654838709677418E-3</v>
      </c>
      <c r="M2928" s="105" t="s">
        <v>214</v>
      </c>
      <c r="N2928" s="83" t="s">
        <v>214</v>
      </c>
    </row>
    <row r="2929" spans="1:14" x14ac:dyDescent="0.25">
      <c r="A2929" s="79" t="s">
        <v>406</v>
      </c>
      <c r="B2929" s="133" t="s">
        <v>323</v>
      </c>
      <c r="C2929" s="137" t="s">
        <v>436</v>
      </c>
      <c r="D2929" s="81" t="str">
        <f>IFERROR(IF(C2929="No CAS","",INDEX('DEQ Pollutant List'!$C$7:$C$611,MATCH('5. Pollutant Emissions - MB'!C2929,'DEQ Pollutant List'!$B$7:$B$611,0))),"")</f>
        <v>1,2,3-Trimethylbenzene</v>
      </c>
      <c r="E2929" s="115"/>
      <c r="F2929" s="138">
        <v>0</v>
      </c>
      <c r="G2929" s="139">
        <v>0.01</v>
      </c>
      <c r="H2929" s="104"/>
      <c r="I2929" s="102" cm="1">
        <f t="array" ref="I2929">((_xlfn.XLOOKUP(B2929,'4. Material Balance Activities'!$C$478:$C$608,'4. Material Balance Activities'!$G$478:$G$608,NA,0,1)-_xlfn.XLOOKUP(B2929,'4. Material Balance Activities'!$C$478:$C$608,'4. Material Balance Activities'!$M$478:$M$608,NA,0,1))*G2929)*(1-F2929)</f>
        <v>0.11843999999999999</v>
      </c>
      <c r="J2929" s="105" t="s">
        <v>214</v>
      </c>
      <c r="K2929" s="83" t="s">
        <v>214</v>
      </c>
      <c r="L2929" s="102" cm="1">
        <f t="array" ref="L2929">((_xlfn.XLOOKUP(B2929,'4. Material Balance Activities'!$C$478:$C$608,'4. Material Balance Activities'!$J$478:$J$608,NA,0,1)-_xlfn.XLOOKUP(B2929,'4. Material Balance Activities'!$C$478:$C$608,'4. Material Balance Activities'!$P$478:$P$608,NA,0,1))*G2929)*(1-F2929)</f>
        <v>4.7758064516129035E-4</v>
      </c>
      <c r="M2929" s="105" t="s">
        <v>214</v>
      </c>
      <c r="N2929" s="83" t="s">
        <v>214</v>
      </c>
    </row>
    <row r="2930" spans="1:14" x14ac:dyDescent="0.25">
      <c r="A2930" s="79" t="s">
        <v>406</v>
      </c>
      <c r="B2930" s="133" t="s">
        <v>324</v>
      </c>
      <c r="C2930" s="137" t="s">
        <v>156</v>
      </c>
      <c r="D2930" s="81" t="str">
        <f>IFERROR(IF(C2930="No CAS","",INDEX('DEQ Pollutant List'!$C$7:$C$611,MATCH('5. Pollutant Emissions - MB'!C2930,'DEQ Pollutant List'!$B$7:$B$611,0))),"")</f>
        <v>Formaldehyde</v>
      </c>
      <c r="E2930" s="115"/>
      <c r="F2930" s="138">
        <v>0</v>
      </c>
      <c r="G2930" s="139">
        <v>1E-3</v>
      </c>
      <c r="H2930" s="104"/>
      <c r="I2930" s="102" cm="1">
        <f t="array" ref="I2930">((_xlfn.XLOOKUP(B2930,'4. Material Balance Activities'!$C$478:$C$608,'4. Material Balance Activities'!$G$478:$G$608,NA,0,1)-_xlfn.XLOOKUP(B2930,'4. Material Balance Activities'!$C$478:$C$608,'4. Material Balance Activities'!$M$478:$M$608,NA,0,1))*G2930)*(1-F2930)</f>
        <v>1.3324500000000001E-2</v>
      </c>
      <c r="J2930" s="105" t="s">
        <v>214</v>
      </c>
      <c r="K2930" s="83" t="s">
        <v>214</v>
      </c>
      <c r="L2930" s="102" cm="1">
        <f t="array" ref="L2930">((_xlfn.XLOOKUP(B2930,'4. Material Balance Activities'!$C$478:$C$608,'4. Material Balance Activities'!$J$478:$J$608,NA,0,1)-_xlfn.XLOOKUP(B2930,'4. Material Balance Activities'!$C$478:$C$608,'4. Material Balance Activities'!$P$478:$P$608,NA,0,1))*G2930)*(1-F2930)</f>
        <v>5.3727822580645169E-5</v>
      </c>
      <c r="M2930" s="105" t="s">
        <v>214</v>
      </c>
      <c r="N2930" s="83" t="s">
        <v>214</v>
      </c>
    </row>
    <row r="2931" spans="1:14" x14ac:dyDescent="0.25">
      <c r="A2931" s="79" t="s">
        <v>406</v>
      </c>
      <c r="B2931" s="133" t="s">
        <v>324</v>
      </c>
      <c r="C2931" s="137" t="s">
        <v>431</v>
      </c>
      <c r="D2931" s="81" t="str">
        <f>IFERROR(IF(C2931="No CAS","",INDEX('DEQ Pollutant List'!$C$7:$C$611,MATCH('5. Pollutant Emissions - MB'!C2931,'DEQ Pollutant List'!$B$7:$B$611,0))),"")</f>
        <v>1,2,4-Trimethylbenzene</v>
      </c>
      <c r="E2931" s="115"/>
      <c r="F2931" s="138">
        <v>0</v>
      </c>
      <c r="G2931" s="139">
        <v>0.01</v>
      </c>
      <c r="H2931" s="104"/>
      <c r="I2931" s="102" cm="1">
        <f t="array" ref="I2931">((_xlfn.XLOOKUP(B2931,'4. Material Balance Activities'!$C$478:$C$608,'4. Material Balance Activities'!$G$478:$G$608,NA,0,1)-_xlfn.XLOOKUP(B2931,'4. Material Balance Activities'!$C$478:$C$608,'4. Material Balance Activities'!$M$478:$M$608,NA,0,1))*G2931)*(1-F2931)</f>
        <v>0.133245</v>
      </c>
      <c r="J2931" s="105" t="s">
        <v>214</v>
      </c>
      <c r="K2931" s="83" t="s">
        <v>214</v>
      </c>
      <c r="L2931" s="102" cm="1">
        <f t="array" ref="L2931">((_xlfn.XLOOKUP(B2931,'4. Material Balance Activities'!$C$478:$C$608,'4. Material Balance Activities'!$J$478:$J$608,NA,0,1)-_xlfn.XLOOKUP(B2931,'4. Material Balance Activities'!$C$478:$C$608,'4. Material Balance Activities'!$P$478:$P$608,NA,0,1))*G2931)*(1-F2931)</f>
        <v>5.3727822580645164E-4</v>
      </c>
      <c r="M2931" s="105" t="s">
        <v>214</v>
      </c>
      <c r="N2931" s="83" t="s">
        <v>214</v>
      </c>
    </row>
    <row r="2932" spans="1:14" x14ac:dyDescent="0.25">
      <c r="A2932" s="79" t="s">
        <v>406</v>
      </c>
      <c r="B2932" s="133" t="s">
        <v>324</v>
      </c>
      <c r="C2932" s="137" t="s">
        <v>437</v>
      </c>
      <c r="D2932" s="81" t="str">
        <f>IFERROR(IF(C2932="No CAS","",INDEX('DEQ Pollutant List'!$C$7:$C$611,MATCH('5. Pollutant Emissions - MB'!C2932,'DEQ Pollutant List'!$B$7:$B$611,0))),"")</f>
        <v>1,3,5-Trimethylbenzene</v>
      </c>
      <c r="E2932" s="115"/>
      <c r="F2932" s="138">
        <v>0</v>
      </c>
      <c r="G2932" s="139">
        <v>0.01</v>
      </c>
      <c r="H2932" s="104"/>
      <c r="I2932" s="102" cm="1">
        <f t="array" ref="I2932">((_xlfn.XLOOKUP(B2932,'4. Material Balance Activities'!$C$478:$C$608,'4. Material Balance Activities'!$G$478:$G$608,NA,0,1)-_xlfn.XLOOKUP(B2932,'4. Material Balance Activities'!$C$478:$C$608,'4. Material Balance Activities'!$M$478:$M$608,NA,0,1))*G2932)*(1-F2932)</f>
        <v>0.133245</v>
      </c>
      <c r="J2932" s="105" t="s">
        <v>214</v>
      </c>
      <c r="K2932" s="83" t="s">
        <v>214</v>
      </c>
      <c r="L2932" s="102" cm="1">
        <f t="array" ref="L2932">((_xlfn.XLOOKUP(B2932,'4. Material Balance Activities'!$C$478:$C$608,'4. Material Balance Activities'!$J$478:$J$608,NA,0,1)-_xlfn.XLOOKUP(B2932,'4. Material Balance Activities'!$C$478:$C$608,'4. Material Balance Activities'!$P$478:$P$608,NA,0,1))*G2932)*(1-F2932)</f>
        <v>5.3727822580645164E-4</v>
      </c>
      <c r="M2932" s="105" t="s">
        <v>214</v>
      </c>
      <c r="N2932" s="83" t="s">
        <v>214</v>
      </c>
    </row>
    <row r="2933" spans="1:14" x14ac:dyDescent="0.25">
      <c r="A2933" s="79" t="s">
        <v>406</v>
      </c>
      <c r="B2933" s="133" t="s">
        <v>324</v>
      </c>
      <c r="C2933" s="137" t="s">
        <v>191</v>
      </c>
      <c r="D2933" s="81" t="str">
        <f>IFERROR(IF(C2933="No CAS","",INDEX('DEQ Pollutant List'!$C$7:$C$611,MATCH('5. Pollutant Emissions - MB'!C2933,'DEQ Pollutant List'!$B$7:$B$611,0))),"")</f>
        <v>Xylene (mixture), including m-xylene, o-xylene, p-xylene</v>
      </c>
      <c r="E2933" s="115"/>
      <c r="F2933" s="138">
        <v>0</v>
      </c>
      <c r="G2933" s="139">
        <v>0.02</v>
      </c>
      <c r="H2933" s="104"/>
      <c r="I2933" s="102" cm="1">
        <f t="array" ref="I2933">((_xlfn.XLOOKUP(B2933,'4. Material Balance Activities'!$C$478:$C$608,'4. Material Balance Activities'!$G$478:$G$608,NA,0,1)-_xlfn.XLOOKUP(B2933,'4. Material Balance Activities'!$C$478:$C$608,'4. Material Balance Activities'!$M$478:$M$608,NA,0,1))*G2933)*(1-F2933)</f>
        <v>0.26649</v>
      </c>
      <c r="J2933" s="105" t="s">
        <v>214</v>
      </c>
      <c r="K2933" s="83" t="s">
        <v>214</v>
      </c>
      <c r="L2933" s="102" cm="1">
        <f t="array" ref="L2933">((_xlfn.XLOOKUP(B2933,'4. Material Balance Activities'!$C$478:$C$608,'4. Material Balance Activities'!$J$478:$J$608,NA,0,1)-_xlfn.XLOOKUP(B2933,'4. Material Balance Activities'!$C$478:$C$608,'4. Material Balance Activities'!$P$478:$P$608,NA,0,1))*G2933)*(1-F2933)</f>
        <v>1.0745564516129033E-3</v>
      </c>
      <c r="M2933" s="105" t="s">
        <v>214</v>
      </c>
      <c r="N2933" s="83" t="s">
        <v>214</v>
      </c>
    </row>
    <row r="2934" spans="1:14" x14ac:dyDescent="0.25">
      <c r="A2934" s="79" t="s">
        <v>406</v>
      </c>
      <c r="B2934" s="133" t="s">
        <v>324</v>
      </c>
      <c r="C2934" s="137" t="s">
        <v>181</v>
      </c>
      <c r="D2934" s="81" t="str">
        <f>IFERROR(IF(C2934="No CAS","",INDEX('DEQ Pollutant List'!$C$7:$C$611,MATCH('5. Pollutant Emissions - MB'!C2934,'DEQ Pollutant List'!$B$7:$B$611,0))),"")</f>
        <v>Ethyl benzene</v>
      </c>
      <c r="E2934" s="115"/>
      <c r="F2934" s="138">
        <v>0</v>
      </c>
      <c r="G2934" s="139">
        <v>3.0000000000000001E-3</v>
      </c>
      <c r="H2934" s="104"/>
      <c r="I2934" s="102" cm="1">
        <f t="array" ref="I2934">((_xlfn.XLOOKUP(B2934,'4. Material Balance Activities'!$C$478:$C$608,'4. Material Balance Activities'!$G$478:$G$608,NA,0,1)-_xlfn.XLOOKUP(B2934,'4. Material Balance Activities'!$C$478:$C$608,'4. Material Balance Activities'!$M$478:$M$608,NA,0,1))*G2934)*(1-F2934)</f>
        <v>3.9973500000000002E-2</v>
      </c>
      <c r="J2934" s="105" t="s">
        <v>214</v>
      </c>
      <c r="K2934" s="83" t="s">
        <v>214</v>
      </c>
      <c r="L2934" s="102" cm="1">
        <f t="array" ref="L2934">((_xlfn.XLOOKUP(B2934,'4. Material Balance Activities'!$C$478:$C$608,'4. Material Balance Activities'!$J$478:$J$608,NA,0,1)-_xlfn.XLOOKUP(B2934,'4. Material Balance Activities'!$C$478:$C$608,'4. Material Balance Activities'!$P$478:$P$608,NA,0,1))*G2934)*(1-F2934)</f>
        <v>1.6118346774193551E-4</v>
      </c>
      <c r="M2934" s="105" t="s">
        <v>214</v>
      </c>
      <c r="N2934" s="83" t="s">
        <v>214</v>
      </c>
    </row>
    <row r="2935" spans="1:14" x14ac:dyDescent="0.25">
      <c r="A2935" s="79" t="s">
        <v>406</v>
      </c>
      <c r="B2935" s="133" t="s">
        <v>324</v>
      </c>
      <c r="C2935" s="137" t="s">
        <v>428</v>
      </c>
      <c r="D2935" s="81" t="str">
        <f>IFERROR(IF(C2935="No CAS","",INDEX('DEQ Pollutant List'!$C$7:$C$611,MATCH('5. Pollutant Emissions - MB'!C2935,'DEQ Pollutant List'!$B$7:$B$611,0))),"")</f>
        <v>Isopropylbenzene (cumene)</v>
      </c>
      <c r="E2935" s="115"/>
      <c r="F2935" s="138">
        <v>0</v>
      </c>
      <c r="G2935" s="139">
        <v>1E-3</v>
      </c>
      <c r="H2935" s="104"/>
      <c r="I2935" s="102" cm="1">
        <f t="array" ref="I2935">((_xlfn.XLOOKUP(B2935,'4. Material Balance Activities'!$C$478:$C$608,'4. Material Balance Activities'!$G$478:$G$608,NA,0,1)-_xlfn.XLOOKUP(B2935,'4. Material Balance Activities'!$C$478:$C$608,'4. Material Balance Activities'!$M$478:$M$608,NA,0,1))*G2935)*(1-F2935)</f>
        <v>1.3324500000000001E-2</v>
      </c>
      <c r="J2935" s="105" t="s">
        <v>214</v>
      </c>
      <c r="K2935" s="83" t="s">
        <v>214</v>
      </c>
      <c r="L2935" s="102" cm="1">
        <f t="array" ref="L2935">((_xlfn.XLOOKUP(B2935,'4. Material Balance Activities'!$C$478:$C$608,'4. Material Balance Activities'!$J$478:$J$608,NA,0,1)-_xlfn.XLOOKUP(B2935,'4. Material Balance Activities'!$C$478:$C$608,'4. Material Balance Activities'!$P$478:$P$608,NA,0,1))*G2935)*(1-F2935)</f>
        <v>5.3727822580645169E-5</v>
      </c>
      <c r="M2935" s="105" t="s">
        <v>214</v>
      </c>
      <c r="N2935" s="83" t="s">
        <v>214</v>
      </c>
    </row>
    <row r="2936" spans="1:14" x14ac:dyDescent="0.25">
      <c r="A2936" s="79" t="s">
        <v>406</v>
      </c>
      <c r="B2936" s="133" t="s">
        <v>324</v>
      </c>
      <c r="C2936" s="137" t="s">
        <v>430</v>
      </c>
      <c r="D2936" s="81" t="str">
        <f>IFERROR(IF(C2936="No CAS","",INDEX('DEQ Pollutant List'!$C$7:$C$611,MATCH('5. Pollutant Emissions - MB'!C2936,'DEQ Pollutant List'!$B$7:$B$611,0))),"")</f>
        <v>n-Butyl alcohol</v>
      </c>
      <c r="E2936" s="115"/>
      <c r="F2936" s="138">
        <v>0</v>
      </c>
      <c r="G2936" s="139">
        <v>0.06</v>
      </c>
      <c r="H2936" s="104"/>
      <c r="I2936" s="102" cm="1">
        <f t="array" ref="I2936">((_xlfn.XLOOKUP(B2936,'4. Material Balance Activities'!$C$478:$C$608,'4. Material Balance Activities'!$G$478:$G$608,NA,0,1)-_xlfn.XLOOKUP(B2936,'4. Material Balance Activities'!$C$478:$C$608,'4. Material Balance Activities'!$M$478:$M$608,NA,0,1))*G2936)*(1-F2936)</f>
        <v>0.79947000000000001</v>
      </c>
      <c r="J2936" s="105" t="s">
        <v>214</v>
      </c>
      <c r="K2936" s="83" t="s">
        <v>214</v>
      </c>
      <c r="L2936" s="102" cm="1">
        <f t="array" ref="L2936">((_xlfn.XLOOKUP(B2936,'4. Material Balance Activities'!$C$478:$C$608,'4. Material Balance Activities'!$J$478:$J$608,NA,0,1)-_xlfn.XLOOKUP(B2936,'4. Material Balance Activities'!$C$478:$C$608,'4. Material Balance Activities'!$P$478:$P$608,NA,0,1))*G2936)*(1-F2936)</f>
        <v>3.2236693548387098E-3</v>
      </c>
      <c r="M2936" s="105" t="s">
        <v>214</v>
      </c>
      <c r="N2936" s="83" t="s">
        <v>214</v>
      </c>
    </row>
    <row r="2937" spans="1:14" x14ac:dyDescent="0.25">
      <c r="A2937" s="79" t="s">
        <v>406</v>
      </c>
      <c r="B2937" s="133" t="s">
        <v>324</v>
      </c>
      <c r="C2937" s="137" t="s">
        <v>436</v>
      </c>
      <c r="D2937" s="81" t="str">
        <f>IFERROR(IF(C2937="No CAS","",INDEX('DEQ Pollutant List'!$C$7:$C$611,MATCH('5. Pollutant Emissions - MB'!C2937,'DEQ Pollutant List'!$B$7:$B$611,0))),"")</f>
        <v>1,2,3-Trimethylbenzene</v>
      </c>
      <c r="E2937" s="115"/>
      <c r="F2937" s="138">
        <v>0</v>
      </c>
      <c r="G2937" s="139">
        <v>0.01</v>
      </c>
      <c r="H2937" s="104"/>
      <c r="I2937" s="102" cm="1">
        <f t="array" ref="I2937">((_xlfn.XLOOKUP(B2937,'4. Material Balance Activities'!$C$478:$C$608,'4. Material Balance Activities'!$G$478:$G$608,NA,0,1)-_xlfn.XLOOKUP(B2937,'4. Material Balance Activities'!$C$478:$C$608,'4. Material Balance Activities'!$M$478:$M$608,NA,0,1))*G2937)*(1-F2937)</f>
        <v>0.133245</v>
      </c>
      <c r="J2937" s="105" t="s">
        <v>214</v>
      </c>
      <c r="K2937" s="83" t="s">
        <v>214</v>
      </c>
      <c r="L2937" s="102" cm="1">
        <f t="array" ref="L2937">((_xlfn.XLOOKUP(B2937,'4. Material Balance Activities'!$C$478:$C$608,'4. Material Balance Activities'!$J$478:$J$608,NA,0,1)-_xlfn.XLOOKUP(B2937,'4. Material Balance Activities'!$C$478:$C$608,'4. Material Balance Activities'!$P$478:$P$608,NA,0,1))*G2937)*(1-F2937)</f>
        <v>5.3727822580645164E-4</v>
      </c>
      <c r="M2937" s="105" t="s">
        <v>214</v>
      </c>
      <c r="N2937" s="83" t="s">
        <v>214</v>
      </c>
    </row>
    <row r="2938" spans="1:14" x14ac:dyDescent="0.25">
      <c r="A2938" s="79" t="s">
        <v>406</v>
      </c>
      <c r="B2938" s="133" t="s">
        <v>325</v>
      </c>
      <c r="C2938" s="137" t="s">
        <v>156</v>
      </c>
      <c r="D2938" s="81" t="str">
        <f>IFERROR(IF(C2938="No CAS","",INDEX('DEQ Pollutant List'!$C$7:$C$611,MATCH('5. Pollutant Emissions - MB'!C2938,'DEQ Pollutant List'!$B$7:$B$611,0))),"")</f>
        <v>Formaldehyde</v>
      </c>
      <c r="E2938" s="115"/>
      <c r="F2938" s="138">
        <v>0</v>
      </c>
      <c r="G2938" s="139">
        <v>1E-3</v>
      </c>
      <c r="H2938" s="104"/>
      <c r="I2938" s="102" cm="1">
        <f t="array" ref="I2938">((_xlfn.XLOOKUP(B2938,'4. Material Balance Activities'!$C$478:$C$608,'4. Material Balance Activities'!$G$478:$G$608,NA,0,1)-_xlfn.XLOOKUP(B2938,'4. Material Balance Activities'!$C$478:$C$608,'4. Material Balance Activities'!$M$478:$M$608,NA,0,1))*G2938)*(1-F2938)</f>
        <v>1.5872000000000001E-2</v>
      </c>
      <c r="J2938" s="105" t="s">
        <v>214</v>
      </c>
      <c r="K2938" s="83" t="s">
        <v>214</v>
      </c>
      <c r="L2938" s="102" cm="1">
        <f t="array" ref="L2938">((_xlfn.XLOOKUP(B2938,'4. Material Balance Activities'!$C$478:$C$608,'4. Material Balance Activities'!$J$478:$J$608,NA,0,1)-_xlfn.XLOOKUP(B2938,'4. Material Balance Activities'!$C$478:$C$608,'4. Material Balance Activities'!$P$478:$P$608,NA,0,1))*G2938)*(1-F2938)</f>
        <v>6.3999999999999997E-5</v>
      </c>
      <c r="M2938" s="105" t="s">
        <v>214</v>
      </c>
      <c r="N2938" s="83" t="s">
        <v>214</v>
      </c>
    </row>
    <row r="2939" spans="1:14" x14ac:dyDescent="0.25">
      <c r="A2939" s="79" t="s">
        <v>406</v>
      </c>
      <c r="B2939" s="133" t="s">
        <v>325</v>
      </c>
      <c r="C2939" s="137" t="s">
        <v>431</v>
      </c>
      <c r="D2939" s="81" t="str">
        <f>IFERROR(IF(C2939="No CAS","",INDEX('DEQ Pollutant List'!$C$7:$C$611,MATCH('5. Pollutant Emissions - MB'!C2939,'DEQ Pollutant List'!$B$7:$B$611,0))),"")</f>
        <v>1,2,4-Trimethylbenzene</v>
      </c>
      <c r="E2939" s="115"/>
      <c r="F2939" s="138">
        <v>0</v>
      </c>
      <c r="G2939" s="139">
        <v>0.01</v>
      </c>
      <c r="H2939" s="104"/>
      <c r="I2939" s="102" cm="1">
        <f t="array" ref="I2939">((_xlfn.XLOOKUP(B2939,'4. Material Balance Activities'!$C$478:$C$608,'4. Material Balance Activities'!$G$478:$G$608,NA,0,1)-_xlfn.XLOOKUP(B2939,'4. Material Balance Activities'!$C$478:$C$608,'4. Material Balance Activities'!$M$478:$M$608,NA,0,1))*G2939)*(1-F2939)</f>
        <v>0.15872</v>
      </c>
      <c r="J2939" s="105" t="s">
        <v>214</v>
      </c>
      <c r="K2939" s="83" t="s">
        <v>214</v>
      </c>
      <c r="L2939" s="102" cm="1">
        <f t="array" ref="L2939">((_xlfn.XLOOKUP(B2939,'4. Material Balance Activities'!$C$478:$C$608,'4. Material Balance Activities'!$J$478:$J$608,NA,0,1)-_xlfn.XLOOKUP(B2939,'4. Material Balance Activities'!$C$478:$C$608,'4. Material Balance Activities'!$P$478:$P$608,NA,0,1))*G2939)*(1-F2939)</f>
        <v>6.4000000000000005E-4</v>
      </c>
      <c r="M2939" s="105" t="s">
        <v>214</v>
      </c>
      <c r="N2939" s="83" t="s">
        <v>214</v>
      </c>
    </row>
    <row r="2940" spans="1:14" x14ac:dyDescent="0.25">
      <c r="A2940" s="79" t="s">
        <v>406</v>
      </c>
      <c r="B2940" s="133" t="s">
        <v>325</v>
      </c>
      <c r="C2940" s="137" t="s">
        <v>437</v>
      </c>
      <c r="D2940" s="81" t="str">
        <f>IFERROR(IF(C2940="No CAS","",INDEX('DEQ Pollutant List'!$C$7:$C$611,MATCH('5. Pollutant Emissions - MB'!C2940,'DEQ Pollutant List'!$B$7:$B$611,0))),"")</f>
        <v>1,3,5-Trimethylbenzene</v>
      </c>
      <c r="E2940" s="115"/>
      <c r="F2940" s="138">
        <v>0</v>
      </c>
      <c r="G2940" s="139">
        <v>0.01</v>
      </c>
      <c r="H2940" s="104"/>
      <c r="I2940" s="102" cm="1">
        <f t="array" ref="I2940">((_xlfn.XLOOKUP(B2940,'4. Material Balance Activities'!$C$478:$C$608,'4. Material Balance Activities'!$G$478:$G$608,NA,0,1)-_xlfn.XLOOKUP(B2940,'4. Material Balance Activities'!$C$478:$C$608,'4. Material Balance Activities'!$M$478:$M$608,NA,0,1))*G2940)*(1-F2940)</f>
        <v>0.15872</v>
      </c>
      <c r="J2940" s="105" t="s">
        <v>214</v>
      </c>
      <c r="K2940" s="83" t="s">
        <v>214</v>
      </c>
      <c r="L2940" s="102" cm="1">
        <f t="array" ref="L2940">((_xlfn.XLOOKUP(B2940,'4. Material Balance Activities'!$C$478:$C$608,'4. Material Balance Activities'!$J$478:$J$608,NA,0,1)-_xlfn.XLOOKUP(B2940,'4. Material Balance Activities'!$C$478:$C$608,'4. Material Balance Activities'!$P$478:$P$608,NA,0,1))*G2940)*(1-F2940)</f>
        <v>6.4000000000000005E-4</v>
      </c>
      <c r="M2940" s="105" t="s">
        <v>214</v>
      </c>
      <c r="N2940" s="83" t="s">
        <v>214</v>
      </c>
    </row>
    <row r="2941" spans="1:14" x14ac:dyDescent="0.25">
      <c r="A2941" s="79" t="s">
        <v>406</v>
      </c>
      <c r="B2941" s="133" t="s">
        <v>325</v>
      </c>
      <c r="C2941" s="137" t="s">
        <v>191</v>
      </c>
      <c r="D2941" s="81" t="str">
        <f>IFERROR(IF(C2941="No CAS","",INDEX('DEQ Pollutant List'!$C$7:$C$611,MATCH('5. Pollutant Emissions - MB'!C2941,'DEQ Pollutant List'!$B$7:$B$611,0))),"")</f>
        <v>Xylene (mixture), including m-xylene, o-xylene, p-xylene</v>
      </c>
      <c r="E2941" s="115"/>
      <c r="F2941" s="138">
        <v>0</v>
      </c>
      <c r="G2941" s="139">
        <v>0.02</v>
      </c>
      <c r="H2941" s="104"/>
      <c r="I2941" s="102" cm="1">
        <f t="array" ref="I2941">((_xlfn.XLOOKUP(B2941,'4. Material Balance Activities'!$C$478:$C$608,'4. Material Balance Activities'!$G$478:$G$608,NA,0,1)-_xlfn.XLOOKUP(B2941,'4. Material Balance Activities'!$C$478:$C$608,'4. Material Balance Activities'!$M$478:$M$608,NA,0,1))*G2941)*(1-F2941)</f>
        <v>0.31744</v>
      </c>
      <c r="J2941" s="105" t="s">
        <v>214</v>
      </c>
      <c r="K2941" s="83" t="s">
        <v>214</v>
      </c>
      <c r="L2941" s="102" cm="1">
        <f t="array" ref="L2941">((_xlfn.XLOOKUP(B2941,'4. Material Balance Activities'!$C$478:$C$608,'4. Material Balance Activities'!$J$478:$J$608,NA,0,1)-_xlfn.XLOOKUP(B2941,'4. Material Balance Activities'!$C$478:$C$608,'4. Material Balance Activities'!$P$478:$P$608,NA,0,1))*G2941)*(1-F2941)</f>
        <v>1.2800000000000001E-3</v>
      </c>
      <c r="M2941" s="105" t="s">
        <v>214</v>
      </c>
      <c r="N2941" s="83" t="s">
        <v>214</v>
      </c>
    </row>
    <row r="2942" spans="1:14" x14ac:dyDescent="0.25">
      <c r="A2942" s="79" t="s">
        <v>406</v>
      </c>
      <c r="B2942" s="133" t="s">
        <v>325</v>
      </c>
      <c r="C2942" s="137" t="s">
        <v>181</v>
      </c>
      <c r="D2942" s="81" t="str">
        <f>IFERROR(IF(C2942="No CAS","",INDEX('DEQ Pollutant List'!$C$7:$C$611,MATCH('5. Pollutant Emissions - MB'!C2942,'DEQ Pollutant List'!$B$7:$B$611,0))),"")</f>
        <v>Ethyl benzene</v>
      </c>
      <c r="E2942" s="115"/>
      <c r="F2942" s="138">
        <v>0</v>
      </c>
      <c r="G2942" s="139">
        <v>3.0000000000000001E-3</v>
      </c>
      <c r="H2942" s="104"/>
      <c r="I2942" s="102" cm="1">
        <f t="array" ref="I2942">((_xlfn.XLOOKUP(B2942,'4. Material Balance Activities'!$C$478:$C$608,'4. Material Balance Activities'!$G$478:$G$608,NA,0,1)-_xlfn.XLOOKUP(B2942,'4. Material Balance Activities'!$C$478:$C$608,'4. Material Balance Activities'!$M$478:$M$608,NA,0,1))*G2942)*(1-F2942)</f>
        <v>4.7615999999999999E-2</v>
      </c>
      <c r="J2942" s="105" t="s">
        <v>214</v>
      </c>
      <c r="K2942" s="83" t="s">
        <v>214</v>
      </c>
      <c r="L2942" s="102" cm="1">
        <f t="array" ref="L2942">((_xlfn.XLOOKUP(B2942,'4. Material Balance Activities'!$C$478:$C$608,'4. Material Balance Activities'!$J$478:$J$608,NA,0,1)-_xlfn.XLOOKUP(B2942,'4. Material Balance Activities'!$C$478:$C$608,'4. Material Balance Activities'!$P$478:$P$608,NA,0,1))*G2942)*(1-F2942)</f>
        <v>1.92E-4</v>
      </c>
      <c r="M2942" s="105" t="s">
        <v>214</v>
      </c>
      <c r="N2942" s="83" t="s">
        <v>214</v>
      </c>
    </row>
    <row r="2943" spans="1:14" x14ac:dyDescent="0.25">
      <c r="A2943" s="79" t="s">
        <v>406</v>
      </c>
      <c r="B2943" s="133" t="s">
        <v>325</v>
      </c>
      <c r="C2943" s="137" t="s">
        <v>428</v>
      </c>
      <c r="D2943" s="81" t="str">
        <f>IFERROR(IF(C2943="No CAS","",INDEX('DEQ Pollutant List'!$C$7:$C$611,MATCH('5. Pollutant Emissions - MB'!C2943,'DEQ Pollutant List'!$B$7:$B$611,0))),"")</f>
        <v>Isopropylbenzene (cumene)</v>
      </c>
      <c r="E2943" s="115"/>
      <c r="F2943" s="138">
        <v>0</v>
      </c>
      <c r="G2943" s="139">
        <v>1E-3</v>
      </c>
      <c r="H2943" s="104"/>
      <c r="I2943" s="102" cm="1">
        <f t="array" ref="I2943">((_xlfn.XLOOKUP(B2943,'4. Material Balance Activities'!$C$478:$C$608,'4. Material Balance Activities'!$G$478:$G$608,NA,0,1)-_xlfn.XLOOKUP(B2943,'4. Material Balance Activities'!$C$478:$C$608,'4. Material Balance Activities'!$M$478:$M$608,NA,0,1))*G2943)*(1-F2943)</f>
        <v>1.5872000000000001E-2</v>
      </c>
      <c r="J2943" s="105" t="s">
        <v>214</v>
      </c>
      <c r="K2943" s="83" t="s">
        <v>214</v>
      </c>
      <c r="L2943" s="102" cm="1">
        <f t="array" ref="L2943">((_xlfn.XLOOKUP(B2943,'4. Material Balance Activities'!$C$478:$C$608,'4. Material Balance Activities'!$J$478:$J$608,NA,0,1)-_xlfn.XLOOKUP(B2943,'4. Material Balance Activities'!$C$478:$C$608,'4. Material Balance Activities'!$P$478:$P$608,NA,0,1))*G2943)*(1-F2943)</f>
        <v>6.3999999999999997E-5</v>
      </c>
      <c r="M2943" s="105" t="s">
        <v>214</v>
      </c>
      <c r="N2943" s="83" t="s">
        <v>214</v>
      </c>
    </row>
    <row r="2944" spans="1:14" x14ac:dyDescent="0.25">
      <c r="A2944" s="79" t="s">
        <v>406</v>
      </c>
      <c r="B2944" s="133" t="s">
        <v>325</v>
      </c>
      <c r="C2944" s="137" t="s">
        <v>430</v>
      </c>
      <c r="D2944" s="81" t="str">
        <f>IFERROR(IF(C2944="No CAS","",INDEX('DEQ Pollutant List'!$C$7:$C$611,MATCH('5. Pollutant Emissions - MB'!C2944,'DEQ Pollutant List'!$B$7:$B$611,0))),"")</f>
        <v>n-Butyl alcohol</v>
      </c>
      <c r="E2944" s="115"/>
      <c r="F2944" s="138">
        <v>0</v>
      </c>
      <c r="G2944" s="139">
        <v>0.06</v>
      </c>
      <c r="H2944" s="104"/>
      <c r="I2944" s="102" cm="1">
        <f t="array" ref="I2944">((_xlfn.XLOOKUP(B2944,'4. Material Balance Activities'!$C$478:$C$608,'4. Material Balance Activities'!$G$478:$G$608,NA,0,1)-_xlfn.XLOOKUP(B2944,'4. Material Balance Activities'!$C$478:$C$608,'4. Material Balance Activities'!$M$478:$M$608,NA,0,1))*G2944)*(1-F2944)</f>
        <v>0.95231999999999994</v>
      </c>
      <c r="J2944" s="105" t="s">
        <v>214</v>
      </c>
      <c r="K2944" s="83" t="s">
        <v>214</v>
      </c>
      <c r="L2944" s="102" cm="1">
        <f t="array" ref="L2944">((_xlfn.XLOOKUP(B2944,'4. Material Balance Activities'!$C$478:$C$608,'4. Material Balance Activities'!$J$478:$J$608,NA,0,1)-_xlfn.XLOOKUP(B2944,'4. Material Balance Activities'!$C$478:$C$608,'4. Material Balance Activities'!$P$478:$P$608,NA,0,1))*G2944)*(1-F2944)</f>
        <v>3.8400000000000001E-3</v>
      </c>
      <c r="M2944" s="105" t="s">
        <v>214</v>
      </c>
      <c r="N2944" s="83" t="s">
        <v>214</v>
      </c>
    </row>
    <row r="2945" spans="1:14" x14ac:dyDescent="0.25">
      <c r="A2945" s="79" t="s">
        <v>406</v>
      </c>
      <c r="B2945" s="133" t="s">
        <v>325</v>
      </c>
      <c r="C2945" s="137" t="s">
        <v>436</v>
      </c>
      <c r="D2945" s="81" t="str">
        <f>IFERROR(IF(C2945="No CAS","",INDEX('DEQ Pollutant List'!$C$7:$C$611,MATCH('5. Pollutant Emissions - MB'!C2945,'DEQ Pollutant List'!$B$7:$B$611,0))),"")</f>
        <v>1,2,3-Trimethylbenzene</v>
      </c>
      <c r="E2945" s="115"/>
      <c r="F2945" s="138">
        <v>0</v>
      </c>
      <c r="G2945" s="139">
        <v>0.01</v>
      </c>
      <c r="H2945" s="104"/>
      <c r="I2945" s="102" cm="1">
        <f t="array" ref="I2945">((_xlfn.XLOOKUP(B2945,'4. Material Balance Activities'!$C$478:$C$608,'4. Material Balance Activities'!$G$478:$G$608,NA,0,1)-_xlfn.XLOOKUP(B2945,'4. Material Balance Activities'!$C$478:$C$608,'4. Material Balance Activities'!$M$478:$M$608,NA,0,1))*G2945)*(1-F2945)</f>
        <v>0.15872</v>
      </c>
      <c r="J2945" s="105" t="s">
        <v>214</v>
      </c>
      <c r="K2945" s="83" t="s">
        <v>214</v>
      </c>
      <c r="L2945" s="102" cm="1">
        <f t="array" ref="L2945">((_xlfn.XLOOKUP(B2945,'4. Material Balance Activities'!$C$478:$C$608,'4. Material Balance Activities'!$J$478:$J$608,NA,0,1)-_xlfn.XLOOKUP(B2945,'4. Material Balance Activities'!$C$478:$C$608,'4. Material Balance Activities'!$P$478:$P$608,NA,0,1))*G2945)*(1-F2945)</f>
        <v>6.4000000000000005E-4</v>
      </c>
      <c r="M2945" s="105" t="s">
        <v>214</v>
      </c>
      <c r="N2945" s="83" t="s">
        <v>214</v>
      </c>
    </row>
    <row r="2946" spans="1:14" x14ac:dyDescent="0.25">
      <c r="A2946" s="79" t="s">
        <v>406</v>
      </c>
      <c r="B2946" s="133" t="s">
        <v>326</v>
      </c>
      <c r="C2946" s="137" t="s">
        <v>156</v>
      </c>
      <c r="D2946" s="81" t="str">
        <f>IFERROR(IF(C2946="No CAS","",INDEX('DEQ Pollutant List'!$C$7:$C$611,MATCH('5. Pollutant Emissions - MB'!C2946,'DEQ Pollutant List'!$B$7:$B$611,0))),"")</f>
        <v>Formaldehyde</v>
      </c>
      <c r="E2946" s="115"/>
      <c r="F2946" s="138">
        <v>0</v>
      </c>
      <c r="G2946" s="139">
        <v>1E-3</v>
      </c>
      <c r="H2946" s="104"/>
      <c r="I2946" s="102" cm="1">
        <f t="array" ref="I2946">((_xlfn.XLOOKUP(B2946,'4. Material Balance Activities'!$C$478:$C$608,'4. Material Balance Activities'!$G$478:$G$608,NA,0,1)-_xlfn.XLOOKUP(B2946,'4. Material Balance Activities'!$C$478:$C$608,'4. Material Balance Activities'!$M$478:$M$608,NA,0,1))*G2946)*(1-F2946)</f>
        <v>1.4994E-2</v>
      </c>
      <c r="J2946" s="105" t="s">
        <v>214</v>
      </c>
      <c r="K2946" s="83" t="s">
        <v>214</v>
      </c>
      <c r="L2946" s="102" cm="1">
        <f t="array" ref="L2946">((_xlfn.XLOOKUP(B2946,'4. Material Balance Activities'!$C$478:$C$608,'4. Material Balance Activities'!$J$478:$J$608,NA,0,1)-_xlfn.XLOOKUP(B2946,'4. Material Balance Activities'!$C$478:$C$608,'4. Material Balance Activities'!$P$478:$P$608,NA,0,1))*G2946)*(1-F2946)</f>
        <v>6.0459677419354842E-5</v>
      </c>
      <c r="M2946" s="105" t="s">
        <v>214</v>
      </c>
      <c r="N2946" s="83" t="s">
        <v>214</v>
      </c>
    </row>
    <row r="2947" spans="1:14" x14ac:dyDescent="0.25">
      <c r="A2947" s="79" t="s">
        <v>406</v>
      </c>
      <c r="B2947" s="133" t="s">
        <v>326</v>
      </c>
      <c r="C2947" s="137" t="s">
        <v>431</v>
      </c>
      <c r="D2947" s="81" t="str">
        <f>IFERROR(IF(C2947="No CAS","",INDEX('DEQ Pollutant List'!$C$7:$C$611,MATCH('5. Pollutant Emissions - MB'!C2947,'DEQ Pollutant List'!$B$7:$B$611,0))),"")</f>
        <v>1,2,4-Trimethylbenzene</v>
      </c>
      <c r="E2947" s="115"/>
      <c r="F2947" s="138">
        <v>0</v>
      </c>
      <c r="G2947" s="139">
        <v>0.01</v>
      </c>
      <c r="H2947" s="104"/>
      <c r="I2947" s="102" cm="1">
        <f t="array" ref="I2947">((_xlfn.XLOOKUP(B2947,'4. Material Balance Activities'!$C$478:$C$608,'4. Material Balance Activities'!$G$478:$G$608,NA,0,1)-_xlfn.XLOOKUP(B2947,'4. Material Balance Activities'!$C$478:$C$608,'4. Material Balance Activities'!$M$478:$M$608,NA,0,1))*G2947)*(1-F2947)</f>
        <v>0.14993999999999999</v>
      </c>
      <c r="J2947" s="105" t="s">
        <v>214</v>
      </c>
      <c r="K2947" s="83" t="s">
        <v>214</v>
      </c>
      <c r="L2947" s="102" cm="1">
        <f t="array" ref="L2947">((_xlfn.XLOOKUP(B2947,'4. Material Balance Activities'!$C$478:$C$608,'4. Material Balance Activities'!$J$478:$J$608,NA,0,1)-_xlfn.XLOOKUP(B2947,'4. Material Balance Activities'!$C$478:$C$608,'4. Material Balance Activities'!$P$478:$P$608,NA,0,1))*G2947)*(1-F2947)</f>
        <v>6.0459677419354835E-4</v>
      </c>
      <c r="M2947" s="105" t="s">
        <v>214</v>
      </c>
      <c r="N2947" s="83" t="s">
        <v>214</v>
      </c>
    </row>
    <row r="2948" spans="1:14" x14ac:dyDescent="0.25">
      <c r="A2948" s="79" t="s">
        <v>406</v>
      </c>
      <c r="B2948" s="133" t="s">
        <v>326</v>
      </c>
      <c r="C2948" s="137" t="s">
        <v>437</v>
      </c>
      <c r="D2948" s="81" t="str">
        <f>IFERROR(IF(C2948="No CAS","",INDEX('DEQ Pollutant List'!$C$7:$C$611,MATCH('5. Pollutant Emissions - MB'!C2948,'DEQ Pollutant List'!$B$7:$B$611,0))),"")</f>
        <v>1,3,5-Trimethylbenzene</v>
      </c>
      <c r="E2948" s="115"/>
      <c r="F2948" s="138">
        <v>0</v>
      </c>
      <c r="G2948" s="139">
        <v>0.01</v>
      </c>
      <c r="H2948" s="104"/>
      <c r="I2948" s="102" cm="1">
        <f t="array" ref="I2948">((_xlfn.XLOOKUP(B2948,'4. Material Balance Activities'!$C$478:$C$608,'4. Material Balance Activities'!$G$478:$G$608,NA,0,1)-_xlfn.XLOOKUP(B2948,'4. Material Balance Activities'!$C$478:$C$608,'4. Material Balance Activities'!$M$478:$M$608,NA,0,1))*G2948)*(1-F2948)</f>
        <v>0.14993999999999999</v>
      </c>
      <c r="J2948" s="105" t="s">
        <v>214</v>
      </c>
      <c r="K2948" s="83" t="s">
        <v>214</v>
      </c>
      <c r="L2948" s="102" cm="1">
        <f t="array" ref="L2948">((_xlfn.XLOOKUP(B2948,'4. Material Balance Activities'!$C$478:$C$608,'4. Material Balance Activities'!$J$478:$J$608,NA,0,1)-_xlfn.XLOOKUP(B2948,'4. Material Balance Activities'!$C$478:$C$608,'4. Material Balance Activities'!$P$478:$P$608,NA,0,1))*G2948)*(1-F2948)</f>
        <v>6.0459677419354835E-4</v>
      </c>
      <c r="M2948" s="105" t="s">
        <v>214</v>
      </c>
      <c r="N2948" s="83" t="s">
        <v>214</v>
      </c>
    </row>
    <row r="2949" spans="1:14" x14ac:dyDescent="0.25">
      <c r="A2949" s="79" t="s">
        <v>406</v>
      </c>
      <c r="B2949" s="133" t="s">
        <v>326</v>
      </c>
      <c r="C2949" s="137" t="s">
        <v>191</v>
      </c>
      <c r="D2949" s="81" t="str">
        <f>IFERROR(IF(C2949="No CAS","",INDEX('DEQ Pollutant List'!$C$7:$C$611,MATCH('5. Pollutant Emissions - MB'!C2949,'DEQ Pollutant List'!$B$7:$B$611,0))),"")</f>
        <v>Xylene (mixture), including m-xylene, o-xylene, p-xylene</v>
      </c>
      <c r="E2949" s="115"/>
      <c r="F2949" s="138">
        <v>0</v>
      </c>
      <c r="G2949" s="139">
        <v>0.01</v>
      </c>
      <c r="H2949" s="104"/>
      <c r="I2949" s="102" cm="1">
        <f t="array" ref="I2949">((_xlfn.XLOOKUP(B2949,'4. Material Balance Activities'!$C$478:$C$608,'4. Material Balance Activities'!$G$478:$G$608,NA,0,1)-_xlfn.XLOOKUP(B2949,'4. Material Balance Activities'!$C$478:$C$608,'4. Material Balance Activities'!$M$478:$M$608,NA,0,1))*G2949)*(1-F2949)</f>
        <v>0.14993999999999999</v>
      </c>
      <c r="J2949" s="105" t="s">
        <v>214</v>
      </c>
      <c r="K2949" s="83" t="s">
        <v>214</v>
      </c>
      <c r="L2949" s="102" cm="1">
        <f t="array" ref="L2949">((_xlfn.XLOOKUP(B2949,'4. Material Balance Activities'!$C$478:$C$608,'4. Material Balance Activities'!$J$478:$J$608,NA,0,1)-_xlfn.XLOOKUP(B2949,'4. Material Balance Activities'!$C$478:$C$608,'4. Material Balance Activities'!$P$478:$P$608,NA,0,1))*G2949)*(1-F2949)</f>
        <v>6.0459677419354835E-4</v>
      </c>
      <c r="M2949" s="105" t="s">
        <v>214</v>
      </c>
      <c r="N2949" s="83" t="s">
        <v>214</v>
      </c>
    </row>
    <row r="2950" spans="1:14" x14ac:dyDescent="0.25">
      <c r="A2950" s="79" t="s">
        <v>406</v>
      </c>
      <c r="B2950" s="133" t="s">
        <v>326</v>
      </c>
      <c r="C2950" s="137" t="s">
        <v>181</v>
      </c>
      <c r="D2950" s="81" t="str">
        <f>IFERROR(IF(C2950="No CAS","",INDEX('DEQ Pollutant List'!$C$7:$C$611,MATCH('5. Pollutant Emissions - MB'!C2950,'DEQ Pollutant List'!$B$7:$B$611,0))),"")</f>
        <v>Ethyl benzene</v>
      </c>
      <c r="E2950" s="115"/>
      <c r="F2950" s="138">
        <v>0</v>
      </c>
      <c r="G2950" s="139">
        <v>1E-3</v>
      </c>
      <c r="H2950" s="104"/>
      <c r="I2950" s="102" cm="1">
        <f t="array" ref="I2950">((_xlfn.XLOOKUP(B2950,'4. Material Balance Activities'!$C$478:$C$608,'4. Material Balance Activities'!$G$478:$G$608,NA,0,1)-_xlfn.XLOOKUP(B2950,'4. Material Balance Activities'!$C$478:$C$608,'4. Material Balance Activities'!$M$478:$M$608,NA,0,1))*G2950)*(1-F2950)</f>
        <v>1.4994E-2</v>
      </c>
      <c r="J2950" s="105" t="s">
        <v>214</v>
      </c>
      <c r="K2950" s="83" t="s">
        <v>214</v>
      </c>
      <c r="L2950" s="102" cm="1">
        <f t="array" ref="L2950">((_xlfn.XLOOKUP(B2950,'4. Material Balance Activities'!$C$478:$C$608,'4. Material Balance Activities'!$J$478:$J$608,NA,0,1)-_xlfn.XLOOKUP(B2950,'4. Material Balance Activities'!$C$478:$C$608,'4. Material Balance Activities'!$P$478:$P$608,NA,0,1))*G2950)*(1-F2950)</f>
        <v>6.0459677419354842E-5</v>
      </c>
      <c r="M2950" s="105" t="s">
        <v>214</v>
      </c>
      <c r="N2950" s="83" t="s">
        <v>214</v>
      </c>
    </row>
    <row r="2951" spans="1:14" x14ac:dyDescent="0.25">
      <c r="A2951" s="79" t="s">
        <v>406</v>
      </c>
      <c r="B2951" s="133" t="s">
        <v>326</v>
      </c>
      <c r="C2951" s="137" t="s">
        <v>428</v>
      </c>
      <c r="D2951" s="81" t="str">
        <f>IFERROR(IF(C2951="No CAS","",INDEX('DEQ Pollutant List'!$C$7:$C$611,MATCH('5. Pollutant Emissions - MB'!C2951,'DEQ Pollutant List'!$B$7:$B$611,0))),"")</f>
        <v>Isopropylbenzene (cumene)</v>
      </c>
      <c r="E2951" s="115"/>
      <c r="F2951" s="138">
        <v>0</v>
      </c>
      <c r="G2951" s="139">
        <v>2E-3</v>
      </c>
      <c r="H2951" s="104"/>
      <c r="I2951" s="102" cm="1">
        <f t="array" ref="I2951">((_xlfn.XLOOKUP(B2951,'4. Material Balance Activities'!$C$478:$C$608,'4. Material Balance Activities'!$G$478:$G$608,NA,0,1)-_xlfn.XLOOKUP(B2951,'4. Material Balance Activities'!$C$478:$C$608,'4. Material Balance Activities'!$M$478:$M$608,NA,0,1))*G2951)*(1-F2951)</f>
        <v>2.9988000000000001E-2</v>
      </c>
      <c r="J2951" s="105" t="s">
        <v>214</v>
      </c>
      <c r="K2951" s="83" t="s">
        <v>214</v>
      </c>
      <c r="L2951" s="102" cm="1">
        <f t="array" ref="L2951">((_xlfn.XLOOKUP(B2951,'4. Material Balance Activities'!$C$478:$C$608,'4. Material Balance Activities'!$J$478:$J$608,NA,0,1)-_xlfn.XLOOKUP(B2951,'4. Material Balance Activities'!$C$478:$C$608,'4. Material Balance Activities'!$P$478:$P$608,NA,0,1))*G2951)*(1-F2951)</f>
        <v>1.2091935483870968E-4</v>
      </c>
      <c r="M2951" s="105" t="s">
        <v>214</v>
      </c>
      <c r="N2951" s="83" t="s">
        <v>214</v>
      </c>
    </row>
    <row r="2952" spans="1:14" x14ac:dyDescent="0.25">
      <c r="A2952" s="79" t="s">
        <v>406</v>
      </c>
      <c r="B2952" s="133" t="s">
        <v>326</v>
      </c>
      <c r="C2952" s="137" t="s">
        <v>430</v>
      </c>
      <c r="D2952" s="81" t="str">
        <f>IFERROR(IF(C2952="No CAS","",INDEX('DEQ Pollutant List'!$C$7:$C$611,MATCH('5. Pollutant Emissions - MB'!C2952,'DEQ Pollutant List'!$B$7:$B$611,0))),"")</f>
        <v>n-Butyl alcohol</v>
      </c>
      <c r="E2952" s="115"/>
      <c r="F2952" s="138">
        <v>0</v>
      </c>
      <c r="G2952" s="139">
        <v>7.0000000000000007E-2</v>
      </c>
      <c r="H2952" s="104"/>
      <c r="I2952" s="102" cm="1">
        <f t="array" ref="I2952">((_xlfn.XLOOKUP(B2952,'4. Material Balance Activities'!$C$478:$C$608,'4. Material Balance Activities'!$G$478:$G$608,NA,0,1)-_xlfn.XLOOKUP(B2952,'4. Material Balance Activities'!$C$478:$C$608,'4. Material Balance Activities'!$M$478:$M$608,NA,0,1))*G2952)*(1-F2952)</f>
        <v>1.0495800000000002</v>
      </c>
      <c r="J2952" s="105" t="s">
        <v>214</v>
      </c>
      <c r="K2952" s="83" t="s">
        <v>214</v>
      </c>
      <c r="L2952" s="102" cm="1">
        <f t="array" ref="L2952">((_xlfn.XLOOKUP(B2952,'4. Material Balance Activities'!$C$478:$C$608,'4. Material Balance Activities'!$J$478:$J$608,NA,0,1)-_xlfn.XLOOKUP(B2952,'4. Material Balance Activities'!$C$478:$C$608,'4. Material Balance Activities'!$P$478:$P$608,NA,0,1))*G2952)*(1-F2952)</f>
        <v>4.2321774193548392E-3</v>
      </c>
      <c r="M2952" s="105" t="s">
        <v>214</v>
      </c>
      <c r="N2952" s="83" t="s">
        <v>214</v>
      </c>
    </row>
    <row r="2953" spans="1:14" x14ac:dyDescent="0.25">
      <c r="A2953" s="79" t="s">
        <v>406</v>
      </c>
      <c r="B2953" s="133" t="s">
        <v>326</v>
      </c>
      <c r="C2953" s="137" t="s">
        <v>432</v>
      </c>
      <c r="D2953" s="81" t="str">
        <f>IFERROR(IF(C2953="No CAS","",INDEX('DEQ Pollutant List'!$C$7:$C$611,MATCH('5. Pollutant Emissions - MB'!C2953,'DEQ Pollutant List'!$B$7:$B$611,0))),"")</f>
        <v>Propylene glycol monomethyl ether acetate</v>
      </c>
      <c r="E2953" s="115"/>
      <c r="F2953" s="138">
        <v>0</v>
      </c>
      <c r="G2953" s="139">
        <v>0.02</v>
      </c>
      <c r="H2953" s="104"/>
      <c r="I2953" s="102" cm="1">
        <f t="array" ref="I2953">((_xlfn.XLOOKUP(B2953,'4. Material Balance Activities'!$C$478:$C$608,'4. Material Balance Activities'!$G$478:$G$608,NA,0,1)-_xlfn.XLOOKUP(B2953,'4. Material Balance Activities'!$C$478:$C$608,'4. Material Balance Activities'!$M$478:$M$608,NA,0,1))*G2953)*(1-F2953)</f>
        <v>0.29987999999999998</v>
      </c>
      <c r="J2953" s="105" t="s">
        <v>214</v>
      </c>
      <c r="K2953" s="83" t="s">
        <v>214</v>
      </c>
      <c r="L2953" s="102" cm="1">
        <f t="array" ref="L2953">((_xlfn.XLOOKUP(B2953,'4. Material Balance Activities'!$C$478:$C$608,'4. Material Balance Activities'!$J$478:$J$608,NA,0,1)-_xlfn.XLOOKUP(B2953,'4. Material Balance Activities'!$C$478:$C$608,'4. Material Balance Activities'!$P$478:$P$608,NA,0,1))*G2953)*(1-F2953)</f>
        <v>1.2091935483870967E-3</v>
      </c>
      <c r="M2953" s="105" t="s">
        <v>214</v>
      </c>
      <c r="N2953" s="83" t="s">
        <v>214</v>
      </c>
    </row>
    <row r="2954" spans="1:14" x14ac:dyDescent="0.25">
      <c r="A2954" s="79" t="s">
        <v>406</v>
      </c>
      <c r="B2954" s="133" t="s">
        <v>326</v>
      </c>
      <c r="C2954" s="137" t="s">
        <v>436</v>
      </c>
      <c r="D2954" s="81" t="str">
        <f>IFERROR(IF(C2954="No CAS","",INDEX('DEQ Pollutant List'!$C$7:$C$611,MATCH('5. Pollutant Emissions - MB'!C2954,'DEQ Pollutant List'!$B$7:$B$611,0))),"")</f>
        <v>1,2,3-Trimethylbenzene</v>
      </c>
      <c r="E2954" s="115"/>
      <c r="F2954" s="138">
        <v>0</v>
      </c>
      <c r="G2954" s="139">
        <v>0.01</v>
      </c>
      <c r="H2954" s="104"/>
      <c r="I2954" s="102" cm="1">
        <f t="array" ref="I2954">((_xlfn.XLOOKUP(B2954,'4. Material Balance Activities'!$C$478:$C$608,'4. Material Balance Activities'!$G$478:$G$608,NA,0,1)-_xlfn.XLOOKUP(B2954,'4. Material Balance Activities'!$C$478:$C$608,'4. Material Balance Activities'!$M$478:$M$608,NA,0,1))*G2954)*(1-F2954)</f>
        <v>0.14993999999999999</v>
      </c>
      <c r="J2954" s="105" t="s">
        <v>214</v>
      </c>
      <c r="K2954" s="83" t="s">
        <v>214</v>
      </c>
      <c r="L2954" s="102" cm="1">
        <f t="array" ref="L2954">((_xlfn.XLOOKUP(B2954,'4. Material Balance Activities'!$C$478:$C$608,'4. Material Balance Activities'!$J$478:$J$608,NA,0,1)-_xlfn.XLOOKUP(B2954,'4. Material Balance Activities'!$C$478:$C$608,'4. Material Balance Activities'!$P$478:$P$608,NA,0,1))*G2954)*(1-F2954)</f>
        <v>6.0459677419354835E-4</v>
      </c>
      <c r="M2954" s="105" t="s">
        <v>214</v>
      </c>
      <c r="N2954" s="83" t="s">
        <v>214</v>
      </c>
    </row>
    <row r="2955" spans="1:14" x14ac:dyDescent="0.25">
      <c r="A2955" s="79" t="s">
        <v>406</v>
      </c>
      <c r="B2955" s="133" t="s">
        <v>327</v>
      </c>
      <c r="C2955" s="137" t="s">
        <v>191</v>
      </c>
      <c r="D2955" s="81" t="str">
        <f>IFERROR(IF(C2955="No CAS","",INDEX('DEQ Pollutant List'!$C$7:$C$611,MATCH('5. Pollutant Emissions - MB'!C2955,'DEQ Pollutant List'!$B$7:$B$611,0))),"")</f>
        <v>Xylene (mixture), including m-xylene, o-xylene, p-xylene</v>
      </c>
      <c r="E2955" s="115"/>
      <c r="F2955" s="138">
        <v>0</v>
      </c>
      <c r="G2955" s="139">
        <v>0.02</v>
      </c>
      <c r="H2955" s="104"/>
      <c r="I2955" s="102" cm="1">
        <f t="array" ref="I2955">((_xlfn.XLOOKUP(B2955,'4. Material Balance Activities'!$C$478:$C$608,'4. Material Balance Activities'!$G$478:$G$608,NA,0,1)-_xlfn.XLOOKUP(B2955,'4. Material Balance Activities'!$C$478:$C$608,'4. Material Balance Activities'!$M$478:$M$608,NA,0,1))*G2955)*(1-F2955)</f>
        <v>0.46859000000000001</v>
      </c>
      <c r="J2955" s="105" t="s">
        <v>214</v>
      </c>
      <c r="K2955" s="83" t="s">
        <v>214</v>
      </c>
      <c r="L2955" s="102" cm="1">
        <f t="array" ref="L2955">((_xlfn.XLOOKUP(B2955,'4. Material Balance Activities'!$C$478:$C$608,'4. Material Balance Activities'!$J$478:$J$608,NA,0,1)-_xlfn.XLOOKUP(B2955,'4. Material Balance Activities'!$C$478:$C$608,'4. Material Balance Activities'!$P$478:$P$608,NA,0,1))*G2955)*(1-F2955)</f>
        <v>1.889475806451613E-3</v>
      </c>
      <c r="M2955" s="105" t="s">
        <v>214</v>
      </c>
      <c r="N2955" s="83" t="s">
        <v>214</v>
      </c>
    </row>
    <row r="2956" spans="1:14" x14ac:dyDescent="0.25">
      <c r="A2956" s="79" t="s">
        <v>406</v>
      </c>
      <c r="B2956" s="133" t="s">
        <v>327</v>
      </c>
      <c r="C2956" s="137" t="s">
        <v>156</v>
      </c>
      <c r="D2956" s="81" t="str">
        <f>IFERROR(IF(C2956="No CAS","",INDEX('DEQ Pollutant List'!$C$7:$C$611,MATCH('5. Pollutant Emissions - MB'!C2956,'DEQ Pollutant List'!$B$7:$B$611,0))),"")</f>
        <v>Formaldehyde</v>
      </c>
      <c r="E2956" s="115"/>
      <c r="F2956" s="138">
        <v>0</v>
      </c>
      <c r="G2956" s="139">
        <v>1E-3</v>
      </c>
      <c r="H2956" s="104"/>
      <c r="I2956" s="102" cm="1">
        <f t="array" ref="I2956">((_xlfn.XLOOKUP(B2956,'4. Material Balance Activities'!$C$478:$C$608,'4. Material Balance Activities'!$G$478:$G$608,NA,0,1)-_xlfn.XLOOKUP(B2956,'4. Material Balance Activities'!$C$478:$C$608,'4. Material Balance Activities'!$M$478:$M$608,NA,0,1))*G2956)*(1-F2956)</f>
        <v>2.3429500000000002E-2</v>
      </c>
      <c r="J2956" s="105" t="s">
        <v>214</v>
      </c>
      <c r="K2956" s="83" t="s">
        <v>214</v>
      </c>
      <c r="L2956" s="102" cm="1">
        <f t="array" ref="L2956">((_xlfn.XLOOKUP(B2956,'4. Material Balance Activities'!$C$478:$C$608,'4. Material Balance Activities'!$J$478:$J$608,NA,0,1)-_xlfn.XLOOKUP(B2956,'4. Material Balance Activities'!$C$478:$C$608,'4. Material Balance Activities'!$P$478:$P$608,NA,0,1))*G2956)*(1-F2956)</f>
        <v>9.4473790322580642E-5</v>
      </c>
      <c r="M2956" s="105" t="s">
        <v>214</v>
      </c>
      <c r="N2956" s="83" t="s">
        <v>214</v>
      </c>
    </row>
    <row r="2957" spans="1:14" x14ac:dyDescent="0.25">
      <c r="A2957" s="79" t="s">
        <v>406</v>
      </c>
      <c r="B2957" s="133" t="s">
        <v>327</v>
      </c>
      <c r="C2957" s="137" t="s">
        <v>431</v>
      </c>
      <c r="D2957" s="81" t="str">
        <f>IFERROR(IF(C2957="No CAS","",INDEX('DEQ Pollutant List'!$C$7:$C$611,MATCH('5. Pollutant Emissions - MB'!C2957,'DEQ Pollutant List'!$B$7:$B$611,0))),"")</f>
        <v>1,2,4-Trimethylbenzene</v>
      </c>
      <c r="E2957" s="115"/>
      <c r="F2957" s="138">
        <v>0</v>
      </c>
      <c r="G2957" s="139">
        <v>0.01</v>
      </c>
      <c r="H2957" s="104"/>
      <c r="I2957" s="102" cm="1">
        <f t="array" ref="I2957">((_xlfn.XLOOKUP(B2957,'4. Material Balance Activities'!$C$478:$C$608,'4. Material Balance Activities'!$G$478:$G$608,NA,0,1)-_xlfn.XLOOKUP(B2957,'4. Material Balance Activities'!$C$478:$C$608,'4. Material Balance Activities'!$M$478:$M$608,NA,0,1))*G2957)*(1-F2957)</f>
        <v>0.234295</v>
      </c>
      <c r="J2957" s="105" t="s">
        <v>214</v>
      </c>
      <c r="K2957" s="83" t="s">
        <v>214</v>
      </c>
      <c r="L2957" s="102" cm="1">
        <f t="array" ref="L2957">((_xlfn.XLOOKUP(B2957,'4. Material Balance Activities'!$C$478:$C$608,'4. Material Balance Activities'!$J$478:$J$608,NA,0,1)-_xlfn.XLOOKUP(B2957,'4. Material Balance Activities'!$C$478:$C$608,'4. Material Balance Activities'!$P$478:$P$608,NA,0,1))*G2957)*(1-F2957)</f>
        <v>9.447379032258065E-4</v>
      </c>
      <c r="M2957" s="105" t="s">
        <v>214</v>
      </c>
      <c r="N2957" s="83" t="s">
        <v>214</v>
      </c>
    </row>
    <row r="2958" spans="1:14" x14ac:dyDescent="0.25">
      <c r="A2958" s="79" t="s">
        <v>406</v>
      </c>
      <c r="B2958" s="133" t="s">
        <v>327</v>
      </c>
      <c r="C2958" s="137" t="s">
        <v>437</v>
      </c>
      <c r="D2958" s="81" t="str">
        <f>IFERROR(IF(C2958="No CAS","",INDEX('DEQ Pollutant List'!$C$7:$C$611,MATCH('5. Pollutant Emissions - MB'!C2958,'DEQ Pollutant List'!$B$7:$B$611,0))),"")</f>
        <v>1,3,5-Trimethylbenzene</v>
      </c>
      <c r="E2958" s="115"/>
      <c r="F2958" s="138">
        <v>0</v>
      </c>
      <c r="G2958" s="139">
        <v>0.01</v>
      </c>
      <c r="H2958" s="104"/>
      <c r="I2958" s="102" cm="1">
        <f t="array" ref="I2958">((_xlfn.XLOOKUP(B2958,'4. Material Balance Activities'!$C$478:$C$608,'4. Material Balance Activities'!$G$478:$G$608,NA,0,1)-_xlfn.XLOOKUP(B2958,'4. Material Balance Activities'!$C$478:$C$608,'4. Material Balance Activities'!$M$478:$M$608,NA,0,1))*G2958)*(1-F2958)</f>
        <v>0.234295</v>
      </c>
      <c r="J2958" s="105" t="s">
        <v>214</v>
      </c>
      <c r="K2958" s="83" t="s">
        <v>214</v>
      </c>
      <c r="L2958" s="102" cm="1">
        <f t="array" ref="L2958">((_xlfn.XLOOKUP(B2958,'4. Material Balance Activities'!$C$478:$C$608,'4. Material Balance Activities'!$J$478:$J$608,NA,0,1)-_xlfn.XLOOKUP(B2958,'4. Material Balance Activities'!$C$478:$C$608,'4. Material Balance Activities'!$P$478:$P$608,NA,0,1))*G2958)*(1-F2958)</f>
        <v>9.447379032258065E-4</v>
      </c>
      <c r="M2958" s="105" t="s">
        <v>214</v>
      </c>
      <c r="N2958" s="83" t="s">
        <v>214</v>
      </c>
    </row>
    <row r="2959" spans="1:14" x14ac:dyDescent="0.25">
      <c r="A2959" s="79" t="s">
        <v>406</v>
      </c>
      <c r="B2959" s="133" t="s">
        <v>327</v>
      </c>
      <c r="C2959" s="137" t="s">
        <v>436</v>
      </c>
      <c r="D2959" s="81" t="str">
        <f>IFERROR(IF(C2959="No CAS","",INDEX('DEQ Pollutant List'!$C$7:$C$611,MATCH('5. Pollutant Emissions - MB'!C2959,'DEQ Pollutant List'!$B$7:$B$611,0))),"")</f>
        <v>1,2,3-Trimethylbenzene</v>
      </c>
      <c r="E2959" s="115"/>
      <c r="F2959" s="138">
        <v>0</v>
      </c>
      <c r="G2959" s="139">
        <v>3.0000000000000001E-3</v>
      </c>
      <c r="H2959" s="104"/>
      <c r="I2959" s="102" cm="1">
        <f t="array" ref="I2959">((_xlfn.XLOOKUP(B2959,'4. Material Balance Activities'!$C$478:$C$608,'4. Material Balance Activities'!$G$478:$G$608,NA,0,1)-_xlfn.XLOOKUP(B2959,'4. Material Balance Activities'!$C$478:$C$608,'4. Material Balance Activities'!$M$478:$M$608,NA,0,1))*G2959)*(1-F2959)</f>
        <v>7.0288500000000004E-2</v>
      </c>
      <c r="J2959" s="105" t="s">
        <v>214</v>
      </c>
      <c r="K2959" s="83" t="s">
        <v>214</v>
      </c>
      <c r="L2959" s="102" cm="1">
        <f t="array" ref="L2959">((_xlfn.XLOOKUP(B2959,'4. Material Balance Activities'!$C$478:$C$608,'4. Material Balance Activities'!$J$478:$J$608,NA,0,1)-_xlfn.XLOOKUP(B2959,'4. Material Balance Activities'!$C$478:$C$608,'4. Material Balance Activities'!$P$478:$P$608,NA,0,1))*G2959)*(1-F2959)</f>
        <v>2.8342137096774194E-4</v>
      </c>
      <c r="M2959" s="105" t="s">
        <v>214</v>
      </c>
      <c r="N2959" s="83" t="s">
        <v>214</v>
      </c>
    </row>
    <row r="2960" spans="1:14" x14ac:dyDescent="0.25">
      <c r="A2960" s="79" t="s">
        <v>406</v>
      </c>
      <c r="B2960" s="133" t="s">
        <v>327</v>
      </c>
      <c r="C2960" s="137" t="s">
        <v>181</v>
      </c>
      <c r="D2960" s="81" t="str">
        <f>IFERROR(IF(C2960="No CAS","",INDEX('DEQ Pollutant List'!$C$7:$C$611,MATCH('5. Pollutant Emissions - MB'!C2960,'DEQ Pollutant List'!$B$7:$B$611,0))),"")</f>
        <v>Ethyl benzene</v>
      </c>
      <c r="E2960" s="115"/>
      <c r="F2960" s="138">
        <v>0</v>
      </c>
      <c r="G2960" s="139">
        <v>3.0000000000000001E-3</v>
      </c>
      <c r="H2960" s="104"/>
      <c r="I2960" s="102" cm="1">
        <f t="array" ref="I2960">((_xlfn.XLOOKUP(B2960,'4. Material Balance Activities'!$C$478:$C$608,'4. Material Balance Activities'!$G$478:$G$608,NA,0,1)-_xlfn.XLOOKUP(B2960,'4. Material Balance Activities'!$C$478:$C$608,'4. Material Balance Activities'!$M$478:$M$608,NA,0,1))*G2960)*(1-F2960)</f>
        <v>7.0288500000000004E-2</v>
      </c>
      <c r="J2960" s="105" t="s">
        <v>214</v>
      </c>
      <c r="K2960" s="83" t="s">
        <v>214</v>
      </c>
      <c r="L2960" s="102" cm="1">
        <f t="array" ref="L2960">((_xlfn.XLOOKUP(B2960,'4. Material Balance Activities'!$C$478:$C$608,'4. Material Balance Activities'!$J$478:$J$608,NA,0,1)-_xlfn.XLOOKUP(B2960,'4. Material Balance Activities'!$C$478:$C$608,'4. Material Balance Activities'!$P$478:$P$608,NA,0,1))*G2960)*(1-F2960)</f>
        <v>2.8342137096774194E-4</v>
      </c>
      <c r="M2960" s="105" t="s">
        <v>214</v>
      </c>
      <c r="N2960" s="83" t="s">
        <v>214</v>
      </c>
    </row>
    <row r="2961" spans="1:14" x14ac:dyDescent="0.25">
      <c r="A2961" s="79" t="s">
        <v>406</v>
      </c>
      <c r="B2961" s="133" t="s">
        <v>327</v>
      </c>
      <c r="C2961" s="137" t="s">
        <v>428</v>
      </c>
      <c r="D2961" s="81" t="str">
        <f>IFERROR(IF(C2961="No CAS","",INDEX('DEQ Pollutant List'!$C$7:$C$611,MATCH('5. Pollutant Emissions - MB'!C2961,'DEQ Pollutant List'!$B$7:$B$611,0))),"")</f>
        <v>Isopropylbenzene (cumene)</v>
      </c>
      <c r="E2961" s="115"/>
      <c r="F2961" s="138">
        <v>0</v>
      </c>
      <c r="G2961" s="139">
        <v>1E-3</v>
      </c>
      <c r="H2961" s="104"/>
      <c r="I2961" s="102" cm="1">
        <f t="array" ref="I2961">((_xlfn.XLOOKUP(B2961,'4. Material Balance Activities'!$C$478:$C$608,'4. Material Balance Activities'!$G$478:$G$608,NA,0,1)-_xlfn.XLOOKUP(B2961,'4. Material Balance Activities'!$C$478:$C$608,'4. Material Balance Activities'!$M$478:$M$608,NA,0,1))*G2961)*(1-F2961)</f>
        <v>2.3429500000000002E-2</v>
      </c>
      <c r="J2961" s="105" t="s">
        <v>214</v>
      </c>
      <c r="K2961" s="83" t="s">
        <v>214</v>
      </c>
      <c r="L2961" s="102" cm="1">
        <f t="array" ref="L2961">((_xlfn.XLOOKUP(B2961,'4. Material Balance Activities'!$C$478:$C$608,'4. Material Balance Activities'!$J$478:$J$608,NA,0,1)-_xlfn.XLOOKUP(B2961,'4. Material Balance Activities'!$C$478:$C$608,'4. Material Balance Activities'!$P$478:$P$608,NA,0,1))*G2961)*(1-F2961)</f>
        <v>9.4473790322580642E-5</v>
      </c>
      <c r="M2961" s="105" t="s">
        <v>214</v>
      </c>
      <c r="N2961" s="83" t="s">
        <v>214</v>
      </c>
    </row>
    <row r="2962" spans="1:14" x14ac:dyDescent="0.25">
      <c r="A2962" s="79" t="s">
        <v>406</v>
      </c>
      <c r="B2962" s="133" t="s">
        <v>327</v>
      </c>
      <c r="C2962" s="137" t="s">
        <v>430</v>
      </c>
      <c r="D2962" s="81" t="str">
        <f>IFERROR(IF(C2962="No CAS","",INDEX('DEQ Pollutant List'!$C$7:$C$611,MATCH('5. Pollutant Emissions - MB'!C2962,'DEQ Pollutant List'!$B$7:$B$611,0))),"")</f>
        <v>n-Butyl alcohol</v>
      </c>
      <c r="E2962" s="115"/>
      <c r="F2962" s="138">
        <v>0</v>
      </c>
      <c r="G2962" s="139">
        <v>0.06</v>
      </c>
      <c r="H2962" s="104"/>
      <c r="I2962" s="102" cm="1">
        <f t="array" ref="I2962">((_xlfn.XLOOKUP(B2962,'4. Material Balance Activities'!$C$478:$C$608,'4. Material Balance Activities'!$G$478:$G$608,NA,0,1)-_xlfn.XLOOKUP(B2962,'4. Material Balance Activities'!$C$478:$C$608,'4. Material Balance Activities'!$M$478:$M$608,NA,0,1))*G2962)*(1-F2962)</f>
        <v>1.40577</v>
      </c>
      <c r="J2962" s="105" t="s">
        <v>214</v>
      </c>
      <c r="K2962" s="83" t="s">
        <v>214</v>
      </c>
      <c r="L2962" s="102" cm="1">
        <f t="array" ref="L2962">((_xlfn.XLOOKUP(B2962,'4. Material Balance Activities'!$C$478:$C$608,'4. Material Balance Activities'!$J$478:$J$608,NA,0,1)-_xlfn.XLOOKUP(B2962,'4. Material Balance Activities'!$C$478:$C$608,'4. Material Balance Activities'!$P$478:$P$608,NA,0,1))*G2962)*(1-F2962)</f>
        <v>5.6684274193548384E-3</v>
      </c>
      <c r="M2962" s="105" t="s">
        <v>214</v>
      </c>
      <c r="N2962" s="83" t="s">
        <v>214</v>
      </c>
    </row>
    <row r="2963" spans="1:14" x14ac:dyDescent="0.25">
      <c r="A2963" s="79" t="s">
        <v>406</v>
      </c>
      <c r="B2963" s="133" t="s">
        <v>327</v>
      </c>
      <c r="C2963" s="137" t="s">
        <v>432</v>
      </c>
      <c r="D2963" s="81" t="str">
        <f>IFERROR(IF(C2963="No CAS","",INDEX('DEQ Pollutant List'!$C$7:$C$611,MATCH('5. Pollutant Emissions - MB'!C2963,'DEQ Pollutant List'!$B$7:$B$611,0))),"")</f>
        <v>Propylene glycol monomethyl ether acetate</v>
      </c>
      <c r="E2963" s="115"/>
      <c r="F2963" s="138">
        <v>0</v>
      </c>
      <c r="G2963" s="139">
        <v>0.01</v>
      </c>
      <c r="H2963" s="104"/>
      <c r="I2963" s="102" cm="1">
        <f t="array" ref="I2963">((_xlfn.XLOOKUP(B2963,'4. Material Balance Activities'!$C$478:$C$608,'4. Material Balance Activities'!$G$478:$G$608,NA,0,1)-_xlfn.XLOOKUP(B2963,'4. Material Balance Activities'!$C$478:$C$608,'4. Material Balance Activities'!$M$478:$M$608,NA,0,1))*G2963)*(1-F2963)</f>
        <v>0.234295</v>
      </c>
      <c r="J2963" s="105" t="s">
        <v>214</v>
      </c>
      <c r="K2963" s="83" t="s">
        <v>214</v>
      </c>
      <c r="L2963" s="102" cm="1">
        <f t="array" ref="L2963">((_xlfn.XLOOKUP(B2963,'4. Material Balance Activities'!$C$478:$C$608,'4. Material Balance Activities'!$J$478:$J$608,NA,0,1)-_xlfn.XLOOKUP(B2963,'4. Material Balance Activities'!$C$478:$C$608,'4. Material Balance Activities'!$P$478:$P$608,NA,0,1))*G2963)*(1-F2963)</f>
        <v>9.447379032258065E-4</v>
      </c>
      <c r="M2963" s="105" t="s">
        <v>214</v>
      </c>
      <c r="N2963" s="83" t="s">
        <v>214</v>
      </c>
    </row>
    <row r="2964" spans="1:14" x14ac:dyDescent="0.25">
      <c r="A2964" s="79" t="s">
        <v>406</v>
      </c>
      <c r="B2964" s="133" t="s">
        <v>328</v>
      </c>
      <c r="C2964" s="137" t="s">
        <v>191</v>
      </c>
      <c r="D2964" s="81" t="str">
        <f>IFERROR(IF(C2964="No CAS","",INDEX('DEQ Pollutant List'!$C$7:$C$611,MATCH('5. Pollutant Emissions - MB'!C2964,'DEQ Pollutant List'!$B$7:$B$611,0))),"")</f>
        <v>Xylene (mixture), including m-xylene, o-xylene, p-xylene</v>
      </c>
      <c r="E2964" s="115"/>
      <c r="F2964" s="138">
        <v>0</v>
      </c>
      <c r="G2964" s="139">
        <v>0.01</v>
      </c>
      <c r="H2964" s="104"/>
      <c r="I2964" s="102" cm="1">
        <f t="array" ref="I2964">((_xlfn.XLOOKUP(B2964,'4. Material Balance Activities'!$C$478:$C$608,'4. Material Balance Activities'!$G$478:$G$608,NA,0,1)-_xlfn.XLOOKUP(B2964,'4. Material Balance Activities'!$C$478:$C$608,'4. Material Balance Activities'!$M$478:$M$608,NA,0,1))*G2964)*(1-F2964)</f>
        <v>0.12502000000000002</v>
      </c>
      <c r="J2964" s="105" t="s">
        <v>214</v>
      </c>
      <c r="K2964" s="83" t="s">
        <v>214</v>
      </c>
      <c r="L2964" s="102" cm="1">
        <f t="array" ref="L2964">((_xlfn.XLOOKUP(B2964,'4. Material Balance Activities'!$C$478:$C$608,'4. Material Balance Activities'!$J$478:$J$608,NA,0,1)-_xlfn.XLOOKUP(B2964,'4. Material Balance Activities'!$C$478:$C$608,'4. Material Balance Activities'!$P$478:$P$608,NA,0,1))*G2964)*(1-F2964)</f>
        <v>5.0411290322580646E-4</v>
      </c>
      <c r="M2964" s="105" t="s">
        <v>214</v>
      </c>
      <c r="N2964" s="83" t="s">
        <v>214</v>
      </c>
    </row>
    <row r="2965" spans="1:14" x14ac:dyDescent="0.25">
      <c r="A2965" s="79" t="s">
        <v>406</v>
      </c>
      <c r="B2965" s="133" t="s">
        <v>328</v>
      </c>
      <c r="C2965" s="137" t="s">
        <v>156</v>
      </c>
      <c r="D2965" s="81" t="str">
        <f>IFERROR(IF(C2965="No CAS","",INDEX('DEQ Pollutant List'!$C$7:$C$611,MATCH('5. Pollutant Emissions - MB'!C2965,'DEQ Pollutant List'!$B$7:$B$611,0))),"")</f>
        <v>Formaldehyde</v>
      </c>
      <c r="E2965" s="115"/>
      <c r="F2965" s="138">
        <v>0</v>
      </c>
      <c r="G2965" s="139">
        <v>1E-3</v>
      </c>
      <c r="H2965" s="104"/>
      <c r="I2965" s="102" cm="1">
        <f t="array" ref="I2965">((_xlfn.XLOOKUP(B2965,'4. Material Balance Activities'!$C$478:$C$608,'4. Material Balance Activities'!$G$478:$G$608,NA,0,1)-_xlfn.XLOOKUP(B2965,'4. Material Balance Activities'!$C$478:$C$608,'4. Material Balance Activities'!$M$478:$M$608,NA,0,1))*G2965)*(1-F2965)</f>
        <v>1.2502000000000001E-2</v>
      </c>
      <c r="J2965" s="105" t="s">
        <v>214</v>
      </c>
      <c r="K2965" s="83" t="s">
        <v>214</v>
      </c>
      <c r="L2965" s="102" cm="1">
        <f t="array" ref="L2965">((_xlfn.XLOOKUP(B2965,'4. Material Balance Activities'!$C$478:$C$608,'4. Material Balance Activities'!$J$478:$J$608,NA,0,1)-_xlfn.XLOOKUP(B2965,'4. Material Balance Activities'!$C$478:$C$608,'4. Material Balance Activities'!$P$478:$P$608,NA,0,1))*G2965)*(1-F2965)</f>
        <v>5.0411290322580649E-5</v>
      </c>
      <c r="M2965" s="105" t="s">
        <v>214</v>
      </c>
      <c r="N2965" s="83" t="s">
        <v>214</v>
      </c>
    </row>
    <row r="2966" spans="1:14" x14ac:dyDescent="0.25">
      <c r="A2966" s="79" t="s">
        <v>406</v>
      </c>
      <c r="B2966" s="133" t="s">
        <v>328</v>
      </c>
      <c r="C2966" s="137" t="s">
        <v>431</v>
      </c>
      <c r="D2966" s="81" t="str">
        <f>IFERROR(IF(C2966="No CAS","",INDEX('DEQ Pollutant List'!$C$7:$C$611,MATCH('5. Pollutant Emissions - MB'!C2966,'DEQ Pollutant List'!$B$7:$B$611,0))),"")</f>
        <v>1,2,4-Trimethylbenzene</v>
      </c>
      <c r="E2966" s="115"/>
      <c r="F2966" s="138">
        <v>0</v>
      </c>
      <c r="G2966" s="139">
        <v>0.01</v>
      </c>
      <c r="H2966" s="104"/>
      <c r="I2966" s="102" cm="1">
        <f t="array" ref="I2966">((_xlfn.XLOOKUP(B2966,'4. Material Balance Activities'!$C$478:$C$608,'4. Material Balance Activities'!$G$478:$G$608,NA,0,1)-_xlfn.XLOOKUP(B2966,'4. Material Balance Activities'!$C$478:$C$608,'4. Material Balance Activities'!$M$478:$M$608,NA,0,1))*G2966)*(1-F2966)</f>
        <v>0.12502000000000002</v>
      </c>
      <c r="J2966" s="105" t="s">
        <v>214</v>
      </c>
      <c r="K2966" s="83" t="s">
        <v>214</v>
      </c>
      <c r="L2966" s="102" cm="1">
        <f t="array" ref="L2966">((_xlfn.XLOOKUP(B2966,'4. Material Balance Activities'!$C$478:$C$608,'4. Material Balance Activities'!$J$478:$J$608,NA,0,1)-_xlfn.XLOOKUP(B2966,'4. Material Balance Activities'!$C$478:$C$608,'4. Material Balance Activities'!$P$478:$P$608,NA,0,1))*G2966)*(1-F2966)</f>
        <v>5.0411290322580646E-4</v>
      </c>
      <c r="M2966" s="105" t="s">
        <v>214</v>
      </c>
      <c r="N2966" s="83" t="s">
        <v>214</v>
      </c>
    </row>
    <row r="2967" spans="1:14" x14ac:dyDescent="0.25">
      <c r="A2967" s="79" t="s">
        <v>406</v>
      </c>
      <c r="B2967" s="133" t="s">
        <v>328</v>
      </c>
      <c r="C2967" s="137" t="s">
        <v>437</v>
      </c>
      <c r="D2967" s="81" t="str">
        <f>IFERROR(IF(C2967="No CAS","",INDEX('DEQ Pollutant List'!$C$7:$C$611,MATCH('5. Pollutant Emissions - MB'!C2967,'DEQ Pollutant List'!$B$7:$B$611,0))),"")</f>
        <v>1,3,5-Trimethylbenzene</v>
      </c>
      <c r="E2967" s="115"/>
      <c r="F2967" s="138">
        <v>0</v>
      </c>
      <c r="G2967" s="139">
        <v>0.01</v>
      </c>
      <c r="H2967" s="104"/>
      <c r="I2967" s="102" cm="1">
        <f t="array" ref="I2967">((_xlfn.XLOOKUP(B2967,'4. Material Balance Activities'!$C$478:$C$608,'4. Material Balance Activities'!$G$478:$G$608,NA,0,1)-_xlfn.XLOOKUP(B2967,'4. Material Balance Activities'!$C$478:$C$608,'4. Material Balance Activities'!$M$478:$M$608,NA,0,1))*G2967)*(1-F2967)</f>
        <v>0.12502000000000002</v>
      </c>
      <c r="J2967" s="105" t="s">
        <v>214</v>
      </c>
      <c r="K2967" s="83" t="s">
        <v>214</v>
      </c>
      <c r="L2967" s="102" cm="1">
        <f t="array" ref="L2967">((_xlfn.XLOOKUP(B2967,'4. Material Balance Activities'!$C$478:$C$608,'4. Material Balance Activities'!$J$478:$J$608,NA,0,1)-_xlfn.XLOOKUP(B2967,'4. Material Balance Activities'!$C$478:$C$608,'4. Material Balance Activities'!$P$478:$P$608,NA,0,1))*G2967)*(1-F2967)</f>
        <v>5.0411290322580646E-4</v>
      </c>
      <c r="M2967" s="105" t="s">
        <v>214</v>
      </c>
      <c r="N2967" s="83" t="s">
        <v>214</v>
      </c>
    </row>
    <row r="2968" spans="1:14" x14ac:dyDescent="0.25">
      <c r="A2968" s="79" t="s">
        <v>406</v>
      </c>
      <c r="B2968" s="133" t="s">
        <v>328</v>
      </c>
      <c r="C2968" s="137" t="s">
        <v>181</v>
      </c>
      <c r="D2968" s="81" t="str">
        <f>IFERROR(IF(C2968="No CAS","",INDEX('DEQ Pollutant List'!$C$7:$C$611,MATCH('5. Pollutant Emissions - MB'!C2968,'DEQ Pollutant List'!$B$7:$B$611,0))),"")</f>
        <v>Ethyl benzene</v>
      </c>
      <c r="E2968" s="115"/>
      <c r="F2968" s="138">
        <v>0</v>
      </c>
      <c r="G2968" s="139">
        <v>1E-3</v>
      </c>
      <c r="H2968" s="104"/>
      <c r="I2968" s="102" cm="1">
        <f t="array" ref="I2968">((_xlfn.XLOOKUP(B2968,'4. Material Balance Activities'!$C$478:$C$608,'4. Material Balance Activities'!$G$478:$G$608,NA,0,1)-_xlfn.XLOOKUP(B2968,'4. Material Balance Activities'!$C$478:$C$608,'4. Material Balance Activities'!$M$478:$M$608,NA,0,1))*G2968)*(1-F2968)</f>
        <v>1.2502000000000001E-2</v>
      </c>
      <c r="J2968" s="105" t="s">
        <v>214</v>
      </c>
      <c r="K2968" s="83" t="s">
        <v>214</v>
      </c>
      <c r="L2968" s="102" cm="1">
        <f t="array" ref="L2968">((_xlfn.XLOOKUP(B2968,'4. Material Balance Activities'!$C$478:$C$608,'4. Material Balance Activities'!$J$478:$J$608,NA,0,1)-_xlfn.XLOOKUP(B2968,'4. Material Balance Activities'!$C$478:$C$608,'4. Material Balance Activities'!$P$478:$P$608,NA,0,1))*G2968)*(1-F2968)</f>
        <v>5.0411290322580649E-5</v>
      </c>
      <c r="M2968" s="105" t="s">
        <v>214</v>
      </c>
      <c r="N2968" s="83" t="s">
        <v>214</v>
      </c>
    </row>
    <row r="2969" spans="1:14" x14ac:dyDescent="0.25">
      <c r="A2969" s="79" t="s">
        <v>406</v>
      </c>
      <c r="B2969" s="133" t="s">
        <v>328</v>
      </c>
      <c r="C2969" s="137" t="s">
        <v>428</v>
      </c>
      <c r="D2969" s="81" t="str">
        <f>IFERROR(IF(C2969="No CAS","",INDEX('DEQ Pollutant List'!$C$7:$C$611,MATCH('5. Pollutant Emissions - MB'!C2969,'DEQ Pollutant List'!$B$7:$B$611,0))),"")</f>
        <v>Isopropylbenzene (cumene)</v>
      </c>
      <c r="E2969" s="115"/>
      <c r="F2969" s="138">
        <v>0</v>
      </c>
      <c r="G2969" s="139">
        <v>2E-3</v>
      </c>
      <c r="H2969" s="104"/>
      <c r="I2969" s="102" cm="1">
        <f t="array" ref="I2969">((_xlfn.XLOOKUP(B2969,'4. Material Balance Activities'!$C$478:$C$608,'4. Material Balance Activities'!$G$478:$G$608,NA,0,1)-_xlfn.XLOOKUP(B2969,'4. Material Balance Activities'!$C$478:$C$608,'4. Material Balance Activities'!$M$478:$M$608,NA,0,1))*G2969)*(1-F2969)</f>
        <v>2.5004000000000002E-2</v>
      </c>
      <c r="J2969" s="105" t="s">
        <v>214</v>
      </c>
      <c r="K2969" s="83" t="s">
        <v>214</v>
      </c>
      <c r="L2969" s="102" cm="1">
        <f t="array" ref="L2969">((_xlfn.XLOOKUP(B2969,'4. Material Balance Activities'!$C$478:$C$608,'4. Material Balance Activities'!$J$478:$J$608,NA,0,1)-_xlfn.XLOOKUP(B2969,'4. Material Balance Activities'!$C$478:$C$608,'4. Material Balance Activities'!$P$478:$P$608,NA,0,1))*G2969)*(1-F2969)</f>
        <v>1.008225806451613E-4</v>
      </c>
      <c r="M2969" s="105" t="s">
        <v>214</v>
      </c>
      <c r="N2969" s="83" t="s">
        <v>214</v>
      </c>
    </row>
    <row r="2970" spans="1:14" x14ac:dyDescent="0.25">
      <c r="A2970" s="79" t="s">
        <v>406</v>
      </c>
      <c r="B2970" s="133" t="s">
        <v>328</v>
      </c>
      <c r="C2970" s="137" t="s">
        <v>430</v>
      </c>
      <c r="D2970" s="81" t="str">
        <f>IFERROR(IF(C2970="No CAS","",INDEX('DEQ Pollutant List'!$C$7:$C$611,MATCH('5. Pollutant Emissions - MB'!C2970,'DEQ Pollutant List'!$B$7:$B$611,0))),"")</f>
        <v>n-Butyl alcohol</v>
      </c>
      <c r="E2970" s="115"/>
      <c r="F2970" s="138">
        <v>0</v>
      </c>
      <c r="G2970" s="139">
        <v>7.0000000000000007E-2</v>
      </c>
      <c r="H2970" s="104"/>
      <c r="I2970" s="102" cm="1">
        <f t="array" ref="I2970">((_xlfn.XLOOKUP(B2970,'4. Material Balance Activities'!$C$478:$C$608,'4. Material Balance Activities'!$G$478:$G$608,NA,0,1)-_xlfn.XLOOKUP(B2970,'4. Material Balance Activities'!$C$478:$C$608,'4. Material Balance Activities'!$M$478:$M$608,NA,0,1))*G2970)*(1-F2970)</f>
        <v>0.87514000000000014</v>
      </c>
      <c r="J2970" s="105" t="s">
        <v>214</v>
      </c>
      <c r="K2970" s="83" t="s">
        <v>214</v>
      </c>
      <c r="L2970" s="102" cm="1">
        <f t="array" ref="L2970">((_xlfn.XLOOKUP(B2970,'4. Material Balance Activities'!$C$478:$C$608,'4. Material Balance Activities'!$J$478:$J$608,NA,0,1)-_xlfn.XLOOKUP(B2970,'4. Material Balance Activities'!$C$478:$C$608,'4. Material Balance Activities'!$P$478:$P$608,NA,0,1))*G2970)*(1-F2970)</f>
        <v>3.5287903225806458E-3</v>
      </c>
      <c r="M2970" s="105" t="s">
        <v>214</v>
      </c>
      <c r="N2970" s="83" t="s">
        <v>214</v>
      </c>
    </row>
    <row r="2971" spans="1:14" x14ac:dyDescent="0.25">
      <c r="A2971" s="79" t="s">
        <v>406</v>
      </c>
      <c r="B2971" s="133" t="s">
        <v>328</v>
      </c>
      <c r="C2971" s="137" t="s">
        <v>432</v>
      </c>
      <c r="D2971" s="81" t="str">
        <f>IFERROR(IF(C2971="No CAS","",INDEX('DEQ Pollutant List'!$C$7:$C$611,MATCH('5. Pollutant Emissions - MB'!C2971,'DEQ Pollutant List'!$B$7:$B$611,0))),"")</f>
        <v>Propylene glycol monomethyl ether acetate</v>
      </c>
      <c r="E2971" s="115"/>
      <c r="F2971" s="138">
        <v>0</v>
      </c>
      <c r="G2971" s="139">
        <v>0.02</v>
      </c>
      <c r="H2971" s="104"/>
      <c r="I2971" s="102" cm="1">
        <f t="array" ref="I2971">((_xlfn.XLOOKUP(B2971,'4. Material Balance Activities'!$C$478:$C$608,'4. Material Balance Activities'!$G$478:$G$608,NA,0,1)-_xlfn.XLOOKUP(B2971,'4. Material Balance Activities'!$C$478:$C$608,'4. Material Balance Activities'!$M$478:$M$608,NA,0,1))*G2971)*(1-F2971)</f>
        <v>0.25004000000000004</v>
      </c>
      <c r="J2971" s="105" t="s">
        <v>214</v>
      </c>
      <c r="K2971" s="83" t="s">
        <v>214</v>
      </c>
      <c r="L2971" s="102" cm="1">
        <f t="array" ref="L2971">((_xlfn.XLOOKUP(B2971,'4. Material Balance Activities'!$C$478:$C$608,'4. Material Balance Activities'!$J$478:$J$608,NA,0,1)-_xlfn.XLOOKUP(B2971,'4. Material Balance Activities'!$C$478:$C$608,'4. Material Balance Activities'!$P$478:$P$608,NA,0,1))*G2971)*(1-F2971)</f>
        <v>1.0082258064516129E-3</v>
      </c>
      <c r="M2971" s="105" t="s">
        <v>214</v>
      </c>
      <c r="N2971" s="83" t="s">
        <v>214</v>
      </c>
    </row>
    <row r="2972" spans="1:14" x14ac:dyDescent="0.25">
      <c r="A2972" s="79" t="s">
        <v>406</v>
      </c>
      <c r="B2972" s="133" t="s">
        <v>328</v>
      </c>
      <c r="C2972" s="137" t="s">
        <v>436</v>
      </c>
      <c r="D2972" s="81" t="str">
        <f>IFERROR(IF(C2972="No CAS","",INDEX('DEQ Pollutant List'!$C$7:$C$611,MATCH('5. Pollutant Emissions - MB'!C2972,'DEQ Pollutant List'!$B$7:$B$611,0))),"")</f>
        <v>1,2,3-Trimethylbenzene</v>
      </c>
      <c r="E2972" s="115"/>
      <c r="F2972" s="138">
        <v>0</v>
      </c>
      <c r="G2972" s="139">
        <v>0.01</v>
      </c>
      <c r="H2972" s="104"/>
      <c r="I2972" s="102" cm="1">
        <f t="array" ref="I2972">((_xlfn.XLOOKUP(B2972,'4. Material Balance Activities'!$C$478:$C$608,'4. Material Balance Activities'!$G$478:$G$608,NA,0,1)-_xlfn.XLOOKUP(B2972,'4. Material Balance Activities'!$C$478:$C$608,'4. Material Balance Activities'!$M$478:$M$608,NA,0,1))*G2972)*(1-F2972)</f>
        <v>0.12502000000000002</v>
      </c>
      <c r="J2972" s="105" t="s">
        <v>214</v>
      </c>
      <c r="K2972" s="83" t="s">
        <v>214</v>
      </c>
      <c r="L2972" s="102" cm="1">
        <f t="array" ref="L2972">((_xlfn.XLOOKUP(B2972,'4. Material Balance Activities'!$C$478:$C$608,'4. Material Balance Activities'!$J$478:$J$608,NA,0,1)-_xlfn.XLOOKUP(B2972,'4. Material Balance Activities'!$C$478:$C$608,'4. Material Balance Activities'!$P$478:$P$608,NA,0,1))*G2972)*(1-F2972)</f>
        <v>5.0411290322580646E-4</v>
      </c>
      <c r="M2972" s="105" t="s">
        <v>214</v>
      </c>
      <c r="N2972" s="83" t="s">
        <v>214</v>
      </c>
    </row>
    <row r="2973" spans="1:14" x14ac:dyDescent="0.25">
      <c r="A2973" s="79" t="s">
        <v>406</v>
      </c>
      <c r="B2973" s="133" t="s">
        <v>329</v>
      </c>
      <c r="C2973" s="137" t="s">
        <v>181</v>
      </c>
      <c r="D2973" s="81" t="str">
        <f>IFERROR(IF(C2973="No CAS","",INDEX('DEQ Pollutant List'!$C$7:$C$611,MATCH('5. Pollutant Emissions - MB'!C2973,'DEQ Pollutant List'!$B$7:$B$611,0))),"")</f>
        <v>Ethyl benzene</v>
      </c>
      <c r="E2973" s="115"/>
      <c r="F2973" s="138">
        <v>0</v>
      </c>
      <c r="G2973" s="139">
        <v>1E-3</v>
      </c>
      <c r="H2973" s="104"/>
      <c r="I2973" s="102" cm="1">
        <f t="array" ref="I2973">((_xlfn.XLOOKUP(B2973,'4. Material Balance Activities'!$C$478:$C$608,'4. Material Balance Activities'!$G$478:$G$608,NA,0,1)-_xlfn.XLOOKUP(B2973,'4. Material Balance Activities'!$C$478:$C$608,'4. Material Balance Activities'!$M$478:$M$608,NA,0,1))*G2973)*(1-F2973)</f>
        <v>4.7575000000000004E-3</v>
      </c>
      <c r="J2973" s="105" t="s">
        <v>214</v>
      </c>
      <c r="K2973" s="83" t="s">
        <v>214</v>
      </c>
      <c r="L2973" s="102" cm="1">
        <f t="array" ref="L2973">((_xlfn.XLOOKUP(B2973,'4. Material Balance Activities'!$C$478:$C$608,'4. Material Balance Activities'!$J$478:$J$608,NA,0,1)-_xlfn.XLOOKUP(B2973,'4. Material Balance Activities'!$C$478:$C$608,'4. Material Balance Activities'!$P$478:$P$608,NA,0,1))*G2973)*(1-F2973)</f>
        <v>1.9183467741935484E-5</v>
      </c>
      <c r="M2973" s="105" t="s">
        <v>214</v>
      </c>
      <c r="N2973" s="83" t="s">
        <v>214</v>
      </c>
    </row>
    <row r="2974" spans="1:14" x14ac:dyDescent="0.25">
      <c r="A2974" s="79" t="s">
        <v>406</v>
      </c>
      <c r="B2974" s="133" t="s">
        <v>329</v>
      </c>
      <c r="C2974" s="137" t="s">
        <v>428</v>
      </c>
      <c r="D2974" s="81" t="str">
        <f>IFERROR(IF(C2974="No CAS","",INDEX('DEQ Pollutant List'!$C$7:$C$611,MATCH('5. Pollutant Emissions - MB'!C2974,'DEQ Pollutant List'!$B$7:$B$611,0))),"")</f>
        <v>Isopropylbenzene (cumene)</v>
      </c>
      <c r="E2974" s="115"/>
      <c r="F2974" s="138">
        <v>0</v>
      </c>
      <c r="G2974" s="139">
        <v>2E-3</v>
      </c>
      <c r="H2974" s="104"/>
      <c r="I2974" s="102" cm="1">
        <f t="array" ref="I2974">((_xlfn.XLOOKUP(B2974,'4. Material Balance Activities'!$C$478:$C$608,'4. Material Balance Activities'!$G$478:$G$608,NA,0,1)-_xlfn.XLOOKUP(B2974,'4. Material Balance Activities'!$C$478:$C$608,'4. Material Balance Activities'!$M$478:$M$608,NA,0,1))*G2974)*(1-F2974)</f>
        <v>9.5150000000000009E-3</v>
      </c>
      <c r="J2974" s="105" t="s">
        <v>214</v>
      </c>
      <c r="K2974" s="83" t="s">
        <v>214</v>
      </c>
      <c r="L2974" s="102" cm="1">
        <f t="array" ref="L2974">((_xlfn.XLOOKUP(B2974,'4. Material Balance Activities'!$C$478:$C$608,'4. Material Balance Activities'!$J$478:$J$608,NA,0,1)-_xlfn.XLOOKUP(B2974,'4. Material Balance Activities'!$C$478:$C$608,'4. Material Balance Activities'!$P$478:$P$608,NA,0,1))*G2974)*(1-F2974)</f>
        <v>3.8366935483870969E-5</v>
      </c>
      <c r="M2974" s="105" t="s">
        <v>214</v>
      </c>
      <c r="N2974" s="83" t="s">
        <v>214</v>
      </c>
    </row>
    <row r="2975" spans="1:14" x14ac:dyDescent="0.25">
      <c r="A2975" s="79" t="s">
        <v>406</v>
      </c>
      <c r="B2975" s="133" t="s">
        <v>329</v>
      </c>
      <c r="C2975" s="137" t="s">
        <v>430</v>
      </c>
      <c r="D2975" s="81" t="str">
        <f>IFERROR(IF(C2975="No CAS","",INDEX('DEQ Pollutant List'!$C$7:$C$611,MATCH('5. Pollutant Emissions - MB'!C2975,'DEQ Pollutant List'!$B$7:$B$611,0))),"")</f>
        <v>n-Butyl alcohol</v>
      </c>
      <c r="E2975" s="115"/>
      <c r="F2975" s="138">
        <v>0</v>
      </c>
      <c r="G2975" s="139">
        <v>7.0000000000000007E-2</v>
      </c>
      <c r="H2975" s="104"/>
      <c r="I2975" s="102" cm="1">
        <f t="array" ref="I2975">((_xlfn.XLOOKUP(B2975,'4. Material Balance Activities'!$C$478:$C$608,'4. Material Balance Activities'!$G$478:$G$608,NA,0,1)-_xlfn.XLOOKUP(B2975,'4. Material Balance Activities'!$C$478:$C$608,'4. Material Balance Activities'!$M$478:$M$608,NA,0,1))*G2975)*(1-F2975)</f>
        <v>0.33302500000000007</v>
      </c>
      <c r="J2975" s="105" t="s">
        <v>214</v>
      </c>
      <c r="K2975" s="83" t="s">
        <v>214</v>
      </c>
      <c r="L2975" s="102" cm="1">
        <f t="array" ref="L2975">((_xlfn.XLOOKUP(B2975,'4. Material Balance Activities'!$C$478:$C$608,'4. Material Balance Activities'!$J$478:$J$608,NA,0,1)-_xlfn.XLOOKUP(B2975,'4. Material Balance Activities'!$C$478:$C$608,'4. Material Balance Activities'!$P$478:$P$608,NA,0,1))*G2975)*(1-F2975)</f>
        <v>1.3428427419354841E-3</v>
      </c>
      <c r="M2975" s="105" t="s">
        <v>214</v>
      </c>
      <c r="N2975" s="83" t="s">
        <v>214</v>
      </c>
    </row>
    <row r="2976" spans="1:14" x14ac:dyDescent="0.25">
      <c r="A2976" s="79" t="s">
        <v>406</v>
      </c>
      <c r="B2976" s="133" t="s">
        <v>329</v>
      </c>
      <c r="C2976" s="137" t="s">
        <v>432</v>
      </c>
      <c r="D2976" s="81" t="str">
        <f>IFERROR(IF(C2976="No CAS","",INDEX('DEQ Pollutant List'!$C$7:$C$611,MATCH('5. Pollutant Emissions - MB'!C2976,'DEQ Pollutant List'!$B$7:$B$611,0))),"")</f>
        <v>Propylene glycol monomethyl ether acetate</v>
      </c>
      <c r="E2976" s="115"/>
      <c r="F2976" s="138">
        <v>0</v>
      </c>
      <c r="G2976" s="139">
        <v>0.02</v>
      </c>
      <c r="H2976" s="104"/>
      <c r="I2976" s="102" cm="1">
        <f t="array" ref="I2976">((_xlfn.XLOOKUP(B2976,'4. Material Balance Activities'!$C$478:$C$608,'4. Material Balance Activities'!$G$478:$G$608,NA,0,1)-_xlfn.XLOOKUP(B2976,'4. Material Balance Activities'!$C$478:$C$608,'4. Material Balance Activities'!$M$478:$M$608,NA,0,1))*G2976)*(1-F2976)</f>
        <v>9.5150000000000012E-2</v>
      </c>
      <c r="J2976" s="105" t="s">
        <v>214</v>
      </c>
      <c r="K2976" s="83" t="s">
        <v>214</v>
      </c>
      <c r="L2976" s="102" cm="1">
        <f t="array" ref="L2976">((_xlfn.XLOOKUP(B2976,'4. Material Balance Activities'!$C$478:$C$608,'4. Material Balance Activities'!$J$478:$J$608,NA,0,1)-_xlfn.XLOOKUP(B2976,'4. Material Balance Activities'!$C$478:$C$608,'4. Material Balance Activities'!$P$478:$P$608,NA,0,1))*G2976)*(1-F2976)</f>
        <v>3.8366935483870969E-4</v>
      </c>
      <c r="M2976" s="105" t="s">
        <v>214</v>
      </c>
      <c r="N2976" s="83" t="s">
        <v>214</v>
      </c>
    </row>
    <row r="2977" spans="1:14" x14ac:dyDescent="0.25">
      <c r="A2977" s="79" t="s">
        <v>406</v>
      </c>
      <c r="B2977" s="133" t="s">
        <v>329</v>
      </c>
      <c r="C2977" s="137" t="s">
        <v>436</v>
      </c>
      <c r="D2977" s="81" t="str">
        <f>IFERROR(IF(C2977="No CAS","",INDEX('DEQ Pollutant List'!$C$7:$C$611,MATCH('5. Pollutant Emissions - MB'!C2977,'DEQ Pollutant List'!$B$7:$B$611,0))),"")</f>
        <v>1,2,3-Trimethylbenzene</v>
      </c>
      <c r="E2977" s="115"/>
      <c r="F2977" s="138">
        <v>0</v>
      </c>
      <c r="G2977" s="139">
        <v>0.01</v>
      </c>
      <c r="H2977" s="104"/>
      <c r="I2977" s="102" cm="1">
        <f t="array" ref="I2977">((_xlfn.XLOOKUP(B2977,'4. Material Balance Activities'!$C$478:$C$608,'4. Material Balance Activities'!$G$478:$G$608,NA,0,1)-_xlfn.XLOOKUP(B2977,'4. Material Balance Activities'!$C$478:$C$608,'4. Material Balance Activities'!$M$478:$M$608,NA,0,1))*G2977)*(1-F2977)</f>
        <v>4.7575000000000006E-2</v>
      </c>
      <c r="J2977" s="105" t="s">
        <v>214</v>
      </c>
      <c r="K2977" s="83" t="s">
        <v>214</v>
      </c>
      <c r="L2977" s="102" cm="1">
        <f t="array" ref="L2977">((_xlfn.XLOOKUP(B2977,'4. Material Balance Activities'!$C$478:$C$608,'4. Material Balance Activities'!$J$478:$J$608,NA,0,1)-_xlfn.XLOOKUP(B2977,'4. Material Balance Activities'!$C$478:$C$608,'4. Material Balance Activities'!$P$478:$P$608,NA,0,1))*G2977)*(1-F2977)</f>
        <v>1.9183467741935484E-4</v>
      </c>
      <c r="M2977" s="105" t="s">
        <v>214</v>
      </c>
      <c r="N2977" s="83" t="s">
        <v>214</v>
      </c>
    </row>
    <row r="2978" spans="1:14" x14ac:dyDescent="0.25">
      <c r="A2978" s="79" t="s">
        <v>406</v>
      </c>
      <c r="B2978" s="133" t="s">
        <v>330</v>
      </c>
      <c r="C2978" s="137" t="s">
        <v>191</v>
      </c>
      <c r="D2978" s="81" t="str">
        <f>IFERROR(IF(C2978="No CAS","",INDEX('DEQ Pollutant List'!$C$7:$C$611,MATCH('5. Pollutant Emissions - MB'!C2978,'DEQ Pollutant List'!$B$7:$B$611,0))),"")</f>
        <v>Xylene (mixture), including m-xylene, o-xylene, p-xylene</v>
      </c>
      <c r="E2978" s="115"/>
      <c r="F2978" s="138">
        <v>0</v>
      </c>
      <c r="G2978" s="139">
        <v>0.01</v>
      </c>
      <c r="H2978" s="104"/>
      <c r="I2978" s="102" cm="1">
        <f t="array" ref="I2978">((_xlfn.XLOOKUP(B2978,'4. Material Balance Activities'!$C$478:$C$608,'4. Material Balance Activities'!$G$478:$G$608,NA,0,1)-_xlfn.XLOOKUP(B2978,'4. Material Balance Activities'!$C$478:$C$608,'4. Material Balance Activities'!$M$478:$M$608,NA,0,1))*G2978)*(1-F2978)</f>
        <v>4.5765E-2</v>
      </c>
      <c r="J2978" s="105" t="s">
        <v>214</v>
      </c>
      <c r="K2978" s="83" t="s">
        <v>214</v>
      </c>
      <c r="L2978" s="102" cm="1">
        <f t="array" ref="L2978">((_xlfn.XLOOKUP(B2978,'4. Material Balance Activities'!$C$478:$C$608,'4. Material Balance Activities'!$J$478:$J$608,NA,0,1)-_xlfn.XLOOKUP(B2978,'4. Material Balance Activities'!$C$478:$C$608,'4. Material Balance Activities'!$P$478:$P$608,NA,0,1))*G2978)*(1-F2978)</f>
        <v>1.8453629032258068E-4</v>
      </c>
      <c r="M2978" s="105" t="s">
        <v>214</v>
      </c>
      <c r="N2978" s="83" t="s">
        <v>214</v>
      </c>
    </row>
    <row r="2979" spans="1:14" x14ac:dyDescent="0.25">
      <c r="A2979" s="79" t="s">
        <v>406</v>
      </c>
      <c r="B2979" s="133" t="s">
        <v>330</v>
      </c>
      <c r="C2979" s="137" t="s">
        <v>156</v>
      </c>
      <c r="D2979" s="81" t="str">
        <f>IFERROR(IF(C2979="No CAS","",INDEX('DEQ Pollutant List'!$C$7:$C$611,MATCH('5. Pollutant Emissions - MB'!C2979,'DEQ Pollutant List'!$B$7:$B$611,0))),"")</f>
        <v>Formaldehyde</v>
      </c>
      <c r="E2979" s="115"/>
      <c r="F2979" s="138">
        <v>0</v>
      </c>
      <c r="G2979" s="139">
        <v>1E-3</v>
      </c>
      <c r="H2979" s="104"/>
      <c r="I2979" s="102" cm="1">
        <f t="array" ref="I2979">((_xlfn.XLOOKUP(B2979,'4. Material Balance Activities'!$C$478:$C$608,'4. Material Balance Activities'!$G$478:$G$608,NA,0,1)-_xlfn.XLOOKUP(B2979,'4. Material Balance Activities'!$C$478:$C$608,'4. Material Balance Activities'!$M$478:$M$608,NA,0,1))*G2979)*(1-F2979)</f>
        <v>4.5765000000000007E-3</v>
      </c>
      <c r="J2979" s="105" t="s">
        <v>214</v>
      </c>
      <c r="K2979" s="83" t="s">
        <v>214</v>
      </c>
      <c r="L2979" s="102" cm="1">
        <f t="array" ref="L2979">((_xlfn.XLOOKUP(B2979,'4. Material Balance Activities'!$C$478:$C$608,'4. Material Balance Activities'!$J$478:$J$608,NA,0,1)-_xlfn.XLOOKUP(B2979,'4. Material Balance Activities'!$C$478:$C$608,'4. Material Balance Activities'!$P$478:$P$608,NA,0,1))*G2979)*(1-F2979)</f>
        <v>1.8453629032258066E-5</v>
      </c>
      <c r="M2979" s="105" t="s">
        <v>214</v>
      </c>
      <c r="N2979" s="83" t="s">
        <v>214</v>
      </c>
    </row>
    <row r="2980" spans="1:14" x14ac:dyDescent="0.25">
      <c r="A2980" s="79" t="s">
        <v>406</v>
      </c>
      <c r="B2980" s="133" t="s">
        <v>330</v>
      </c>
      <c r="C2980" s="137" t="s">
        <v>431</v>
      </c>
      <c r="D2980" s="81" t="str">
        <f>IFERROR(IF(C2980="No CAS","",INDEX('DEQ Pollutant List'!$C$7:$C$611,MATCH('5. Pollutant Emissions - MB'!C2980,'DEQ Pollutant List'!$B$7:$B$611,0))),"")</f>
        <v>1,2,4-Trimethylbenzene</v>
      </c>
      <c r="E2980" s="115"/>
      <c r="F2980" s="138">
        <v>0</v>
      </c>
      <c r="G2980" s="139">
        <v>0.01</v>
      </c>
      <c r="H2980" s="104"/>
      <c r="I2980" s="102" cm="1">
        <f t="array" ref="I2980">((_xlfn.XLOOKUP(B2980,'4. Material Balance Activities'!$C$478:$C$608,'4. Material Balance Activities'!$G$478:$G$608,NA,0,1)-_xlfn.XLOOKUP(B2980,'4. Material Balance Activities'!$C$478:$C$608,'4. Material Balance Activities'!$M$478:$M$608,NA,0,1))*G2980)*(1-F2980)</f>
        <v>4.5765E-2</v>
      </c>
      <c r="J2980" s="105" t="s">
        <v>214</v>
      </c>
      <c r="K2980" s="83" t="s">
        <v>214</v>
      </c>
      <c r="L2980" s="102" cm="1">
        <f t="array" ref="L2980">((_xlfn.XLOOKUP(B2980,'4. Material Balance Activities'!$C$478:$C$608,'4. Material Balance Activities'!$J$478:$J$608,NA,0,1)-_xlfn.XLOOKUP(B2980,'4. Material Balance Activities'!$C$478:$C$608,'4. Material Balance Activities'!$P$478:$P$608,NA,0,1))*G2980)*(1-F2980)</f>
        <v>1.8453629032258068E-4</v>
      </c>
      <c r="M2980" s="105" t="s">
        <v>214</v>
      </c>
      <c r="N2980" s="83" t="s">
        <v>214</v>
      </c>
    </row>
    <row r="2981" spans="1:14" x14ac:dyDescent="0.25">
      <c r="A2981" s="79" t="s">
        <v>406</v>
      </c>
      <c r="B2981" s="133" t="s">
        <v>330</v>
      </c>
      <c r="C2981" s="137" t="s">
        <v>437</v>
      </c>
      <c r="D2981" s="81" t="str">
        <f>IFERROR(IF(C2981="No CAS","",INDEX('DEQ Pollutant List'!$C$7:$C$611,MATCH('5. Pollutant Emissions - MB'!C2981,'DEQ Pollutant List'!$B$7:$B$611,0))),"")</f>
        <v>1,3,5-Trimethylbenzene</v>
      </c>
      <c r="E2981" s="115"/>
      <c r="F2981" s="138">
        <v>0</v>
      </c>
      <c r="G2981" s="139">
        <v>0.01</v>
      </c>
      <c r="H2981" s="104"/>
      <c r="I2981" s="102" cm="1">
        <f t="array" ref="I2981">((_xlfn.XLOOKUP(B2981,'4. Material Balance Activities'!$C$478:$C$608,'4. Material Balance Activities'!$G$478:$G$608,NA,0,1)-_xlfn.XLOOKUP(B2981,'4. Material Balance Activities'!$C$478:$C$608,'4. Material Balance Activities'!$M$478:$M$608,NA,0,1))*G2981)*(1-F2981)</f>
        <v>4.5765E-2</v>
      </c>
      <c r="J2981" s="105" t="s">
        <v>214</v>
      </c>
      <c r="K2981" s="83" t="s">
        <v>214</v>
      </c>
      <c r="L2981" s="102" cm="1">
        <f t="array" ref="L2981">((_xlfn.XLOOKUP(B2981,'4. Material Balance Activities'!$C$478:$C$608,'4. Material Balance Activities'!$J$478:$J$608,NA,0,1)-_xlfn.XLOOKUP(B2981,'4. Material Balance Activities'!$C$478:$C$608,'4. Material Balance Activities'!$P$478:$P$608,NA,0,1))*G2981)*(1-F2981)</f>
        <v>1.8453629032258068E-4</v>
      </c>
      <c r="M2981" s="105" t="s">
        <v>214</v>
      </c>
      <c r="N2981" s="83" t="s">
        <v>214</v>
      </c>
    </row>
    <row r="2982" spans="1:14" x14ac:dyDescent="0.25">
      <c r="A2982" s="79" t="s">
        <v>406</v>
      </c>
      <c r="B2982" s="133" t="s">
        <v>330</v>
      </c>
      <c r="C2982" s="137" t="s">
        <v>436</v>
      </c>
      <c r="D2982" s="81" t="str">
        <f>IFERROR(IF(C2982="No CAS","",INDEX('DEQ Pollutant List'!$C$7:$C$611,MATCH('5. Pollutant Emissions - MB'!C2982,'DEQ Pollutant List'!$B$7:$B$611,0))),"")</f>
        <v>1,2,3-Trimethylbenzene</v>
      </c>
      <c r="E2982" s="115"/>
      <c r="F2982" s="138">
        <v>0</v>
      </c>
      <c r="G2982" s="139">
        <v>3.0000000000000001E-3</v>
      </c>
      <c r="H2982" s="104"/>
      <c r="I2982" s="102" cm="1">
        <f t="array" ref="I2982">((_xlfn.XLOOKUP(B2982,'4. Material Balance Activities'!$C$478:$C$608,'4. Material Balance Activities'!$G$478:$G$608,NA,0,1)-_xlfn.XLOOKUP(B2982,'4. Material Balance Activities'!$C$478:$C$608,'4. Material Balance Activities'!$M$478:$M$608,NA,0,1))*G2982)*(1-F2982)</f>
        <v>1.37295E-2</v>
      </c>
      <c r="J2982" s="105" t="s">
        <v>214</v>
      </c>
      <c r="K2982" s="83" t="s">
        <v>214</v>
      </c>
      <c r="L2982" s="102" cm="1">
        <f t="array" ref="L2982">((_xlfn.XLOOKUP(B2982,'4. Material Balance Activities'!$C$478:$C$608,'4. Material Balance Activities'!$J$478:$J$608,NA,0,1)-_xlfn.XLOOKUP(B2982,'4. Material Balance Activities'!$C$478:$C$608,'4. Material Balance Activities'!$P$478:$P$608,NA,0,1))*G2982)*(1-F2982)</f>
        <v>5.5360887096774204E-5</v>
      </c>
      <c r="M2982" s="105" t="s">
        <v>214</v>
      </c>
      <c r="N2982" s="83" t="s">
        <v>214</v>
      </c>
    </row>
    <row r="2983" spans="1:14" x14ac:dyDescent="0.25">
      <c r="A2983" s="79" t="s">
        <v>406</v>
      </c>
      <c r="B2983" s="133" t="s">
        <v>330</v>
      </c>
      <c r="C2983" s="137" t="s">
        <v>181</v>
      </c>
      <c r="D2983" s="81" t="str">
        <f>IFERROR(IF(C2983="No CAS","",INDEX('DEQ Pollutant List'!$C$7:$C$611,MATCH('5. Pollutant Emissions - MB'!C2983,'DEQ Pollutant List'!$B$7:$B$611,0))),"")</f>
        <v>Ethyl benzene</v>
      </c>
      <c r="E2983" s="115"/>
      <c r="F2983" s="138">
        <v>0</v>
      </c>
      <c r="G2983" s="139">
        <v>3.0000000000000001E-3</v>
      </c>
      <c r="H2983" s="104"/>
      <c r="I2983" s="102" cm="1">
        <f t="array" ref="I2983">((_xlfn.XLOOKUP(B2983,'4. Material Balance Activities'!$C$478:$C$608,'4. Material Balance Activities'!$G$478:$G$608,NA,0,1)-_xlfn.XLOOKUP(B2983,'4. Material Balance Activities'!$C$478:$C$608,'4. Material Balance Activities'!$M$478:$M$608,NA,0,1))*G2983)*(1-F2983)</f>
        <v>1.37295E-2</v>
      </c>
      <c r="J2983" s="105" t="s">
        <v>214</v>
      </c>
      <c r="K2983" s="83" t="s">
        <v>214</v>
      </c>
      <c r="L2983" s="102" cm="1">
        <f t="array" ref="L2983">((_xlfn.XLOOKUP(B2983,'4. Material Balance Activities'!$C$478:$C$608,'4. Material Balance Activities'!$J$478:$J$608,NA,0,1)-_xlfn.XLOOKUP(B2983,'4. Material Balance Activities'!$C$478:$C$608,'4. Material Balance Activities'!$P$478:$P$608,NA,0,1))*G2983)*(1-F2983)</f>
        <v>5.5360887096774204E-5</v>
      </c>
      <c r="M2983" s="105" t="s">
        <v>214</v>
      </c>
      <c r="N2983" s="83" t="s">
        <v>214</v>
      </c>
    </row>
    <row r="2984" spans="1:14" x14ac:dyDescent="0.25">
      <c r="A2984" s="79" t="s">
        <v>406</v>
      </c>
      <c r="B2984" s="133" t="s">
        <v>330</v>
      </c>
      <c r="C2984" s="137" t="s">
        <v>428</v>
      </c>
      <c r="D2984" s="81" t="str">
        <f>IFERROR(IF(C2984="No CAS","",INDEX('DEQ Pollutant List'!$C$7:$C$611,MATCH('5. Pollutant Emissions - MB'!C2984,'DEQ Pollutant List'!$B$7:$B$611,0))),"")</f>
        <v>Isopropylbenzene (cumene)</v>
      </c>
      <c r="E2984" s="115"/>
      <c r="F2984" s="138">
        <v>0</v>
      </c>
      <c r="G2984" s="139">
        <v>1E-3</v>
      </c>
      <c r="H2984" s="104"/>
      <c r="I2984" s="102" cm="1">
        <f t="array" ref="I2984">((_xlfn.XLOOKUP(B2984,'4. Material Balance Activities'!$C$478:$C$608,'4. Material Balance Activities'!$G$478:$G$608,NA,0,1)-_xlfn.XLOOKUP(B2984,'4. Material Balance Activities'!$C$478:$C$608,'4. Material Balance Activities'!$M$478:$M$608,NA,0,1))*G2984)*(1-F2984)</f>
        <v>4.5765000000000007E-3</v>
      </c>
      <c r="J2984" s="105" t="s">
        <v>214</v>
      </c>
      <c r="K2984" s="83" t="s">
        <v>214</v>
      </c>
      <c r="L2984" s="102" cm="1">
        <f t="array" ref="L2984">((_xlfn.XLOOKUP(B2984,'4. Material Balance Activities'!$C$478:$C$608,'4. Material Balance Activities'!$J$478:$J$608,NA,0,1)-_xlfn.XLOOKUP(B2984,'4. Material Balance Activities'!$C$478:$C$608,'4. Material Balance Activities'!$P$478:$P$608,NA,0,1))*G2984)*(1-F2984)</f>
        <v>1.8453629032258066E-5</v>
      </c>
      <c r="M2984" s="105" t="s">
        <v>214</v>
      </c>
      <c r="N2984" s="83" t="s">
        <v>214</v>
      </c>
    </row>
    <row r="2985" spans="1:14" x14ac:dyDescent="0.25">
      <c r="A2985" s="79" t="s">
        <v>406</v>
      </c>
      <c r="B2985" s="133" t="s">
        <v>330</v>
      </c>
      <c r="C2985" s="137" t="s">
        <v>430</v>
      </c>
      <c r="D2985" s="81" t="str">
        <f>IFERROR(IF(C2985="No CAS","",INDEX('DEQ Pollutant List'!$C$7:$C$611,MATCH('5. Pollutant Emissions - MB'!C2985,'DEQ Pollutant List'!$B$7:$B$611,0))),"")</f>
        <v>n-Butyl alcohol</v>
      </c>
      <c r="E2985" s="115"/>
      <c r="F2985" s="138">
        <v>0</v>
      </c>
      <c r="G2985" s="139">
        <v>0.05</v>
      </c>
      <c r="H2985" s="104"/>
      <c r="I2985" s="102" cm="1">
        <f t="array" ref="I2985">((_xlfn.XLOOKUP(B2985,'4. Material Balance Activities'!$C$478:$C$608,'4. Material Balance Activities'!$G$478:$G$608,NA,0,1)-_xlfn.XLOOKUP(B2985,'4. Material Balance Activities'!$C$478:$C$608,'4. Material Balance Activities'!$M$478:$M$608,NA,0,1))*G2985)*(1-F2985)</f>
        <v>0.22882500000000003</v>
      </c>
      <c r="J2985" s="105" t="s">
        <v>214</v>
      </c>
      <c r="K2985" s="83" t="s">
        <v>214</v>
      </c>
      <c r="L2985" s="102" cm="1">
        <f t="array" ref="L2985">((_xlfn.XLOOKUP(B2985,'4. Material Balance Activities'!$C$478:$C$608,'4. Material Balance Activities'!$J$478:$J$608,NA,0,1)-_xlfn.XLOOKUP(B2985,'4. Material Balance Activities'!$C$478:$C$608,'4. Material Balance Activities'!$P$478:$P$608,NA,0,1))*G2985)*(1-F2985)</f>
        <v>9.2268145161290339E-4</v>
      </c>
      <c r="M2985" s="105" t="s">
        <v>214</v>
      </c>
      <c r="N2985" s="83" t="s">
        <v>214</v>
      </c>
    </row>
    <row r="2986" spans="1:14" x14ac:dyDescent="0.25">
      <c r="A2986" s="79" t="s">
        <v>406</v>
      </c>
      <c r="B2986" s="133" t="s">
        <v>330</v>
      </c>
      <c r="C2986" s="137" t="s">
        <v>432</v>
      </c>
      <c r="D2986" s="81" t="str">
        <f>IFERROR(IF(C2986="No CAS","",INDEX('DEQ Pollutant List'!$C$7:$C$611,MATCH('5. Pollutant Emissions - MB'!C2986,'DEQ Pollutant List'!$B$7:$B$611,0))),"")</f>
        <v>Propylene glycol monomethyl ether acetate</v>
      </c>
      <c r="E2986" s="115"/>
      <c r="F2986" s="138">
        <v>0</v>
      </c>
      <c r="G2986" s="139">
        <v>0.02</v>
      </c>
      <c r="H2986" s="104"/>
      <c r="I2986" s="102" cm="1">
        <f t="array" ref="I2986">((_xlfn.XLOOKUP(B2986,'4. Material Balance Activities'!$C$478:$C$608,'4. Material Balance Activities'!$G$478:$G$608,NA,0,1)-_xlfn.XLOOKUP(B2986,'4. Material Balance Activities'!$C$478:$C$608,'4. Material Balance Activities'!$M$478:$M$608,NA,0,1))*G2986)*(1-F2986)</f>
        <v>9.153E-2</v>
      </c>
      <c r="J2986" s="105" t="s">
        <v>214</v>
      </c>
      <c r="K2986" s="83" t="s">
        <v>214</v>
      </c>
      <c r="L2986" s="102" cm="1">
        <f t="array" ref="L2986">((_xlfn.XLOOKUP(B2986,'4. Material Balance Activities'!$C$478:$C$608,'4. Material Balance Activities'!$J$478:$J$608,NA,0,1)-_xlfn.XLOOKUP(B2986,'4. Material Balance Activities'!$C$478:$C$608,'4. Material Balance Activities'!$P$478:$P$608,NA,0,1))*G2986)*(1-F2986)</f>
        <v>3.6907258064516137E-4</v>
      </c>
      <c r="M2986" s="105" t="s">
        <v>214</v>
      </c>
      <c r="N2986" s="83" t="s">
        <v>214</v>
      </c>
    </row>
    <row r="2987" spans="1:14" x14ac:dyDescent="0.25">
      <c r="A2987" s="79" t="s">
        <v>406</v>
      </c>
      <c r="B2987" s="133" t="s">
        <v>331</v>
      </c>
      <c r="C2987" s="137" t="s">
        <v>191</v>
      </c>
      <c r="D2987" s="81" t="str">
        <f>IFERROR(IF(C2987="No CAS","",INDEX('DEQ Pollutant List'!$C$7:$C$611,MATCH('5. Pollutant Emissions - MB'!C2987,'DEQ Pollutant List'!$B$7:$B$611,0))),"")</f>
        <v>Xylene (mixture), including m-xylene, o-xylene, p-xylene</v>
      </c>
      <c r="E2987" s="115"/>
      <c r="F2987" s="138">
        <v>0</v>
      </c>
      <c r="G2987" s="139">
        <v>0.02</v>
      </c>
      <c r="H2987" s="104"/>
      <c r="I2987" s="102" cm="1">
        <f t="array" ref="I2987">((_xlfn.XLOOKUP(B2987,'4. Material Balance Activities'!$C$478:$C$608,'4. Material Balance Activities'!$G$478:$G$608,NA,0,1)-_xlfn.XLOOKUP(B2987,'4. Material Balance Activities'!$C$478:$C$608,'4. Material Balance Activities'!$M$478:$M$608,NA,0,1))*G2987)*(1-F2987)</f>
        <v>0.22839000000000004</v>
      </c>
      <c r="J2987" s="105" t="s">
        <v>214</v>
      </c>
      <c r="K2987" s="83" t="s">
        <v>214</v>
      </c>
      <c r="L2987" s="102" cm="1">
        <f t="array" ref="L2987">((_xlfn.XLOOKUP(B2987,'4. Material Balance Activities'!$C$478:$C$608,'4. Material Balance Activities'!$J$478:$J$608,NA,0,1)-_xlfn.XLOOKUP(B2987,'4. Material Balance Activities'!$C$478:$C$608,'4. Material Balance Activities'!$P$478:$P$608,NA,0,1))*G2987)*(1-F2987)</f>
        <v>9.2092741935483882E-4</v>
      </c>
      <c r="M2987" s="105" t="s">
        <v>214</v>
      </c>
      <c r="N2987" s="83" t="s">
        <v>214</v>
      </c>
    </row>
    <row r="2988" spans="1:14" x14ac:dyDescent="0.25">
      <c r="A2988" s="79" t="s">
        <v>406</v>
      </c>
      <c r="B2988" s="133" t="s">
        <v>331</v>
      </c>
      <c r="C2988" s="137" t="s">
        <v>181</v>
      </c>
      <c r="D2988" s="81" t="str">
        <f>IFERROR(IF(C2988="No CAS","",INDEX('DEQ Pollutant List'!$C$7:$C$611,MATCH('5. Pollutant Emissions - MB'!C2988,'DEQ Pollutant List'!$B$7:$B$611,0))),"")</f>
        <v>Ethyl benzene</v>
      </c>
      <c r="E2988" s="115"/>
      <c r="F2988" s="138">
        <v>0</v>
      </c>
      <c r="G2988" s="139">
        <v>3.0000000000000001E-3</v>
      </c>
      <c r="H2988" s="104"/>
      <c r="I2988" s="102" cm="1">
        <f t="array" ref="I2988">((_xlfn.XLOOKUP(B2988,'4. Material Balance Activities'!$C$478:$C$608,'4. Material Balance Activities'!$G$478:$G$608,NA,0,1)-_xlfn.XLOOKUP(B2988,'4. Material Balance Activities'!$C$478:$C$608,'4. Material Balance Activities'!$M$478:$M$608,NA,0,1))*G2988)*(1-F2988)</f>
        <v>3.4258500000000004E-2</v>
      </c>
      <c r="J2988" s="105" t="s">
        <v>214</v>
      </c>
      <c r="K2988" s="83" t="s">
        <v>214</v>
      </c>
      <c r="L2988" s="102" cm="1">
        <f t="array" ref="L2988">((_xlfn.XLOOKUP(B2988,'4. Material Balance Activities'!$C$478:$C$608,'4. Material Balance Activities'!$J$478:$J$608,NA,0,1)-_xlfn.XLOOKUP(B2988,'4. Material Balance Activities'!$C$478:$C$608,'4. Material Balance Activities'!$P$478:$P$608,NA,0,1))*G2988)*(1-F2988)</f>
        <v>1.3813911290322582E-4</v>
      </c>
      <c r="M2988" s="105" t="s">
        <v>214</v>
      </c>
      <c r="N2988" s="83" t="s">
        <v>214</v>
      </c>
    </row>
    <row r="2989" spans="1:14" x14ac:dyDescent="0.25">
      <c r="A2989" s="79" t="s">
        <v>406</v>
      </c>
      <c r="B2989" s="133" t="s">
        <v>331</v>
      </c>
      <c r="C2989" s="137" t="s">
        <v>428</v>
      </c>
      <c r="D2989" s="81" t="str">
        <f>IFERROR(IF(C2989="No CAS","",INDEX('DEQ Pollutant List'!$C$7:$C$611,MATCH('5. Pollutant Emissions - MB'!C2989,'DEQ Pollutant List'!$B$7:$B$611,0))),"")</f>
        <v>Isopropylbenzene (cumene)</v>
      </c>
      <c r="E2989" s="115"/>
      <c r="F2989" s="138">
        <v>0</v>
      </c>
      <c r="G2989" s="139">
        <v>1E-3</v>
      </c>
      <c r="H2989" s="104"/>
      <c r="I2989" s="102" cm="1">
        <f t="array" ref="I2989">((_xlfn.XLOOKUP(B2989,'4. Material Balance Activities'!$C$478:$C$608,'4. Material Balance Activities'!$G$478:$G$608,NA,0,1)-_xlfn.XLOOKUP(B2989,'4. Material Balance Activities'!$C$478:$C$608,'4. Material Balance Activities'!$M$478:$M$608,NA,0,1))*G2989)*(1-F2989)</f>
        <v>1.1419500000000001E-2</v>
      </c>
      <c r="J2989" s="105" t="s">
        <v>214</v>
      </c>
      <c r="K2989" s="83" t="s">
        <v>214</v>
      </c>
      <c r="L2989" s="102" cm="1">
        <f t="array" ref="L2989">((_xlfn.XLOOKUP(B2989,'4. Material Balance Activities'!$C$478:$C$608,'4. Material Balance Activities'!$J$478:$J$608,NA,0,1)-_xlfn.XLOOKUP(B2989,'4. Material Balance Activities'!$C$478:$C$608,'4. Material Balance Activities'!$P$478:$P$608,NA,0,1))*G2989)*(1-F2989)</f>
        <v>4.6046370967741937E-5</v>
      </c>
      <c r="M2989" s="105" t="s">
        <v>214</v>
      </c>
      <c r="N2989" s="83" t="s">
        <v>214</v>
      </c>
    </row>
    <row r="2990" spans="1:14" x14ac:dyDescent="0.25">
      <c r="A2990" s="79" t="s">
        <v>406</v>
      </c>
      <c r="B2990" s="133" t="s">
        <v>331</v>
      </c>
      <c r="C2990" s="137" t="s">
        <v>430</v>
      </c>
      <c r="D2990" s="81" t="str">
        <f>IFERROR(IF(C2990="No CAS","",INDEX('DEQ Pollutant List'!$C$7:$C$611,MATCH('5. Pollutant Emissions - MB'!C2990,'DEQ Pollutant List'!$B$7:$B$611,0))),"")</f>
        <v>n-Butyl alcohol</v>
      </c>
      <c r="E2990" s="115"/>
      <c r="F2990" s="138">
        <v>0</v>
      </c>
      <c r="G2990" s="139">
        <v>0.06</v>
      </c>
      <c r="H2990" s="104"/>
      <c r="I2990" s="102" cm="1">
        <f t="array" ref="I2990">((_xlfn.XLOOKUP(B2990,'4. Material Balance Activities'!$C$478:$C$608,'4. Material Balance Activities'!$G$478:$G$608,NA,0,1)-_xlfn.XLOOKUP(B2990,'4. Material Balance Activities'!$C$478:$C$608,'4. Material Balance Activities'!$M$478:$M$608,NA,0,1))*G2990)*(1-F2990)</f>
        <v>0.68517000000000006</v>
      </c>
      <c r="J2990" s="105" t="s">
        <v>214</v>
      </c>
      <c r="K2990" s="83" t="s">
        <v>214</v>
      </c>
      <c r="L2990" s="102" cm="1">
        <f t="array" ref="L2990">((_xlfn.XLOOKUP(B2990,'4. Material Balance Activities'!$C$478:$C$608,'4. Material Balance Activities'!$J$478:$J$608,NA,0,1)-_xlfn.XLOOKUP(B2990,'4. Material Balance Activities'!$C$478:$C$608,'4. Material Balance Activities'!$P$478:$P$608,NA,0,1))*G2990)*(1-F2990)</f>
        <v>2.762782258064516E-3</v>
      </c>
      <c r="M2990" s="105" t="s">
        <v>214</v>
      </c>
      <c r="N2990" s="83" t="s">
        <v>214</v>
      </c>
    </row>
    <row r="2991" spans="1:14" x14ac:dyDescent="0.25">
      <c r="A2991" s="79" t="s">
        <v>406</v>
      </c>
      <c r="B2991" s="133" t="s">
        <v>331</v>
      </c>
      <c r="C2991" s="137" t="s">
        <v>432</v>
      </c>
      <c r="D2991" s="81" t="str">
        <f>IFERROR(IF(C2991="No CAS","",INDEX('DEQ Pollutant List'!$C$7:$C$611,MATCH('5. Pollutant Emissions - MB'!C2991,'DEQ Pollutant List'!$B$7:$B$611,0))),"")</f>
        <v>Propylene glycol monomethyl ether acetate</v>
      </c>
      <c r="E2991" s="115"/>
      <c r="F2991" s="138">
        <v>0</v>
      </c>
      <c r="G2991" s="139">
        <v>0.01</v>
      </c>
      <c r="H2991" s="104"/>
      <c r="I2991" s="102" cm="1">
        <f t="array" ref="I2991">((_xlfn.XLOOKUP(B2991,'4. Material Balance Activities'!$C$478:$C$608,'4. Material Balance Activities'!$G$478:$G$608,NA,0,1)-_xlfn.XLOOKUP(B2991,'4. Material Balance Activities'!$C$478:$C$608,'4. Material Balance Activities'!$M$478:$M$608,NA,0,1))*G2991)*(1-F2991)</f>
        <v>0.11419500000000002</v>
      </c>
      <c r="J2991" s="105" t="s">
        <v>214</v>
      </c>
      <c r="K2991" s="83" t="s">
        <v>214</v>
      </c>
      <c r="L2991" s="102" cm="1">
        <f t="array" ref="L2991">((_xlfn.XLOOKUP(B2991,'4. Material Balance Activities'!$C$478:$C$608,'4. Material Balance Activities'!$J$478:$J$608,NA,0,1)-_xlfn.XLOOKUP(B2991,'4. Material Balance Activities'!$C$478:$C$608,'4. Material Balance Activities'!$P$478:$P$608,NA,0,1))*G2991)*(1-F2991)</f>
        <v>4.6046370967741941E-4</v>
      </c>
      <c r="M2991" s="105" t="s">
        <v>214</v>
      </c>
      <c r="N2991" s="83" t="s">
        <v>214</v>
      </c>
    </row>
    <row r="2992" spans="1:14" x14ac:dyDescent="0.25">
      <c r="A2992" s="79" t="s">
        <v>406</v>
      </c>
      <c r="B2992" s="133" t="s">
        <v>332</v>
      </c>
      <c r="C2992" s="137" t="s">
        <v>191</v>
      </c>
      <c r="D2992" s="81" t="str">
        <f>IFERROR(IF(C2992="No CAS","",INDEX('DEQ Pollutant List'!$C$7:$C$611,MATCH('5. Pollutant Emissions - MB'!C2992,'DEQ Pollutant List'!$B$7:$B$611,0))),"")</f>
        <v>Xylene (mixture), including m-xylene, o-xylene, p-xylene</v>
      </c>
      <c r="E2992" s="115"/>
      <c r="F2992" s="138">
        <v>0</v>
      </c>
      <c r="G2992" s="139">
        <v>0.01</v>
      </c>
      <c r="H2992" s="104"/>
      <c r="I2992" s="102" cm="1">
        <f t="array" ref="I2992">((_xlfn.XLOOKUP(B2992,'4. Material Balance Activities'!$C$478:$C$608,'4. Material Balance Activities'!$G$478:$G$608,NA,0,1)-_xlfn.XLOOKUP(B2992,'4. Material Balance Activities'!$C$478:$C$608,'4. Material Balance Activities'!$M$478:$M$608,NA,0,1))*G2992)*(1-F2992)</f>
        <v>8.7100000000000007E-3</v>
      </c>
      <c r="J2992" s="105" t="s">
        <v>214</v>
      </c>
      <c r="K2992" s="83" t="s">
        <v>214</v>
      </c>
      <c r="L2992" s="102" cm="1">
        <f t="array" ref="L2992">((_xlfn.XLOOKUP(B2992,'4. Material Balance Activities'!$C$478:$C$608,'4. Material Balance Activities'!$J$478:$J$608,NA,0,1)-_xlfn.XLOOKUP(B2992,'4. Material Balance Activities'!$C$478:$C$608,'4. Material Balance Activities'!$P$478:$P$608,NA,0,1))*G2992)*(1-F2992)</f>
        <v>3.5120967741935492E-5</v>
      </c>
      <c r="M2992" s="105" t="s">
        <v>214</v>
      </c>
      <c r="N2992" s="83" t="s">
        <v>214</v>
      </c>
    </row>
    <row r="2993" spans="1:14" x14ac:dyDescent="0.25">
      <c r="A2993" s="79" t="s">
        <v>406</v>
      </c>
      <c r="B2993" s="133" t="s">
        <v>332</v>
      </c>
      <c r="C2993" s="137" t="s">
        <v>156</v>
      </c>
      <c r="D2993" s="81" t="str">
        <f>IFERROR(IF(C2993="No CAS","",INDEX('DEQ Pollutant List'!$C$7:$C$611,MATCH('5. Pollutant Emissions - MB'!C2993,'DEQ Pollutant List'!$B$7:$B$611,0))),"")</f>
        <v>Formaldehyde</v>
      </c>
      <c r="E2993" s="115"/>
      <c r="F2993" s="138">
        <v>0</v>
      </c>
      <c r="G2993" s="139">
        <v>1E-3</v>
      </c>
      <c r="H2993" s="104"/>
      <c r="I2993" s="102" cm="1">
        <f t="array" ref="I2993">((_xlfn.XLOOKUP(B2993,'4. Material Balance Activities'!$C$478:$C$608,'4. Material Balance Activities'!$G$478:$G$608,NA,0,1)-_xlfn.XLOOKUP(B2993,'4. Material Balance Activities'!$C$478:$C$608,'4. Material Balance Activities'!$M$478:$M$608,NA,0,1))*G2993)*(1-F2993)</f>
        <v>8.7100000000000014E-4</v>
      </c>
      <c r="J2993" s="105" t="s">
        <v>214</v>
      </c>
      <c r="K2993" s="83" t="s">
        <v>214</v>
      </c>
      <c r="L2993" s="102" cm="1">
        <f t="array" ref="L2993">((_xlfn.XLOOKUP(B2993,'4. Material Balance Activities'!$C$478:$C$608,'4. Material Balance Activities'!$J$478:$J$608,NA,0,1)-_xlfn.XLOOKUP(B2993,'4. Material Balance Activities'!$C$478:$C$608,'4. Material Balance Activities'!$P$478:$P$608,NA,0,1))*G2993)*(1-F2993)</f>
        <v>3.5120967741935489E-6</v>
      </c>
      <c r="M2993" s="105" t="s">
        <v>214</v>
      </c>
      <c r="N2993" s="83" t="s">
        <v>214</v>
      </c>
    </row>
    <row r="2994" spans="1:14" x14ac:dyDescent="0.25">
      <c r="A2994" s="79" t="s">
        <v>406</v>
      </c>
      <c r="B2994" s="133" t="s">
        <v>332</v>
      </c>
      <c r="C2994" s="137" t="s">
        <v>431</v>
      </c>
      <c r="D2994" s="81" t="str">
        <f>IFERROR(IF(C2994="No CAS","",INDEX('DEQ Pollutant List'!$C$7:$C$611,MATCH('5. Pollutant Emissions - MB'!C2994,'DEQ Pollutant List'!$B$7:$B$611,0))),"")</f>
        <v>1,2,4-Trimethylbenzene</v>
      </c>
      <c r="E2994" s="115"/>
      <c r="F2994" s="138">
        <v>0</v>
      </c>
      <c r="G2994" s="139">
        <v>0.01</v>
      </c>
      <c r="H2994" s="104"/>
      <c r="I2994" s="102" cm="1">
        <f t="array" ref="I2994">((_xlfn.XLOOKUP(B2994,'4. Material Balance Activities'!$C$478:$C$608,'4. Material Balance Activities'!$G$478:$G$608,NA,0,1)-_xlfn.XLOOKUP(B2994,'4. Material Balance Activities'!$C$478:$C$608,'4. Material Balance Activities'!$M$478:$M$608,NA,0,1))*G2994)*(1-F2994)</f>
        <v>8.7100000000000007E-3</v>
      </c>
      <c r="J2994" s="105" t="s">
        <v>214</v>
      </c>
      <c r="K2994" s="83" t="s">
        <v>214</v>
      </c>
      <c r="L2994" s="102" cm="1">
        <f t="array" ref="L2994">((_xlfn.XLOOKUP(B2994,'4. Material Balance Activities'!$C$478:$C$608,'4. Material Balance Activities'!$J$478:$J$608,NA,0,1)-_xlfn.XLOOKUP(B2994,'4. Material Balance Activities'!$C$478:$C$608,'4. Material Balance Activities'!$P$478:$P$608,NA,0,1))*G2994)*(1-F2994)</f>
        <v>3.5120967741935492E-5</v>
      </c>
      <c r="M2994" s="105" t="s">
        <v>214</v>
      </c>
      <c r="N2994" s="83" t="s">
        <v>214</v>
      </c>
    </row>
    <row r="2995" spans="1:14" x14ac:dyDescent="0.25">
      <c r="A2995" s="79" t="s">
        <v>406</v>
      </c>
      <c r="B2995" s="133" t="s">
        <v>332</v>
      </c>
      <c r="C2995" s="137" t="s">
        <v>437</v>
      </c>
      <c r="D2995" s="81" t="str">
        <f>IFERROR(IF(C2995="No CAS","",INDEX('DEQ Pollutant List'!$C$7:$C$611,MATCH('5. Pollutant Emissions - MB'!C2995,'DEQ Pollutant List'!$B$7:$B$611,0))),"")</f>
        <v>1,3,5-Trimethylbenzene</v>
      </c>
      <c r="E2995" s="115"/>
      <c r="F2995" s="138">
        <v>0</v>
      </c>
      <c r="G2995" s="139">
        <v>0.01</v>
      </c>
      <c r="H2995" s="104"/>
      <c r="I2995" s="102" cm="1">
        <f t="array" ref="I2995">((_xlfn.XLOOKUP(B2995,'4. Material Balance Activities'!$C$478:$C$608,'4. Material Balance Activities'!$G$478:$G$608,NA,0,1)-_xlfn.XLOOKUP(B2995,'4. Material Balance Activities'!$C$478:$C$608,'4. Material Balance Activities'!$M$478:$M$608,NA,0,1))*G2995)*(1-F2995)</f>
        <v>8.7100000000000007E-3</v>
      </c>
      <c r="J2995" s="105" t="s">
        <v>214</v>
      </c>
      <c r="K2995" s="83" t="s">
        <v>214</v>
      </c>
      <c r="L2995" s="102" cm="1">
        <f t="array" ref="L2995">((_xlfn.XLOOKUP(B2995,'4. Material Balance Activities'!$C$478:$C$608,'4. Material Balance Activities'!$J$478:$J$608,NA,0,1)-_xlfn.XLOOKUP(B2995,'4. Material Balance Activities'!$C$478:$C$608,'4. Material Balance Activities'!$P$478:$P$608,NA,0,1))*G2995)*(1-F2995)</f>
        <v>3.5120967741935492E-5</v>
      </c>
      <c r="M2995" s="105" t="s">
        <v>214</v>
      </c>
      <c r="N2995" s="83" t="s">
        <v>214</v>
      </c>
    </row>
    <row r="2996" spans="1:14" x14ac:dyDescent="0.25">
      <c r="A2996" s="79" t="s">
        <v>406</v>
      </c>
      <c r="B2996" s="133" t="s">
        <v>332</v>
      </c>
      <c r="C2996" s="137" t="s">
        <v>181</v>
      </c>
      <c r="D2996" s="81" t="str">
        <f>IFERROR(IF(C2996="No CAS","",INDEX('DEQ Pollutant List'!$C$7:$C$611,MATCH('5. Pollutant Emissions - MB'!C2996,'DEQ Pollutant List'!$B$7:$B$611,0))),"")</f>
        <v>Ethyl benzene</v>
      </c>
      <c r="E2996" s="115"/>
      <c r="F2996" s="138">
        <v>0</v>
      </c>
      <c r="G2996" s="139">
        <v>1E-3</v>
      </c>
      <c r="H2996" s="104"/>
      <c r="I2996" s="102" cm="1">
        <f t="array" ref="I2996">((_xlfn.XLOOKUP(B2996,'4. Material Balance Activities'!$C$478:$C$608,'4. Material Balance Activities'!$G$478:$G$608,NA,0,1)-_xlfn.XLOOKUP(B2996,'4. Material Balance Activities'!$C$478:$C$608,'4. Material Balance Activities'!$M$478:$M$608,NA,0,1))*G2996)*(1-F2996)</f>
        <v>8.7100000000000014E-4</v>
      </c>
      <c r="J2996" s="105" t="s">
        <v>214</v>
      </c>
      <c r="K2996" s="83" t="s">
        <v>214</v>
      </c>
      <c r="L2996" s="102" cm="1">
        <f t="array" ref="L2996">((_xlfn.XLOOKUP(B2996,'4. Material Balance Activities'!$C$478:$C$608,'4. Material Balance Activities'!$J$478:$J$608,NA,0,1)-_xlfn.XLOOKUP(B2996,'4. Material Balance Activities'!$C$478:$C$608,'4. Material Balance Activities'!$P$478:$P$608,NA,0,1))*G2996)*(1-F2996)</f>
        <v>3.5120967741935489E-6</v>
      </c>
      <c r="M2996" s="105" t="s">
        <v>214</v>
      </c>
      <c r="N2996" s="83" t="s">
        <v>214</v>
      </c>
    </row>
    <row r="2997" spans="1:14" x14ac:dyDescent="0.25">
      <c r="A2997" s="79" t="s">
        <v>406</v>
      </c>
      <c r="B2997" s="133" t="s">
        <v>332</v>
      </c>
      <c r="C2997" s="137" t="s">
        <v>428</v>
      </c>
      <c r="D2997" s="81" t="str">
        <f>IFERROR(IF(C2997="No CAS","",INDEX('DEQ Pollutant List'!$C$7:$C$611,MATCH('5. Pollutant Emissions - MB'!C2997,'DEQ Pollutant List'!$B$7:$B$611,0))),"")</f>
        <v>Isopropylbenzene (cumene)</v>
      </c>
      <c r="E2997" s="115"/>
      <c r="F2997" s="138">
        <v>0</v>
      </c>
      <c r="G2997" s="139">
        <v>2E-3</v>
      </c>
      <c r="H2997" s="104"/>
      <c r="I2997" s="102" cm="1">
        <f t="array" ref="I2997">((_xlfn.XLOOKUP(B2997,'4. Material Balance Activities'!$C$478:$C$608,'4. Material Balance Activities'!$G$478:$G$608,NA,0,1)-_xlfn.XLOOKUP(B2997,'4. Material Balance Activities'!$C$478:$C$608,'4. Material Balance Activities'!$M$478:$M$608,NA,0,1))*G2997)*(1-F2997)</f>
        <v>1.7420000000000003E-3</v>
      </c>
      <c r="J2997" s="105" t="s">
        <v>214</v>
      </c>
      <c r="K2997" s="83" t="s">
        <v>214</v>
      </c>
      <c r="L2997" s="102" cm="1">
        <f t="array" ref="L2997">((_xlfn.XLOOKUP(B2997,'4. Material Balance Activities'!$C$478:$C$608,'4. Material Balance Activities'!$J$478:$J$608,NA,0,1)-_xlfn.XLOOKUP(B2997,'4. Material Balance Activities'!$C$478:$C$608,'4. Material Balance Activities'!$P$478:$P$608,NA,0,1))*G2997)*(1-F2997)</f>
        <v>7.0241935483870978E-6</v>
      </c>
      <c r="M2997" s="105" t="s">
        <v>214</v>
      </c>
      <c r="N2997" s="83" t="s">
        <v>214</v>
      </c>
    </row>
    <row r="2998" spans="1:14" x14ac:dyDescent="0.25">
      <c r="A2998" s="79" t="s">
        <v>406</v>
      </c>
      <c r="B2998" s="133" t="s">
        <v>332</v>
      </c>
      <c r="C2998" s="137" t="s">
        <v>432</v>
      </c>
      <c r="D2998" s="81" t="str">
        <f>IFERROR(IF(C2998="No CAS","",INDEX('DEQ Pollutant List'!$C$7:$C$611,MATCH('5. Pollutant Emissions - MB'!C2998,'DEQ Pollutant List'!$B$7:$B$611,0))),"")</f>
        <v>Propylene glycol monomethyl ether acetate</v>
      </c>
      <c r="E2998" s="115"/>
      <c r="F2998" s="138">
        <v>0</v>
      </c>
      <c r="G2998" s="139">
        <v>0.02</v>
      </c>
      <c r="H2998" s="104"/>
      <c r="I2998" s="102" cm="1">
        <f t="array" ref="I2998">((_xlfn.XLOOKUP(B2998,'4. Material Balance Activities'!$C$478:$C$608,'4. Material Balance Activities'!$G$478:$G$608,NA,0,1)-_xlfn.XLOOKUP(B2998,'4. Material Balance Activities'!$C$478:$C$608,'4. Material Balance Activities'!$M$478:$M$608,NA,0,1))*G2998)*(1-F2998)</f>
        <v>1.7420000000000001E-2</v>
      </c>
      <c r="J2998" s="105" t="s">
        <v>214</v>
      </c>
      <c r="K2998" s="83" t="s">
        <v>214</v>
      </c>
      <c r="L2998" s="102" cm="1">
        <f t="array" ref="L2998">((_xlfn.XLOOKUP(B2998,'4. Material Balance Activities'!$C$478:$C$608,'4. Material Balance Activities'!$J$478:$J$608,NA,0,1)-_xlfn.XLOOKUP(B2998,'4. Material Balance Activities'!$C$478:$C$608,'4. Material Balance Activities'!$P$478:$P$608,NA,0,1))*G2998)*(1-F2998)</f>
        <v>7.0241935483870985E-5</v>
      </c>
      <c r="M2998" s="105" t="s">
        <v>214</v>
      </c>
      <c r="N2998" s="83" t="s">
        <v>214</v>
      </c>
    </row>
    <row r="2999" spans="1:14" x14ac:dyDescent="0.25">
      <c r="A2999" s="79" t="s">
        <v>406</v>
      </c>
      <c r="B2999" s="133" t="s">
        <v>332</v>
      </c>
      <c r="C2999" s="137" t="s">
        <v>436</v>
      </c>
      <c r="D2999" s="81" t="str">
        <f>IFERROR(IF(C2999="No CAS","",INDEX('DEQ Pollutant List'!$C$7:$C$611,MATCH('5. Pollutant Emissions - MB'!C2999,'DEQ Pollutant List'!$B$7:$B$611,0))),"")</f>
        <v>1,2,3-Trimethylbenzene</v>
      </c>
      <c r="E2999" s="115"/>
      <c r="F2999" s="138">
        <v>0</v>
      </c>
      <c r="G2999" s="139">
        <v>0.01</v>
      </c>
      <c r="H2999" s="104"/>
      <c r="I2999" s="102" cm="1">
        <f t="array" ref="I2999">((_xlfn.XLOOKUP(B2999,'4. Material Balance Activities'!$C$478:$C$608,'4. Material Balance Activities'!$G$478:$G$608,NA,0,1)-_xlfn.XLOOKUP(B2999,'4. Material Balance Activities'!$C$478:$C$608,'4. Material Balance Activities'!$M$478:$M$608,NA,0,1))*G2999)*(1-F2999)</f>
        <v>8.7100000000000007E-3</v>
      </c>
      <c r="J2999" s="105" t="s">
        <v>214</v>
      </c>
      <c r="K2999" s="83" t="s">
        <v>214</v>
      </c>
      <c r="L2999" s="102" cm="1">
        <f t="array" ref="L2999">((_xlfn.XLOOKUP(B2999,'4. Material Balance Activities'!$C$478:$C$608,'4. Material Balance Activities'!$J$478:$J$608,NA,0,1)-_xlfn.XLOOKUP(B2999,'4. Material Balance Activities'!$C$478:$C$608,'4. Material Balance Activities'!$P$478:$P$608,NA,0,1))*G2999)*(1-F2999)</f>
        <v>3.5120967741935492E-5</v>
      </c>
      <c r="M2999" s="105" t="s">
        <v>214</v>
      </c>
      <c r="N2999" s="83" t="s">
        <v>214</v>
      </c>
    </row>
    <row r="3000" spans="1:14" x14ac:dyDescent="0.25">
      <c r="A3000" s="79" t="s">
        <v>406</v>
      </c>
      <c r="B3000" s="133" t="s">
        <v>333</v>
      </c>
      <c r="C3000" s="137" t="s">
        <v>191</v>
      </c>
      <c r="D3000" s="81" t="str">
        <f>IFERROR(IF(C3000="No CAS","",INDEX('DEQ Pollutant List'!$C$7:$C$611,MATCH('5. Pollutant Emissions - MB'!C3000,'DEQ Pollutant List'!$B$7:$B$611,0))),"")</f>
        <v>Xylene (mixture), including m-xylene, o-xylene, p-xylene</v>
      </c>
      <c r="E3000" s="115"/>
      <c r="F3000" s="138">
        <v>0</v>
      </c>
      <c r="G3000" s="139">
        <v>0.01</v>
      </c>
      <c r="H3000" s="104"/>
      <c r="I3000" s="102" cm="1">
        <f t="array" ref="I3000">((_xlfn.XLOOKUP(B3000,'4. Material Balance Activities'!$C$478:$C$608,'4. Material Balance Activities'!$G$478:$G$608,NA,0,1)-_xlfn.XLOOKUP(B3000,'4. Material Balance Activities'!$C$478:$C$608,'4. Material Balance Activities'!$M$478:$M$608,NA,0,1))*G3000)*(1-F3000)</f>
        <v>0.12152000000000002</v>
      </c>
      <c r="J3000" s="105" t="s">
        <v>214</v>
      </c>
      <c r="K3000" s="83" t="s">
        <v>214</v>
      </c>
      <c r="L3000" s="102" cm="1">
        <f t="array" ref="L3000">((_xlfn.XLOOKUP(B3000,'4. Material Balance Activities'!$C$478:$C$608,'4. Material Balance Activities'!$J$478:$J$608,NA,0,1)-_xlfn.XLOOKUP(B3000,'4. Material Balance Activities'!$C$478:$C$608,'4. Material Balance Activities'!$P$478:$P$608,NA,0,1))*G3000)*(1-F3000)</f>
        <v>4.8999999999999998E-4</v>
      </c>
      <c r="M3000" s="105" t="s">
        <v>214</v>
      </c>
      <c r="N3000" s="83" t="s">
        <v>214</v>
      </c>
    </row>
    <row r="3001" spans="1:14" x14ac:dyDescent="0.25">
      <c r="A3001" s="79" t="s">
        <v>406</v>
      </c>
      <c r="B3001" s="133" t="s">
        <v>333</v>
      </c>
      <c r="C3001" s="137" t="s">
        <v>156</v>
      </c>
      <c r="D3001" s="81" t="str">
        <f>IFERROR(IF(C3001="No CAS","",INDEX('DEQ Pollutant List'!$C$7:$C$611,MATCH('5. Pollutant Emissions - MB'!C3001,'DEQ Pollutant List'!$B$7:$B$611,0))),"")</f>
        <v>Formaldehyde</v>
      </c>
      <c r="E3001" s="115"/>
      <c r="F3001" s="138">
        <v>0</v>
      </c>
      <c r="G3001" s="139">
        <v>1E-3</v>
      </c>
      <c r="H3001" s="104"/>
      <c r="I3001" s="102" cm="1">
        <f t="array" ref="I3001">((_xlfn.XLOOKUP(B3001,'4. Material Balance Activities'!$C$478:$C$608,'4. Material Balance Activities'!$G$478:$G$608,NA,0,1)-_xlfn.XLOOKUP(B3001,'4. Material Balance Activities'!$C$478:$C$608,'4. Material Balance Activities'!$M$478:$M$608,NA,0,1))*G3001)*(1-F3001)</f>
        <v>1.2152000000000001E-2</v>
      </c>
      <c r="J3001" s="105" t="s">
        <v>214</v>
      </c>
      <c r="K3001" s="83" t="s">
        <v>214</v>
      </c>
      <c r="L3001" s="102" cm="1">
        <f t="array" ref="L3001">((_xlfn.XLOOKUP(B3001,'4. Material Balance Activities'!$C$478:$C$608,'4. Material Balance Activities'!$J$478:$J$608,NA,0,1)-_xlfn.XLOOKUP(B3001,'4. Material Balance Activities'!$C$478:$C$608,'4. Material Balance Activities'!$P$478:$P$608,NA,0,1))*G3001)*(1-F3001)</f>
        <v>4.9000000000000005E-5</v>
      </c>
      <c r="M3001" s="105" t="s">
        <v>214</v>
      </c>
      <c r="N3001" s="83" t="s">
        <v>214</v>
      </c>
    </row>
    <row r="3002" spans="1:14" x14ac:dyDescent="0.25">
      <c r="A3002" s="79" t="s">
        <v>406</v>
      </c>
      <c r="B3002" s="133" t="s">
        <v>333</v>
      </c>
      <c r="C3002" s="137" t="s">
        <v>431</v>
      </c>
      <c r="D3002" s="81" t="str">
        <f>IFERROR(IF(C3002="No CAS","",INDEX('DEQ Pollutant List'!$C$7:$C$611,MATCH('5. Pollutant Emissions - MB'!C3002,'DEQ Pollutant List'!$B$7:$B$611,0))),"")</f>
        <v>1,2,4-Trimethylbenzene</v>
      </c>
      <c r="E3002" s="115"/>
      <c r="F3002" s="138">
        <v>0</v>
      </c>
      <c r="G3002" s="139">
        <v>0.01</v>
      </c>
      <c r="H3002" s="104"/>
      <c r="I3002" s="102" cm="1">
        <f t="array" ref="I3002">((_xlfn.XLOOKUP(B3002,'4. Material Balance Activities'!$C$478:$C$608,'4. Material Balance Activities'!$G$478:$G$608,NA,0,1)-_xlfn.XLOOKUP(B3002,'4. Material Balance Activities'!$C$478:$C$608,'4. Material Balance Activities'!$M$478:$M$608,NA,0,1))*G3002)*(1-F3002)</f>
        <v>0.12152000000000002</v>
      </c>
      <c r="J3002" s="105" t="s">
        <v>214</v>
      </c>
      <c r="K3002" s="83" t="s">
        <v>214</v>
      </c>
      <c r="L3002" s="102" cm="1">
        <f t="array" ref="L3002">((_xlfn.XLOOKUP(B3002,'4. Material Balance Activities'!$C$478:$C$608,'4. Material Balance Activities'!$J$478:$J$608,NA,0,1)-_xlfn.XLOOKUP(B3002,'4. Material Balance Activities'!$C$478:$C$608,'4. Material Balance Activities'!$P$478:$P$608,NA,0,1))*G3002)*(1-F3002)</f>
        <v>4.8999999999999998E-4</v>
      </c>
      <c r="M3002" s="105" t="s">
        <v>214</v>
      </c>
      <c r="N3002" s="83" t="s">
        <v>214</v>
      </c>
    </row>
    <row r="3003" spans="1:14" x14ac:dyDescent="0.25">
      <c r="A3003" s="79" t="s">
        <v>406</v>
      </c>
      <c r="B3003" s="133" t="s">
        <v>333</v>
      </c>
      <c r="C3003" s="137" t="s">
        <v>437</v>
      </c>
      <c r="D3003" s="81" t="str">
        <f>IFERROR(IF(C3003="No CAS","",INDEX('DEQ Pollutant List'!$C$7:$C$611,MATCH('5. Pollutant Emissions - MB'!C3003,'DEQ Pollutant List'!$B$7:$B$611,0))),"")</f>
        <v>1,3,5-Trimethylbenzene</v>
      </c>
      <c r="E3003" s="115"/>
      <c r="F3003" s="138">
        <v>0</v>
      </c>
      <c r="G3003" s="139">
        <v>0.01</v>
      </c>
      <c r="H3003" s="104"/>
      <c r="I3003" s="102" cm="1">
        <f t="array" ref="I3003">((_xlfn.XLOOKUP(B3003,'4. Material Balance Activities'!$C$478:$C$608,'4. Material Balance Activities'!$G$478:$G$608,NA,0,1)-_xlfn.XLOOKUP(B3003,'4. Material Balance Activities'!$C$478:$C$608,'4. Material Balance Activities'!$M$478:$M$608,NA,0,1))*G3003)*(1-F3003)</f>
        <v>0.12152000000000002</v>
      </c>
      <c r="J3003" s="105" t="s">
        <v>214</v>
      </c>
      <c r="K3003" s="83" t="s">
        <v>214</v>
      </c>
      <c r="L3003" s="102" cm="1">
        <f t="array" ref="L3003">((_xlfn.XLOOKUP(B3003,'4. Material Balance Activities'!$C$478:$C$608,'4. Material Balance Activities'!$J$478:$J$608,NA,0,1)-_xlfn.XLOOKUP(B3003,'4. Material Balance Activities'!$C$478:$C$608,'4. Material Balance Activities'!$P$478:$P$608,NA,0,1))*G3003)*(1-F3003)</f>
        <v>4.8999999999999998E-4</v>
      </c>
      <c r="M3003" s="105" t="s">
        <v>214</v>
      </c>
      <c r="N3003" s="83" t="s">
        <v>214</v>
      </c>
    </row>
    <row r="3004" spans="1:14" x14ac:dyDescent="0.25">
      <c r="A3004" s="79" t="s">
        <v>406</v>
      </c>
      <c r="B3004" s="133" t="s">
        <v>333</v>
      </c>
      <c r="C3004" s="137" t="s">
        <v>181</v>
      </c>
      <c r="D3004" s="81" t="str">
        <f>IFERROR(IF(C3004="No CAS","",INDEX('DEQ Pollutant List'!$C$7:$C$611,MATCH('5. Pollutant Emissions - MB'!C3004,'DEQ Pollutant List'!$B$7:$B$611,0))),"")</f>
        <v>Ethyl benzene</v>
      </c>
      <c r="E3004" s="115"/>
      <c r="F3004" s="138">
        <v>0</v>
      </c>
      <c r="G3004" s="139">
        <v>1E-3</v>
      </c>
      <c r="H3004" s="104"/>
      <c r="I3004" s="102" cm="1">
        <f t="array" ref="I3004">((_xlfn.XLOOKUP(B3004,'4. Material Balance Activities'!$C$478:$C$608,'4. Material Balance Activities'!$G$478:$G$608,NA,0,1)-_xlfn.XLOOKUP(B3004,'4. Material Balance Activities'!$C$478:$C$608,'4. Material Balance Activities'!$M$478:$M$608,NA,0,1))*G3004)*(1-F3004)</f>
        <v>1.2152000000000001E-2</v>
      </c>
      <c r="J3004" s="105" t="s">
        <v>214</v>
      </c>
      <c r="K3004" s="83" t="s">
        <v>214</v>
      </c>
      <c r="L3004" s="102" cm="1">
        <f t="array" ref="L3004">((_xlfn.XLOOKUP(B3004,'4. Material Balance Activities'!$C$478:$C$608,'4. Material Balance Activities'!$J$478:$J$608,NA,0,1)-_xlfn.XLOOKUP(B3004,'4. Material Balance Activities'!$C$478:$C$608,'4. Material Balance Activities'!$P$478:$P$608,NA,0,1))*G3004)*(1-F3004)</f>
        <v>4.9000000000000005E-5</v>
      </c>
      <c r="M3004" s="105" t="s">
        <v>214</v>
      </c>
      <c r="N3004" s="83" t="s">
        <v>214</v>
      </c>
    </row>
    <row r="3005" spans="1:14" x14ac:dyDescent="0.25">
      <c r="A3005" s="79" t="s">
        <v>406</v>
      </c>
      <c r="B3005" s="133" t="s">
        <v>333</v>
      </c>
      <c r="C3005" s="137" t="s">
        <v>428</v>
      </c>
      <c r="D3005" s="81" t="str">
        <f>IFERROR(IF(C3005="No CAS","",INDEX('DEQ Pollutant List'!$C$7:$C$611,MATCH('5. Pollutant Emissions - MB'!C3005,'DEQ Pollutant List'!$B$7:$B$611,0))),"")</f>
        <v>Isopropylbenzene (cumene)</v>
      </c>
      <c r="E3005" s="115"/>
      <c r="F3005" s="138">
        <v>0</v>
      </c>
      <c r="G3005" s="139">
        <v>2E-3</v>
      </c>
      <c r="H3005" s="104"/>
      <c r="I3005" s="102" cm="1">
        <f t="array" ref="I3005">((_xlfn.XLOOKUP(B3005,'4. Material Balance Activities'!$C$478:$C$608,'4. Material Balance Activities'!$G$478:$G$608,NA,0,1)-_xlfn.XLOOKUP(B3005,'4. Material Balance Activities'!$C$478:$C$608,'4. Material Balance Activities'!$M$478:$M$608,NA,0,1))*G3005)*(1-F3005)</f>
        <v>2.4304000000000003E-2</v>
      </c>
      <c r="J3005" s="105" t="s">
        <v>214</v>
      </c>
      <c r="K3005" s="83" t="s">
        <v>214</v>
      </c>
      <c r="L3005" s="102" cm="1">
        <f t="array" ref="L3005">((_xlfn.XLOOKUP(B3005,'4. Material Balance Activities'!$C$478:$C$608,'4. Material Balance Activities'!$J$478:$J$608,NA,0,1)-_xlfn.XLOOKUP(B3005,'4. Material Balance Activities'!$C$478:$C$608,'4. Material Balance Activities'!$P$478:$P$608,NA,0,1))*G3005)*(1-F3005)</f>
        <v>9.800000000000001E-5</v>
      </c>
      <c r="M3005" s="105" t="s">
        <v>214</v>
      </c>
      <c r="N3005" s="83" t="s">
        <v>214</v>
      </c>
    </row>
    <row r="3006" spans="1:14" x14ac:dyDescent="0.25">
      <c r="A3006" s="79" t="s">
        <v>406</v>
      </c>
      <c r="B3006" s="133" t="s">
        <v>333</v>
      </c>
      <c r="C3006" s="137" t="s">
        <v>430</v>
      </c>
      <c r="D3006" s="81" t="str">
        <f>IFERROR(IF(C3006="No CAS","",INDEX('DEQ Pollutant List'!$C$7:$C$611,MATCH('5. Pollutant Emissions - MB'!C3006,'DEQ Pollutant List'!$B$7:$B$611,0))),"")</f>
        <v>n-Butyl alcohol</v>
      </c>
      <c r="E3006" s="115"/>
      <c r="F3006" s="138">
        <v>0</v>
      </c>
      <c r="G3006" s="139">
        <v>7.0000000000000007E-2</v>
      </c>
      <c r="H3006" s="104"/>
      <c r="I3006" s="102" cm="1">
        <f t="array" ref="I3006">((_xlfn.XLOOKUP(B3006,'4. Material Balance Activities'!$C$478:$C$608,'4. Material Balance Activities'!$G$478:$G$608,NA,0,1)-_xlfn.XLOOKUP(B3006,'4. Material Balance Activities'!$C$478:$C$608,'4. Material Balance Activities'!$M$478:$M$608,NA,0,1))*G3006)*(1-F3006)</f>
        <v>0.85064000000000017</v>
      </c>
      <c r="J3006" s="105" t="s">
        <v>214</v>
      </c>
      <c r="K3006" s="83" t="s">
        <v>214</v>
      </c>
      <c r="L3006" s="102" cm="1">
        <f t="array" ref="L3006">((_xlfn.XLOOKUP(B3006,'4. Material Balance Activities'!$C$478:$C$608,'4. Material Balance Activities'!$J$478:$J$608,NA,0,1)-_xlfn.XLOOKUP(B3006,'4. Material Balance Activities'!$C$478:$C$608,'4. Material Balance Activities'!$P$478:$P$608,NA,0,1))*G3006)*(1-F3006)</f>
        <v>3.4300000000000003E-3</v>
      </c>
      <c r="M3006" s="105" t="s">
        <v>214</v>
      </c>
      <c r="N3006" s="83" t="s">
        <v>214</v>
      </c>
    </row>
    <row r="3007" spans="1:14" x14ac:dyDescent="0.25">
      <c r="A3007" s="79" t="s">
        <v>406</v>
      </c>
      <c r="B3007" s="133" t="s">
        <v>333</v>
      </c>
      <c r="C3007" s="137" t="s">
        <v>432</v>
      </c>
      <c r="D3007" s="81" t="str">
        <f>IFERROR(IF(C3007="No CAS","",INDEX('DEQ Pollutant List'!$C$7:$C$611,MATCH('5. Pollutant Emissions - MB'!C3007,'DEQ Pollutant List'!$B$7:$B$611,0))),"")</f>
        <v>Propylene glycol monomethyl ether acetate</v>
      </c>
      <c r="E3007" s="115"/>
      <c r="F3007" s="138">
        <v>0</v>
      </c>
      <c r="G3007" s="139">
        <v>0.02</v>
      </c>
      <c r="H3007" s="104"/>
      <c r="I3007" s="102" cm="1">
        <f t="array" ref="I3007">((_xlfn.XLOOKUP(B3007,'4. Material Balance Activities'!$C$478:$C$608,'4. Material Balance Activities'!$G$478:$G$608,NA,0,1)-_xlfn.XLOOKUP(B3007,'4. Material Balance Activities'!$C$478:$C$608,'4. Material Balance Activities'!$M$478:$M$608,NA,0,1))*G3007)*(1-F3007)</f>
        <v>0.24304000000000003</v>
      </c>
      <c r="J3007" s="105" t="s">
        <v>214</v>
      </c>
      <c r="K3007" s="83" t="s">
        <v>214</v>
      </c>
      <c r="L3007" s="102" cm="1">
        <f t="array" ref="L3007">((_xlfn.XLOOKUP(B3007,'4. Material Balance Activities'!$C$478:$C$608,'4. Material Balance Activities'!$J$478:$J$608,NA,0,1)-_xlfn.XLOOKUP(B3007,'4. Material Balance Activities'!$C$478:$C$608,'4. Material Balance Activities'!$P$478:$P$608,NA,0,1))*G3007)*(1-F3007)</f>
        <v>9.7999999999999997E-4</v>
      </c>
      <c r="M3007" s="105" t="s">
        <v>214</v>
      </c>
      <c r="N3007" s="83" t="s">
        <v>214</v>
      </c>
    </row>
    <row r="3008" spans="1:14" x14ac:dyDescent="0.25">
      <c r="A3008" s="79" t="s">
        <v>406</v>
      </c>
      <c r="B3008" s="133" t="s">
        <v>333</v>
      </c>
      <c r="C3008" s="137" t="s">
        <v>436</v>
      </c>
      <c r="D3008" s="81" t="str">
        <f>IFERROR(IF(C3008="No CAS","",INDEX('DEQ Pollutant List'!$C$7:$C$611,MATCH('5. Pollutant Emissions - MB'!C3008,'DEQ Pollutant List'!$B$7:$B$611,0))),"")</f>
        <v>1,2,3-Trimethylbenzene</v>
      </c>
      <c r="E3008" s="115"/>
      <c r="F3008" s="138">
        <v>0</v>
      </c>
      <c r="G3008" s="139">
        <v>0.01</v>
      </c>
      <c r="H3008" s="104"/>
      <c r="I3008" s="102" cm="1">
        <f t="array" ref="I3008">((_xlfn.XLOOKUP(B3008,'4. Material Balance Activities'!$C$478:$C$608,'4. Material Balance Activities'!$G$478:$G$608,NA,0,1)-_xlfn.XLOOKUP(B3008,'4. Material Balance Activities'!$C$478:$C$608,'4. Material Balance Activities'!$M$478:$M$608,NA,0,1))*G3008)*(1-F3008)</f>
        <v>0.12152000000000002</v>
      </c>
      <c r="J3008" s="105" t="s">
        <v>214</v>
      </c>
      <c r="K3008" s="83" t="s">
        <v>214</v>
      </c>
      <c r="L3008" s="102" cm="1">
        <f t="array" ref="L3008">((_xlfn.XLOOKUP(B3008,'4. Material Balance Activities'!$C$478:$C$608,'4. Material Balance Activities'!$J$478:$J$608,NA,0,1)-_xlfn.XLOOKUP(B3008,'4. Material Balance Activities'!$C$478:$C$608,'4. Material Balance Activities'!$P$478:$P$608,NA,0,1))*G3008)*(1-F3008)</f>
        <v>4.8999999999999998E-4</v>
      </c>
      <c r="M3008" s="105" t="s">
        <v>214</v>
      </c>
      <c r="N3008" s="83" t="s">
        <v>214</v>
      </c>
    </row>
    <row r="3009" spans="1:14" x14ac:dyDescent="0.25">
      <c r="A3009" s="79" t="s">
        <v>406</v>
      </c>
      <c r="B3009" s="133" t="s">
        <v>334</v>
      </c>
      <c r="C3009" s="137" t="s">
        <v>191</v>
      </c>
      <c r="D3009" s="81" t="str">
        <f>IFERROR(IF(C3009="No CAS","",INDEX('DEQ Pollutant List'!$C$7:$C$611,MATCH('5. Pollutant Emissions - MB'!C3009,'DEQ Pollutant List'!$B$7:$B$611,0))),"")</f>
        <v>Xylene (mixture), including m-xylene, o-xylene, p-xylene</v>
      </c>
      <c r="E3009" s="115"/>
      <c r="F3009" s="138">
        <v>0</v>
      </c>
      <c r="G3009" s="139">
        <v>0.01</v>
      </c>
      <c r="H3009" s="104"/>
      <c r="I3009" s="102" cm="1">
        <f t="array" ref="I3009">((_xlfn.XLOOKUP(B3009,'4. Material Balance Activities'!$C$478:$C$608,'4. Material Balance Activities'!$G$478:$G$608,NA,0,1)-_xlfn.XLOOKUP(B3009,'4. Material Balance Activities'!$C$478:$C$608,'4. Material Balance Activities'!$M$478:$M$608,NA,0,1))*G3009)*(1-F3009)</f>
        <v>2.6010000000000002E-2</v>
      </c>
      <c r="J3009" s="105" t="s">
        <v>214</v>
      </c>
      <c r="K3009" s="83" t="s">
        <v>214</v>
      </c>
      <c r="L3009" s="102" cm="1">
        <f t="array" ref="L3009">((_xlfn.XLOOKUP(B3009,'4. Material Balance Activities'!$C$478:$C$608,'4. Material Balance Activities'!$J$478:$J$608,NA,0,1)-_xlfn.XLOOKUP(B3009,'4. Material Balance Activities'!$C$478:$C$608,'4. Material Balance Activities'!$P$478:$P$608,NA,0,1))*G3009)*(1-F3009)</f>
        <v>1.0487903225806452E-4</v>
      </c>
      <c r="M3009" s="105" t="s">
        <v>214</v>
      </c>
      <c r="N3009" s="83" t="s">
        <v>214</v>
      </c>
    </row>
    <row r="3010" spans="1:14" x14ac:dyDescent="0.25">
      <c r="A3010" s="79" t="s">
        <v>406</v>
      </c>
      <c r="B3010" s="133" t="s">
        <v>334</v>
      </c>
      <c r="C3010" s="137" t="s">
        <v>156</v>
      </c>
      <c r="D3010" s="81" t="str">
        <f>IFERROR(IF(C3010="No CAS","",INDEX('DEQ Pollutant List'!$C$7:$C$611,MATCH('5. Pollutant Emissions - MB'!C3010,'DEQ Pollutant List'!$B$7:$B$611,0))),"")</f>
        <v>Formaldehyde</v>
      </c>
      <c r="E3010" s="115"/>
      <c r="F3010" s="138">
        <v>0</v>
      </c>
      <c r="G3010" s="139">
        <v>1E-3</v>
      </c>
      <c r="H3010" s="104"/>
      <c r="I3010" s="102" cm="1">
        <f t="array" ref="I3010">((_xlfn.XLOOKUP(B3010,'4. Material Balance Activities'!$C$478:$C$608,'4. Material Balance Activities'!$G$478:$G$608,NA,0,1)-_xlfn.XLOOKUP(B3010,'4. Material Balance Activities'!$C$478:$C$608,'4. Material Balance Activities'!$M$478:$M$608,NA,0,1))*G3010)*(1-F3010)</f>
        <v>2.601E-3</v>
      </c>
      <c r="J3010" s="105" t="s">
        <v>214</v>
      </c>
      <c r="K3010" s="83" t="s">
        <v>214</v>
      </c>
      <c r="L3010" s="102" cm="1">
        <f t="array" ref="L3010">((_xlfn.XLOOKUP(B3010,'4. Material Balance Activities'!$C$478:$C$608,'4. Material Balance Activities'!$J$478:$J$608,NA,0,1)-_xlfn.XLOOKUP(B3010,'4. Material Balance Activities'!$C$478:$C$608,'4. Material Balance Activities'!$P$478:$P$608,NA,0,1))*G3010)*(1-F3010)</f>
        <v>1.0487903225806451E-5</v>
      </c>
      <c r="M3010" s="105" t="s">
        <v>214</v>
      </c>
      <c r="N3010" s="83" t="s">
        <v>214</v>
      </c>
    </row>
    <row r="3011" spans="1:14" x14ac:dyDescent="0.25">
      <c r="A3011" s="79" t="s">
        <v>406</v>
      </c>
      <c r="B3011" s="133" t="s">
        <v>334</v>
      </c>
      <c r="C3011" s="137" t="s">
        <v>431</v>
      </c>
      <c r="D3011" s="81" t="str">
        <f>IFERROR(IF(C3011="No CAS","",INDEX('DEQ Pollutant List'!$C$7:$C$611,MATCH('5. Pollutant Emissions - MB'!C3011,'DEQ Pollutant List'!$B$7:$B$611,0))),"")</f>
        <v>1,2,4-Trimethylbenzene</v>
      </c>
      <c r="E3011" s="115"/>
      <c r="F3011" s="138">
        <v>0</v>
      </c>
      <c r="G3011" s="139">
        <v>0.01</v>
      </c>
      <c r="H3011" s="104"/>
      <c r="I3011" s="102" cm="1">
        <f t="array" ref="I3011">((_xlfn.XLOOKUP(B3011,'4. Material Balance Activities'!$C$478:$C$608,'4. Material Balance Activities'!$G$478:$G$608,NA,0,1)-_xlfn.XLOOKUP(B3011,'4. Material Balance Activities'!$C$478:$C$608,'4. Material Balance Activities'!$M$478:$M$608,NA,0,1))*G3011)*(1-F3011)</f>
        <v>2.6010000000000002E-2</v>
      </c>
      <c r="J3011" s="105" t="s">
        <v>214</v>
      </c>
      <c r="K3011" s="83" t="s">
        <v>214</v>
      </c>
      <c r="L3011" s="102" cm="1">
        <f t="array" ref="L3011">((_xlfn.XLOOKUP(B3011,'4. Material Balance Activities'!$C$478:$C$608,'4. Material Balance Activities'!$J$478:$J$608,NA,0,1)-_xlfn.XLOOKUP(B3011,'4. Material Balance Activities'!$C$478:$C$608,'4. Material Balance Activities'!$P$478:$P$608,NA,0,1))*G3011)*(1-F3011)</f>
        <v>1.0487903225806452E-4</v>
      </c>
      <c r="M3011" s="105" t="s">
        <v>214</v>
      </c>
      <c r="N3011" s="83" t="s">
        <v>214</v>
      </c>
    </row>
    <row r="3012" spans="1:14" x14ac:dyDescent="0.25">
      <c r="A3012" s="79" t="s">
        <v>406</v>
      </c>
      <c r="B3012" s="133" t="s">
        <v>334</v>
      </c>
      <c r="C3012" s="137" t="s">
        <v>437</v>
      </c>
      <c r="D3012" s="81" t="str">
        <f>IFERROR(IF(C3012="No CAS","",INDEX('DEQ Pollutant List'!$C$7:$C$611,MATCH('5. Pollutant Emissions - MB'!C3012,'DEQ Pollutant List'!$B$7:$B$611,0))),"")</f>
        <v>1,3,5-Trimethylbenzene</v>
      </c>
      <c r="E3012" s="115"/>
      <c r="F3012" s="138">
        <v>0</v>
      </c>
      <c r="G3012" s="139">
        <v>0.01</v>
      </c>
      <c r="H3012" s="104"/>
      <c r="I3012" s="102" cm="1">
        <f t="array" ref="I3012">((_xlfn.XLOOKUP(B3012,'4. Material Balance Activities'!$C$478:$C$608,'4. Material Balance Activities'!$G$478:$G$608,NA,0,1)-_xlfn.XLOOKUP(B3012,'4. Material Balance Activities'!$C$478:$C$608,'4. Material Balance Activities'!$M$478:$M$608,NA,0,1))*G3012)*(1-F3012)</f>
        <v>2.6010000000000002E-2</v>
      </c>
      <c r="J3012" s="105" t="s">
        <v>214</v>
      </c>
      <c r="K3012" s="83" t="s">
        <v>214</v>
      </c>
      <c r="L3012" s="102" cm="1">
        <f t="array" ref="L3012">((_xlfn.XLOOKUP(B3012,'4. Material Balance Activities'!$C$478:$C$608,'4. Material Balance Activities'!$J$478:$J$608,NA,0,1)-_xlfn.XLOOKUP(B3012,'4. Material Balance Activities'!$C$478:$C$608,'4. Material Balance Activities'!$P$478:$P$608,NA,0,1))*G3012)*(1-F3012)</f>
        <v>1.0487903225806452E-4</v>
      </c>
      <c r="M3012" s="105" t="s">
        <v>214</v>
      </c>
      <c r="N3012" s="83" t="s">
        <v>214</v>
      </c>
    </row>
    <row r="3013" spans="1:14" x14ac:dyDescent="0.25">
      <c r="A3013" s="79" t="s">
        <v>406</v>
      </c>
      <c r="B3013" s="133" t="s">
        <v>334</v>
      </c>
      <c r="C3013" s="137" t="s">
        <v>181</v>
      </c>
      <c r="D3013" s="81" t="str">
        <f>IFERROR(IF(C3013="No CAS","",INDEX('DEQ Pollutant List'!$C$7:$C$611,MATCH('5. Pollutant Emissions - MB'!C3013,'DEQ Pollutant List'!$B$7:$B$611,0))),"")</f>
        <v>Ethyl benzene</v>
      </c>
      <c r="E3013" s="115"/>
      <c r="F3013" s="138">
        <v>0</v>
      </c>
      <c r="G3013" s="139">
        <v>1E-3</v>
      </c>
      <c r="H3013" s="104"/>
      <c r="I3013" s="102" cm="1">
        <f t="array" ref="I3013">((_xlfn.XLOOKUP(B3013,'4. Material Balance Activities'!$C$478:$C$608,'4. Material Balance Activities'!$G$478:$G$608,NA,0,1)-_xlfn.XLOOKUP(B3013,'4. Material Balance Activities'!$C$478:$C$608,'4. Material Balance Activities'!$M$478:$M$608,NA,0,1))*G3013)*(1-F3013)</f>
        <v>2.601E-3</v>
      </c>
      <c r="J3013" s="105" t="s">
        <v>214</v>
      </c>
      <c r="K3013" s="83" t="s">
        <v>214</v>
      </c>
      <c r="L3013" s="102" cm="1">
        <f t="array" ref="L3013">((_xlfn.XLOOKUP(B3013,'4. Material Balance Activities'!$C$478:$C$608,'4. Material Balance Activities'!$J$478:$J$608,NA,0,1)-_xlfn.XLOOKUP(B3013,'4. Material Balance Activities'!$C$478:$C$608,'4. Material Balance Activities'!$P$478:$P$608,NA,0,1))*G3013)*(1-F3013)</f>
        <v>1.0487903225806451E-5</v>
      </c>
      <c r="M3013" s="105" t="s">
        <v>214</v>
      </c>
      <c r="N3013" s="83" t="s">
        <v>214</v>
      </c>
    </row>
    <row r="3014" spans="1:14" x14ac:dyDescent="0.25">
      <c r="A3014" s="79" t="s">
        <v>406</v>
      </c>
      <c r="B3014" s="133" t="s">
        <v>334</v>
      </c>
      <c r="C3014" s="137" t="s">
        <v>428</v>
      </c>
      <c r="D3014" s="81" t="str">
        <f>IFERROR(IF(C3014="No CAS","",INDEX('DEQ Pollutant List'!$C$7:$C$611,MATCH('5. Pollutant Emissions - MB'!C3014,'DEQ Pollutant List'!$B$7:$B$611,0))),"")</f>
        <v>Isopropylbenzene (cumene)</v>
      </c>
      <c r="E3014" s="115"/>
      <c r="F3014" s="138">
        <v>0</v>
      </c>
      <c r="G3014" s="139">
        <v>2E-3</v>
      </c>
      <c r="H3014" s="104"/>
      <c r="I3014" s="102" cm="1">
        <f t="array" ref="I3014">((_xlfn.XLOOKUP(B3014,'4. Material Balance Activities'!$C$478:$C$608,'4. Material Balance Activities'!$G$478:$G$608,NA,0,1)-_xlfn.XLOOKUP(B3014,'4. Material Balance Activities'!$C$478:$C$608,'4. Material Balance Activities'!$M$478:$M$608,NA,0,1))*G3014)*(1-F3014)</f>
        <v>5.202E-3</v>
      </c>
      <c r="J3014" s="105" t="s">
        <v>214</v>
      </c>
      <c r="K3014" s="83" t="s">
        <v>214</v>
      </c>
      <c r="L3014" s="102" cm="1">
        <f t="array" ref="L3014">((_xlfn.XLOOKUP(B3014,'4. Material Balance Activities'!$C$478:$C$608,'4. Material Balance Activities'!$J$478:$J$608,NA,0,1)-_xlfn.XLOOKUP(B3014,'4. Material Balance Activities'!$C$478:$C$608,'4. Material Balance Activities'!$P$478:$P$608,NA,0,1))*G3014)*(1-F3014)</f>
        <v>2.0975806451612902E-5</v>
      </c>
      <c r="M3014" s="105" t="s">
        <v>214</v>
      </c>
      <c r="N3014" s="83" t="s">
        <v>214</v>
      </c>
    </row>
    <row r="3015" spans="1:14" x14ac:dyDescent="0.25">
      <c r="A3015" s="79" t="s">
        <v>406</v>
      </c>
      <c r="B3015" s="133" t="s">
        <v>334</v>
      </c>
      <c r="C3015" s="137" t="s">
        <v>430</v>
      </c>
      <c r="D3015" s="81" t="str">
        <f>IFERROR(IF(C3015="No CAS","",INDEX('DEQ Pollutant List'!$C$7:$C$611,MATCH('5. Pollutant Emissions - MB'!C3015,'DEQ Pollutant List'!$B$7:$B$611,0))),"")</f>
        <v>n-Butyl alcohol</v>
      </c>
      <c r="E3015" s="115"/>
      <c r="F3015" s="138">
        <v>0</v>
      </c>
      <c r="G3015" s="139">
        <v>7.0000000000000007E-2</v>
      </c>
      <c r="H3015" s="104"/>
      <c r="I3015" s="102" cm="1">
        <f t="array" ref="I3015">((_xlfn.XLOOKUP(B3015,'4. Material Balance Activities'!$C$478:$C$608,'4. Material Balance Activities'!$G$478:$G$608,NA,0,1)-_xlfn.XLOOKUP(B3015,'4. Material Balance Activities'!$C$478:$C$608,'4. Material Balance Activities'!$M$478:$M$608,NA,0,1))*G3015)*(1-F3015)</f>
        <v>0.18207000000000001</v>
      </c>
      <c r="J3015" s="105" t="s">
        <v>214</v>
      </c>
      <c r="K3015" s="83" t="s">
        <v>214</v>
      </c>
      <c r="L3015" s="102" cm="1">
        <f t="array" ref="L3015">((_xlfn.XLOOKUP(B3015,'4. Material Balance Activities'!$C$478:$C$608,'4. Material Balance Activities'!$J$478:$J$608,NA,0,1)-_xlfn.XLOOKUP(B3015,'4. Material Balance Activities'!$C$478:$C$608,'4. Material Balance Activities'!$P$478:$P$608,NA,0,1))*G3015)*(1-F3015)</f>
        <v>7.3415322580645164E-4</v>
      </c>
      <c r="M3015" s="105" t="s">
        <v>214</v>
      </c>
      <c r="N3015" s="83" t="s">
        <v>214</v>
      </c>
    </row>
    <row r="3016" spans="1:14" x14ac:dyDescent="0.25">
      <c r="A3016" s="79" t="s">
        <v>406</v>
      </c>
      <c r="B3016" s="133" t="s">
        <v>334</v>
      </c>
      <c r="C3016" s="137" t="s">
        <v>432</v>
      </c>
      <c r="D3016" s="81" t="str">
        <f>IFERROR(IF(C3016="No CAS","",INDEX('DEQ Pollutant List'!$C$7:$C$611,MATCH('5. Pollutant Emissions - MB'!C3016,'DEQ Pollutant List'!$B$7:$B$611,0))),"")</f>
        <v>Propylene glycol monomethyl ether acetate</v>
      </c>
      <c r="E3016" s="115"/>
      <c r="F3016" s="138">
        <v>0</v>
      </c>
      <c r="G3016" s="139">
        <v>0.03</v>
      </c>
      <c r="H3016" s="104"/>
      <c r="I3016" s="102" cm="1">
        <f t="array" ref="I3016">((_xlfn.XLOOKUP(B3016,'4. Material Balance Activities'!$C$478:$C$608,'4. Material Balance Activities'!$G$478:$G$608,NA,0,1)-_xlfn.XLOOKUP(B3016,'4. Material Balance Activities'!$C$478:$C$608,'4. Material Balance Activities'!$M$478:$M$608,NA,0,1))*G3016)*(1-F3016)</f>
        <v>7.8030000000000002E-2</v>
      </c>
      <c r="J3016" s="105" t="s">
        <v>214</v>
      </c>
      <c r="K3016" s="83" t="s">
        <v>214</v>
      </c>
      <c r="L3016" s="102" cm="1">
        <f t="array" ref="L3016">((_xlfn.XLOOKUP(B3016,'4. Material Balance Activities'!$C$478:$C$608,'4. Material Balance Activities'!$J$478:$J$608,NA,0,1)-_xlfn.XLOOKUP(B3016,'4. Material Balance Activities'!$C$478:$C$608,'4. Material Balance Activities'!$P$478:$P$608,NA,0,1))*G3016)*(1-F3016)</f>
        <v>3.1463709677419352E-4</v>
      </c>
      <c r="M3016" s="105" t="s">
        <v>214</v>
      </c>
      <c r="N3016" s="83" t="s">
        <v>214</v>
      </c>
    </row>
    <row r="3017" spans="1:14" x14ac:dyDescent="0.25">
      <c r="A3017" s="79" t="s">
        <v>406</v>
      </c>
      <c r="B3017" s="133" t="s">
        <v>334</v>
      </c>
      <c r="C3017" s="137" t="s">
        <v>436</v>
      </c>
      <c r="D3017" s="81" t="str">
        <f>IFERROR(IF(C3017="No CAS","",INDEX('DEQ Pollutant List'!$C$7:$C$611,MATCH('5. Pollutant Emissions - MB'!C3017,'DEQ Pollutant List'!$B$7:$B$611,0))),"")</f>
        <v>1,2,3-Trimethylbenzene</v>
      </c>
      <c r="E3017" s="115"/>
      <c r="F3017" s="138">
        <v>0</v>
      </c>
      <c r="G3017" s="139">
        <v>0.01</v>
      </c>
      <c r="H3017" s="104"/>
      <c r="I3017" s="102" cm="1">
        <f t="array" ref="I3017">((_xlfn.XLOOKUP(B3017,'4. Material Balance Activities'!$C$478:$C$608,'4. Material Balance Activities'!$G$478:$G$608,NA,0,1)-_xlfn.XLOOKUP(B3017,'4. Material Balance Activities'!$C$478:$C$608,'4. Material Balance Activities'!$M$478:$M$608,NA,0,1))*G3017)*(1-F3017)</f>
        <v>2.6010000000000002E-2</v>
      </c>
      <c r="J3017" s="105" t="s">
        <v>214</v>
      </c>
      <c r="K3017" s="83" t="s">
        <v>214</v>
      </c>
      <c r="L3017" s="102" cm="1">
        <f t="array" ref="L3017">((_xlfn.XLOOKUP(B3017,'4. Material Balance Activities'!$C$478:$C$608,'4. Material Balance Activities'!$J$478:$J$608,NA,0,1)-_xlfn.XLOOKUP(B3017,'4. Material Balance Activities'!$C$478:$C$608,'4. Material Balance Activities'!$P$478:$P$608,NA,0,1))*G3017)*(1-F3017)</f>
        <v>1.0487903225806452E-4</v>
      </c>
      <c r="M3017" s="105" t="s">
        <v>214</v>
      </c>
      <c r="N3017" s="83" t="s">
        <v>214</v>
      </c>
    </row>
    <row r="3018" spans="1:14" x14ac:dyDescent="0.25">
      <c r="A3018" s="79" t="s">
        <v>406</v>
      </c>
      <c r="B3018" s="133" t="s">
        <v>335</v>
      </c>
      <c r="C3018" s="137" t="s">
        <v>156</v>
      </c>
      <c r="D3018" s="81" t="str">
        <f>IFERROR(IF(C3018="No CAS","",INDEX('DEQ Pollutant List'!$C$7:$C$611,MATCH('5. Pollutant Emissions - MB'!C3018,'DEQ Pollutant List'!$B$7:$B$611,0))),"")</f>
        <v>Formaldehyde</v>
      </c>
      <c r="E3018" s="115"/>
      <c r="F3018" s="138">
        <v>0</v>
      </c>
      <c r="G3018" s="139">
        <v>1E-3</v>
      </c>
      <c r="H3018" s="104"/>
      <c r="I3018" s="102" cm="1">
        <f t="array" ref="I3018">((_xlfn.XLOOKUP(B3018,'4. Material Balance Activities'!$C$478:$C$608,'4. Material Balance Activities'!$G$478:$G$608,NA,0,1)-_xlfn.XLOOKUP(B3018,'4. Material Balance Activities'!$C$478:$C$608,'4. Material Balance Activities'!$M$478:$M$608,NA,0,1))*G3018)*(1-F3018)</f>
        <v>1.4688500000000002E-2</v>
      </c>
      <c r="J3018" s="105" t="s">
        <v>214</v>
      </c>
      <c r="K3018" s="83" t="s">
        <v>214</v>
      </c>
      <c r="L3018" s="102" cm="1">
        <f t="array" ref="L3018">((_xlfn.XLOOKUP(B3018,'4. Material Balance Activities'!$C$478:$C$608,'4. Material Balance Activities'!$J$478:$J$608,NA,0,1)-_xlfn.XLOOKUP(B3018,'4. Material Balance Activities'!$C$478:$C$608,'4. Material Balance Activities'!$P$478:$P$608,NA,0,1))*G3018)*(1-F3018)</f>
        <v>5.9227822580645167E-5</v>
      </c>
      <c r="M3018" s="105" t="s">
        <v>214</v>
      </c>
      <c r="N3018" s="83" t="s">
        <v>214</v>
      </c>
    </row>
    <row r="3019" spans="1:14" x14ac:dyDescent="0.25">
      <c r="A3019" s="79" t="s">
        <v>406</v>
      </c>
      <c r="B3019" s="133" t="s">
        <v>335</v>
      </c>
      <c r="C3019" s="137" t="s">
        <v>431</v>
      </c>
      <c r="D3019" s="81" t="str">
        <f>IFERROR(IF(C3019="No CAS","",INDEX('DEQ Pollutant List'!$C$7:$C$611,MATCH('5. Pollutant Emissions - MB'!C3019,'DEQ Pollutant List'!$B$7:$B$611,0))),"")</f>
        <v>1,2,4-Trimethylbenzene</v>
      </c>
      <c r="E3019" s="115"/>
      <c r="F3019" s="138">
        <v>0</v>
      </c>
      <c r="G3019" s="139">
        <v>0.01</v>
      </c>
      <c r="H3019" s="104"/>
      <c r="I3019" s="102" cm="1">
        <f t="array" ref="I3019">((_xlfn.XLOOKUP(B3019,'4. Material Balance Activities'!$C$478:$C$608,'4. Material Balance Activities'!$G$478:$G$608,NA,0,1)-_xlfn.XLOOKUP(B3019,'4. Material Balance Activities'!$C$478:$C$608,'4. Material Balance Activities'!$M$478:$M$608,NA,0,1))*G3019)*(1-F3019)</f>
        <v>0.14688500000000002</v>
      </c>
      <c r="J3019" s="105" t="s">
        <v>214</v>
      </c>
      <c r="K3019" s="83" t="s">
        <v>214</v>
      </c>
      <c r="L3019" s="102" cm="1">
        <f t="array" ref="L3019">((_xlfn.XLOOKUP(B3019,'4. Material Balance Activities'!$C$478:$C$608,'4. Material Balance Activities'!$J$478:$J$608,NA,0,1)-_xlfn.XLOOKUP(B3019,'4. Material Balance Activities'!$C$478:$C$608,'4. Material Balance Activities'!$P$478:$P$608,NA,0,1))*G3019)*(1-F3019)</f>
        <v>5.9227822580645167E-4</v>
      </c>
      <c r="M3019" s="105" t="s">
        <v>214</v>
      </c>
      <c r="N3019" s="83" t="s">
        <v>214</v>
      </c>
    </row>
    <row r="3020" spans="1:14" x14ac:dyDescent="0.25">
      <c r="A3020" s="79" t="s">
        <v>406</v>
      </c>
      <c r="B3020" s="133" t="s">
        <v>335</v>
      </c>
      <c r="C3020" s="137" t="s">
        <v>437</v>
      </c>
      <c r="D3020" s="81" t="str">
        <f>IFERROR(IF(C3020="No CAS","",INDEX('DEQ Pollutant List'!$C$7:$C$611,MATCH('5. Pollutant Emissions - MB'!C3020,'DEQ Pollutant List'!$B$7:$B$611,0))),"")</f>
        <v>1,3,5-Trimethylbenzene</v>
      </c>
      <c r="E3020" s="115"/>
      <c r="F3020" s="138">
        <v>0</v>
      </c>
      <c r="G3020" s="139">
        <v>0.01</v>
      </c>
      <c r="H3020" s="104"/>
      <c r="I3020" s="102" cm="1">
        <f t="array" ref="I3020">((_xlfn.XLOOKUP(B3020,'4. Material Balance Activities'!$C$478:$C$608,'4. Material Balance Activities'!$G$478:$G$608,NA,0,1)-_xlfn.XLOOKUP(B3020,'4. Material Balance Activities'!$C$478:$C$608,'4. Material Balance Activities'!$M$478:$M$608,NA,0,1))*G3020)*(1-F3020)</f>
        <v>0.14688500000000002</v>
      </c>
      <c r="J3020" s="105" t="s">
        <v>214</v>
      </c>
      <c r="K3020" s="83" t="s">
        <v>214</v>
      </c>
      <c r="L3020" s="102" cm="1">
        <f t="array" ref="L3020">((_xlfn.XLOOKUP(B3020,'4. Material Balance Activities'!$C$478:$C$608,'4. Material Balance Activities'!$J$478:$J$608,NA,0,1)-_xlfn.XLOOKUP(B3020,'4. Material Balance Activities'!$C$478:$C$608,'4. Material Balance Activities'!$P$478:$P$608,NA,0,1))*G3020)*(1-F3020)</f>
        <v>5.9227822580645167E-4</v>
      </c>
      <c r="M3020" s="105" t="s">
        <v>214</v>
      </c>
      <c r="N3020" s="83" t="s">
        <v>214</v>
      </c>
    </row>
    <row r="3021" spans="1:14" x14ac:dyDescent="0.25">
      <c r="A3021" s="79" t="s">
        <v>406</v>
      </c>
      <c r="B3021" s="133" t="s">
        <v>335</v>
      </c>
      <c r="C3021" s="137" t="s">
        <v>436</v>
      </c>
      <c r="D3021" s="81" t="str">
        <f>IFERROR(IF(C3021="No CAS","",INDEX('DEQ Pollutant List'!$C$7:$C$611,MATCH('5. Pollutant Emissions - MB'!C3021,'DEQ Pollutant List'!$B$7:$B$611,0))),"")</f>
        <v>1,2,3-Trimethylbenzene</v>
      </c>
      <c r="E3021" s="115"/>
      <c r="F3021" s="138">
        <v>0</v>
      </c>
      <c r="G3021" s="139">
        <v>3.0000000000000001E-3</v>
      </c>
      <c r="H3021" s="104"/>
      <c r="I3021" s="102" cm="1">
        <f t="array" ref="I3021">((_xlfn.XLOOKUP(B3021,'4. Material Balance Activities'!$C$478:$C$608,'4. Material Balance Activities'!$G$478:$G$608,NA,0,1)-_xlfn.XLOOKUP(B3021,'4. Material Balance Activities'!$C$478:$C$608,'4. Material Balance Activities'!$M$478:$M$608,NA,0,1))*G3021)*(1-F3021)</f>
        <v>4.4065500000000007E-2</v>
      </c>
      <c r="J3021" s="105" t="s">
        <v>214</v>
      </c>
      <c r="K3021" s="83" t="s">
        <v>214</v>
      </c>
      <c r="L3021" s="102" cm="1">
        <f t="array" ref="L3021">((_xlfn.XLOOKUP(B3021,'4. Material Balance Activities'!$C$478:$C$608,'4. Material Balance Activities'!$J$478:$J$608,NA,0,1)-_xlfn.XLOOKUP(B3021,'4. Material Balance Activities'!$C$478:$C$608,'4. Material Balance Activities'!$P$478:$P$608,NA,0,1))*G3021)*(1-F3021)</f>
        <v>1.776834677419355E-4</v>
      </c>
      <c r="M3021" s="105" t="s">
        <v>214</v>
      </c>
      <c r="N3021" s="83" t="s">
        <v>214</v>
      </c>
    </row>
    <row r="3022" spans="1:14" x14ac:dyDescent="0.25">
      <c r="A3022" s="79" t="s">
        <v>406</v>
      </c>
      <c r="B3022" s="133" t="s">
        <v>335</v>
      </c>
      <c r="C3022" s="137" t="s">
        <v>191</v>
      </c>
      <c r="D3022" s="81" t="str">
        <f>IFERROR(IF(C3022="No CAS","",INDEX('DEQ Pollutant List'!$C$7:$C$611,MATCH('5. Pollutant Emissions - MB'!C3022,'DEQ Pollutant List'!$B$7:$B$611,0))),"")</f>
        <v>Xylene (mixture), including m-xylene, o-xylene, p-xylene</v>
      </c>
      <c r="E3022" s="115"/>
      <c r="F3022" s="138">
        <v>0</v>
      </c>
      <c r="G3022" s="139">
        <v>0.01</v>
      </c>
      <c r="H3022" s="104"/>
      <c r="I3022" s="102" cm="1">
        <f t="array" ref="I3022">((_xlfn.XLOOKUP(B3022,'4. Material Balance Activities'!$C$478:$C$608,'4. Material Balance Activities'!$G$478:$G$608,NA,0,1)-_xlfn.XLOOKUP(B3022,'4. Material Balance Activities'!$C$478:$C$608,'4. Material Balance Activities'!$M$478:$M$608,NA,0,1))*G3022)*(1-F3022)</f>
        <v>0.14688500000000002</v>
      </c>
      <c r="J3022" s="105" t="s">
        <v>214</v>
      </c>
      <c r="K3022" s="83" t="s">
        <v>214</v>
      </c>
      <c r="L3022" s="102" cm="1">
        <f t="array" ref="L3022">((_xlfn.XLOOKUP(B3022,'4. Material Balance Activities'!$C$478:$C$608,'4. Material Balance Activities'!$J$478:$J$608,NA,0,1)-_xlfn.XLOOKUP(B3022,'4. Material Balance Activities'!$C$478:$C$608,'4. Material Balance Activities'!$P$478:$P$608,NA,0,1))*G3022)*(1-F3022)</f>
        <v>5.9227822580645167E-4</v>
      </c>
      <c r="M3022" s="105" t="s">
        <v>214</v>
      </c>
      <c r="N3022" s="83" t="s">
        <v>214</v>
      </c>
    </row>
    <row r="3023" spans="1:14" x14ac:dyDescent="0.25">
      <c r="A3023" s="79" t="s">
        <v>406</v>
      </c>
      <c r="B3023" s="133" t="s">
        <v>335</v>
      </c>
      <c r="C3023" s="137" t="s">
        <v>181</v>
      </c>
      <c r="D3023" s="81" t="str">
        <f>IFERROR(IF(C3023="No CAS","",INDEX('DEQ Pollutant List'!$C$7:$C$611,MATCH('5. Pollutant Emissions - MB'!C3023,'DEQ Pollutant List'!$B$7:$B$611,0))),"")</f>
        <v>Ethyl benzene</v>
      </c>
      <c r="E3023" s="115"/>
      <c r="F3023" s="138">
        <v>0</v>
      </c>
      <c r="G3023" s="139">
        <v>3.0000000000000001E-3</v>
      </c>
      <c r="H3023" s="104"/>
      <c r="I3023" s="102" cm="1">
        <f t="array" ref="I3023">((_xlfn.XLOOKUP(B3023,'4. Material Balance Activities'!$C$478:$C$608,'4. Material Balance Activities'!$G$478:$G$608,NA,0,1)-_xlfn.XLOOKUP(B3023,'4. Material Balance Activities'!$C$478:$C$608,'4. Material Balance Activities'!$M$478:$M$608,NA,0,1))*G3023)*(1-F3023)</f>
        <v>4.4065500000000007E-2</v>
      </c>
      <c r="J3023" s="105" t="s">
        <v>214</v>
      </c>
      <c r="K3023" s="83" t="s">
        <v>214</v>
      </c>
      <c r="L3023" s="102" cm="1">
        <f t="array" ref="L3023">((_xlfn.XLOOKUP(B3023,'4. Material Balance Activities'!$C$478:$C$608,'4. Material Balance Activities'!$J$478:$J$608,NA,0,1)-_xlfn.XLOOKUP(B3023,'4. Material Balance Activities'!$C$478:$C$608,'4. Material Balance Activities'!$P$478:$P$608,NA,0,1))*G3023)*(1-F3023)</f>
        <v>1.776834677419355E-4</v>
      </c>
      <c r="M3023" s="105" t="s">
        <v>214</v>
      </c>
      <c r="N3023" s="83" t="s">
        <v>214</v>
      </c>
    </row>
    <row r="3024" spans="1:14" x14ac:dyDescent="0.25">
      <c r="A3024" s="79" t="s">
        <v>406</v>
      </c>
      <c r="B3024" s="133" t="s">
        <v>335</v>
      </c>
      <c r="C3024" s="137" t="s">
        <v>428</v>
      </c>
      <c r="D3024" s="81" t="str">
        <f>IFERROR(IF(C3024="No CAS","",INDEX('DEQ Pollutant List'!$C$7:$C$611,MATCH('5. Pollutant Emissions - MB'!C3024,'DEQ Pollutant List'!$B$7:$B$611,0))),"")</f>
        <v>Isopropylbenzene (cumene)</v>
      </c>
      <c r="E3024" s="115"/>
      <c r="F3024" s="138">
        <v>0</v>
      </c>
      <c r="G3024" s="139">
        <v>1E-3</v>
      </c>
      <c r="H3024" s="104"/>
      <c r="I3024" s="102" cm="1">
        <f t="array" ref="I3024">((_xlfn.XLOOKUP(B3024,'4. Material Balance Activities'!$C$478:$C$608,'4. Material Balance Activities'!$G$478:$G$608,NA,0,1)-_xlfn.XLOOKUP(B3024,'4. Material Balance Activities'!$C$478:$C$608,'4. Material Balance Activities'!$M$478:$M$608,NA,0,1))*G3024)*(1-F3024)</f>
        <v>1.4688500000000002E-2</v>
      </c>
      <c r="J3024" s="105" t="s">
        <v>214</v>
      </c>
      <c r="K3024" s="83" t="s">
        <v>214</v>
      </c>
      <c r="L3024" s="102" cm="1">
        <f t="array" ref="L3024">((_xlfn.XLOOKUP(B3024,'4. Material Balance Activities'!$C$478:$C$608,'4. Material Balance Activities'!$J$478:$J$608,NA,0,1)-_xlfn.XLOOKUP(B3024,'4. Material Balance Activities'!$C$478:$C$608,'4. Material Balance Activities'!$P$478:$P$608,NA,0,1))*G3024)*(1-F3024)</f>
        <v>5.9227822580645167E-5</v>
      </c>
      <c r="M3024" s="105" t="s">
        <v>214</v>
      </c>
      <c r="N3024" s="83" t="s">
        <v>214</v>
      </c>
    </row>
    <row r="3025" spans="1:14" x14ac:dyDescent="0.25">
      <c r="A3025" s="79" t="s">
        <v>406</v>
      </c>
      <c r="B3025" s="133" t="s">
        <v>335</v>
      </c>
      <c r="C3025" s="137" t="s">
        <v>430</v>
      </c>
      <c r="D3025" s="81" t="str">
        <f>IFERROR(IF(C3025="No CAS","",INDEX('DEQ Pollutant List'!$C$7:$C$611,MATCH('5. Pollutant Emissions - MB'!C3025,'DEQ Pollutant List'!$B$7:$B$611,0))),"")</f>
        <v>n-Butyl alcohol</v>
      </c>
      <c r="E3025" s="115"/>
      <c r="F3025" s="138">
        <v>0</v>
      </c>
      <c r="G3025" s="139">
        <v>0.06</v>
      </c>
      <c r="H3025" s="104"/>
      <c r="I3025" s="102" cm="1">
        <f t="array" ref="I3025">((_xlfn.XLOOKUP(B3025,'4. Material Balance Activities'!$C$478:$C$608,'4. Material Balance Activities'!$G$478:$G$608,NA,0,1)-_xlfn.XLOOKUP(B3025,'4. Material Balance Activities'!$C$478:$C$608,'4. Material Balance Activities'!$M$478:$M$608,NA,0,1))*G3025)*(1-F3025)</f>
        <v>0.88131000000000004</v>
      </c>
      <c r="J3025" s="105" t="s">
        <v>214</v>
      </c>
      <c r="K3025" s="83" t="s">
        <v>214</v>
      </c>
      <c r="L3025" s="102" cm="1">
        <f t="array" ref="L3025">((_xlfn.XLOOKUP(B3025,'4. Material Balance Activities'!$C$478:$C$608,'4. Material Balance Activities'!$J$478:$J$608,NA,0,1)-_xlfn.XLOOKUP(B3025,'4. Material Balance Activities'!$C$478:$C$608,'4. Material Balance Activities'!$P$478:$P$608,NA,0,1))*G3025)*(1-F3025)</f>
        <v>3.5536693548387098E-3</v>
      </c>
      <c r="M3025" s="105" t="s">
        <v>214</v>
      </c>
      <c r="N3025" s="83" t="s">
        <v>214</v>
      </c>
    </row>
    <row r="3026" spans="1:14" x14ac:dyDescent="0.25">
      <c r="A3026" s="79" t="s">
        <v>406</v>
      </c>
      <c r="B3026" s="133" t="s">
        <v>335</v>
      </c>
      <c r="C3026" s="137" t="s">
        <v>432</v>
      </c>
      <c r="D3026" s="81" t="str">
        <f>IFERROR(IF(C3026="No CAS","",INDEX('DEQ Pollutant List'!$C$7:$C$611,MATCH('5. Pollutant Emissions - MB'!C3026,'DEQ Pollutant List'!$B$7:$B$611,0))),"")</f>
        <v>Propylene glycol monomethyl ether acetate</v>
      </c>
      <c r="E3026" s="115"/>
      <c r="F3026" s="138">
        <v>0</v>
      </c>
      <c r="G3026" s="139">
        <v>0.01</v>
      </c>
      <c r="H3026" s="104"/>
      <c r="I3026" s="102" cm="1">
        <f t="array" ref="I3026">((_xlfn.XLOOKUP(B3026,'4. Material Balance Activities'!$C$478:$C$608,'4. Material Balance Activities'!$G$478:$G$608,NA,0,1)-_xlfn.XLOOKUP(B3026,'4. Material Balance Activities'!$C$478:$C$608,'4. Material Balance Activities'!$M$478:$M$608,NA,0,1))*G3026)*(1-F3026)</f>
        <v>0.14688500000000002</v>
      </c>
      <c r="J3026" s="105" t="s">
        <v>214</v>
      </c>
      <c r="K3026" s="83" t="s">
        <v>214</v>
      </c>
      <c r="L3026" s="102" cm="1">
        <f t="array" ref="L3026">((_xlfn.XLOOKUP(B3026,'4. Material Balance Activities'!$C$478:$C$608,'4. Material Balance Activities'!$J$478:$J$608,NA,0,1)-_xlfn.XLOOKUP(B3026,'4. Material Balance Activities'!$C$478:$C$608,'4. Material Balance Activities'!$P$478:$P$608,NA,0,1))*G3026)*(1-F3026)</f>
        <v>5.9227822580645167E-4</v>
      </c>
      <c r="M3026" s="105" t="s">
        <v>214</v>
      </c>
      <c r="N3026" s="83" t="s">
        <v>214</v>
      </c>
    </row>
    <row r="3027" spans="1:14" x14ac:dyDescent="0.25">
      <c r="A3027" s="79" t="s">
        <v>406</v>
      </c>
      <c r="B3027" s="133" t="s">
        <v>336</v>
      </c>
      <c r="C3027" s="137" t="s">
        <v>432</v>
      </c>
      <c r="D3027" s="81" t="str">
        <f>IFERROR(IF(C3027="No CAS","",INDEX('DEQ Pollutant List'!$C$7:$C$611,MATCH('5. Pollutant Emissions - MB'!C3027,'DEQ Pollutant List'!$B$7:$B$611,0))),"")</f>
        <v>Propylene glycol monomethyl ether acetate</v>
      </c>
      <c r="E3027" s="115"/>
      <c r="F3027" s="138">
        <v>0</v>
      </c>
      <c r="G3027" s="139">
        <v>0.2</v>
      </c>
      <c r="H3027" s="104"/>
      <c r="I3027" s="102" cm="1">
        <f t="array" ref="I3027">((_xlfn.XLOOKUP(B3027,'4. Material Balance Activities'!$C$478:$C$608,'4. Material Balance Activities'!$G$478:$G$608,NA,0,1)-_xlfn.XLOOKUP(B3027,'4. Material Balance Activities'!$C$478:$C$608,'4. Material Balance Activities'!$M$478:$M$608,NA,0,1))*G3027)*(1-F3027)</f>
        <v>2.3519999999999999E-2</v>
      </c>
      <c r="J3027" s="105" t="s">
        <v>214</v>
      </c>
      <c r="K3027" s="83" t="s">
        <v>214</v>
      </c>
      <c r="L3027" s="102" cm="1">
        <f t="array" ref="L3027">((_xlfn.XLOOKUP(B3027,'4. Material Balance Activities'!$C$478:$C$608,'4. Material Balance Activities'!$J$478:$J$608,NA,0,1)-_xlfn.XLOOKUP(B3027,'4. Material Balance Activities'!$C$478:$C$608,'4. Material Balance Activities'!$P$478:$P$608,NA,0,1))*G3027)*(1-F3027)</f>
        <v>9.4838709677419358E-5</v>
      </c>
      <c r="M3027" s="105" t="s">
        <v>214</v>
      </c>
      <c r="N3027" s="83" t="s">
        <v>214</v>
      </c>
    </row>
    <row r="3028" spans="1:14" x14ac:dyDescent="0.25">
      <c r="A3028" s="79" t="s">
        <v>406</v>
      </c>
      <c r="B3028" s="133" t="s">
        <v>336</v>
      </c>
      <c r="C3028" s="137" t="s">
        <v>185</v>
      </c>
      <c r="D3028" s="81" t="str">
        <f>IFERROR(IF(C3028="No CAS","",INDEX('DEQ Pollutant List'!$C$7:$C$611,MATCH('5. Pollutant Emissions - MB'!C3028,'DEQ Pollutant List'!$B$7:$B$611,0))),"")</f>
        <v>Mercury and compounds</v>
      </c>
      <c r="E3028" s="115"/>
      <c r="F3028" s="138">
        <f>1-(1-0.75)*(1-0.992)</f>
        <v>0.998</v>
      </c>
      <c r="G3028" s="139">
        <v>8.0000000000000005E-9</v>
      </c>
      <c r="H3028" s="104" t="s">
        <v>421</v>
      </c>
      <c r="I3028" s="102" cm="1">
        <f t="array" ref="I3028">((_xlfn.XLOOKUP(B3028,'4. Material Balance Activities'!$C$478:$C$608,'4. Material Balance Activities'!$G$478:$G$608,NA,0,1)-_xlfn.XLOOKUP(B3028,'4. Material Balance Activities'!$C$478:$C$608,'4. Material Balance Activities'!$M$478:$M$608,NA,0,1))*G3028)*(1-F3028)</f>
        <v>1.881600000000002E-12</v>
      </c>
      <c r="J3028" s="105" t="s">
        <v>214</v>
      </c>
      <c r="K3028" s="83" t="s">
        <v>214</v>
      </c>
      <c r="L3028" s="102" cm="1">
        <f t="array" ref="L3028">((_xlfn.XLOOKUP(B3028,'4. Material Balance Activities'!$C$478:$C$608,'4. Material Balance Activities'!$J$478:$J$608,NA,0,1)-_xlfn.XLOOKUP(B3028,'4. Material Balance Activities'!$C$478:$C$608,'4. Material Balance Activities'!$P$478:$P$608,NA,0,1))*G3028)*(1-F3028)</f>
        <v>7.5870967741935557E-15</v>
      </c>
      <c r="M3028" s="105" t="s">
        <v>214</v>
      </c>
      <c r="N3028" s="83" t="s">
        <v>214</v>
      </c>
    </row>
    <row r="3029" spans="1:14" x14ac:dyDescent="0.25">
      <c r="A3029" s="79" t="s">
        <v>406</v>
      </c>
      <c r="B3029" s="133" t="s">
        <v>336</v>
      </c>
      <c r="C3029" s="137" t="s">
        <v>183</v>
      </c>
      <c r="D3029" s="81" t="str">
        <f>IFERROR(IF(C3029="No CAS","",INDEX('DEQ Pollutant List'!$C$7:$C$611,MATCH('5. Pollutant Emissions - MB'!C3029,'DEQ Pollutant List'!$B$7:$B$611,0))),"")</f>
        <v>Lead and compounds</v>
      </c>
      <c r="E3029" s="115"/>
      <c r="F3029" s="138">
        <f>1-(1-0.75)*(1-0.992)</f>
        <v>0.998</v>
      </c>
      <c r="G3029" s="139">
        <v>6.0000000000000002E-5</v>
      </c>
      <c r="H3029" s="104" t="s">
        <v>421</v>
      </c>
      <c r="I3029" s="102" cm="1">
        <f t="array" ref="I3029">((_xlfn.XLOOKUP(B3029,'4. Material Balance Activities'!$C$478:$C$608,'4. Material Balance Activities'!$G$478:$G$608,NA,0,1)-_xlfn.XLOOKUP(B3029,'4. Material Balance Activities'!$C$478:$C$608,'4. Material Balance Activities'!$M$478:$M$608,NA,0,1))*G3029)*(1-F3029)</f>
        <v>1.4112000000000012E-8</v>
      </c>
      <c r="J3029" s="105" t="s">
        <v>214</v>
      </c>
      <c r="K3029" s="83" t="s">
        <v>214</v>
      </c>
      <c r="L3029" s="102" cm="1">
        <f t="array" ref="L3029">((_xlfn.XLOOKUP(B3029,'4. Material Balance Activities'!$C$478:$C$608,'4. Material Balance Activities'!$J$478:$J$608,NA,0,1)-_xlfn.XLOOKUP(B3029,'4. Material Balance Activities'!$C$478:$C$608,'4. Material Balance Activities'!$P$478:$P$608,NA,0,1))*G3029)*(1-F3029)</f>
        <v>5.6903225806451666E-11</v>
      </c>
      <c r="M3029" s="105" t="s">
        <v>214</v>
      </c>
      <c r="N3029" s="83" t="s">
        <v>214</v>
      </c>
    </row>
    <row r="3030" spans="1:14" x14ac:dyDescent="0.25">
      <c r="A3030" s="79" t="s">
        <v>406</v>
      </c>
      <c r="B3030" s="133" t="s">
        <v>336</v>
      </c>
      <c r="C3030" s="137" t="s">
        <v>184</v>
      </c>
      <c r="D3030" s="81" t="str">
        <f>IFERROR(IF(C3030="No CAS","",INDEX('DEQ Pollutant List'!$C$7:$C$611,MATCH('5. Pollutant Emissions - MB'!C3030,'DEQ Pollutant List'!$B$7:$B$611,0))),"")</f>
        <v>Manganese and compounds</v>
      </c>
      <c r="E3030" s="115"/>
      <c r="F3030" s="138">
        <f>1-(1-0.75)*(1-0.992)</f>
        <v>0.998</v>
      </c>
      <c r="G3030" s="139">
        <v>0.02</v>
      </c>
      <c r="H3030" s="104" t="s">
        <v>421</v>
      </c>
      <c r="I3030" s="102" cm="1">
        <f t="array" ref="I3030">((_xlfn.XLOOKUP(B3030,'4. Material Balance Activities'!$C$478:$C$608,'4. Material Balance Activities'!$G$478:$G$608,NA,0,1)-_xlfn.XLOOKUP(B3030,'4. Material Balance Activities'!$C$478:$C$608,'4. Material Balance Activities'!$M$478:$M$608,NA,0,1))*G3030)*(1-F3030)</f>
        <v>4.7040000000000044E-6</v>
      </c>
      <c r="J3030" s="105" t="s">
        <v>214</v>
      </c>
      <c r="K3030" s="83" t="s">
        <v>214</v>
      </c>
      <c r="L3030" s="102" cm="1">
        <f t="array" ref="L3030">((_xlfn.XLOOKUP(B3030,'4. Material Balance Activities'!$C$478:$C$608,'4. Material Balance Activities'!$J$478:$J$608,NA,0,1)-_xlfn.XLOOKUP(B3030,'4. Material Balance Activities'!$C$478:$C$608,'4. Material Balance Activities'!$P$478:$P$608,NA,0,1))*G3030)*(1-F3030)</f>
        <v>1.8967741935483888E-8</v>
      </c>
      <c r="M3030" s="105" t="s">
        <v>214</v>
      </c>
      <c r="N3030" s="83" t="s">
        <v>214</v>
      </c>
    </row>
    <row r="3031" spans="1:14" x14ac:dyDescent="0.25">
      <c r="A3031" s="79" t="s">
        <v>406</v>
      </c>
      <c r="B3031" s="133" t="s">
        <v>337</v>
      </c>
      <c r="C3031" s="137" t="s">
        <v>432</v>
      </c>
      <c r="D3031" s="81" t="str">
        <f>IFERROR(IF(C3031="No CAS","",INDEX('DEQ Pollutant List'!$C$7:$C$611,MATCH('5. Pollutant Emissions - MB'!C3031,'DEQ Pollutant List'!$B$7:$B$611,0))),"")</f>
        <v>Propylene glycol monomethyl ether acetate</v>
      </c>
      <c r="E3031" s="115"/>
      <c r="F3031" s="138">
        <v>0</v>
      </c>
      <c r="G3031" s="139">
        <v>0.24</v>
      </c>
      <c r="H3031" s="104"/>
      <c r="I3031" s="102" cm="1">
        <f t="array" ref="I3031">((_xlfn.XLOOKUP(B3031,'4. Material Balance Activities'!$C$478:$C$608,'4. Material Balance Activities'!$G$478:$G$608,NA,0,1)-_xlfn.XLOOKUP(B3031,'4. Material Balance Activities'!$C$478:$C$608,'4. Material Balance Activities'!$M$478:$M$608,NA,0,1))*G3031)*(1-F3031)</f>
        <v>2.6495999999999999E-2</v>
      </c>
      <c r="J3031" s="105" t="s">
        <v>214</v>
      </c>
      <c r="K3031" s="83" t="s">
        <v>214</v>
      </c>
      <c r="L3031" s="102" cm="1">
        <f t="array" ref="L3031">((_xlfn.XLOOKUP(B3031,'4. Material Balance Activities'!$C$478:$C$608,'4. Material Balance Activities'!$J$478:$J$608,NA,0,1)-_xlfn.XLOOKUP(B3031,'4. Material Balance Activities'!$C$478:$C$608,'4. Material Balance Activities'!$P$478:$P$608,NA,0,1))*G3031)*(1-F3031)</f>
        <v>1.0683870967741935E-4</v>
      </c>
      <c r="M3031" s="105" t="s">
        <v>214</v>
      </c>
      <c r="N3031" s="83" t="s">
        <v>214</v>
      </c>
    </row>
    <row r="3032" spans="1:14" x14ac:dyDescent="0.25">
      <c r="A3032" s="79" t="s">
        <v>406</v>
      </c>
      <c r="B3032" s="133" t="s">
        <v>341</v>
      </c>
      <c r="C3032" s="137" t="s">
        <v>191</v>
      </c>
      <c r="D3032" s="81" t="str">
        <f>IFERROR(IF(C3032="No CAS","",INDEX('DEQ Pollutant List'!$C$7:$C$611,MATCH('5. Pollutant Emissions - MB'!C3032,'DEQ Pollutant List'!$B$7:$B$611,0))),"")</f>
        <v>Xylene (mixture), including m-xylene, o-xylene, p-xylene</v>
      </c>
      <c r="E3032" s="115"/>
      <c r="F3032" s="138">
        <v>0</v>
      </c>
      <c r="G3032" s="139">
        <v>5.9999999999999995E-4</v>
      </c>
      <c r="H3032" s="104"/>
      <c r="I3032" s="102" cm="1">
        <f t="array" ref="I3032">((_xlfn.XLOOKUP(B3032,'4. Material Balance Activities'!$C$478:$C$608,'4. Material Balance Activities'!$G$478:$G$608,NA,0,1)-_xlfn.XLOOKUP(B3032,'4. Material Balance Activities'!$C$478:$C$608,'4. Material Balance Activities'!$M$478:$M$608,NA,0,1))*G3032)*(1-F3032)</f>
        <v>2.1140519999999999E-3</v>
      </c>
      <c r="J3032" s="105" t="s">
        <v>214</v>
      </c>
      <c r="K3032" s="83" t="s">
        <v>214</v>
      </c>
      <c r="L3032" s="102" cm="1">
        <f t="array" ref="L3032">((_xlfn.XLOOKUP(B3032,'4. Material Balance Activities'!$C$478:$C$608,'4. Material Balance Activities'!$J$478:$J$608,NA,0,1)-_xlfn.XLOOKUP(B3032,'4. Material Balance Activities'!$C$478:$C$608,'4. Material Balance Activities'!$P$478:$P$608,NA,0,1))*G3032)*(1-F3032)</f>
        <v>8.5244032258064518E-6</v>
      </c>
      <c r="M3032" s="105" t="s">
        <v>214</v>
      </c>
      <c r="N3032" s="83" t="s">
        <v>214</v>
      </c>
    </row>
    <row r="3033" spans="1:14" x14ac:dyDescent="0.25">
      <c r="A3033" s="79" t="s">
        <v>406</v>
      </c>
      <c r="B3033" s="133" t="s">
        <v>341</v>
      </c>
      <c r="C3033" s="137" t="s">
        <v>181</v>
      </c>
      <c r="D3033" s="81" t="str">
        <f>IFERROR(IF(C3033="No CAS","",INDEX('DEQ Pollutant List'!$C$7:$C$611,MATCH('5. Pollutant Emissions - MB'!C3033,'DEQ Pollutant List'!$B$7:$B$611,0))),"")</f>
        <v>Ethyl benzene</v>
      </c>
      <c r="E3033" s="115"/>
      <c r="F3033" s="138">
        <v>0</v>
      </c>
      <c r="G3033" s="139">
        <v>1E-4</v>
      </c>
      <c r="H3033" s="104"/>
      <c r="I3033" s="102" cm="1">
        <f t="array" ref="I3033">((_xlfn.XLOOKUP(B3033,'4. Material Balance Activities'!$C$478:$C$608,'4. Material Balance Activities'!$G$478:$G$608,NA,0,1)-_xlfn.XLOOKUP(B3033,'4. Material Balance Activities'!$C$478:$C$608,'4. Material Balance Activities'!$M$478:$M$608,NA,0,1))*G3033)*(1-F3033)</f>
        <v>3.5234200000000006E-4</v>
      </c>
      <c r="J3033" s="105" t="s">
        <v>214</v>
      </c>
      <c r="K3033" s="83" t="s">
        <v>214</v>
      </c>
      <c r="L3033" s="102" cm="1">
        <f t="array" ref="L3033">((_xlfn.XLOOKUP(B3033,'4. Material Balance Activities'!$C$478:$C$608,'4. Material Balance Activities'!$J$478:$J$608,NA,0,1)-_xlfn.XLOOKUP(B3033,'4. Material Balance Activities'!$C$478:$C$608,'4. Material Balance Activities'!$P$478:$P$608,NA,0,1))*G3033)*(1-F3033)</f>
        <v>1.4207338709677422E-6</v>
      </c>
      <c r="M3033" s="105" t="s">
        <v>214</v>
      </c>
      <c r="N3033" s="83" t="s">
        <v>214</v>
      </c>
    </row>
    <row r="3034" spans="1:14" x14ac:dyDescent="0.25">
      <c r="A3034" s="79" t="s">
        <v>406</v>
      </c>
      <c r="B3034" s="133" t="s">
        <v>341</v>
      </c>
      <c r="C3034" s="137" t="s">
        <v>187</v>
      </c>
      <c r="D3034" s="81" t="str">
        <f>IFERROR(IF(C3034="No CAS","",INDEX('DEQ Pollutant List'!$C$7:$C$611,MATCH('5. Pollutant Emissions - MB'!C3034,'DEQ Pollutant List'!$B$7:$B$611,0))),"")</f>
        <v>Naphthalene</v>
      </c>
      <c r="E3034" s="115"/>
      <c r="F3034" s="138">
        <v>0</v>
      </c>
      <c r="G3034" s="139">
        <v>1.8E-3</v>
      </c>
      <c r="H3034" s="104"/>
      <c r="I3034" s="102" cm="1">
        <f t="array" ref="I3034">((_xlfn.XLOOKUP(B3034,'4. Material Balance Activities'!$C$478:$C$608,'4. Material Balance Activities'!$G$478:$G$608,NA,0,1)-_xlfn.XLOOKUP(B3034,'4. Material Balance Activities'!$C$478:$C$608,'4. Material Balance Activities'!$M$478:$M$608,NA,0,1))*G3034)*(1-F3034)</f>
        <v>6.3421559999999998E-3</v>
      </c>
      <c r="J3034" s="105" t="s">
        <v>214</v>
      </c>
      <c r="K3034" s="83" t="s">
        <v>214</v>
      </c>
      <c r="L3034" s="102" cm="1">
        <f t="array" ref="L3034">((_xlfn.XLOOKUP(B3034,'4. Material Balance Activities'!$C$478:$C$608,'4. Material Balance Activities'!$J$478:$J$608,NA,0,1)-_xlfn.XLOOKUP(B3034,'4. Material Balance Activities'!$C$478:$C$608,'4. Material Balance Activities'!$P$478:$P$608,NA,0,1))*G3034)*(1-F3034)</f>
        <v>2.5573209677419355E-5</v>
      </c>
      <c r="M3034" s="105" t="s">
        <v>214</v>
      </c>
      <c r="N3034" s="83" t="s">
        <v>214</v>
      </c>
    </row>
    <row r="3035" spans="1:14" x14ac:dyDescent="0.25">
      <c r="A3035" s="79" t="s">
        <v>406</v>
      </c>
      <c r="B3035" s="133" t="s">
        <v>343</v>
      </c>
      <c r="C3035" s="137" t="s">
        <v>187</v>
      </c>
      <c r="D3035" s="81" t="str">
        <f>IFERROR(IF(C3035="No CAS","",INDEX('DEQ Pollutant List'!$C$7:$C$611,MATCH('5. Pollutant Emissions - MB'!C3035,'DEQ Pollutant List'!$B$7:$B$611,0))),"")</f>
        <v>Naphthalene</v>
      </c>
      <c r="E3035" s="115"/>
      <c r="F3035" s="138">
        <v>0</v>
      </c>
      <c r="G3035" s="139">
        <v>2.8E-3</v>
      </c>
      <c r="H3035" s="104"/>
      <c r="I3035" s="102" cm="1">
        <f t="array" ref="I3035">((_xlfn.XLOOKUP(B3035,'4. Material Balance Activities'!$C$478:$C$608,'4. Material Balance Activities'!$G$478:$G$608,NA,0,1)-_xlfn.XLOOKUP(B3035,'4. Material Balance Activities'!$C$478:$C$608,'4. Material Balance Activities'!$M$478:$M$608,NA,0,1))*G3035)*(1-F3035)</f>
        <v>1.3322399999999997E-3</v>
      </c>
      <c r="J3035" s="105" t="s">
        <v>214</v>
      </c>
      <c r="K3035" s="83" t="s">
        <v>214</v>
      </c>
      <c r="L3035" s="102" cm="1">
        <f t="array" ref="L3035">((_xlfn.XLOOKUP(B3035,'4. Material Balance Activities'!$C$478:$C$608,'4. Material Balance Activities'!$J$478:$J$608,NA,0,1)-_xlfn.XLOOKUP(B3035,'4. Material Balance Activities'!$C$478:$C$608,'4. Material Balance Activities'!$P$478:$P$608,NA,0,1))*G3035)*(1-F3035)</f>
        <v>5.371935483870967E-6</v>
      </c>
      <c r="M3035" s="105" t="s">
        <v>214</v>
      </c>
      <c r="N3035" s="83" t="s">
        <v>214</v>
      </c>
    </row>
    <row r="3036" spans="1:14" x14ac:dyDescent="0.25">
      <c r="A3036" s="79"/>
      <c r="B3036" s="133" t="s">
        <v>344</v>
      </c>
      <c r="C3036" s="137" t="s">
        <v>428</v>
      </c>
      <c r="D3036" s="81" t="str">
        <f>IFERROR(IF(C3036="No CAS","",INDEX('DEQ Pollutant List'!$C$7:$C$611,MATCH('5. Pollutant Emissions - MB'!C3036,'DEQ Pollutant List'!$B$7:$B$611,0))),"")</f>
        <v>Isopropylbenzene (cumene)</v>
      </c>
      <c r="E3036" s="115"/>
      <c r="F3036" s="138">
        <v>0</v>
      </c>
      <c r="G3036" s="139">
        <v>3.0000000000000001E-3</v>
      </c>
      <c r="H3036" s="104"/>
      <c r="I3036" s="102" cm="1">
        <f t="array" ref="I3036">((_xlfn.XLOOKUP(B3036,'4. Material Balance Activities'!$C$140:$C$160,'4. Material Balance Activities'!$G$140:$G$160,NA,0,1)-_xlfn.XLOOKUP(B3036,'4. Material Balance Activities'!$C$140:$C$160,'4. Material Balance Activities'!$M$140:$M$160,NA,0,1))*G3036)*(1-F3036)</f>
        <v>5.2996679999999997E-2</v>
      </c>
      <c r="J3036" s="105" t="s">
        <v>214</v>
      </c>
      <c r="K3036" s="83" t="s">
        <v>214</v>
      </c>
      <c r="L3036" s="102" cm="1">
        <f t="array" ref="L3036">((_xlfn.XLOOKUP(B3036,'4. Material Balance Activities'!$C$140:$C$160,'4. Material Balance Activities'!$J$140:$J$160,NA,0,1)-_xlfn.XLOOKUP(B3036,'4. Material Balance Activities'!$C$140:$C$160,'4. Material Balance Activities'!$P$140:$P$160,NA,0,1))*G3036)*(1-F3036)</f>
        <v>2.1369629032258065E-4</v>
      </c>
      <c r="M3036" s="105" t="s">
        <v>214</v>
      </c>
      <c r="N3036" s="83" t="s">
        <v>214</v>
      </c>
    </row>
    <row r="3037" spans="1:14" x14ac:dyDescent="0.25">
      <c r="A3037" s="79" t="s">
        <v>406</v>
      </c>
      <c r="B3037" s="133" t="s">
        <v>344</v>
      </c>
      <c r="C3037" s="137" t="s">
        <v>431</v>
      </c>
      <c r="D3037" s="81" t="str">
        <f>IFERROR(IF(C3037="No CAS","",INDEX('DEQ Pollutant List'!$C$7:$C$611,MATCH('5. Pollutant Emissions - MB'!C3037,'DEQ Pollutant List'!$B$7:$B$611,0))),"")</f>
        <v>1,2,4-Trimethylbenzene</v>
      </c>
      <c r="E3037" s="115"/>
      <c r="F3037" s="138">
        <v>0</v>
      </c>
      <c r="G3037" s="139">
        <v>3.6900000000000002E-2</v>
      </c>
      <c r="H3037" s="104"/>
      <c r="I3037" s="102" cm="1">
        <f t="array" ref="I3037">((_xlfn.XLOOKUP(B3037,'4. Material Balance Activities'!$C$478:$C$608,'4. Material Balance Activities'!$G$478:$G$608,NA,0,1)-_xlfn.XLOOKUP(B3037,'4. Material Balance Activities'!$C$478:$C$608,'4. Material Balance Activities'!$M$478:$M$608,NA,0,1))*G3037)*(1-F3037)</f>
        <v>1.3168872000000002E-2</v>
      </c>
      <c r="J3037" s="105" t="s">
        <v>214</v>
      </c>
      <c r="K3037" s="83" t="s">
        <v>214</v>
      </c>
      <c r="L3037" s="102" cm="1">
        <f t="array" ref="L3037">((_xlfn.XLOOKUP(B3037,'4. Material Balance Activities'!$C$478:$C$608,'4. Material Balance Activities'!$J$478:$J$608,NA,0,1)-_xlfn.XLOOKUP(B3037,'4. Material Balance Activities'!$C$478:$C$608,'4. Material Balance Activities'!$P$478:$P$608,NA,0,1))*G3037)*(1-F3037)</f>
        <v>5.3100290322580649E-5</v>
      </c>
      <c r="M3037" s="105" t="s">
        <v>214</v>
      </c>
      <c r="N3037" s="83" t="s">
        <v>214</v>
      </c>
    </row>
    <row r="3038" spans="1:14" x14ac:dyDescent="0.25">
      <c r="A3038" s="79" t="s">
        <v>406</v>
      </c>
      <c r="B3038" s="133" t="s">
        <v>344</v>
      </c>
      <c r="C3038" s="137" t="s">
        <v>432</v>
      </c>
      <c r="D3038" s="81" t="str">
        <f>IFERROR(IF(C3038="No CAS","",INDEX('DEQ Pollutant List'!$C$7:$C$611,MATCH('5. Pollutant Emissions - MB'!C3038,'DEQ Pollutant List'!$B$7:$B$611,0))),"")</f>
        <v>Propylene glycol monomethyl ether acetate</v>
      </c>
      <c r="E3038" s="115"/>
      <c r="F3038" s="138">
        <v>0</v>
      </c>
      <c r="G3038" s="139">
        <v>6.0699999999999997E-2</v>
      </c>
      <c r="H3038" s="104"/>
      <c r="I3038" s="102" cm="1">
        <f t="array" ref="I3038">((_xlfn.XLOOKUP(B3038,'4. Material Balance Activities'!$C$478:$C$608,'4. Material Balance Activities'!$G$478:$G$608,NA,0,1)-_xlfn.XLOOKUP(B3038,'4. Material Balance Activities'!$C$478:$C$608,'4. Material Balance Activities'!$M$478:$M$608,NA,0,1))*G3038)*(1-F3038)</f>
        <v>2.1662615999999999E-2</v>
      </c>
      <c r="J3038" s="105" t="s">
        <v>214</v>
      </c>
      <c r="K3038" s="83" t="s">
        <v>214</v>
      </c>
      <c r="L3038" s="102" cm="1">
        <f t="array" ref="L3038">((_xlfn.XLOOKUP(B3038,'4. Material Balance Activities'!$C$478:$C$608,'4. Material Balance Activities'!$J$478:$J$608,NA,0,1)-_xlfn.XLOOKUP(B3038,'4. Material Balance Activities'!$C$478:$C$608,'4. Material Balance Activities'!$P$478:$P$608,NA,0,1))*G3038)*(1-F3038)</f>
        <v>8.7349258064516134E-5</v>
      </c>
      <c r="M3038" s="105" t="s">
        <v>214</v>
      </c>
      <c r="N3038" s="83" t="s">
        <v>214</v>
      </c>
    </row>
    <row r="3039" spans="1:14" x14ac:dyDescent="0.25">
      <c r="A3039" s="79" t="s">
        <v>406</v>
      </c>
      <c r="B3039" s="133" t="s">
        <v>345</v>
      </c>
      <c r="C3039" s="137" t="s">
        <v>428</v>
      </c>
      <c r="D3039" s="81" t="str">
        <f>IFERROR(IF(C3039="No CAS","",INDEX('DEQ Pollutant List'!$C$7:$C$611,MATCH('5. Pollutant Emissions - MB'!C3039,'DEQ Pollutant List'!$B$7:$B$611,0))),"")</f>
        <v>Isopropylbenzene (cumene)</v>
      </c>
      <c r="E3039" s="115"/>
      <c r="F3039" s="138">
        <v>0</v>
      </c>
      <c r="G3039" s="139">
        <v>1E-4</v>
      </c>
      <c r="H3039" s="104"/>
      <c r="I3039" s="102" cm="1">
        <f t="array" ref="I3039">((_xlfn.XLOOKUP(B3039,'4. Material Balance Activities'!$C$478:$C$608,'4. Material Balance Activities'!$G$478:$G$608,NA,0,1)-_xlfn.XLOOKUP(B3039,'4. Material Balance Activities'!$C$478:$C$608,'4. Material Balance Activities'!$M$478:$M$608,NA,0,1))*G3039)*(1-F3039)</f>
        <v>2.3249999999999999E-5</v>
      </c>
      <c r="J3039" s="105" t="s">
        <v>214</v>
      </c>
      <c r="K3039" s="83" t="s">
        <v>214</v>
      </c>
      <c r="L3039" s="102" cm="1">
        <f t="array" ref="L3039">((_xlfn.XLOOKUP(B3039,'4. Material Balance Activities'!$C$478:$C$608,'4. Material Balance Activities'!$J$478:$J$608,NA,0,1)-_xlfn.XLOOKUP(B3039,'4. Material Balance Activities'!$C$478:$C$608,'4. Material Balance Activities'!$P$478:$P$608,NA,0,1))*G3039)*(1-F3039)</f>
        <v>9.3750000000000002E-8</v>
      </c>
      <c r="M3039" s="105" t="s">
        <v>214</v>
      </c>
      <c r="N3039" s="83" t="s">
        <v>214</v>
      </c>
    </row>
    <row r="3040" spans="1:14" x14ac:dyDescent="0.25">
      <c r="A3040" s="79" t="s">
        <v>406</v>
      </c>
      <c r="B3040" s="133" t="s">
        <v>345</v>
      </c>
      <c r="C3040" s="137" t="s">
        <v>187</v>
      </c>
      <c r="D3040" s="81" t="str">
        <f>IFERROR(IF(C3040="No CAS","",INDEX('DEQ Pollutant List'!$C$7:$C$611,MATCH('5. Pollutant Emissions - MB'!C3040,'DEQ Pollutant List'!$B$7:$B$611,0))),"")</f>
        <v>Naphthalene</v>
      </c>
      <c r="E3040" s="115"/>
      <c r="F3040" s="138">
        <v>0</v>
      </c>
      <c r="G3040" s="139">
        <v>3.0000000000000001E-3</v>
      </c>
      <c r="H3040" s="104"/>
      <c r="I3040" s="102" cm="1">
        <f t="array" ref="I3040">((_xlfn.XLOOKUP(B3040,'4. Material Balance Activities'!$C$478:$C$608,'4. Material Balance Activities'!$G$478:$G$608,NA,0,1)-_xlfn.XLOOKUP(B3040,'4. Material Balance Activities'!$C$478:$C$608,'4. Material Balance Activities'!$M$478:$M$608,NA,0,1))*G3040)*(1-F3040)</f>
        <v>6.9749999999999999E-4</v>
      </c>
      <c r="J3040" s="105" t="s">
        <v>214</v>
      </c>
      <c r="K3040" s="83" t="s">
        <v>214</v>
      </c>
      <c r="L3040" s="102" cm="1">
        <f t="array" ref="L3040">((_xlfn.XLOOKUP(B3040,'4. Material Balance Activities'!$C$478:$C$608,'4. Material Balance Activities'!$J$478:$J$608,NA,0,1)-_xlfn.XLOOKUP(B3040,'4. Material Balance Activities'!$C$478:$C$608,'4. Material Balance Activities'!$P$478:$P$608,NA,0,1))*G3040)*(1-F3040)</f>
        <v>2.8124999999999998E-6</v>
      </c>
      <c r="M3040" s="105" t="s">
        <v>214</v>
      </c>
      <c r="N3040" s="83" t="s">
        <v>214</v>
      </c>
    </row>
    <row r="3041" spans="1:14" x14ac:dyDescent="0.25">
      <c r="A3041" s="79" t="s">
        <v>406</v>
      </c>
      <c r="B3041" s="133" t="s">
        <v>345</v>
      </c>
      <c r="C3041" s="137" t="s">
        <v>431</v>
      </c>
      <c r="D3041" s="81" t="str">
        <f>IFERROR(IF(C3041="No CAS","",INDEX('DEQ Pollutant List'!$C$7:$C$611,MATCH('5. Pollutant Emissions - MB'!C3041,'DEQ Pollutant List'!$B$7:$B$611,0))),"")</f>
        <v>1,2,4-Trimethylbenzene</v>
      </c>
      <c r="E3041" s="115"/>
      <c r="F3041" s="138">
        <v>0</v>
      </c>
      <c r="G3041" s="139">
        <v>5.6399999999999999E-2</v>
      </c>
      <c r="H3041" s="104"/>
      <c r="I3041" s="102" cm="1">
        <f t="array" ref="I3041">((_xlfn.XLOOKUP(B3041,'4. Material Balance Activities'!$C$478:$C$608,'4. Material Balance Activities'!$G$478:$G$608,NA,0,1)-_xlfn.XLOOKUP(B3041,'4. Material Balance Activities'!$C$478:$C$608,'4. Material Balance Activities'!$M$478:$M$608,NA,0,1))*G3041)*(1-F3041)</f>
        <v>1.3113E-2</v>
      </c>
      <c r="J3041" s="105" t="s">
        <v>214</v>
      </c>
      <c r="K3041" s="83" t="s">
        <v>214</v>
      </c>
      <c r="L3041" s="102" cm="1">
        <f t="array" ref="L3041">((_xlfn.XLOOKUP(B3041,'4. Material Balance Activities'!$C$478:$C$608,'4. Material Balance Activities'!$J$478:$J$608,NA,0,1)-_xlfn.XLOOKUP(B3041,'4. Material Balance Activities'!$C$478:$C$608,'4. Material Balance Activities'!$P$478:$P$608,NA,0,1))*G3041)*(1-F3041)</f>
        <v>5.2874999999999998E-5</v>
      </c>
      <c r="M3041" s="105" t="s">
        <v>214</v>
      </c>
      <c r="N3041" s="83" t="s">
        <v>214</v>
      </c>
    </row>
    <row r="3042" spans="1:14" x14ac:dyDescent="0.25">
      <c r="A3042" s="79" t="s">
        <v>406</v>
      </c>
      <c r="B3042" s="133" t="s">
        <v>345</v>
      </c>
      <c r="C3042" s="137" t="s">
        <v>432</v>
      </c>
      <c r="D3042" s="81" t="str">
        <f>IFERROR(IF(C3042="No CAS","",INDEX('DEQ Pollutant List'!$C$7:$C$611,MATCH('5. Pollutant Emissions - MB'!C3042,'DEQ Pollutant List'!$B$7:$B$611,0))),"")</f>
        <v>Propylene glycol monomethyl ether acetate</v>
      </c>
      <c r="E3042" s="115"/>
      <c r="F3042" s="138">
        <v>0</v>
      </c>
      <c r="G3042" s="139">
        <v>5.21E-2</v>
      </c>
      <c r="H3042" s="104"/>
      <c r="I3042" s="102" cm="1">
        <f t="array" ref="I3042">((_xlfn.XLOOKUP(B3042,'4. Material Balance Activities'!$C$478:$C$608,'4. Material Balance Activities'!$G$478:$G$608,NA,0,1)-_xlfn.XLOOKUP(B3042,'4. Material Balance Activities'!$C$478:$C$608,'4. Material Balance Activities'!$M$478:$M$608,NA,0,1))*G3042)*(1-F3042)</f>
        <v>1.2113249999999999E-2</v>
      </c>
      <c r="J3042" s="105" t="s">
        <v>214</v>
      </c>
      <c r="K3042" s="83" t="s">
        <v>214</v>
      </c>
      <c r="L3042" s="102" cm="1">
        <f t="array" ref="L3042">((_xlfn.XLOOKUP(B3042,'4. Material Balance Activities'!$C$478:$C$608,'4. Material Balance Activities'!$J$478:$J$608,NA,0,1)-_xlfn.XLOOKUP(B3042,'4. Material Balance Activities'!$C$478:$C$608,'4. Material Balance Activities'!$P$478:$P$608,NA,0,1))*G3042)*(1-F3042)</f>
        <v>4.8843749999999998E-5</v>
      </c>
      <c r="M3042" s="105" t="s">
        <v>214</v>
      </c>
      <c r="N3042" s="83" t="s">
        <v>214</v>
      </c>
    </row>
    <row r="3043" spans="1:14" x14ac:dyDescent="0.25">
      <c r="A3043" s="79" t="s">
        <v>406</v>
      </c>
      <c r="B3043" s="133" t="s">
        <v>346</v>
      </c>
      <c r="C3043" s="137" t="s">
        <v>191</v>
      </c>
      <c r="D3043" s="81" t="str">
        <f>IFERROR(IF(C3043="No CAS","",INDEX('DEQ Pollutant List'!$C$7:$C$611,MATCH('5. Pollutant Emissions - MB'!C3043,'DEQ Pollutant List'!$B$7:$B$611,0))),"")</f>
        <v>Xylene (mixture), including m-xylene, o-xylene, p-xylene</v>
      </c>
      <c r="E3043" s="115"/>
      <c r="F3043" s="138">
        <v>0</v>
      </c>
      <c r="G3043" s="139">
        <v>7.7000000000000002E-3</v>
      </c>
      <c r="H3043" s="104"/>
      <c r="I3043" s="102" cm="1">
        <f t="array" ref="I3043">((_xlfn.XLOOKUP(B3043,'4. Material Balance Activities'!$C$478:$C$608,'4. Material Balance Activities'!$G$478:$G$608,NA,0,1)-_xlfn.XLOOKUP(B3043,'4. Material Balance Activities'!$C$478:$C$608,'4. Material Balance Activities'!$M$478:$M$608,NA,0,1))*G3043)*(1-F3043)</f>
        <v>1.8209729999999998E-3</v>
      </c>
      <c r="J3043" s="105" t="s">
        <v>214</v>
      </c>
      <c r="K3043" s="83" t="s">
        <v>214</v>
      </c>
      <c r="L3043" s="102" cm="1">
        <f t="array" ref="L3043">((_xlfn.XLOOKUP(B3043,'4. Material Balance Activities'!$C$478:$C$608,'4. Material Balance Activities'!$J$478:$J$608,NA,0,1)-_xlfn.XLOOKUP(B3043,'4. Material Balance Activities'!$C$478:$C$608,'4. Material Balance Activities'!$P$478:$P$608,NA,0,1))*G3043)*(1-F3043)</f>
        <v>7.3426330645161288E-6</v>
      </c>
      <c r="M3043" s="105" t="s">
        <v>214</v>
      </c>
      <c r="N3043" s="83" t="s">
        <v>214</v>
      </c>
    </row>
    <row r="3044" spans="1:14" x14ac:dyDescent="0.25">
      <c r="A3044" s="79" t="s">
        <v>406</v>
      </c>
      <c r="B3044" s="133" t="s">
        <v>346</v>
      </c>
      <c r="C3044" s="137" t="s">
        <v>181</v>
      </c>
      <c r="D3044" s="81" t="str">
        <f>IFERROR(IF(C3044="No CAS","",INDEX('DEQ Pollutant List'!$C$7:$C$611,MATCH('5. Pollutant Emissions - MB'!C3044,'DEQ Pollutant List'!$B$7:$B$611,0))),"")</f>
        <v>Ethyl benzene</v>
      </c>
      <c r="E3044" s="115"/>
      <c r="F3044" s="138">
        <v>0</v>
      </c>
      <c r="G3044" s="139">
        <v>6.9999999999999999E-4</v>
      </c>
      <c r="H3044" s="104"/>
      <c r="I3044" s="102" cm="1">
        <f t="array" ref="I3044">((_xlfn.XLOOKUP(B3044,'4. Material Balance Activities'!$C$478:$C$608,'4. Material Balance Activities'!$G$478:$G$608,NA,0,1)-_xlfn.XLOOKUP(B3044,'4. Material Balance Activities'!$C$478:$C$608,'4. Material Balance Activities'!$M$478:$M$608,NA,0,1))*G3044)*(1-F3044)</f>
        <v>1.6554299999999998E-4</v>
      </c>
      <c r="J3044" s="105" t="s">
        <v>214</v>
      </c>
      <c r="K3044" s="83" t="s">
        <v>214</v>
      </c>
      <c r="L3044" s="102" cm="1">
        <f t="array" ref="L3044">((_xlfn.XLOOKUP(B3044,'4. Material Balance Activities'!$C$478:$C$608,'4. Material Balance Activities'!$J$478:$J$608,NA,0,1)-_xlfn.XLOOKUP(B3044,'4. Material Balance Activities'!$C$478:$C$608,'4. Material Balance Activities'!$P$478:$P$608,NA,0,1))*G3044)*(1-F3044)</f>
        <v>6.6751209677419352E-7</v>
      </c>
      <c r="M3044" s="105" t="s">
        <v>214</v>
      </c>
      <c r="N3044" s="83" t="s">
        <v>214</v>
      </c>
    </row>
    <row r="3045" spans="1:14" x14ac:dyDescent="0.25">
      <c r="A3045" s="79" t="s">
        <v>406</v>
      </c>
      <c r="B3045" s="133" t="s">
        <v>346</v>
      </c>
      <c r="C3045" s="137" t="s">
        <v>189</v>
      </c>
      <c r="D3045" s="81" t="str">
        <f>IFERROR(IF(C3045="No CAS","",INDEX('DEQ Pollutant List'!$C$7:$C$611,MATCH('5. Pollutant Emissions - MB'!C3045,'DEQ Pollutant List'!$B$7:$B$611,0))),"")</f>
        <v>Toluene</v>
      </c>
      <c r="E3045" s="115"/>
      <c r="F3045" s="138">
        <v>0</v>
      </c>
      <c r="G3045" s="139">
        <v>1E-4</v>
      </c>
      <c r="H3045" s="104"/>
      <c r="I3045" s="102" cm="1">
        <f t="array" ref="I3045">((_xlfn.XLOOKUP(B3045,'4. Material Balance Activities'!$C$478:$C$608,'4. Material Balance Activities'!$G$478:$G$608,NA,0,1)-_xlfn.XLOOKUP(B3045,'4. Material Balance Activities'!$C$478:$C$608,'4. Material Balance Activities'!$M$478:$M$608,NA,0,1))*G3045)*(1-F3045)</f>
        <v>2.3649E-5</v>
      </c>
      <c r="J3045" s="105" t="s">
        <v>214</v>
      </c>
      <c r="K3045" s="83" t="s">
        <v>214</v>
      </c>
      <c r="L3045" s="102" cm="1">
        <f t="array" ref="L3045">((_xlfn.XLOOKUP(B3045,'4. Material Balance Activities'!$C$478:$C$608,'4. Material Balance Activities'!$J$478:$J$608,NA,0,1)-_xlfn.XLOOKUP(B3045,'4. Material Balance Activities'!$C$478:$C$608,'4. Material Balance Activities'!$P$478:$P$608,NA,0,1))*G3045)*(1-F3045)</f>
        <v>9.5358870967741937E-8</v>
      </c>
      <c r="M3045" s="105" t="s">
        <v>214</v>
      </c>
      <c r="N3045" s="83" t="s">
        <v>214</v>
      </c>
    </row>
    <row r="3046" spans="1:14" x14ac:dyDescent="0.25">
      <c r="A3046" s="79" t="s">
        <v>406</v>
      </c>
      <c r="B3046" s="133" t="s">
        <v>346</v>
      </c>
      <c r="C3046" s="137" t="s">
        <v>187</v>
      </c>
      <c r="D3046" s="81" t="str">
        <f>IFERROR(IF(C3046="No CAS","",INDEX('DEQ Pollutant List'!$C$7:$C$611,MATCH('5. Pollutant Emissions - MB'!C3046,'DEQ Pollutant List'!$B$7:$B$611,0))),"")</f>
        <v>Naphthalene</v>
      </c>
      <c r="E3046" s="115"/>
      <c r="F3046" s="138">
        <v>0</v>
      </c>
      <c r="G3046" s="139">
        <v>1E-4</v>
      </c>
      <c r="H3046" s="104"/>
      <c r="I3046" s="102" cm="1">
        <f t="array" ref="I3046">((_xlfn.XLOOKUP(B3046,'4. Material Balance Activities'!$C$478:$C$608,'4. Material Balance Activities'!$G$478:$G$608,NA,0,1)-_xlfn.XLOOKUP(B3046,'4. Material Balance Activities'!$C$478:$C$608,'4. Material Balance Activities'!$M$478:$M$608,NA,0,1))*G3046)*(1-F3046)</f>
        <v>2.3649E-5</v>
      </c>
      <c r="J3046" s="105" t="s">
        <v>214</v>
      </c>
      <c r="K3046" s="83" t="s">
        <v>214</v>
      </c>
      <c r="L3046" s="102" cm="1">
        <f t="array" ref="L3046">((_xlfn.XLOOKUP(B3046,'4. Material Balance Activities'!$C$478:$C$608,'4. Material Balance Activities'!$J$478:$J$608,NA,0,1)-_xlfn.XLOOKUP(B3046,'4. Material Balance Activities'!$C$478:$C$608,'4. Material Balance Activities'!$P$478:$P$608,NA,0,1))*G3046)*(1-F3046)</f>
        <v>9.5358870967741937E-8</v>
      </c>
      <c r="M3046" s="105" t="s">
        <v>214</v>
      </c>
      <c r="N3046" s="83" t="s">
        <v>214</v>
      </c>
    </row>
    <row r="3047" spans="1:14" x14ac:dyDescent="0.25">
      <c r="A3047" s="79" t="s">
        <v>406</v>
      </c>
      <c r="B3047" s="133" t="s">
        <v>346</v>
      </c>
      <c r="C3047" s="137" t="s">
        <v>428</v>
      </c>
      <c r="D3047" s="81" t="str">
        <f>IFERROR(IF(C3047="No CAS","",INDEX('DEQ Pollutant List'!$C$7:$C$611,MATCH('5. Pollutant Emissions - MB'!C3047,'DEQ Pollutant List'!$B$7:$B$611,0))),"")</f>
        <v>Isopropylbenzene (cumene)</v>
      </c>
      <c r="E3047" s="115"/>
      <c r="F3047" s="138">
        <v>0</v>
      </c>
      <c r="G3047" s="139">
        <v>2.2000000000000001E-3</v>
      </c>
      <c r="H3047" s="104"/>
      <c r="I3047" s="102" cm="1">
        <f t="array" ref="I3047">((_xlfn.XLOOKUP(B3047,'4. Material Balance Activities'!$C$478:$C$608,'4. Material Balance Activities'!$G$478:$G$608,NA,0,1)-_xlfn.XLOOKUP(B3047,'4. Material Balance Activities'!$C$478:$C$608,'4. Material Balance Activities'!$M$478:$M$608,NA,0,1))*G3047)*(1-F3047)</f>
        <v>5.2027799999999999E-4</v>
      </c>
      <c r="J3047" s="105" t="s">
        <v>214</v>
      </c>
      <c r="K3047" s="83" t="s">
        <v>214</v>
      </c>
      <c r="L3047" s="102" cm="1">
        <f t="array" ref="L3047">((_xlfn.XLOOKUP(B3047,'4. Material Balance Activities'!$C$478:$C$608,'4. Material Balance Activities'!$J$478:$J$608,NA,0,1)-_xlfn.XLOOKUP(B3047,'4. Material Balance Activities'!$C$478:$C$608,'4. Material Balance Activities'!$P$478:$P$608,NA,0,1))*G3047)*(1-F3047)</f>
        <v>2.0978951612903226E-6</v>
      </c>
      <c r="M3047" s="105" t="s">
        <v>214</v>
      </c>
      <c r="N3047" s="83" t="s">
        <v>214</v>
      </c>
    </row>
    <row r="3048" spans="1:14" x14ac:dyDescent="0.25">
      <c r="A3048" s="79" t="s">
        <v>406</v>
      </c>
      <c r="B3048" s="133" t="s">
        <v>346</v>
      </c>
      <c r="C3048" s="137" t="s">
        <v>429</v>
      </c>
      <c r="D3048" s="81" t="str">
        <f>IFERROR(IF(C3048="No CAS","",INDEX('DEQ Pollutant List'!$C$7:$C$611,MATCH('5. Pollutant Emissions - MB'!C3048,'DEQ Pollutant List'!$B$7:$B$611,0))),"")</f>
        <v>Ethylene glycol monobutyl ether</v>
      </c>
      <c r="E3048" s="115"/>
      <c r="F3048" s="138">
        <v>0</v>
      </c>
      <c r="G3048" s="139">
        <v>2.8999999999999998E-3</v>
      </c>
      <c r="H3048" s="104"/>
      <c r="I3048" s="102" cm="1">
        <f t="array" ref="I3048">((_xlfn.XLOOKUP(B3048,'4. Material Balance Activities'!$C$478:$C$608,'4. Material Balance Activities'!$G$478:$G$608,NA,0,1)-_xlfn.XLOOKUP(B3048,'4. Material Balance Activities'!$C$478:$C$608,'4. Material Balance Activities'!$M$478:$M$608,NA,0,1))*G3048)*(1-F3048)</f>
        <v>6.8582099999999987E-4</v>
      </c>
      <c r="J3048" s="105" t="s">
        <v>214</v>
      </c>
      <c r="K3048" s="83" t="s">
        <v>214</v>
      </c>
      <c r="L3048" s="102" cm="1">
        <f t="array" ref="L3048">((_xlfn.XLOOKUP(B3048,'4. Material Balance Activities'!$C$478:$C$608,'4. Material Balance Activities'!$J$478:$J$608,NA,0,1)-_xlfn.XLOOKUP(B3048,'4. Material Balance Activities'!$C$478:$C$608,'4. Material Balance Activities'!$P$478:$P$608,NA,0,1))*G3048)*(1-F3048)</f>
        <v>2.7654072580645156E-6</v>
      </c>
      <c r="M3048" s="105" t="s">
        <v>214</v>
      </c>
      <c r="N3048" s="83" t="s">
        <v>214</v>
      </c>
    </row>
    <row r="3049" spans="1:14" x14ac:dyDescent="0.25">
      <c r="A3049" s="79" t="s">
        <v>406</v>
      </c>
      <c r="B3049" s="133" t="s">
        <v>346</v>
      </c>
      <c r="C3049" s="137" t="s">
        <v>431</v>
      </c>
      <c r="D3049" s="81" t="str">
        <f>IFERROR(IF(C3049="No CAS","",INDEX('DEQ Pollutant List'!$C$7:$C$611,MATCH('5. Pollutant Emissions - MB'!C3049,'DEQ Pollutant List'!$B$7:$B$611,0))),"")</f>
        <v>1,2,4-Trimethylbenzene</v>
      </c>
      <c r="E3049" s="115"/>
      <c r="F3049" s="138">
        <v>0</v>
      </c>
      <c r="G3049" s="139">
        <v>5.9700000000000003E-2</v>
      </c>
      <c r="H3049" s="104"/>
      <c r="I3049" s="102" cm="1">
        <f t="array" ref="I3049">((_xlfn.XLOOKUP(B3049,'4. Material Balance Activities'!$C$478:$C$608,'4. Material Balance Activities'!$G$478:$G$608,NA,0,1)-_xlfn.XLOOKUP(B3049,'4. Material Balance Activities'!$C$478:$C$608,'4. Material Balance Activities'!$M$478:$M$608,NA,0,1))*G3049)*(1-F3049)</f>
        <v>1.4118453E-2</v>
      </c>
      <c r="J3049" s="105" t="s">
        <v>214</v>
      </c>
      <c r="K3049" s="83" t="s">
        <v>214</v>
      </c>
      <c r="L3049" s="102" cm="1">
        <f t="array" ref="L3049">((_xlfn.XLOOKUP(B3049,'4. Material Balance Activities'!$C$478:$C$608,'4. Material Balance Activities'!$J$478:$J$608,NA,0,1)-_xlfn.XLOOKUP(B3049,'4. Material Balance Activities'!$C$478:$C$608,'4. Material Balance Activities'!$P$478:$P$608,NA,0,1))*G3049)*(1-F3049)</f>
        <v>5.6929245967741932E-5</v>
      </c>
      <c r="M3049" s="105" t="s">
        <v>214</v>
      </c>
      <c r="N3049" s="83" t="s">
        <v>214</v>
      </c>
    </row>
    <row r="3050" spans="1:14" x14ac:dyDescent="0.25">
      <c r="A3050" s="79" t="s">
        <v>406</v>
      </c>
      <c r="B3050" s="133" t="s">
        <v>346</v>
      </c>
      <c r="C3050" s="137" t="s">
        <v>432</v>
      </c>
      <c r="D3050" s="81" t="str">
        <f>IFERROR(IF(C3050="No CAS","",INDEX('DEQ Pollutant List'!$C$7:$C$611,MATCH('5. Pollutant Emissions - MB'!C3050,'DEQ Pollutant List'!$B$7:$B$611,0))),"")</f>
        <v>Propylene glycol monomethyl ether acetate</v>
      </c>
      <c r="E3050" s="115"/>
      <c r="F3050" s="138">
        <v>0</v>
      </c>
      <c r="G3050" s="139">
        <v>2.6200000000000001E-2</v>
      </c>
      <c r="H3050" s="104"/>
      <c r="I3050" s="102" cm="1">
        <f t="array" ref="I3050">((_xlfn.XLOOKUP(B3050,'4. Material Balance Activities'!$C$478:$C$608,'4. Material Balance Activities'!$G$478:$G$608,NA,0,1)-_xlfn.XLOOKUP(B3050,'4. Material Balance Activities'!$C$478:$C$608,'4. Material Balance Activities'!$M$478:$M$608,NA,0,1))*G3050)*(1-F3050)</f>
        <v>6.1960380000000001E-3</v>
      </c>
      <c r="J3050" s="105" t="s">
        <v>214</v>
      </c>
      <c r="K3050" s="83" t="s">
        <v>214</v>
      </c>
      <c r="L3050" s="102" cm="1">
        <f t="array" ref="L3050">((_xlfn.XLOOKUP(B3050,'4. Material Balance Activities'!$C$478:$C$608,'4. Material Balance Activities'!$J$478:$J$608,NA,0,1)-_xlfn.XLOOKUP(B3050,'4. Material Balance Activities'!$C$478:$C$608,'4. Material Balance Activities'!$P$478:$P$608,NA,0,1))*G3050)*(1-F3050)</f>
        <v>2.4984024193548386E-5</v>
      </c>
      <c r="M3050" s="105" t="s">
        <v>214</v>
      </c>
      <c r="N3050" s="83" t="s">
        <v>214</v>
      </c>
    </row>
    <row r="3051" spans="1:14" x14ac:dyDescent="0.25">
      <c r="A3051" s="79" t="s">
        <v>406</v>
      </c>
      <c r="B3051" s="133" t="s">
        <v>347</v>
      </c>
      <c r="C3051" s="137" t="s">
        <v>187</v>
      </c>
      <c r="D3051" s="81" t="str">
        <f>IFERROR(IF(C3051="No CAS","",INDEX('DEQ Pollutant List'!$C$7:$C$611,MATCH('5. Pollutant Emissions - MB'!C3051,'DEQ Pollutant List'!$B$7:$B$611,0))),"")</f>
        <v>Naphthalene</v>
      </c>
      <c r="E3051" s="115"/>
      <c r="F3051" s="138">
        <v>0</v>
      </c>
      <c r="G3051" s="139">
        <v>1E-4</v>
      </c>
      <c r="H3051" s="104"/>
      <c r="I3051" s="102" cm="1">
        <f t="array" ref="I3051">((_xlfn.XLOOKUP(B3051,'4. Material Balance Activities'!$C$478:$C$608,'4. Material Balance Activities'!$G$478:$G$608,NA,0,1)-_xlfn.XLOOKUP(B3051,'4. Material Balance Activities'!$C$478:$C$608,'4. Material Balance Activities'!$M$478:$M$608,NA,0,1))*G3051)*(1-F3051)</f>
        <v>2.7093000000000003E-5</v>
      </c>
      <c r="J3051" s="105" t="s">
        <v>214</v>
      </c>
      <c r="K3051" s="83" t="s">
        <v>214</v>
      </c>
      <c r="L3051" s="102" cm="1">
        <f t="array" ref="L3051">((_xlfn.XLOOKUP(B3051,'4. Material Balance Activities'!$C$478:$C$608,'4. Material Balance Activities'!$J$478:$J$608,NA,0,1)-_xlfn.XLOOKUP(B3051,'4. Material Balance Activities'!$C$478:$C$608,'4. Material Balance Activities'!$P$478:$P$608,NA,0,1))*G3051)*(1-F3051)</f>
        <v>1.0924596774193549E-7</v>
      </c>
      <c r="M3051" s="105" t="s">
        <v>214</v>
      </c>
      <c r="N3051" s="83" t="s">
        <v>214</v>
      </c>
    </row>
    <row r="3052" spans="1:14" x14ac:dyDescent="0.25">
      <c r="A3052" s="79" t="s">
        <v>406</v>
      </c>
      <c r="B3052" s="133" t="s">
        <v>347</v>
      </c>
      <c r="C3052" s="137" t="s">
        <v>428</v>
      </c>
      <c r="D3052" s="81" t="str">
        <f>IFERROR(IF(C3052="No CAS","",INDEX('DEQ Pollutant List'!$C$7:$C$611,MATCH('5. Pollutant Emissions - MB'!C3052,'DEQ Pollutant List'!$B$7:$B$611,0))),"")</f>
        <v>Isopropylbenzene (cumene)</v>
      </c>
      <c r="E3052" s="115"/>
      <c r="F3052" s="138">
        <v>0</v>
      </c>
      <c r="G3052" s="139">
        <v>1.6999999999999999E-3</v>
      </c>
      <c r="H3052" s="104"/>
      <c r="I3052" s="102" cm="1">
        <f t="array" ref="I3052">((_xlfn.XLOOKUP(B3052,'4. Material Balance Activities'!$C$478:$C$608,'4. Material Balance Activities'!$G$478:$G$608,NA,0,1)-_xlfn.XLOOKUP(B3052,'4. Material Balance Activities'!$C$478:$C$608,'4. Material Balance Activities'!$M$478:$M$608,NA,0,1))*G3052)*(1-F3052)</f>
        <v>4.60581E-4</v>
      </c>
      <c r="J3052" s="105" t="s">
        <v>214</v>
      </c>
      <c r="K3052" s="83" t="s">
        <v>214</v>
      </c>
      <c r="L3052" s="102" cm="1">
        <f t="array" ref="L3052">((_xlfn.XLOOKUP(B3052,'4. Material Balance Activities'!$C$478:$C$608,'4. Material Balance Activities'!$J$478:$J$608,NA,0,1)-_xlfn.XLOOKUP(B3052,'4. Material Balance Activities'!$C$478:$C$608,'4. Material Balance Activities'!$P$478:$P$608,NA,0,1))*G3052)*(1-F3052)</f>
        <v>1.857181451612903E-6</v>
      </c>
      <c r="M3052" s="105" t="s">
        <v>214</v>
      </c>
      <c r="N3052" s="83" t="s">
        <v>214</v>
      </c>
    </row>
    <row r="3053" spans="1:14" x14ac:dyDescent="0.25">
      <c r="A3053" s="79" t="s">
        <v>406</v>
      </c>
      <c r="B3053" s="133" t="s">
        <v>347</v>
      </c>
      <c r="C3053" s="137" t="s">
        <v>431</v>
      </c>
      <c r="D3053" s="81" t="str">
        <f>IFERROR(IF(C3053="No CAS","",INDEX('DEQ Pollutant List'!$C$7:$C$611,MATCH('5. Pollutant Emissions - MB'!C3053,'DEQ Pollutant List'!$B$7:$B$611,0))),"")</f>
        <v>1,2,4-Trimethylbenzene</v>
      </c>
      <c r="E3053" s="115"/>
      <c r="F3053" s="138">
        <v>0</v>
      </c>
      <c r="G3053" s="139">
        <v>4.4499999999999998E-2</v>
      </c>
      <c r="H3053" s="104"/>
      <c r="I3053" s="102" cm="1">
        <f t="array" ref="I3053">((_xlfn.XLOOKUP(B3053,'4. Material Balance Activities'!$C$478:$C$608,'4. Material Balance Activities'!$G$478:$G$608,NA,0,1)-_xlfn.XLOOKUP(B3053,'4. Material Balance Activities'!$C$478:$C$608,'4. Material Balance Activities'!$M$478:$M$608,NA,0,1))*G3053)*(1-F3053)</f>
        <v>1.2056384999999999E-2</v>
      </c>
      <c r="J3053" s="105" t="s">
        <v>214</v>
      </c>
      <c r="K3053" s="83" t="s">
        <v>214</v>
      </c>
      <c r="L3053" s="102" cm="1">
        <f t="array" ref="L3053">((_xlfn.XLOOKUP(B3053,'4. Material Balance Activities'!$C$478:$C$608,'4. Material Balance Activities'!$J$478:$J$608,NA,0,1)-_xlfn.XLOOKUP(B3053,'4. Material Balance Activities'!$C$478:$C$608,'4. Material Balance Activities'!$P$478:$P$608,NA,0,1))*G3053)*(1-F3053)</f>
        <v>4.861445564516129E-5</v>
      </c>
      <c r="M3053" s="105" t="s">
        <v>214</v>
      </c>
      <c r="N3053" s="83" t="s">
        <v>214</v>
      </c>
    </row>
    <row r="3054" spans="1:14" x14ac:dyDescent="0.25">
      <c r="A3054" s="79" t="s">
        <v>406</v>
      </c>
      <c r="B3054" s="133" t="s">
        <v>347</v>
      </c>
      <c r="C3054" s="137" t="s">
        <v>432</v>
      </c>
      <c r="D3054" s="81" t="str">
        <f>IFERROR(IF(C3054="No CAS","",INDEX('DEQ Pollutant List'!$C$7:$C$611,MATCH('5. Pollutant Emissions - MB'!C3054,'DEQ Pollutant List'!$B$7:$B$611,0))),"")</f>
        <v>Propylene glycol monomethyl ether acetate</v>
      </c>
      <c r="E3054" s="115"/>
      <c r="F3054" s="138">
        <v>0</v>
      </c>
      <c r="G3054" s="139">
        <v>5.5599999999999997E-2</v>
      </c>
      <c r="H3054" s="104"/>
      <c r="I3054" s="102" cm="1">
        <f t="array" ref="I3054">((_xlfn.XLOOKUP(B3054,'4. Material Balance Activities'!$C$478:$C$608,'4. Material Balance Activities'!$G$478:$G$608,NA,0,1)-_xlfn.XLOOKUP(B3054,'4. Material Balance Activities'!$C$478:$C$608,'4. Material Balance Activities'!$M$478:$M$608,NA,0,1))*G3054)*(1-F3054)</f>
        <v>1.5063707999999999E-2</v>
      </c>
      <c r="J3054" s="105" t="s">
        <v>214</v>
      </c>
      <c r="K3054" s="83" t="s">
        <v>214</v>
      </c>
      <c r="L3054" s="102" cm="1">
        <f t="array" ref="L3054">((_xlfn.XLOOKUP(B3054,'4. Material Balance Activities'!$C$478:$C$608,'4. Material Balance Activities'!$J$478:$J$608,NA,0,1)-_xlfn.XLOOKUP(B3054,'4. Material Balance Activities'!$C$478:$C$608,'4. Material Balance Activities'!$P$478:$P$608,NA,0,1))*G3054)*(1-F3054)</f>
        <v>6.0740758064516126E-5</v>
      </c>
      <c r="M3054" s="105" t="s">
        <v>214</v>
      </c>
      <c r="N3054" s="83" t="s">
        <v>214</v>
      </c>
    </row>
    <row r="3055" spans="1:14" x14ac:dyDescent="0.25">
      <c r="A3055" s="79" t="s">
        <v>406</v>
      </c>
      <c r="B3055" s="133" t="s">
        <v>348</v>
      </c>
      <c r="C3055" s="137" t="s">
        <v>191</v>
      </c>
      <c r="D3055" s="81" t="str">
        <f>IFERROR(IF(C3055="No CAS","",INDEX('DEQ Pollutant List'!$C$7:$C$611,MATCH('5. Pollutant Emissions - MB'!C3055,'DEQ Pollutant List'!$B$7:$B$611,0))),"")</f>
        <v>Xylene (mixture), including m-xylene, o-xylene, p-xylene</v>
      </c>
      <c r="E3055" s="115"/>
      <c r="F3055" s="138">
        <v>0</v>
      </c>
      <c r="G3055" s="139">
        <v>0.01</v>
      </c>
      <c r="H3055" s="104"/>
      <c r="I3055" s="102" cm="1">
        <f t="array" ref="I3055">((_xlfn.XLOOKUP(B3055,'4. Material Balance Activities'!$C$478:$C$608,'4. Material Balance Activities'!$G$478:$G$608,NA,0,1)-_xlfn.XLOOKUP(B3055,'4. Material Balance Activities'!$C$478:$C$608,'4. Material Balance Activities'!$M$478:$M$608,NA,0,1))*G3055)*(1-F3055)</f>
        <v>4.6539999999999998E-2</v>
      </c>
      <c r="J3055" s="105" t="s">
        <v>214</v>
      </c>
      <c r="K3055" s="83" t="s">
        <v>214</v>
      </c>
      <c r="L3055" s="102" cm="1">
        <f t="array" ref="L3055">((_xlfn.XLOOKUP(B3055,'4. Material Balance Activities'!$C$478:$C$608,'4. Material Balance Activities'!$J$478:$J$608,NA,0,1)-_xlfn.XLOOKUP(B3055,'4. Material Balance Activities'!$C$478:$C$608,'4. Material Balance Activities'!$P$478:$P$608,NA,0,1))*G3055)*(1-F3055)</f>
        <v>1.8766129032258064E-4</v>
      </c>
      <c r="M3055" s="105" t="s">
        <v>214</v>
      </c>
      <c r="N3055" s="83" t="s">
        <v>214</v>
      </c>
    </row>
    <row r="3056" spans="1:14" x14ac:dyDescent="0.25">
      <c r="A3056" s="79" t="s">
        <v>406</v>
      </c>
      <c r="B3056" s="133" t="s">
        <v>348</v>
      </c>
      <c r="C3056" s="137" t="s">
        <v>181</v>
      </c>
      <c r="D3056" s="81" t="str">
        <f>IFERROR(IF(C3056="No CAS","",INDEX('DEQ Pollutant List'!$C$7:$C$611,MATCH('5. Pollutant Emissions - MB'!C3056,'DEQ Pollutant List'!$B$7:$B$611,0))),"")</f>
        <v>Ethyl benzene</v>
      </c>
      <c r="E3056" s="115"/>
      <c r="F3056" s="138">
        <v>0</v>
      </c>
      <c r="G3056" s="139">
        <v>1E-3</v>
      </c>
      <c r="H3056" s="104"/>
      <c r="I3056" s="102" cm="1">
        <f t="array" ref="I3056">((_xlfn.XLOOKUP(B3056,'4. Material Balance Activities'!$C$478:$C$608,'4. Material Balance Activities'!$G$478:$G$608,NA,0,1)-_xlfn.XLOOKUP(B3056,'4. Material Balance Activities'!$C$478:$C$608,'4. Material Balance Activities'!$M$478:$M$608,NA,0,1))*G3056)*(1-F3056)</f>
        <v>4.6540000000000002E-3</v>
      </c>
      <c r="J3056" s="105" t="s">
        <v>214</v>
      </c>
      <c r="K3056" s="83" t="s">
        <v>214</v>
      </c>
      <c r="L3056" s="102" cm="1">
        <f t="array" ref="L3056">((_xlfn.XLOOKUP(B3056,'4. Material Balance Activities'!$C$478:$C$608,'4. Material Balance Activities'!$J$478:$J$608,NA,0,1)-_xlfn.XLOOKUP(B3056,'4. Material Balance Activities'!$C$478:$C$608,'4. Material Balance Activities'!$P$478:$P$608,NA,0,1))*G3056)*(1-F3056)</f>
        <v>1.8766129032258063E-5</v>
      </c>
      <c r="M3056" s="105" t="s">
        <v>214</v>
      </c>
      <c r="N3056" s="83" t="s">
        <v>214</v>
      </c>
    </row>
    <row r="3057" spans="1:14" x14ac:dyDescent="0.25">
      <c r="A3057" s="79" t="s">
        <v>406</v>
      </c>
      <c r="B3057" s="133" t="s">
        <v>348</v>
      </c>
      <c r="C3057" s="137" t="s">
        <v>179</v>
      </c>
      <c r="D3057" s="81" t="str">
        <f>IFERROR(IF(C3057="No CAS","",INDEX('DEQ Pollutant List'!$C$7:$C$611,MATCH('5. Pollutant Emissions - MB'!C3057,'DEQ Pollutant List'!$B$7:$B$611,0))),"")</f>
        <v>Cobalt and compounds</v>
      </c>
      <c r="E3057" s="115"/>
      <c r="F3057" s="138">
        <f>1-(1-0.75)*(1-0.992)</f>
        <v>0.998</v>
      </c>
      <c r="G3057" s="139">
        <v>1E-3</v>
      </c>
      <c r="H3057" s="104" t="s">
        <v>421</v>
      </c>
      <c r="I3057" s="102" cm="1">
        <f t="array" ref="I3057">((_xlfn.XLOOKUP(B3057,'4. Material Balance Activities'!$C$478:$C$608,'4. Material Balance Activities'!$G$478:$G$608,NA,0,1)-_xlfn.XLOOKUP(B3057,'4. Material Balance Activities'!$C$478:$C$608,'4. Material Balance Activities'!$M$478:$M$608,NA,0,1))*G3057)*(1-F3057)</f>
        <v>9.3080000000000081E-6</v>
      </c>
      <c r="J3057" s="105" t="s">
        <v>214</v>
      </c>
      <c r="K3057" s="83" t="s">
        <v>214</v>
      </c>
      <c r="L3057" s="102" cm="1">
        <f t="array" ref="L3057">((_xlfn.XLOOKUP(B3057,'4. Material Balance Activities'!$C$478:$C$608,'4. Material Balance Activities'!$J$478:$J$608,NA,0,1)-_xlfn.XLOOKUP(B3057,'4. Material Balance Activities'!$C$478:$C$608,'4. Material Balance Activities'!$P$478:$P$608,NA,0,1))*G3057)*(1-F3057)</f>
        <v>3.7532258064516161E-8</v>
      </c>
      <c r="M3057" s="105" t="s">
        <v>214</v>
      </c>
      <c r="N3057" s="83" t="s">
        <v>214</v>
      </c>
    </row>
    <row r="3058" spans="1:14" x14ac:dyDescent="0.25">
      <c r="A3058" s="79" t="s">
        <v>406</v>
      </c>
      <c r="B3058" s="133" t="s">
        <v>349</v>
      </c>
      <c r="C3058" s="137" t="s">
        <v>191</v>
      </c>
      <c r="D3058" s="81" t="str">
        <f>IFERROR(IF(C3058="No CAS","",INDEX('DEQ Pollutant List'!$C$7:$C$611,MATCH('5. Pollutant Emissions - MB'!C3058,'DEQ Pollutant List'!$B$7:$B$611,0))),"")</f>
        <v>Xylene (mixture), including m-xylene, o-xylene, p-xylene</v>
      </c>
      <c r="E3058" s="115"/>
      <c r="F3058" s="138">
        <v>0</v>
      </c>
      <c r="G3058" s="139">
        <v>0.01</v>
      </c>
      <c r="H3058" s="104"/>
      <c r="I3058" s="102" cm="1">
        <f t="array" ref="I3058">((_xlfn.XLOOKUP(B3058,'4. Material Balance Activities'!$C$478:$C$608,'4. Material Balance Activities'!$G$478:$G$608,NA,0,1)-_xlfn.XLOOKUP(B3058,'4. Material Balance Activities'!$C$478:$C$608,'4. Material Balance Activities'!$M$478:$M$608,NA,0,1))*G3058)*(1-F3058)</f>
        <v>9.4380000000000006E-2</v>
      </c>
      <c r="J3058" s="105" t="s">
        <v>214</v>
      </c>
      <c r="K3058" s="83" t="s">
        <v>214</v>
      </c>
      <c r="L3058" s="102" cm="1">
        <f t="array" ref="L3058">((_xlfn.XLOOKUP(B3058,'4. Material Balance Activities'!$C$478:$C$608,'4. Material Balance Activities'!$J$478:$J$608,NA,0,1)-_xlfn.XLOOKUP(B3058,'4. Material Balance Activities'!$C$478:$C$608,'4. Material Balance Activities'!$P$478:$P$608,NA,0,1))*G3058)*(1-F3058)</f>
        <v>3.8056451612903226E-4</v>
      </c>
      <c r="M3058" s="105" t="s">
        <v>214</v>
      </c>
      <c r="N3058" s="83" t="s">
        <v>214</v>
      </c>
    </row>
    <row r="3059" spans="1:14" x14ac:dyDescent="0.25">
      <c r="A3059" s="79" t="s">
        <v>406</v>
      </c>
      <c r="B3059" s="133" t="s">
        <v>349</v>
      </c>
      <c r="C3059" s="137" t="s">
        <v>181</v>
      </c>
      <c r="D3059" s="81" t="str">
        <f>IFERROR(IF(C3059="No CAS","",INDEX('DEQ Pollutant List'!$C$7:$C$611,MATCH('5. Pollutant Emissions - MB'!C3059,'DEQ Pollutant List'!$B$7:$B$611,0))),"")</f>
        <v>Ethyl benzene</v>
      </c>
      <c r="E3059" s="115"/>
      <c r="F3059" s="138">
        <v>0</v>
      </c>
      <c r="G3059" s="139">
        <v>1E-3</v>
      </c>
      <c r="H3059" s="104"/>
      <c r="I3059" s="102" cm="1">
        <f t="array" ref="I3059">((_xlfn.XLOOKUP(B3059,'4. Material Balance Activities'!$C$478:$C$608,'4. Material Balance Activities'!$G$478:$G$608,NA,0,1)-_xlfn.XLOOKUP(B3059,'4. Material Balance Activities'!$C$478:$C$608,'4. Material Balance Activities'!$M$478:$M$608,NA,0,1))*G3059)*(1-F3059)</f>
        <v>9.4380000000000002E-3</v>
      </c>
      <c r="J3059" s="105" t="s">
        <v>214</v>
      </c>
      <c r="K3059" s="83" t="s">
        <v>214</v>
      </c>
      <c r="L3059" s="102" cm="1">
        <f t="array" ref="L3059">((_xlfn.XLOOKUP(B3059,'4. Material Balance Activities'!$C$478:$C$608,'4. Material Balance Activities'!$J$478:$J$608,NA,0,1)-_xlfn.XLOOKUP(B3059,'4. Material Balance Activities'!$C$478:$C$608,'4. Material Balance Activities'!$P$478:$P$608,NA,0,1))*G3059)*(1-F3059)</f>
        <v>3.8056451612903225E-5</v>
      </c>
      <c r="M3059" s="105" t="s">
        <v>214</v>
      </c>
      <c r="N3059" s="83" t="s">
        <v>214</v>
      </c>
    </row>
    <row r="3060" spans="1:14" x14ac:dyDescent="0.25">
      <c r="A3060" s="79" t="s">
        <v>406</v>
      </c>
      <c r="B3060" s="133" t="s">
        <v>350</v>
      </c>
      <c r="C3060" s="137" t="s">
        <v>191</v>
      </c>
      <c r="D3060" s="81" t="str">
        <f>IFERROR(IF(C3060="No CAS","",INDEX('DEQ Pollutant List'!$C$7:$C$611,MATCH('5. Pollutant Emissions - MB'!C3060,'DEQ Pollutant List'!$B$7:$B$611,0))),"")</f>
        <v>Xylene (mixture), including m-xylene, o-xylene, p-xylene</v>
      </c>
      <c r="E3060" s="115"/>
      <c r="F3060" s="138">
        <v>0</v>
      </c>
      <c r="G3060" s="139">
        <v>0.28000000000000003</v>
      </c>
      <c r="H3060" s="104"/>
      <c r="I3060" s="102" cm="1">
        <f t="array" ref="I3060">((_xlfn.XLOOKUP(B3060,'4. Material Balance Activities'!$C$478:$C$608,'4. Material Balance Activities'!$G$478:$G$608,NA,0,1)-_xlfn.XLOOKUP(B3060,'4. Material Balance Activities'!$C$478:$C$608,'4. Material Balance Activities'!$M$478:$M$608,NA,0,1))*G3060)*(1-F3060)</f>
        <v>0.41104000000000002</v>
      </c>
      <c r="J3060" s="105" t="s">
        <v>214</v>
      </c>
      <c r="K3060" s="83" t="s">
        <v>214</v>
      </c>
      <c r="L3060" s="102" cm="1">
        <f t="array" ref="L3060">((_xlfn.XLOOKUP(B3060,'4. Material Balance Activities'!$C$478:$C$608,'4. Material Balance Activities'!$J$478:$J$608,NA,0,1)-_xlfn.XLOOKUP(B3060,'4. Material Balance Activities'!$C$478:$C$608,'4. Material Balance Activities'!$P$478:$P$608,NA,0,1))*G3060)*(1-F3060)</f>
        <v>1.6574193548387097E-3</v>
      </c>
      <c r="M3060" s="105" t="s">
        <v>214</v>
      </c>
      <c r="N3060" s="83" t="s">
        <v>214</v>
      </c>
    </row>
    <row r="3061" spans="1:14" x14ac:dyDescent="0.25">
      <c r="A3061" s="79" t="s">
        <v>406</v>
      </c>
      <c r="B3061" s="133" t="s">
        <v>350</v>
      </c>
      <c r="C3061" s="137" t="s">
        <v>181</v>
      </c>
      <c r="D3061" s="81" t="str">
        <f>IFERROR(IF(C3061="No CAS","",INDEX('DEQ Pollutant List'!$C$7:$C$611,MATCH('5. Pollutant Emissions - MB'!C3061,'DEQ Pollutant List'!$B$7:$B$611,0))),"")</f>
        <v>Ethyl benzene</v>
      </c>
      <c r="E3061" s="115"/>
      <c r="F3061" s="138">
        <v>0</v>
      </c>
      <c r="G3061" s="139">
        <v>0.05</v>
      </c>
      <c r="H3061" s="104"/>
      <c r="I3061" s="102" cm="1">
        <f t="array" ref="I3061">((_xlfn.XLOOKUP(B3061,'4. Material Balance Activities'!$C$478:$C$608,'4. Material Balance Activities'!$G$478:$G$608,NA,0,1)-_xlfn.XLOOKUP(B3061,'4. Material Balance Activities'!$C$478:$C$608,'4. Material Balance Activities'!$M$478:$M$608,NA,0,1))*G3061)*(1-F3061)</f>
        <v>7.3400000000000007E-2</v>
      </c>
      <c r="J3061" s="105" t="s">
        <v>214</v>
      </c>
      <c r="K3061" s="83" t="s">
        <v>214</v>
      </c>
      <c r="L3061" s="102" cm="1">
        <f t="array" ref="L3061">((_xlfn.XLOOKUP(B3061,'4. Material Balance Activities'!$C$478:$C$608,'4. Material Balance Activities'!$J$478:$J$608,NA,0,1)-_xlfn.XLOOKUP(B3061,'4. Material Balance Activities'!$C$478:$C$608,'4. Material Balance Activities'!$P$478:$P$608,NA,0,1))*G3061)*(1-F3061)</f>
        <v>2.9596774193548387E-4</v>
      </c>
      <c r="M3061" s="105" t="s">
        <v>214</v>
      </c>
      <c r="N3061" s="83" t="s">
        <v>214</v>
      </c>
    </row>
    <row r="3062" spans="1:14" x14ac:dyDescent="0.25">
      <c r="A3062" s="79" t="s">
        <v>406</v>
      </c>
      <c r="B3062" s="133" t="s">
        <v>350</v>
      </c>
      <c r="C3062" s="137" t="s">
        <v>430</v>
      </c>
      <c r="D3062" s="81" t="str">
        <f>IFERROR(IF(C3062="No CAS","",INDEX('DEQ Pollutant List'!$C$7:$C$611,MATCH('5. Pollutant Emissions - MB'!C3062,'DEQ Pollutant List'!$B$7:$B$611,0))),"")</f>
        <v>n-Butyl alcohol</v>
      </c>
      <c r="E3062" s="115"/>
      <c r="F3062" s="138">
        <v>0</v>
      </c>
      <c r="G3062" s="139">
        <v>0.01</v>
      </c>
      <c r="H3062" s="104"/>
      <c r="I3062" s="102" cm="1">
        <f t="array" ref="I3062">((_xlfn.XLOOKUP(B3062,'4. Material Balance Activities'!$C$478:$C$608,'4. Material Balance Activities'!$G$478:$G$608,NA,0,1)-_xlfn.XLOOKUP(B3062,'4. Material Balance Activities'!$C$478:$C$608,'4. Material Balance Activities'!$M$478:$M$608,NA,0,1))*G3062)*(1-F3062)</f>
        <v>1.468E-2</v>
      </c>
      <c r="J3062" s="105" t="s">
        <v>214</v>
      </c>
      <c r="K3062" s="83" t="s">
        <v>214</v>
      </c>
      <c r="L3062" s="102" cm="1">
        <f t="array" ref="L3062">((_xlfn.XLOOKUP(B3062,'4. Material Balance Activities'!$C$478:$C$608,'4. Material Balance Activities'!$J$478:$J$608,NA,0,1)-_xlfn.XLOOKUP(B3062,'4. Material Balance Activities'!$C$478:$C$608,'4. Material Balance Activities'!$P$478:$P$608,NA,0,1))*G3062)*(1-F3062)</f>
        <v>5.9193548387096774E-5</v>
      </c>
      <c r="M3062" s="105" t="s">
        <v>214</v>
      </c>
      <c r="N3062" s="83" t="s">
        <v>214</v>
      </c>
    </row>
    <row r="3063" spans="1:14" x14ac:dyDescent="0.25">
      <c r="A3063" s="79" t="s">
        <v>406</v>
      </c>
      <c r="B3063" s="133" t="s">
        <v>350</v>
      </c>
      <c r="C3063" s="137" t="s">
        <v>432</v>
      </c>
      <c r="D3063" s="81" t="str">
        <f>IFERROR(IF(C3063="No CAS","",INDEX('DEQ Pollutant List'!$C$7:$C$611,MATCH('5. Pollutant Emissions - MB'!C3063,'DEQ Pollutant List'!$B$7:$B$611,0))),"")</f>
        <v>Propylene glycol monomethyl ether acetate</v>
      </c>
      <c r="E3063" s="115"/>
      <c r="F3063" s="138">
        <v>0</v>
      </c>
      <c r="G3063" s="139">
        <v>0.05</v>
      </c>
      <c r="H3063" s="104"/>
      <c r="I3063" s="102" cm="1">
        <f t="array" ref="I3063">((_xlfn.XLOOKUP(B3063,'4. Material Balance Activities'!$C$478:$C$608,'4. Material Balance Activities'!$G$478:$G$608,NA,0,1)-_xlfn.XLOOKUP(B3063,'4. Material Balance Activities'!$C$478:$C$608,'4. Material Balance Activities'!$M$478:$M$608,NA,0,1))*G3063)*(1-F3063)</f>
        <v>7.3400000000000007E-2</v>
      </c>
      <c r="J3063" s="105" t="s">
        <v>214</v>
      </c>
      <c r="K3063" s="83" t="s">
        <v>214</v>
      </c>
      <c r="L3063" s="102" cm="1">
        <f t="array" ref="L3063">((_xlfn.XLOOKUP(B3063,'4. Material Balance Activities'!$C$478:$C$608,'4. Material Balance Activities'!$J$478:$J$608,NA,0,1)-_xlfn.XLOOKUP(B3063,'4. Material Balance Activities'!$C$478:$C$608,'4. Material Balance Activities'!$P$478:$P$608,NA,0,1))*G3063)*(1-F3063)</f>
        <v>2.9596774193548387E-4</v>
      </c>
      <c r="M3063" s="105" t="s">
        <v>214</v>
      </c>
      <c r="N3063" s="83" t="s">
        <v>214</v>
      </c>
    </row>
    <row r="3064" spans="1:14" x14ac:dyDescent="0.25">
      <c r="A3064" s="79" t="s">
        <v>406</v>
      </c>
      <c r="B3064" s="133" t="s">
        <v>351</v>
      </c>
      <c r="C3064" s="137" t="s">
        <v>156</v>
      </c>
      <c r="D3064" s="81" t="str">
        <f>IFERROR(IF(C3064="No CAS","",INDEX('DEQ Pollutant List'!$C$7:$C$611,MATCH('5. Pollutant Emissions - MB'!C3064,'DEQ Pollutant List'!$B$7:$B$611,0))),"")</f>
        <v>Formaldehyde</v>
      </c>
      <c r="E3064" s="115"/>
      <c r="F3064" s="138">
        <v>0</v>
      </c>
      <c r="G3064" s="139">
        <v>1E-3</v>
      </c>
      <c r="H3064" s="104"/>
      <c r="I3064" s="102" cm="1">
        <f t="array" ref="I3064">((_xlfn.XLOOKUP(B3064,'4. Material Balance Activities'!$C$478:$C$608,'4. Material Balance Activities'!$G$478:$G$608,NA,0,1)-_xlfn.XLOOKUP(B3064,'4. Material Balance Activities'!$C$478:$C$608,'4. Material Balance Activities'!$M$478:$M$608,NA,0,1))*G3064)*(1-F3064)</f>
        <v>2.2559999999999998E-4</v>
      </c>
      <c r="J3064" s="105" t="s">
        <v>214</v>
      </c>
      <c r="K3064" s="83" t="s">
        <v>214</v>
      </c>
      <c r="L3064" s="102" cm="1">
        <f t="array" ref="L3064">((_xlfn.XLOOKUP(B3064,'4. Material Balance Activities'!$C$478:$C$608,'4. Material Balance Activities'!$J$478:$J$608,NA,0,1)-_xlfn.XLOOKUP(B3064,'4. Material Balance Activities'!$C$478:$C$608,'4. Material Balance Activities'!$P$478:$P$608,NA,0,1))*G3064)*(1-F3064)</f>
        <v>9.096774193548386E-7</v>
      </c>
      <c r="M3064" s="105" t="s">
        <v>214</v>
      </c>
      <c r="N3064" s="83" t="s">
        <v>214</v>
      </c>
    </row>
    <row r="3065" spans="1:14" x14ac:dyDescent="0.25">
      <c r="A3065" s="79" t="s">
        <v>406</v>
      </c>
      <c r="B3065" s="133" t="s">
        <v>351</v>
      </c>
      <c r="C3065" s="137" t="s">
        <v>191</v>
      </c>
      <c r="D3065" s="81" t="str">
        <f>IFERROR(IF(C3065="No CAS","",INDEX('DEQ Pollutant List'!$C$7:$C$611,MATCH('5. Pollutant Emissions - MB'!C3065,'DEQ Pollutant List'!$B$7:$B$611,0))),"")</f>
        <v>Xylene (mixture), including m-xylene, o-xylene, p-xylene</v>
      </c>
      <c r="E3065" s="115"/>
      <c r="F3065" s="138">
        <v>0</v>
      </c>
      <c r="G3065" s="139">
        <v>0.28999999999999998</v>
      </c>
      <c r="H3065" s="104"/>
      <c r="I3065" s="102" cm="1">
        <f t="array" ref="I3065">((_xlfn.XLOOKUP(B3065,'4. Material Balance Activities'!$C$478:$C$608,'4. Material Balance Activities'!$G$478:$G$608,NA,0,1)-_xlfn.XLOOKUP(B3065,'4. Material Balance Activities'!$C$478:$C$608,'4. Material Balance Activities'!$M$478:$M$608,NA,0,1))*G3065)*(1-F3065)</f>
        <v>6.5423999999999982E-2</v>
      </c>
      <c r="J3065" s="105" t="s">
        <v>214</v>
      </c>
      <c r="K3065" s="83" t="s">
        <v>214</v>
      </c>
      <c r="L3065" s="102" cm="1">
        <f t="array" ref="L3065">((_xlfn.XLOOKUP(B3065,'4. Material Balance Activities'!$C$478:$C$608,'4. Material Balance Activities'!$J$478:$J$608,NA,0,1)-_xlfn.XLOOKUP(B3065,'4. Material Balance Activities'!$C$478:$C$608,'4. Material Balance Activities'!$P$478:$P$608,NA,0,1))*G3065)*(1-F3065)</f>
        <v>2.6380645161290316E-4</v>
      </c>
      <c r="M3065" s="105" t="s">
        <v>214</v>
      </c>
      <c r="N3065" s="83" t="s">
        <v>214</v>
      </c>
    </row>
    <row r="3066" spans="1:14" x14ac:dyDescent="0.25">
      <c r="A3066" s="79" t="s">
        <v>406</v>
      </c>
      <c r="B3066" s="133" t="s">
        <v>351</v>
      </c>
      <c r="C3066" s="137" t="s">
        <v>181</v>
      </c>
      <c r="D3066" s="81" t="str">
        <f>IFERROR(IF(C3066="No CAS","",INDEX('DEQ Pollutant List'!$C$7:$C$611,MATCH('5. Pollutant Emissions - MB'!C3066,'DEQ Pollutant List'!$B$7:$B$611,0))),"")</f>
        <v>Ethyl benzene</v>
      </c>
      <c r="E3066" s="115"/>
      <c r="F3066" s="138">
        <v>0</v>
      </c>
      <c r="G3066" s="139">
        <v>0.05</v>
      </c>
      <c r="H3066" s="104"/>
      <c r="I3066" s="102" cm="1">
        <f t="array" ref="I3066">((_xlfn.XLOOKUP(B3066,'4. Material Balance Activities'!$C$478:$C$608,'4. Material Balance Activities'!$G$478:$G$608,NA,0,1)-_xlfn.XLOOKUP(B3066,'4. Material Balance Activities'!$C$478:$C$608,'4. Material Balance Activities'!$M$478:$M$608,NA,0,1))*G3066)*(1-F3066)</f>
        <v>1.1279999999999998E-2</v>
      </c>
      <c r="J3066" s="105" t="s">
        <v>214</v>
      </c>
      <c r="K3066" s="83" t="s">
        <v>214</v>
      </c>
      <c r="L3066" s="102" cm="1">
        <f t="array" ref="L3066">((_xlfn.XLOOKUP(B3066,'4. Material Balance Activities'!$C$478:$C$608,'4. Material Balance Activities'!$J$478:$J$608,NA,0,1)-_xlfn.XLOOKUP(B3066,'4. Material Balance Activities'!$C$478:$C$608,'4. Material Balance Activities'!$P$478:$P$608,NA,0,1))*G3066)*(1-F3066)</f>
        <v>4.5483870967741937E-5</v>
      </c>
      <c r="M3066" s="105" t="s">
        <v>214</v>
      </c>
      <c r="N3066" s="83" t="s">
        <v>214</v>
      </c>
    </row>
    <row r="3067" spans="1:14" x14ac:dyDescent="0.25">
      <c r="A3067" s="79" t="s">
        <v>406</v>
      </c>
      <c r="B3067" s="133" t="s">
        <v>351</v>
      </c>
      <c r="C3067" s="137" t="s">
        <v>430</v>
      </c>
      <c r="D3067" s="81" t="str">
        <f>IFERROR(IF(C3067="No CAS","",INDEX('DEQ Pollutant List'!$C$7:$C$611,MATCH('5. Pollutant Emissions - MB'!C3067,'DEQ Pollutant List'!$B$7:$B$611,0))),"")</f>
        <v>n-Butyl alcohol</v>
      </c>
      <c r="E3067" s="115"/>
      <c r="F3067" s="138">
        <v>0</v>
      </c>
      <c r="G3067" s="139">
        <v>0.01</v>
      </c>
      <c r="H3067" s="104"/>
      <c r="I3067" s="102" cm="1">
        <f t="array" ref="I3067">((_xlfn.XLOOKUP(B3067,'4. Material Balance Activities'!$C$478:$C$608,'4. Material Balance Activities'!$G$478:$G$608,NA,0,1)-_xlfn.XLOOKUP(B3067,'4. Material Balance Activities'!$C$478:$C$608,'4. Material Balance Activities'!$M$478:$M$608,NA,0,1))*G3067)*(1-F3067)</f>
        <v>2.2559999999999998E-3</v>
      </c>
      <c r="J3067" s="105" t="s">
        <v>214</v>
      </c>
      <c r="K3067" s="83" t="s">
        <v>214</v>
      </c>
      <c r="L3067" s="102" cm="1">
        <f t="array" ref="L3067">((_xlfn.XLOOKUP(B3067,'4. Material Balance Activities'!$C$478:$C$608,'4. Material Balance Activities'!$J$478:$J$608,NA,0,1)-_xlfn.XLOOKUP(B3067,'4. Material Balance Activities'!$C$478:$C$608,'4. Material Balance Activities'!$P$478:$P$608,NA,0,1))*G3067)*(1-F3067)</f>
        <v>9.0967741935483867E-6</v>
      </c>
      <c r="M3067" s="105" t="s">
        <v>214</v>
      </c>
      <c r="N3067" s="83" t="s">
        <v>214</v>
      </c>
    </row>
    <row r="3068" spans="1:14" x14ac:dyDescent="0.25">
      <c r="A3068" s="79" t="s">
        <v>406</v>
      </c>
      <c r="B3068" s="133" t="s">
        <v>351</v>
      </c>
      <c r="C3068" s="137" t="s">
        <v>432</v>
      </c>
      <c r="D3068" s="81" t="str">
        <f>IFERROR(IF(C3068="No CAS","",INDEX('DEQ Pollutant List'!$C$7:$C$611,MATCH('5. Pollutant Emissions - MB'!C3068,'DEQ Pollutant List'!$B$7:$B$611,0))),"")</f>
        <v>Propylene glycol monomethyl ether acetate</v>
      </c>
      <c r="E3068" s="115"/>
      <c r="F3068" s="138">
        <v>0</v>
      </c>
      <c r="G3068" s="139">
        <v>0.02</v>
      </c>
      <c r="H3068" s="104"/>
      <c r="I3068" s="102" cm="1">
        <f t="array" ref="I3068">((_xlfn.XLOOKUP(B3068,'4. Material Balance Activities'!$C$478:$C$608,'4. Material Balance Activities'!$G$478:$G$608,NA,0,1)-_xlfn.XLOOKUP(B3068,'4. Material Balance Activities'!$C$478:$C$608,'4. Material Balance Activities'!$M$478:$M$608,NA,0,1))*G3068)*(1-F3068)</f>
        <v>4.5119999999999995E-3</v>
      </c>
      <c r="J3068" s="105" t="s">
        <v>214</v>
      </c>
      <c r="K3068" s="83" t="s">
        <v>214</v>
      </c>
      <c r="L3068" s="102" cm="1">
        <f t="array" ref="L3068">((_xlfn.XLOOKUP(B3068,'4. Material Balance Activities'!$C$478:$C$608,'4. Material Balance Activities'!$J$478:$J$608,NA,0,1)-_xlfn.XLOOKUP(B3068,'4. Material Balance Activities'!$C$478:$C$608,'4. Material Balance Activities'!$P$478:$P$608,NA,0,1))*G3068)*(1-F3068)</f>
        <v>1.8193548387096773E-5</v>
      </c>
      <c r="M3068" s="105" t="s">
        <v>214</v>
      </c>
      <c r="N3068" s="83" t="s">
        <v>214</v>
      </c>
    </row>
    <row r="3069" spans="1:14" x14ac:dyDescent="0.25">
      <c r="A3069" s="79" t="s">
        <v>406</v>
      </c>
      <c r="B3069" s="133" t="s">
        <v>352</v>
      </c>
      <c r="C3069" s="137" t="s">
        <v>181</v>
      </c>
      <c r="D3069" s="81" t="str">
        <f>IFERROR(IF(C3069="No CAS","",INDEX('DEQ Pollutant List'!$C$7:$C$611,MATCH('5. Pollutant Emissions - MB'!C3069,'DEQ Pollutant List'!$B$7:$B$611,0))),"")</f>
        <v>Ethyl benzene</v>
      </c>
      <c r="E3069" s="115"/>
      <c r="F3069" s="138">
        <v>0</v>
      </c>
      <c r="G3069" s="139">
        <v>1E-3</v>
      </c>
      <c r="H3069" s="104"/>
      <c r="I3069" s="102" cm="1">
        <f t="array" ref="I3069">((_xlfn.XLOOKUP(B3069,'4. Material Balance Activities'!$C$478:$C$608,'4. Material Balance Activities'!$G$478:$G$608,NA,0,1)-_xlfn.XLOOKUP(B3069,'4. Material Balance Activities'!$C$478:$C$608,'4. Material Balance Activities'!$M$478:$M$608,NA,0,1))*G3069)*(1-F3069)</f>
        <v>3.0870000000000003E-3</v>
      </c>
      <c r="J3069" s="105" t="s">
        <v>214</v>
      </c>
      <c r="K3069" s="83" t="s">
        <v>214</v>
      </c>
      <c r="L3069" s="102" cm="1">
        <f t="array" ref="L3069">((_xlfn.XLOOKUP(B3069,'4. Material Balance Activities'!$C$478:$C$608,'4. Material Balance Activities'!$J$478:$J$608,NA,0,1)-_xlfn.XLOOKUP(B3069,'4. Material Balance Activities'!$C$478:$C$608,'4. Material Balance Activities'!$P$478:$P$608,NA,0,1))*G3069)*(1-F3069)</f>
        <v>1.244758064516129E-5</v>
      </c>
      <c r="M3069" s="105" t="s">
        <v>214</v>
      </c>
      <c r="N3069" s="83" t="s">
        <v>214</v>
      </c>
    </row>
    <row r="3070" spans="1:14" x14ac:dyDescent="0.25">
      <c r="A3070" s="79" t="s">
        <v>406</v>
      </c>
      <c r="B3070" s="133" t="s">
        <v>353</v>
      </c>
      <c r="C3070" s="137" t="s">
        <v>191</v>
      </c>
      <c r="D3070" s="81" t="str">
        <f>IFERROR(IF(C3070="No CAS","",INDEX('DEQ Pollutant List'!$C$7:$C$611,MATCH('5. Pollutant Emissions - MB'!C3070,'DEQ Pollutant List'!$B$7:$B$611,0))),"")</f>
        <v>Xylene (mixture), including m-xylene, o-xylene, p-xylene</v>
      </c>
      <c r="E3070" s="115"/>
      <c r="F3070" s="138">
        <v>0</v>
      </c>
      <c r="G3070" s="139">
        <v>0.28999999999999998</v>
      </c>
      <c r="H3070" s="104"/>
      <c r="I3070" s="102" cm="1">
        <f t="array" ref="I3070">((_xlfn.XLOOKUP(B3070,'4. Material Balance Activities'!$C$478:$C$608,'4. Material Balance Activities'!$G$478:$G$608,NA,0,1)-_xlfn.XLOOKUP(B3070,'4. Material Balance Activities'!$C$478:$C$608,'4. Material Balance Activities'!$M$478:$M$608,NA,0,1))*G3070)*(1-F3070)</f>
        <v>0.173536</v>
      </c>
      <c r="J3070" s="105" t="s">
        <v>214</v>
      </c>
      <c r="K3070" s="83" t="s">
        <v>214</v>
      </c>
      <c r="L3070" s="102" cm="1">
        <f t="array" ref="L3070">((_xlfn.XLOOKUP(B3070,'4. Material Balance Activities'!$C$478:$C$608,'4. Material Balance Activities'!$J$478:$J$608,NA,0,1)-_xlfn.XLOOKUP(B3070,'4. Material Balance Activities'!$C$478:$C$608,'4. Material Balance Activities'!$P$478:$P$608,NA,0,1))*G3070)*(1-F3070)</f>
        <v>6.9974193548387096E-4</v>
      </c>
      <c r="M3070" s="105" t="s">
        <v>214</v>
      </c>
      <c r="N3070" s="83" t="s">
        <v>214</v>
      </c>
    </row>
    <row r="3071" spans="1:14" x14ac:dyDescent="0.25">
      <c r="A3071" s="79" t="s">
        <v>406</v>
      </c>
      <c r="B3071" s="133" t="s">
        <v>353</v>
      </c>
      <c r="C3071" s="137" t="s">
        <v>181</v>
      </c>
      <c r="D3071" s="81" t="str">
        <f>IFERROR(IF(C3071="No CAS","",INDEX('DEQ Pollutant List'!$C$7:$C$611,MATCH('5. Pollutant Emissions - MB'!C3071,'DEQ Pollutant List'!$B$7:$B$611,0))),"")</f>
        <v>Ethyl benzene</v>
      </c>
      <c r="E3071" s="115"/>
      <c r="F3071" s="138">
        <v>0</v>
      </c>
      <c r="G3071" s="139">
        <v>0.05</v>
      </c>
      <c r="H3071" s="104"/>
      <c r="I3071" s="102" cm="1">
        <f t="array" ref="I3071">((_xlfn.XLOOKUP(B3071,'4. Material Balance Activities'!$C$478:$C$608,'4. Material Balance Activities'!$G$478:$G$608,NA,0,1)-_xlfn.XLOOKUP(B3071,'4. Material Balance Activities'!$C$478:$C$608,'4. Material Balance Activities'!$M$478:$M$608,NA,0,1))*G3071)*(1-F3071)</f>
        <v>2.9920000000000002E-2</v>
      </c>
      <c r="J3071" s="105" t="s">
        <v>214</v>
      </c>
      <c r="K3071" s="83" t="s">
        <v>214</v>
      </c>
      <c r="L3071" s="102" cm="1">
        <f t="array" ref="L3071">((_xlfn.XLOOKUP(B3071,'4. Material Balance Activities'!$C$478:$C$608,'4. Material Balance Activities'!$J$478:$J$608,NA,0,1)-_xlfn.XLOOKUP(B3071,'4. Material Balance Activities'!$C$478:$C$608,'4. Material Balance Activities'!$P$478:$P$608,NA,0,1))*G3071)*(1-F3071)</f>
        <v>1.2064516129032259E-4</v>
      </c>
      <c r="M3071" s="105" t="s">
        <v>214</v>
      </c>
      <c r="N3071" s="83" t="s">
        <v>214</v>
      </c>
    </row>
    <row r="3072" spans="1:14" x14ac:dyDescent="0.25">
      <c r="A3072" s="79" t="s">
        <v>406</v>
      </c>
      <c r="B3072" s="133" t="s">
        <v>353</v>
      </c>
      <c r="C3072" s="137" t="s">
        <v>156</v>
      </c>
      <c r="D3072" s="81" t="str">
        <f>IFERROR(IF(C3072="No CAS","",INDEX('DEQ Pollutant List'!$C$7:$C$611,MATCH('5. Pollutant Emissions - MB'!C3072,'DEQ Pollutant List'!$B$7:$B$611,0))),"")</f>
        <v>Formaldehyde</v>
      </c>
      <c r="E3072" s="115"/>
      <c r="F3072" s="138">
        <v>0</v>
      </c>
      <c r="G3072" s="139">
        <v>1E-3</v>
      </c>
      <c r="H3072" s="104"/>
      <c r="I3072" s="102" cm="1">
        <f t="array" ref="I3072">((_xlfn.XLOOKUP(B3072,'4. Material Balance Activities'!$C$478:$C$608,'4. Material Balance Activities'!$G$478:$G$608,NA,0,1)-_xlfn.XLOOKUP(B3072,'4. Material Balance Activities'!$C$478:$C$608,'4. Material Balance Activities'!$M$478:$M$608,NA,0,1))*G3072)*(1-F3072)</f>
        <v>5.9840000000000002E-4</v>
      </c>
      <c r="J3072" s="105" t="s">
        <v>214</v>
      </c>
      <c r="K3072" s="83" t="s">
        <v>214</v>
      </c>
      <c r="L3072" s="102" cm="1">
        <f t="array" ref="L3072">((_xlfn.XLOOKUP(B3072,'4. Material Balance Activities'!$C$478:$C$608,'4. Material Balance Activities'!$J$478:$J$608,NA,0,1)-_xlfn.XLOOKUP(B3072,'4. Material Balance Activities'!$C$478:$C$608,'4. Material Balance Activities'!$P$478:$P$608,NA,0,1))*G3072)*(1-F3072)</f>
        <v>2.412903225806452E-6</v>
      </c>
      <c r="M3072" s="105" t="s">
        <v>214</v>
      </c>
      <c r="N3072" s="83" t="s">
        <v>214</v>
      </c>
    </row>
    <row r="3073" spans="1:14" x14ac:dyDescent="0.25">
      <c r="A3073" s="79" t="s">
        <v>406</v>
      </c>
      <c r="B3073" s="133" t="s">
        <v>353</v>
      </c>
      <c r="C3073" s="137" t="s">
        <v>430</v>
      </c>
      <c r="D3073" s="81" t="str">
        <f>IFERROR(IF(C3073="No CAS","",INDEX('DEQ Pollutant List'!$C$7:$C$611,MATCH('5. Pollutant Emissions - MB'!C3073,'DEQ Pollutant List'!$B$7:$B$611,0))),"")</f>
        <v>n-Butyl alcohol</v>
      </c>
      <c r="E3073" s="115"/>
      <c r="F3073" s="138">
        <v>0</v>
      </c>
      <c r="G3073" s="139">
        <v>0.01</v>
      </c>
      <c r="H3073" s="104"/>
      <c r="I3073" s="102" cm="1">
        <f t="array" ref="I3073">((_xlfn.XLOOKUP(B3073,'4. Material Balance Activities'!$C$478:$C$608,'4. Material Balance Activities'!$G$478:$G$608,NA,0,1)-_xlfn.XLOOKUP(B3073,'4. Material Balance Activities'!$C$478:$C$608,'4. Material Balance Activities'!$M$478:$M$608,NA,0,1))*G3073)*(1-F3073)</f>
        <v>5.9840000000000006E-3</v>
      </c>
      <c r="J3073" s="105" t="s">
        <v>214</v>
      </c>
      <c r="K3073" s="83" t="s">
        <v>214</v>
      </c>
      <c r="L3073" s="102" cm="1">
        <f t="array" ref="L3073">((_xlfn.XLOOKUP(B3073,'4. Material Balance Activities'!$C$478:$C$608,'4. Material Balance Activities'!$J$478:$J$608,NA,0,1)-_xlfn.XLOOKUP(B3073,'4. Material Balance Activities'!$C$478:$C$608,'4. Material Balance Activities'!$P$478:$P$608,NA,0,1))*G3073)*(1-F3073)</f>
        <v>2.4129032258064518E-5</v>
      </c>
      <c r="M3073" s="105" t="s">
        <v>214</v>
      </c>
      <c r="N3073" s="83" t="s">
        <v>214</v>
      </c>
    </row>
    <row r="3074" spans="1:14" x14ac:dyDescent="0.25">
      <c r="A3074" s="79" t="s">
        <v>406</v>
      </c>
      <c r="B3074" s="133" t="s">
        <v>353</v>
      </c>
      <c r="C3074" s="137" t="s">
        <v>432</v>
      </c>
      <c r="D3074" s="81" t="str">
        <f>IFERROR(IF(C3074="No CAS","",INDEX('DEQ Pollutant List'!$C$7:$C$611,MATCH('5. Pollutant Emissions - MB'!C3074,'DEQ Pollutant List'!$B$7:$B$611,0))),"")</f>
        <v>Propylene glycol monomethyl ether acetate</v>
      </c>
      <c r="E3074" s="115"/>
      <c r="F3074" s="138">
        <v>0</v>
      </c>
      <c r="G3074" s="139">
        <v>0.03</v>
      </c>
      <c r="H3074" s="104"/>
      <c r="I3074" s="102" cm="1">
        <f t="array" ref="I3074">((_xlfn.XLOOKUP(B3074,'4. Material Balance Activities'!$C$478:$C$608,'4. Material Balance Activities'!$G$478:$G$608,NA,0,1)-_xlfn.XLOOKUP(B3074,'4. Material Balance Activities'!$C$478:$C$608,'4. Material Balance Activities'!$M$478:$M$608,NA,0,1))*G3074)*(1-F3074)</f>
        <v>1.7951999999999999E-2</v>
      </c>
      <c r="J3074" s="105" t="s">
        <v>214</v>
      </c>
      <c r="K3074" s="83" t="s">
        <v>214</v>
      </c>
      <c r="L3074" s="102" cm="1">
        <f t="array" ref="L3074">((_xlfn.XLOOKUP(B3074,'4. Material Balance Activities'!$C$478:$C$608,'4. Material Balance Activities'!$J$478:$J$608,NA,0,1)-_xlfn.XLOOKUP(B3074,'4. Material Balance Activities'!$C$478:$C$608,'4. Material Balance Activities'!$P$478:$P$608,NA,0,1))*G3074)*(1-F3074)</f>
        <v>7.2387096774193554E-5</v>
      </c>
      <c r="M3074" s="105" t="s">
        <v>214</v>
      </c>
      <c r="N3074" s="83" t="s">
        <v>214</v>
      </c>
    </row>
    <row r="3075" spans="1:14" x14ac:dyDescent="0.25">
      <c r="A3075" s="79" t="s">
        <v>406</v>
      </c>
      <c r="B3075" s="133" t="s">
        <v>354</v>
      </c>
      <c r="C3075" s="137" t="s">
        <v>438</v>
      </c>
      <c r="D3075" s="81" t="str">
        <f>IFERROR(IF(C3075="No CAS","",INDEX('DEQ Pollutant List'!$C$7:$C$611,MATCH('5. Pollutant Emissions - MB'!C3075,'DEQ Pollutant List'!$B$7:$B$611,0))),"")</f>
        <v>m-Xylene</v>
      </c>
      <c r="E3075" s="115"/>
      <c r="F3075" s="138">
        <v>0</v>
      </c>
      <c r="G3075" s="139">
        <v>0.35</v>
      </c>
      <c r="H3075" s="104"/>
      <c r="I3075" s="102" cm="1">
        <f t="array" ref="I3075">((_xlfn.XLOOKUP(B3075,'4. Material Balance Activities'!$C$478:$C$608,'4. Material Balance Activities'!$G$478:$G$608,NA,0,1)-_xlfn.XLOOKUP(B3075,'4. Material Balance Activities'!$C$478:$C$608,'4. Material Balance Activities'!$M$478:$M$608,NA,0,1))*G3075)*(1-F3075)</f>
        <v>0.14720999999999998</v>
      </c>
      <c r="J3075" s="105" t="s">
        <v>214</v>
      </c>
      <c r="K3075" s="83" t="s">
        <v>214</v>
      </c>
      <c r="L3075" s="102" cm="1">
        <f t="array" ref="L3075">((_xlfn.XLOOKUP(B3075,'4. Material Balance Activities'!$C$478:$C$608,'4. Material Balance Activities'!$J$478:$J$608,NA,0,1)-_xlfn.XLOOKUP(B3075,'4. Material Balance Activities'!$C$478:$C$608,'4. Material Balance Activities'!$P$478:$P$608,NA,0,1))*G3075)*(1-F3075)</f>
        <v>5.935887096774193E-4</v>
      </c>
      <c r="M3075" s="105" t="s">
        <v>214</v>
      </c>
      <c r="N3075" s="83" t="s">
        <v>214</v>
      </c>
    </row>
    <row r="3076" spans="1:14" x14ac:dyDescent="0.25">
      <c r="A3076" s="79" t="s">
        <v>406</v>
      </c>
      <c r="B3076" s="133" t="s">
        <v>354</v>
      </c>
      <c r="C3076" s="137" t="s">
        <v>156</v>
      </c>
      <c r="D3076" s="81" t="str">
        <f>IFERROR(IF(C3076="No CAS","",INDEX('DEQ Pollutant List'!$C$7:$C$611,MATCH('5. Pollutant Emissions - MB'!C3076,'DEQ Pollutant List'!$B$7:$B$611,0))),"")</f>
        <v>Formaldehyde</v>
      </c>
      <c r="E3076" s="115"/>
      <c r="F3076" s="138">
        <v>0</v>
      </c>
      <c r="G3076" s="139">
        <v>1E-3</v>
      </c>
      <c r="H3076" s="104"/>
      <c r="I3076" s="102" cm="1">
        <f t="array" ref="I3076">((_xlfn.XLOOKUP(B3076,'4. Material Balance Activities'!$C$478:$C$608,'4. Material Balance Activities'!$G$478:$G$608,NA,0,1)-_xlfn.XLOOKUP(B3076,'4. Material Balance Activities'!$C$478:$C$608,'4. Material Balance Activities'!$M$478:$M$608,NA,0,1))*G3076)*(1-F3076)</f>
        <v>4.2059999999999998E-4</v>
      </c>
      <c r="J3076" s="105" t="s">
        <v>214</v>
      </c>
      <c r="K3076" s="83" t="s">
        <v>214</v>
      </c>
      <c r="L3076" s="102" cm="1">
        <f t="array" ref="L3076">((_xlfn.XLOOKUP(B3076,'4. Material Balance Activities'!$C$478:$C$608,'4. Material Balance Activities'!$J$478:$J$608,NA,0,1)-_xlfn.XLOOKUP(B3076,'4. Material Balance Activities'!$C$478:$C$608,'4. Material Balance Activities'!$P$478:$P$608,NA,0,1))*G3076)*(1-F3076)</f>
        <v>1.6959677419354839E-6</v>
      </c>
      <c r="M3076" s="105" t="s">
        <v>214</v>
      </c>
      <c r="N3076" s="83" t="s">
        <v>214</v>
      </c>
    </row>
    <row r="3077" spans="1:14" x14ac:dyDescent="0.25">
      <c r="A3077" s="79" t="s">
        <v>406</v>
      </c>
      <c r="B3077" s="133" t="s">
        <v>354</v>
      </c>
      <c r="C3077" s="137" t="s">
        <v>430</v>
      </c>
      <c r="D3077" s="81" t="str">
        <f>IFERROR(IF(C3077="No CAS","",INDEX('DEQ Pollutant List'!$C$7:$C$611,MATCH('5. Pollutant Emissions - MB'!C3077,'DEQ Pollutant List'!$B$7:$B$611,0))),"")</f>
        <v>n-Butyl alcohol</v>
      </c>
      <c r="E3077" s="115"/>
      <c r="F3077" s="138">
        <v>0</v>
      </c>
      <c r="G3077" s="139">
        <v>1.7000000000000001E-2</v>
      </c>
      <c r="H3077" s="104"/>
      <c r="I3077" s="102" cm="1">
        <f t="array" ref="I3077">((_xlfn.XLOOKUP(B3077,'4. Material Balance Activities'!$C$478:$C$608,'4. Material Balance Activities'!$G$478:$G$608,NA,0,1)-_xlfn.XLOOKUP(B3077,'4. Material Balance Activities'!$C$478:$C$608,'4. Material Balance Activities'!$M$478:$M$608,NA,0,1))*G3077)*(1-F3077)</f>
        <v>7.1501999999999998E-3</v>
      </c>
      <c r="J3077" s="105" t="s">
        <v>214</v>
      </c>
      <c r="K3077" s="83" t="s">
        <v>214</v>
      </c>
      <c r="L3077" s="102" cm="1">
        <f t="array" ref="L3077">((_xlfn.XLOOKUP(B3077,'4. Material Balance Activities'!$C$478:$C$608,'4. Material Balance Activities'!$J$478:$J$608,NA,0,1)-_xlfn.XLOOKUP(B3077,'4. Material Balance Activities'!$C$478:$C$608,'4. Material Balance Activities'!$P$478:$P$608,NA,0,1))*G3077)*(1-F3077)</f>
        <v>2.8831451612903228E-5</v>
      </c>
      <c r="M3077" s="105" t="s">
        <v>214</v>
      </c>
      <c r="N3077" s="83" t="s">
        <v>214</v>
      </c>
    </row>
    <row r="3078" spans="1:14" x14ac:dyDescent="0.25">
      <c r="A3078" s="79" t="s">
        <v>406</v>
      </c>
      <c r="B3078" s="133" t="s">
        <v>354</v>
      </c>
      <c r="C3078" s="137" t="s">
        <v>432</v>
      </c>
      <c r="D3078" s="81" t="str">
        <f>IFERROR(IF(C3078="No CAS","",INDEX('DEQ Pollutant List'!$C$7:$C$611,MATCH('5. Pollutant Emissions - MB'!C3078,'DEQ Pollutant List'!$B$7:$B$611,0))),"")</f>
        <v>Propylene glycol monomethyl ether acetate</v>
      </c>
      <c r="E3078" s="115"/>
      <c r="F3078" s="138">
        <v>0</v>
      </c>
      <c r="G3078" s="139">
        <v>0.1</v>
      </c>
      <c r="H3078" s="104"/>
      <c r="I3078" s="102" cm="1">
        <f t="array" ref="I3078">((_xlfn.XLOOKUP(B3078,'4. Material Balance Activities'!$C$478:$C$608,'4. Material Balance Activities'!$G$478:$G$608,NA,0,1)-_xlfn.XLOOKUP(B3078,'4. Material Balance Activities'!$C$478:$C$608,'4. Material Balance Activities'!$M$478:$M$608,NA,0,1))*G3078)*(1-F3078)</f>
        <v>4.206E-2</v>
      </c>
      <c r="J3078" s="105" t="s">
        <v>214</v>
      </c>
      <c r="K3078" s="83" t="s">
        <v>214</v>
      </c>
      <c r="L3078" s="102" cm="1">
        <f t="array" ref="L3078">((_xlfn.XLOOKUP(B3078,'4. Material Balance Activities'!$C$478:$C$608,'4. Material Balance Activities'!$J$478:$J$608,NA,0,1)-_xlfn.XLOOKUP(B3078,'4. Material Balance Activities'!$C$478:$C$608,'4. Material Balance Activities'!$P$478:$P$608,NA,0,1))*G3078)*(1-F3078)</f>
        <v>1.695967741935484E-4</v>
      </c>
      <c r="M3078" s="105" t="s">
        <v>214</v>
      </c>
      <c r="N3078" s="83" t="s">
        <v>214</v>
      </c>
    </row>
    <row r="3079" spans="1:14" x14ac:dyDescent="0.25">
      <c r="A3079" s="79" t="s">
        <v>406</v>
      </c>
      <c r="B3079" s="133" t="s">
        <v>354</v>
      </c>
      <c r="C3079" s="137" t="s">
        <v>181</v>
      </c>
      <c r="D3079" s="81" t="str">
        <f>IFERROR(IF(C3079="No CAS","",INDEX('DEQ Pollutant List'!$C$7:$C$611,MATCH('5. Pollutant Emissions - MB'!C3079,'DEQ Pollutant List'!$B$7:$B$611,0))),"")</f>
        <v>Ethyl benzene</v>
      </c>
      <c r="E3079" s="115"/>
      <c r="F3079" s="138">
        <v>0</v>
      </c>
      <c r="G3079" s="139">
        <v>1E-3</v>
      </c>
      <c r="H3079" s="104"/>
      <c r="I3079" s="102" cm="1">
        <f t="array" ref="I3079">((_xlfn.XLOOKUP(B3079,'4. Material Balance Activities'!$C$478:$C$608,'4. Material Balance Activities'!$G$478:$G$608,NA,0,1)-_xlfn.XLOOKUP(B3079,'4. Material Balance Activities'!$C$478:$C$608,'4. Material Balance Activities'!$M$478:$M$608,NA,0,1))*G3079)*(1-F3079)</f>
        <v>4.2059999999999998E-4</v>
      </c>
      <c r="J3079" s="105" t="s">
        <v>214</v>
      </c>
      <c r="K3079" s="83" t="s">
        <v>214</v>
      </c>
      <c r="L3079" s="102" cm="1">
        <f t="array" ref="L3079">((_xlfn.XLOOKUP(B3079,'4. Material Balance Activities'!$C$478:$C$608,'4. Material Balance Activities'!$J$478:$J$608,NA,0,1)-_xlfn.XLOOKUP(B3079,'4. Material Balance Activities'!$C$478:$C$608,'4. Material Balance Activities'!$P$478:$P$608,NA,0,1))*G3079)*(1-F3079)</f>
        <v>1.6959677419354839E-6</v>
      </c>
      <c r="M3079" s="105" t="s">
        <v>214</v>
      </c>
      <c r="N3079" s="83" t="s">
        <v>214</v>
      </c>
    </row>
    <row r="3080" spans="1:14" x14ac:dyDescent="0.25">
      <c r="A3080" s="79" t="s">
        <v>406</v>
      </c>
      <c r="B3080" s="133" t="s">
        <v>354</v>
      </c>
      <c r="C3080" s="137" t="s">
        <v>179</v>
      </c>
      <c r="D3080" s="81" t="str">
        <f>IFERROR(IF(C3080="No CAS","",INDEX('DEQ Pollutant List'!$C$7:$C$611,MATCH('5. Pollutant Emissions - MB'!C3080,'DEQ Pollutant List'!$B$7:$B$611,0))),"")</f>
        <v>Cobalt and compounds</v>
      </c>
      <c r="E3080" s="115"/>
      <c r="F3080" s="138">
        <f>1-(1-0.75)*(1-0.992)</f>
        <v>0.998</v>
      </c>
      <c r="G3080" s="139">
        <v>1E-3</v>
      </c>
      <c r="H3080" s="104" t="s">
        <v>421</v>
      </c>
      <c r="I3080" s="102" cm="1">
        <f t="array" ref="I3080">((_xlfn.XLOOKUP(B3080,'4. Material Balance Activities'!$C$478:$C$608,'4. Material Balance Activities'!$G$478:$G$608,NA,0,1)-_xlfn.XLOOKUP(B3080,'4. Material Balance Activities'!$C$478:$C$608,'4. Material Balance Activities'!$M$478:$M$608,NA,0,1))*G3080)*(1-F3080)</f>
        <v>8.4120000000000073E-7</v>
      </c>
      <c r="J3080" s="105" t="s">
        <v>214</v>
      </c>
      <c r="K3080" s="83" t="s">
        <v>214</v>
      </c>
      <c r="L3080" s="102" cm="1">
        <f t="array" ref="L3080">((_xlfn.XLOOKUP(B3080,'4. Material Balance Activities'!$C$478:$C$608,'4. Material Balance Activities'!$J$478:$J$608,NA,0,1)-_xlfn.XLOOKUP(B3080,'4. Material Balance Activities'!$C$478:$C$608,'4. Material Balance Activities'!$P$478:$P$608,NA,0,1))*G3080)*(1-F3080)</f>
        <v>3.3919354838709707E-9</v>
      </c>
      <c r="M3080" s="105" t="s">
        <v>214</v>
      </c>
      <c r="N3080" s="83" t="s">
        <v>214</v>
      </c>
    </row>
    <row r="3081" spans="1:14" x14ac:dyDescent="0.25">
      <c r="A3081" s="79" t="s">
        <v>406</v>
      </c>
      <c r="B3081" s="133" t="s">
        <v>355</v>
      </c>
      <c r="C3081" s="137" t="s">
        <v>191</v>
      </c>
      <c r="D3081" s="81" t="str">
        <f>IFERROR(IF(C3081="No CAS","",INDEX('DEQ Pollutant List'!$C$7:$C$611,MATCH('5. Pollutant Emissions - MB'!C3081,'DEQ Pollutant List'!$B$7:$B$611,0))),"")</f>
        <v>Xylene (mixture), including m-xylene, o-xylene, p-xylene</v>
      </c>
      <c r="E3081" s="115"/>
      <c r="F3081" s="138">
        <v>0</v>
      </c>
      <c r="G3081" s="139">
        <v>0.22</v>
      </c>
      <c r="H3081" s="104"/>
      <c r="I3081" s="102" cm="1">
        <f t="array" ref="I3081">((_xlfn.XLOOKUP(B3081,'4. Material Balance Activities'!$C$478:$C$608,'4. Material Balance Activities'!$G$478:$G$608,NA,0,1)-_xlfn.XLOOKUP(B3081,'4. Material Balance Activities'!$C$478:$C$608,'4. Material Balance Activities'!$M$478:$M$608,NA,0,1))*G3081)*(1-F3081)</f>
        <v>3.8587999999999997E-2</v>
      </c>
      <c r="J3081" s="105" t="s">
        <v>214</v>
      </c>
      <c r="K3081" s="83" t="s">
        <v>214</v>
      </c>
      <c r="L3081" s="102" cm="1">
        <f t="array" ref="L3081">((_xlfn.XLOOKUP(B3081,'4. Material Balance Activities'!$C$478:$C$608,'4. Material Balance Activities'!$J$478:$J$608,NA,0,1)-_xlfn.XLOOKUP(B3081,'4. Material Balance Activities'!$C$478:$C$608,'4. Material Balance Activities'!$P$478:$P$608,NA,0,1))*G3081)*(1-F3081)</f>
        <v>1.5559677419354839E-4</v>
      </c>
      <c r="M3081" s="105" t="s">
        <v>214</v>
      </c>
      <c r="N3081" s="83" t="s">
        <v>214</v>
      </c>
    </row>
    <row r="3082" spans="1:14" x14ac:dyDescent="0.25">
      <c r="A3082" s="79" t="s">
        <v>406</v>
      </c>
      <c r="B3082" s="133" t="s">
        <v>355</v>
      </c>
      <c r="C3082" s="137" t="s">
        <v>181</v>
      </c>
      <c r="D3082" s="81" t="str">
        <f>IFERROR(IF(C3082="No CAS","",INDEX('DEQ Pollutant List'!$C$7:$C$611,MATCH('5. Pollutant Emissions - MB'!C3082,'DEQ Pollutant List'!$B$7:$B$611,0))),"")</f>
        <v>Ethyl benzene</v>
      </c>
      <c r="E3082" s="115"/>
      <c r="F3082" s="138">
        <v>0</v>
      </c>
      <c r="G3082" s="139">
        <v>0.04</v>
      </c>
      <c r="H3082" s="104"/>
      <c r="I3082" s="102" cm="1">
        <f t="array" ref="I3082">((_xlfn.XLOOKUP(B3082,'4. Material Balance Activities'!$C$478:$C$608,'4. Material Balance Activities'!$G$478:$G$608,NA,0,1)-_xlfn.XLOOKUP(B3082,'4. Material Balance Activities'!$C$478:$C$608,'4. Material Balance Activities'!$M$478:$M$608,NA,0,1))*G3082)*(1-F3082)</f>
        <v>7.0160000000000005E-3</v>
      </c>
      <c r="J3082" s="105" t="s">
        <v>214</v>
      </c>
      <c r="K3082" s="83" t="s">
        <v>214</v>
      </c>
      <c r="L3082" s="102" cm="1">
        <f t="array" ref="L3082">((_xlfn.XLOOKUP(B3082,'4. Material Balance Activities'!$C$478:$C$608,'4. Material Balance Activities'!$J$478:$J$608,NA,0,1)-_xlfn.XLOOKUP(B3082,'4. Material Balance Activities'!$C$478:$C$608,'4. Material Balance Activities'!$P$478:$P$608,NA,0,1))*G3082)*(1-F3082)</f>
        <v>2.8290322580645161E-5</v>
      </c>
      <c r="M3082" s="105" t="s">
        <v>214</v>
      </c>
      <c r="N3082" s="83" t="s">
        <v>214</v>
      </c>
    </row>
    <row r="3083" spans="1:14" x14ac:dyDescent="0.25">
      <c r="A3083" s="79" t="s">
        <v>406</v>
      </c>
      <c r="B3083" s="133" t="s">
        <v>355</v>
      </c>
      <c r="C3083" s="137" t="s">
        <v>430</v>
      </c>
      <c r="D3083" s="81" t="str">
        <f>IFERROR(IF(C3083="No CAS","",INDEX('DEQ Pollutant List'!$C$7:$C$611,MATCH('5. Pollutant Emissions - MB'!C3083,'DEQ Pollutant List'!$B$7:$B$611,0))),"")</f>
        <v>n-Butyl alcohol</v>
      </c>
      <c r="E3083" s="115"/>
      <c r="F3083" s="138">
        <v>0</v>
      </c>
      <c r="G3083" s="139">
        <v>0.01</v>
      </c>
      <c r="H3083" s="104"/>
      <c r="I3083" s="102" cm="1">
        <f t="array" ref="I3083">((_xlfn.XLOOKUP(B3083,'4. Material Balance Activities'!$C$478:$C$608,'4. Material Balance Activities'!$G$478:$G$608,NA,0,1)-_xlfn.XLOOKUP(B3083,'4. Material Balance Activities'!$C$478:$C$608,'4. Material Balance Activities'!$M$478:$M$608,NA,0,1))*G3083)*(1-F3083)</f>
        <v>1.7540000000000001E-3</v>
      </c>
      <c r="J3083" s="105" t="s">
        <v>214</v>
      </c>
      <c r="K3083" s="83" t="s">
        <v>214</v>
      </c>
      <c r="L3083" s="102" cm="1">
        <f t="array" ref="L3083">((_xlfn.XLOOKUP(B3083,'4. Material Balance Activities'!$C$478:$C$608,'4. Material Balance Activities'!$J$478:$J$608,NA,0,1)-_xlfn.XLOOKUP(B3083,'4. Material Balance Activities'!$C$478:$C$608,'4. Material Balance Activities'!$P$478:$P$608,NA,0,1))*G3083)*(1-F3083)</f>
        <v>7.0725806451612902E-6</v>
      </c>
      <c r="M3083" s="105" t="s">
        <v>214</v>
      </c>
      <c r="N3083" s="83" t="s">
        <v>214</v>
      </c>
    </row>
    <row r="3084" spans="1:14" x14ac:dyDescent="0.25">
      <c r="A3084" s="79" t="s">
        <v>406</v>
      </c>
      <c r="B3084" s="133" t="s">
        <v>355</v>
      </c>
      <c r="C3084" s="137" t="s">
        <v>432</v>
      </c>
      <c r="D3084" s="81" t="str">
        <f>IFERROR(IF(C3084="No CAS","",INDEX('DEQ Pollutant List'!$C$7:$C$611,MATCH('5. Pollutant Emissions - MB'!C3084,'DEQ Pollutant List'!$B$7:$B$611,0))),"")</f>
        <v>Propylene glycol monomethyl ether acetate</v>
      </c>
      <c r="E3084" s="115"/>
      <c r="F3084" s="138">
        <v>0</v>
      </c>
      <c r="G3084" s="139">
        <v>0.05</v>
      </c>
      <c r="H3084" s="104"/>
      <c r="I3084" s="102" cm="1">
        <f t="array" ref="I3084">((_xlfn.XLOOKUP(B3084,'4. Material Balance Activities'!$C$478:$C$608,'4. Material Balance Activities'!$G$478:$G$608,NA,0,1)-_xlfn.XLOOKUP(B3084,'4. Material Balance Activities'!$C$478:$C$608,'4. Material Balance Activities'!$M$478:$M$608,NA,0,1))*G3084)*(1-F3084)</f>
        <v>8.77E-3</v>
      </c>
      <c r="J3084" s="105" t="s">
        <v>214</v>
      </c>
      <c r="K3084" s="83" t="s">
        <v>214</v>
      </c>
      <c r="L3084" s="102" cm="1">
        <f t="array" ref="L3084">((_xlfn.XLOOKUP(B3084,'4. Material Balance Activities'!$C$478:$C$608,'4. Material Balance Activities'!$J$478:$J$608,NA,0,1)-_xlfn.XLOOKUP(B3084,'4. Material Balance Activities'!$C$478:$C$608,'4. Material Balance Activities'!$P$478:$P$608,NA,0,1))*G3084)*(1-F3084)</f>
        <v>3.5362903225806449E-5</v>
      </c>
      <c r="M3084" s="105" t="s">
        <v>214</v>
      </c>
      <c r="N3084" s="83" t="s">
        <v>214</v>
      </c>
    </row>
    <row r="3085" spans="1:14" x14ac:dyDescent="0.25">
      <c r="A3085" s="79" t="s">
        <v>406</v>
      </c>
      <c r="B3085" s="133" t="s">
        <v>356</v>
      </c>
      <c r="C3085" s="137" t="s">
        <v>156</v>
      </c>
      <c r="D3085" s="81" t="str">
        <f>IFERROR(IF(C3085="No CAS","",INDEX('DEQ Pollutant List'!$C$7:$C$611,MATCH('5. Pollutant Emissions - MB'!C3085,'DEQ Pollutant List'!$B$7:$B$611,0))),"")</f>
        <v>Formaldehyde</v>
      </c>
      <c r="E3085" s="115"/>
      <c r="F3085" s="138">
        <v>0</v>
      </c>
      <c r="G3085" s="139">
        <v>1E-3</v>
      </c>
      <c r="H3085" s="104"/>
      <c r="I3085" s="102" cm="1">
        <f t="array" ref="I3085">((_xlfn.XLOOKUP(B3085,'4. Material Balance Activities'!$C$478:$C$608,'4. Material Balance Activities'!$G$478:$G$608,NA,0,1)-_xlfn.XLOOKUP(B3085,'4. Material Balance Activities'!$C$478:$C$608,'4. Material Balance Activities'!$M$478:$M$608,NA,0,1))*G3085)*(1-F3085)</f>
        <v>5.4880000000000011E-4</v>
      </c>
      <c r="J3085" s="105" t="s">
        <v>214</v>
      </c>
      <c r="K3085" s="83" t="s">
        <v>214</v>
      </c>
      <c r="L3085" s="102" cm="1">
        <f t="array" ref="L3085">((_xlfn.XLOOKUP(B3085,'4. Material Balance Activities'!$C$478:$C$608,'4. Material Balance Activities'!$J$478:$J$608,NA,0,1)-_xlfn.XLOOKUP(B3085,'4. Material Balance Activities'!$C$478:$C$608,'4. Material Balance Activities'!$P$478:$P$608,NA,0,1))*G3085)*(1-F3085)</f>
        <v>2.2129032258064518E-6</v>
      </c>
      <c r="M3085" s="105" t="s">
        <v>214</v>
      </c>
      <c r="N3085" s="83" t="s">
        <v>214</v>
      </c>
    </row>
    <row r="3086" spans="1:14" x14ac:dyDescent="0.25">
      <c r="A3086" s="79" t="s">
        <v>406</v>
      </c>
      <c r="B3086" s="133" t="s">
        <v>356</v>
      </c>
      <c r="C3086" s="137" t="s">
        <v>191</v>
      </c>
      <c r="D3086" s="81" t="str">
        <f>IFERROR(IF(C3086="No CAS","",INDEX('DEQ Pollutant List'!$C$7:$C$611,MATCH('5. Pollutant Emissions - MB'!C3086,'DEQ Pollutant List'!$B$7:$B$611,0))),"")</f>
        <v>Xylene (mixture), including m-xylene, o-xylene, p-xylene</v>
      </c>
      <c r="E3086" s="115"/>
      <c r="F3086" s="138">
        <v>0</v>
      </c>
      <c r="G3086" s="139">
        <v>0.26</v>
      </c>
      <c r="H3086" s="104"/>
      <c r="I3086" s="102" cm="1">
        <f t="array" ref="I3086">((_xlfn.XLOOKUP(B3086,'4. Material Balance Activities'!$C$478:$C$608,'4. Material Balance Activities'!$G$478:$G$608,NA,0,1)-_xlfn.XLOOKUP(B3086,'4. Material Balance Activities'!$C$478:$C$608,'4. Material Balance Activities'!$M$478:$M$608,NA,0,1))*G3086)*(1-F3086)</f>
        <v>0.14268800000000001</v>
      </c>
      <c r="J3086" s="105" t="s">
        <v>214</v>
      </c>
      <c r="K3086" s="83" t="s">
        <v>214</v>
      </c>
      <c r="L3086" s="102" cm="1">
        <f t="array" ref="L3086">((_xlfn.XLOOKUP(B3086,'4. Material Balance Activities'!$C$478:$C$608,'4. Material Balance Activities'!$J$478:$J$608,NA,0,1)-_xlfn.XLOOKUP(B3086,'4. Material Balance Activities'!$C$478:$C$608,'4. Material Balance Activities'!$P$478:$P$608,NA,0,1))*G3086)*(1-F3086)</f>
        <v>5.7535483870967748E-4</v>
      </c>
      <c r="M3086" s="105" t="s">
        <v>214</v>
      </c>
      <c r="N3086" s="83" t="s">
        <v>214</v>
      </c>
    </row>
    <row r="3087" spans="1:14" x14ac:dyDescent="0.25">
      <c r="A3087" s="79" t="s">
        <v>406</v>
      </c>
      <c r="B3087" s="133" t="s">
        <v>356</v>
      </c>
      <c r="C3087" s="137" t="s">
        <v>181</v>
      </c>
      <c r="D3087" s="81" t="str">
        <f>IFERROR(IF(C3087="No CAS","",INDEX('DEQ Pollutant List'!$C$7:$C$611,MATCH('5. Pollutant Emissions - MB'!C3087,'DEQ Pollutant List'!$B$7:$B$611,0))),"")</f>
        <v>Ethyl benzene</v>
      </c>
      <c r="E3087" s="115"/>
      <c r="F3087" s="138">
        <v>0</v>
      </c>
      <c r="G3087" s="139">
        <v>0.05</v>
      </c>
      <c r="H3087" s="104"/>
      <c r="I3087" s="102" cm="1">
        <f t="array" ref="I3087">((_xlfn.XLOOKUP(B3087,'4. Material Balance Activities'!$C$478:$C$608,'4. Material Balance Activities'!$G$478:$G$608,NA,0,1)-_xlfn.XLOOKUP(B3087,'4. Material Balance Activities'!$C$478:$C$608,'4. Material Balance Activities'!$M$478:$M$608,NA,0,1))*G3087)*(1-F3087)</f>
        <v>2.7440000000000006E-2</v>
      </c>
      <c r="J3087" s="105" t="s">
        <v>214</v>
      </c>
      <c r="K3087" s="83" t="s">
        <v>214</v>
      </c>
      <c r="L3087" s="102" cm="1">
        <f t="array" ref="L3087">((_xlfn.XLOOKUP(B3087,'4. Material Balance Activities'!$C$478:$C$608,'4. Material Balance Activities'!$J$478:$J$608,NA,0,1)-_xlfn.XLOOKUP(B3087,'4. Material Balance Activities'!$C$478:$C$608,'4. Material Balance Activities'!$P$478:$P$608,NA,0,1))*G3087)*(1-F3087)</f>
        <v>1.1064516129032259E-4</v>
      </c>
      <c r="M3087" s="105" t="s">
        <v>214</v>
      </c>
      <c r="N3087" s="83" t="s">
        <v>214</v>
      </c>
    </row>
    <row r="3088" spans="1:14" x14ac:dyDescent="0.25">
      <c r="A3088" s="79" t="s">
        <v>406</v>
      </c>
      <c r="B3088" s="133" t="s">
        <v>356</v>
      </c>
      <c r="C3088" s="137" t="s">
        <v>430</v>
      </c>
      <c r="D3088" s="81" t="str">
        <f>IFERROR(IF(C3088="No CAS","",INDEX('DEQ Pollutant List'!$C$7:$C$611,MATCH('5. Pollutant Emissions - MB'!C3088,'DEQ Pollutant List'!$B$7:$B$611,0))),"")</f>
        <v>n-Butyl alcohol</v>
      </c>
      <c r="E3088" s="115"/>
      <c r="F3088" s="138">
        <v>0</v>
      </c>
      <c r="G3088" s="139">
        <v>0.01</v>
      </c>
      <c r="H3088" s="104"/>
      <c r="I3088" s="102" cm="1">
        <f t="array" ref="I3088">((_xlfn.XLOOKUP(B3088,'4. Material Balance Activities'!$C$478:$C$608,'4. Material Balance Activities'!$G$478:$G$608,NA,0,1)-_xlfn.XLOOKUP(B3088,'4. Material Balance Activities'!$C$478:$C$608,'4. Material Balance Activities'!$M$478:$M$608,NA,0,1))*G3088)*(1-F3088)</f>
        <v>5.4880000000000007E-3</v>
      </c>
      <c r="J3088" s="105" t="s">
        <v>214</v>
      </c>
      <c r="K3088" s="83" t="s">
        <v>214</v>
      </c>
      <c r="L3088" s="102" cm="1">
        <f t="array" ref="L3088">((_xlfn.XLOOKUP(B3088,'4. Material Balance Activities'!$C$478:$C$608,'4. Material Balance Activities'!$J$478:$J$608,NA,0,1)-_xlfn.XLOOKUP(B3088,'4. Material Balance Activities'!$C$478:$C$608,'4. Material Balance Activities'!$P$478:$P$608,NA,0,1))*G3088)*(1-F3088)</f>
        <v>2.2129032258064517E-5</v>
      </c>
      <c r="M3088" s="105" t="s">
        <v>214</v>
      </c>
      <c r="N3088" s="83" t="s">
        <v>214</v>
      </c>
    </row>
    <row r="3089" spans="1:14" x14ac:dyDescent="0.25">
      <c r="A3089" s="79" t="s">
        <v>406</v>
      </c>
      <c r="B3089" s="133" t="s">
        <v>356</v>
      </c>
      <c r="C3089" s="137" t="s">
        <v>432</v>
      </c>
      <c r="D3089" s="81" t="str">
        <f>IFERROR(IF(C3089="No CAS","",INDEX('DEQ Pollutant List'!$C$7:$C$611,MATCH('5. Pollutant Emissions - MB'!C3089,'DEQ Pollutant List'!$B$7:$B$611,0))),"")</f>
        <v>Propylene glycol monomethyl ether acetate</v>
      </c>
      <c r="E3089" s="115"/>
      <c r="F3089" s="138">
        <v>0</v>
      </c>
      <c r="G3089" s="139">
        <v>0.04</v>
      </c>
      <c r="H3089" s="104"/>
      <c r="I3089" s="102" cm="1">
        <f t="array" ref="I3089">((_xlfn.XLOOKUP(B3089,'4. Material Balance Activities'!$C$478:$C$608,'4. Material Balance Activities'!$G$478:$G$608,NA,0,1)-_xlfn.XLOOKUP(B3089,'4. Material Balance Activities'!$C$478:$C$608,'4. Material Balance Activities'!$M$478:$M$608,NA,0,1))*G3089)*(1-F3089)</f>
        <v>2.1952000000000003E-2</v>
      </c>
      <c r="J3089" s="105" t="s">
        <v>214</v>
      </c>
      <c r="K3089" s="83" t="s">
        <v>214</v>
      </c>
      <c r="L3089" s="102" cm="1">
        <f t="array" ref="L3089">((_xlfn.XLOOKUP(B3089,'4. Material Balance Activities'!$C$478:$C$608,'4. Material Balance Activities'!$J$478:$J$608,NA,0,1)-_xlfn.XLOOKUP(B3089,'4. Material Balance Activities'!$C$478:$C$608,'4. Material Balance Activities'!$P$478:$P$608,NA,0,1))*G3089)*(1-F3089)</f>
        <v>8.8516129032258068E-5</v>
      </c>
      <c r="M3089" s="105" t="s">
        <v>214</v>
      </c>
      <c r="N3089" s="83" t="s">
        <v>214</v>
      </c>
    </row>
    <row r="3090" spans="1:14" x14ac:dyDescent="0.25">
      <c r="A3090" s="79" t="s">
        <v>406</v>
      </c>
      <c r="B3090" s="133" t="s">
        <v>357</v>
      </c>
      <c r="C3090" s="137" t="s">
        <v>191</v>
      </c>
      <c r="D3090" s="81" t="str">
        <f>IFERROR(IF(C3090="No CAS","",INDEX('DEQ Pollutant List'!$C$7:$C$611,MATCH('5. Pollutant Emissions - MB'!C3090,'DEQ Pollutant List'!$B$7:$B$611,0))),"")</f>
        <v>Xylene (mixture), including m-xylene, o-xylene, p-xylene</v>
      </c>
      <c r="E3090" s="115"/>
      <c r="F3090" s="138">
        <v>0</v>
      </c>
      <c r="G3090" s="139">
        <v>0.26</v>
      </c>
      <c r="H3090" s="104"/>
      <c r="I3090" s="102" cm="1">
        <f t="array" ref="I3090">((_xlfn.XLOOKUP(B3090,'4. Material Balance Activities'!$C$478:$C$608,'4. Material Balance Activities'!$G$478:$G$608,NA,0,1)-_xlfn.XLOOKUP(B3090,'4. Material Balance Activities'!$C$478:$C$608,'4. Material Balance Activities'!$M$478:$M$608,NA,0,1))*G3090)*(1-F3090)</f>
        <v>4.1652000000000002E-2</v>
      </c>
      <c r="J3090" s="105" t="s">
        <v>214</v>
      </c>
      <c r="K3090" s="83" t="s">
        <v>214</v>
      </c>
      <c r="L3090" s="102" cm="1">
        <f t="array" ref="L3090">((_xlfn.XLOOKUP(B3090,'4. Material Balance Activities'!$C$478:$C$608,'4. Material Balance Activities'!$J$478:$J$608,NA,0,1)-_xlfn.XLOOKUP(B3090,'4. Material Balance Activities'!$C$478:$C$608,'4. Material Balance Activities'!$P$478:$P$608,NA,0,1))*G3090)*(1-F3090)</f>
        <v>1.6795161290322582E-4</v>
      </c>
      <c r="M3090" s="105" t="s">
        <v>214</v>
      </c>
      <c r="N3090" s="83" t="s">
        <v>214</v>
      </c>
    </row>
    <row r="3091" spans="1:14" x14ac:dyDescent="0.25">
      <c r="A3091" s="79" t="s">
        <v>406</v>
      </c>
      <c r="B3091" s="133" t="s">
        <v>357</v>
      </c>
      <c r="C3091" s="137" t="s">
        <v>181</v>
      </c>
      <c r="D3091" s="81" t="str">
        <f>IFERROR(IF(C3091="No CAS","",INDEX('DEQ Pollutant List'!$C$7:$C$611,MATCH('5. Pollutant Emissions - MB'!C3091,'DEQ Pollutant List'!$B$7:$B$611,0))),"")</f>
        <v>Ethyl benzene</v>
      </c>
      <c r="E3091" s="115"/>
      <c r="F3091" s="138">
        <v>0</v>
      </c>
      <c r="G3091" s="139">
        <v>0.05</v>
      </c>
      <c r="H3091" s="104"/>
      <c r="I3091" s="102" cm="1">
        <f t="array" ref="I3091">((_xlfn.XLOOKUP(B3091,'4. Material Balance Activities'!$C$478:$C$608,'4. Material Balance Activities'!$G$478:$G$608,NA,0,1)-_xlfn.XLOOKUP(B3091,'4. Material Balance Activities'!$C$478:$C$608,'4. Material Balance Activities'!$M$478:$M$608,NA,0,1))*G3091)*(1-F3091)</f>
        <v>8.0100000000000015E-3</v>
      </c>
      <c r="J3091" s="105" t="s">
        <v>214</v>
      </c>
      <c r="K3091" s="83" t="s">
        <v>214</v>
      </c>
      <c r="L3091" s="102" cm="1">
        <f t="array" ref="L3091">((_xlfn.XLOOKUP(B3091,'4. Material Balance Activities'!$C$478:$C$608,'4. Material Balance Activities'!$J$478:$J$608,NA,0,1)-_xlfn.XLOOKUP(B3091,'4. Material Balance Activities'!$C$478:$C$608,'4. Material Balance Activities'!$P$478:$P$608,NA,0,1))*G3091)*(1-F3091)</f>
        <v>3.2298387096774192E-5</v>
      </c>
      <c r="M3091" s="105" t="s">
        <v>214</v>
      </c>
      <c r="N3091" s="83" t="s">
        <v>214</v>
      </c>
    </row>
    <row r="3092" spans="1:14" x14ac:dyDescent="0.25">
      <c r="A3092" s="79" t="s">
        <v>406</v>
      </c>
      <c r="B3092" s="133" t="s">
        <v>357</v>
      </c>
      <c r="C3092" s="137" t="s">
        <v>430</v>
      </c>
      <c r="D3092" s="81" t="str">
        <f>IFERROR(IF(C3092="No CAS","",INDEX('DEQ Pollutant List'!$C$7:$C$611,MATCH('5. Pollutant Emissions - MB'!C3092,'DEQ Pollutant List'!$B$7:$B$611,0))),"")</f>
        <v>n-Butyl alcohol</v>
      </c>
      <c r="E3092" s="115"/>
      <c r="F3092" s="138">
        <v>0</v>
      </c>
      <c r="G3092" s="139">
        <v>0.01</v>
      </c>
      <c r="H3092" s="104"/>
      <c r="I3092" s="102" cm="1">
        <f t="array" ref="I3092">((_xlfn.XLOOKUP(B3092,'4. Material Balance Activities'!$C$478:$C$608,'4. Material Balance Activities'!$G$478:$G$608,NA,0,1)-_xlfn.XLOOKUP(B3092,'4. Material Balance Activities'!$C$478:$C$608,'4. Material Balance Activities'!$M$478:$M$608,NA,0,1))*G3092)*(1-F3092)</f>
        <v>1.6020000000000001E-3</v>
      </c>
      <c r="J3092" s="105" t="s">
        <v>214</v>
      </c>
      <c r="K3092" s="83" t="s">
        <v>214</v>
      </c>
      <c r="L3092" s="102" cm="1">
        <f t="array" ref="L3092">((_xlfn.XLOOKUP(B3092,'4. Material Balance Activities'!$C$478:$C$608,'4. Material Balance Activities'!$J$478:$J$608,NA,0,1)-_xlfn.XLOOKUP(B3092,'4. Material Balance Activities'!$C$478:$C$608,'4. Material Balance Activities'!$P$478:$P$608,NA,0,1))*G3092)*(1-F3092)</f>
        <v>6.4596774193548387E-6</v>
      </c>
      <c r="M3092" s="105" t="s">
        <v>214</v>
      </c>
      <c r="N3092" s="83" t="s">
        <v>214</v>
      </c>
    </row>
    <row r="3093" spans="1:14" x14ac:dyDescent="0.25">
      <c r="A3093" s="79" t="s">
        <v>406</v>
      </c>
      <c r="B3093" s="133" t="s">
        <v>357</v>
      </c>
      <c r="C3093" s="137" t="s">
        <v>432</v>
      </c>
      <c r="D3093" s="81" t="str">
        <f>IFERROR(IF(C3093="No CAS","",INDEX('DEQ Pollutant List'!$C$7:$C$611,MATCH('5. Pollutant Emissions - MB'!C3093,'DEQ Pollutant List'!$B$7:$B$611,0))),"")</f>
        <v>Propylene glycol monomethyl ether acetate</v>
      </c>
      <c r="E3093" s="115"/>
      <c r="F3093" s="138">
        <v>0</v>
      </c>
      <c r="G3093" s="139">
        <v>0.04</v>
      </c>
      <c r="H3093" s="104"/>
      <c r="I3093" s="102" cm="1">
        <f t="array" ref="I3093">((_xlfn.XLOOKUP(B3093,'4. Material Balance Activities'!$C$478:$C$608,'4. Material Balance Activities'!$G$478:$G$608,NA,0,1)-_xlfn.XLOOKUP(B3093,'4. Material Balance Activities'!$C$478:$C$608,'4. Material Balance Activities'!$M$478:$M$608,NA,0,1))*G3093)*(1-F3093)</f>
        <v>6.4080000000000005E-3</v>
      </c>
      <c r="J3093" s="105" t="s">
        <v>214</v>
      </c>
      <c r="K3093" s="83" t="s">
        <v>214</v>
      </c>
      <c r="L3093" s="102" cm="1">
        <f t="array" ref="L3093">((_xlfn.XLOOKUP(B3093,'4. Material Balance Activities'!$C$478:$C$608,'4. Material Balance Activities'!$J$478:$J$608,NA,0,1)-_xlfn.XLOOKUP(B3093,'4. Material Balance Activities'!$C$478:$C$608,'4. Material Balance Activities'!$P$478:$P$608,NA,0,1))*G3093)*(1-F3093)</f>
        <v>2.5838709677419355E-5</v>
      </c>
      <c r="M3093" s="105" t="s">
        <v>214</v>
      </c>
      <c r="N3093" s="83" t="s">
        <v>214</v>
      </c>
    </row>
    <row r="3094" spans="1:14" x14ac:dyDescent="0.25">
      <c r="A3094" s="79" t="s">
        <v>406</v>
      </c>
      <c r="B3094" s="133" t="s">
        <v>358</v>
      </c>
      <c r="C3094" s="137" t="s">
        <v>438</v>
      </c>
      <c r="D3094" s="81" t="str">
        <f>IFERROR(IF(C3094="No CAS","",INDEX('DEQ Pollutant List'!$C$7:$C$611,MATCH('5. Pollutant Emissions - MB'!C3094,'DEQ Pollutant List'!$B$7:$B$611,0))),"")</f>
        <v>m-Xylene</v>
      </c>
      <c r="E3094" s="115"/>
      <c r="F3094" s="138">
        <v>0</v>
      </c>
      <c r="G3094" s="139">
        <v>0.01</v>
      </c>
      <c r="H3094" s="104"/>
      <c r="I3094" s="102" cm="1">
        <f t="array" ref="I3094">((_xlfn.XLOOKUP(B3094,'4. Material Balance Activities'!$C$478:$C$608,'4. Material Balance Activities'!$G$478:$G$608,NA,0,1)-_xlfn.XLOOKUP(B3094,'4. Material Balance Activities'!$C$478:$C$608,'4. Material Balance Activities'!$M$478:$M$608,NA,0,1))*G3094)*(1-F3094)</f>
        <v>7.62E-3</v>
      </c>
      <c r="J3094" s="105" t="s">
        <v>214</v>
      </c>
      <c r="K3094" s="83" t="s">
        <v>214</v>
      </c>
      <c r="L3094" s="102" cm="1">
        <f t="array" ref="L3094">((_xlfn.XLOOKUP(B3094,'4. Material Balance Activities'!$C$478:$C$608,'4. Material Balance Activities'!$J$478:$J$608,NA,0,1)-_xlfn.XLOOKUP(B3094,'4. Material Balance Activities'!$C$478:$C$608,'4. Material Balance Activities'!$P$478:$P$608,NA,0,1))*G3094)*(1-F3094)</f>
        <v>3.0725806451612902E-5</v>
      </c>
      <c r="M3094" s="105" t="s">
        <v>214</v>
      </c>
      <c r="N3094" s="83" t="s">
        <v>214</v>
      </c>
    </row>
    <row r="3095" spans="1:14" x14ac:dyDescent="0.25">
      <c r="A3095" s="79" t="s">
        <v>406</v>
      </c>
      <c r="B3095" s="133" t="s">
        <v>358</v>
      </c>
      <c r="C3095" s="137" t="s">
        <v>181</v>
      </c>
      <c r="D3095" s="81" t="str">
        <f>IFERROR(IF(C3095="No CAS","",INDEX('DEQ Pollutant List'!$C$7:$C$611,MATCH('5. Pollutant Emissions - MB'!C3095,'DEQ Pollutant List'!$B$7:$B$611,0))),"")</f>
        <v>Ethyl benzene</v>
      </c>
      <c r="E3095" s="115"/>
      <c r="F3095" s="138">
        <v>0</v>
      </c>
      <c r="G3095" s="139">
        <v>1E-3</v>
      </c>
      <c r="H3095" s="104"/>
      <c r="I3095" s="102" cm="1">
        <f t="array" ref="I3095">((_xlfn.XLOOKUP(B3095,'4. Material Balance Activities'!$C$478:$C$608,'4. Material Balance Activities'!$G$478:$G$608,NA,0,1)-_xlfn.XLOOKUP(B3095,'4. Material Balance Activities'!$C$478:$C$608,'4. Material Balance Activities'!$M$478:$M$608,NA,0,1))*G3095)*(1-F3095)</f>
        <v>7.6199999999999998E-4</v>
      </c>
      <c r="J3095" s="105" t="s">
        <v>214</v>
      </c>
      <c r="K3095" s="83" t="s">
        <v>214</v>
      </c>
      <c r="L3095" s="102" cm="1">
        <f t="array" ref="L3095">((_xlfn.XLOOKUP(B3095,'4. Material Balance Activities'!$C$478:$C$608,'4. Material Balance Activities'!$J$478:$J$608,NA,0,1)-_xlfn.XLOOKUP(B3095,'4. Material Balance Activities'!$C$478:$C$608,'4. Material Balance Activities'!$P$478:$P$608,NA,0,1))*G3095)*(1-F3095)</f>
        <v>3.0725806451612903E-6</v>
      </c>
      <c r="M3095" s="105" t="s">
        <v>214</v>
      </c>
      <c r="N3095" s="83" t="s">
        <v>214</v>
      </c>
    </row>
    <row r="3096" spans="1:14" x14ac:dyDescent="0.25">
      <c r="A3096" s="79" t="s">
        <v>406</v>
      </c>
      <c r="B3096" s="133" t="s">
        <v>362</v>
      </c>
      <c r="C3096" s="137" t="s">
        <v>431</v>
      </c>
      <c r="D3096" s="81" t="str">
        <f>IFERROR(IF(C3096="No CAS","",INDEX('DEQ Pollutant List'!$C$7:$C$611,MATCH('5. Pollutant Emissions - MB'!C3096,'DEQ Pollutant List'!$B$7:$B$611,0))),"")</f>
        <v>1,2,4-Trimethylbenzene</v>
      </c>
      <c r="E3096" s="115"/>
      <c r="F3096" s="138">
        <v>0</v>
      </c>
      <c r="G3096" s="139">
        <v>0.01</v>
      </c>
      <c r="H3096" s="104"/>
      <c r="I3096" s="102" cm="1">
        <f t="array" ref="I3096">((_xlfn.XLOOKUP(B3096,'4. Material Balance Activities'!$C$478:$C$608,'4. Material Balance Activities'!$G$478:$G$608,NA,0,1)-_xlfn.XLOOKUP(B3096,'4. Material Balance Activities'!$C$478:$C$608,'4. Material Balance Activities'!$M$478:$M$608,NA,0,1))*G3096)*(1-F3096)</f>
        <v>9.8915360000000003</v>
      </c>
      <c r="J3096" s="105" t="s">
        <v>214</v>
      </c>
      <c r="K3096" s="83" t="s">
        <v>214</v>
      </c>
      <c r="L3096" s="102" cm="1">
        <f t="array" ref="L3096">((_xlfn.XLOOKUP(B3096,'4. Material Balance Activities'!$C$478:$C$608,'4. Material Balance Activities'!$J$478:$J$608,NA,0,1)-_xlfn.XLOOKUP(B3096,'4. Material Balance Activities'!$C$478:$C$608,'4. Material Balance Activities'!$P$478:$P$608,NA,0,1))*G3096)*(1-F3096)</f>
        <v>3.9885225806451617E-2</v>
      </c>
      <c r="M3096" s="105" t="s">
        <v>214</v>
      </c>
      <c r="N3096" s="83" t="s">
        <v>214</v>
      </c>
    </row>
    <row r="3097" spans="1:14" x14ac:dyDescent="0.25">
      <c r="A3097" s="79" t="s">
        <v>406</v>
      </c>
      <c r="B3097" s="133" t="s">
        <v>362</v>
      </c>
      <c r="C3097" s="137" t="s">
        <v>437</v>
      </c>
      <c r="D3097" s="81" t="str">
        <f>IFERROR(IF(C3097="No CAS","",INDEX('DEQ Pollutant List'!$C$7:$C$611,MATCH('5. Pollutant Emissions - MB'!C3097,'DEQ Pollutant List'!$B$7:$B$611,0))),"")</f>
        <v>1,3,5-Trimethylbenzene</v>
      </c>
      <c r="E3097" s="115"/>
      <c r="F3097" s="138">
        <v>0</v>
      </c>
      <c r="G3097" s="139">
        <v>0.01</v>
      </c>
      <c r="H3097" s="104"/>
      <c r="I3097" s="102" cm="1">
        <f t="array" ref="I3097">((_xlfn.XLOOKUP(B3097,'4. Material Balance Activities'!$C$478:$C$608,'4. Material Balance Activities'!$G$478:$G$608,NA,0,1)-_xlfn.XLOOKUP(B3097,'4. Material Balance Activities'!$C$478:$C$608,'4. Material Balance Activities'!$M$478:$M$608,NA,0,1))*G3097)*(1-F3097)</f>
        <v>9.8915360000000003</v>
      </c>
      <c r="J3097" s="105" t="s">
        <v>214</v>
      </c>
      <c r="K3097" s="83" t="s">
        <v>214</v>
      </c>
      <c r="L3097" s="102" cm="1">
        <f t="array" ref="L3097">((_xlfn.XLOOKUP(B3097,'4. Material Balance Activities'!$C$478:$C$608,'4. Material Balance Activities'!$J$478:$J$608,NA,0,1)-_xlfn.XLOOKUP(B3097,'4. Material Balance Activities'!$C$478:$C$608,'4. Material Balance Activities'!$P$478:$P$608,NA,0,1))*G3097)*(1-F3097)</f>
        <v>3.9885225806451617E-2</v>
      </c>
      <c r="M3097" s="105" t="s">
        <v>214</v>
      </c>
      <c r="N3097" s="83" t="s">
        <v>214</v>
      </c>
    </row>
    <row r="3098" spans="1:14" x14ac:dyDescent="0.25">
      <c r="A3098" s="79" t="s">
        <v>406</v>
      </c>
      <c r="B3098" s="133" t="s">
        <v>362</v>
      </c>
      <c r="C3098" s="137" t="s">
        <v>191</v>
      </c>
      <c r="D3098" s="81" t="str">
        <f>IFERROR(IF(C3098="No CAS","",INDEX('DEQ Pollutant List'!$C$7:$C$611,MATCH('5. Pollutant Emissions - MB'!C3098,'DEQ Pollutant List'!$B$7:$B$611,0))),"")</f>
        <v>Xylene (mixture), including m-xylene, o-xylene, p-xylene</v>
      </c>
      <c r="E3098" s="115"/>
      <c r="F3098" s="138">
        <v>0</v>
      </c>
      <c r="G3098" s="139">
        <v>0.1</v>
      </c>
      <c r="H3098" s="104"/>
      <c r="I3098" s="102" cm="1">
        <f t="array" ref="I3098">((_xlfn.XLOOKUP(B3098,'4. Material Balance Activities'!$C$478:$C$608,'4. Material Balance Activities'!$G$478:$G$608,NA,0,1)-_xlfn.XLOOKUP(B3098,'4. Material Balance Activities'!$C$478:$C$608,'4. Material Balance Activities'!$M$478:$M$608,NA,0,1))*G3098)*(1-F3098)</f>
        <v>98.915360000000007</v>
      </c>
      <c r="J3098" s="105" t="s">
        <v>214</v>
      </c>
      <c r="K3098" s="83" t="s">
        <v>214</v>
      </c>
      <c r="L3098" s="102" cm="1">
        <f t="array" ref="L3098">((_xlfn.XLOOKUP(B3098,'4. Material Balance Activities'!$C$478:$C$608,'4. Material Balance Activities'!$J$478:$J$608,NA,0,1)-_xlfn.XLOOKUP(B3098,'4. Material Balance Activities'!$C$478:$C$608,'4. Material Balance Activities'!$P$478:$P$608,NA,0,1))*G3098)*(1-F3098)</f>
        <v>0.39885225806451619</v>
      </c>
      <c r="M3098" s="105" t="s">
        <v>214</v>
      </c>
      <c r="N3098" s="83" t="s">
        <v>214</v>
      </c>
    </row>
    <row r="3099" spans="1:14" x14ac:dyDescent="0.25">
      <c r="A3099" s="79" t="s">
        <v>406</v>
      </c>
      <c r="B3099" s="133" t="s">
        <v>362</v>
      </c>
      <c r="C3099" s="137" t="s">
        <v>181</v>
      </c>
      <c r="D3099" s="81" t="str">
        <f>IFERROR(IF(C3099="No CAS","",INDEX('DEQ Pollutant List'!$C$7:$C$611,MATCH('5. Pollutant Emissions - MB'!C3099,'DEQ Pollutant List'!$B$7:$B$611,0))),"")</f>
        <v>Ethyl benzene</v>
      </c>
      <c r="E3099" s="115"/>
      <c r="F3099" s="138">
        <v>0</v>
      </c>
      <c r="G3099" s="139">
        <v>0.02</v>
      </c>
      <c r="H3099" s="104"/>
      <c r="I3099" s="102" cm="1">
        <f t="array" ref="I3099">((_xlfn.XLOOKUP(B3099,'4. Material Balance Activities'!$C$478:$C$608,'4. Material Balance Activities'!$G$478:$G$608,NA,0,1)-_xlfn.XLOOKUP(B3099,'4. Material Balance Activities'!$C$478:$C$608,'4. Material Balance Activities'!$M$478:$M$608,NA,0,1))*G3099)*(1-F3099)</f>
        <v>19.783072000000001</v>
      </c>
      <c r="J3099" s="105" t="s">
        <v>214</v>
      </c>
      <c r="K3099" s="83" t="s">
        <v>214</v>
      </c>
      <c r="L3099" s="102" cm="1">
        <f t="array" ref="L3099">((_xlfn.XLOOKUP(B3099,'4. Material Balance Activities'!$C$478:$C$608,'4. Material Balance Activities'!$J$478:$J$608,NA,0,1)-_xlfn.XLOOKUP(B3099,'4. Material Balance Activities'!$C$478:$C$608,'4. Material Balance Activities'!$P$478:$P$608,NA,0,1))*G3099)*(1-F3099)</f>
        <v>7.9770451612903234E-2</v>
      </c>
      <c r="M3099" s="105" t="s">
        <v>214</v>
      </c>
      <c r="N3099" s="83" t="s">
        <v>214</v>
      </c>
    </row>
    <row r="3100" spans="1:14" x14ac:dyDescent="0.25">
      <c r="A3100" s="79" t="s">
        <v>406</v>
      </c>
      <c r="B3100" s="133" t="s">
        <v>362</v>
      </c>
      <c r="C3100" s="137" t="s">
        <v>428</v>
      </c>
      <c r="D3100" s="81" t="str">
        <f>IFERROR(IF(C3100="No CAS","",INDEX('DEQ Pollutant List'!$C$7:$C$611,MATCH('5. Pollutant Emissions - MB'!C3100,'DEQ Pollutant List'!$B$7:$B$611,0))),"")</f>
        <v>Isopropylbenzene (cumene)</v>
      </c>
      <c r="E3100" s="115"/>
      <c r="F3100" s="138">
        <v>0</v>
      </c>
      <c r="G3100" s="139">
        <v>2E-3</v>
      </c>
      <c r="H3100" s="104"/>
      <c r="I3100" s="102" cm="1">
        <f t="array" ref="I3100">((_xlfn.XLOOKUP(B3100,'4. Material Balance Activities'!$C$478:$C$608,'4. Material Balance Activities'!$G$478:$G$608,NA,0,1)-_xlfn.XLOOKUP(B3100,'4. Material Balance Activities'!$C$478:$C$608,'4. Material Balance Activities'!$M$478:$M$608,NA,0,1))*G3100)*(1-F3100)</f>
        <v>1.9783071999999999</v>
      </c>
      <c r="J3100" s="105" t="s">
        <v>214</v>
      </c>
      <c r="K3100" s="83" t="s">
        <v>214</v>
      </c>
      <c r="L3100" s="102" cm="1">
        <f t="array" ref="L3100">((_xlfn.XLOOKUP(B3100,'4. Material Balance Activities'!$C$478:$C$608,'4. Material Balance Activities'!$J$478:$J$608,NA,0,1)-_xlfn.XLOOKUP(B3100,'4. Material Balance Activities'!$C$478:$C$608,'4. Material Balance Activities'!$P$478:$P$608,NA,0,1))*G3100)*(1-F3100)</f>
        <v>7.9770451612903234E-3</v>
      </c>
      <c r="M3100" s="105" t="s">
        <v>214</v>
      </c>
      <c r="N3100" s="83" t="s">
        <v>214</v>
      </c>
    </row>
    <row r="3101" spans="1:14" x14ac:dyDescent="0.25">
      <c r="A3101" s="79" t="s">
        <v>406</v>
      </c>
      <c r="B3101" s="133" t="s">
        <v>362</v>
      </c>
      <c r="C3101" s="137" t="s">
        <v>436</v>
      </c>
      <c r="D3101" s="81" t="str">
        <f>IFERROR(IF(C3101="No CAS","",INDEX('DEQ Pollutant List'!$C$7:$C$611,MATCH('5. Pollutant Emissions - MB'!C3101,'DEQ Pollutant List'!$B$7:$B$611,0))),"")</f>
        <v>1,2,3-Trimethylbenzene</v>
      </c>
      <c r="E3101" s="115"/>
      <c r="F3101" s="138">
        <v>0</v>
      </c>
      <c r="G3101" s="139">
        <v>0.01</v>
      </c>
      <c r="H3101" s="104"/>
      <c r="I3101" s="102" cm="1">
        <f t="array" ref="I3101">((_xlfn.XLOOKUP(B3101,'4. Material Balance Activities'!$C$478:$C$608,'4. Material Balance Activities'!$G$478:$G$608,NA,0,1)-_xlfn.XLOOKUP(B3101,'4. Material Balance Activities'!$C$478:$C$608,'4. Material Balance Activities'!$M$478:$M$608,NA,0,1))*G3101)*(1-F3101)</f>
        <v>9.8915360000000003</v>
      </c>
      <c r="J3101" s="105" t="s">
        <v>214</v>
      </c>
      <c r="K3101" s="83" t="s">
        <v>214</v>
      </c>
      <c r="L3101" s="102" cm="1">
        <f t="array" ref="L3101">((_xlfn.XLOOKUP(B3101,'4. Material Balance Activities'!$C$478:$C$608,'4. Material Balance Activities'!$J$478:$J$608,NA,0,1)-_xlfn.XLOOKUP(B3101,'4. Material Balance Activities'!$C$478:$C$608,'4. Material Balance Activities'!$P$478:$P$608,NA,0,1))*G3101)*(1-F3101)</f>
        <v>3.9885225806451617E-2</v>
      </c>
      <c r="M3101" s="105" t="s">
        <v>214</v>
      </c>
      <c r="N3101" s="83" t="s">
        <v>214</v>
      </c>
    </row>
    <row r="3102" spans="1:14" x14ac:dyDescent="0.25">
      <c r="A3102" s="79" t="s">
        <v>406</v>
      </c>
      <c r="B3102" s="133" t="s">
        <v>364</v>
      </c>
      <c r="C3102" s="137" t="s">
        <v>191</v>
      </c>
      <c r="D3102" s="81" t="str">
        <f>IFERROR(IF(C3102="No CAS","",INDEX('DEQ Pollutant List'!$C$7:$C$611,MATCH('5. Pollutant Emissions - MB'!C3102,'DEQ Pollutant List'!$B$7:$B$611,0))),"")</f>
        <v>Xylene (mixture), including m-xylene, o-xylene, p-xylene</v>
      </c>
      <c r="E3102" s="115"/>
      <c r="F3102" s="138">
        <v>0</v>
      </c>
      <c r="G3102" s="139">
        <v>0.1681</v>
      </c>
      <c r="H3102" s="104"/>
      <c r="I3102" s="102" cm="1">
        <f t="array" ref="I3102">((_xlfn.XLOOKUP(B3102,'4. Material Balance Activities'!$C$478:$C$608,'4. Material Balance Activities'!$G$478:$G$608,NA,0,1)-_xlfn.XLOOKUP(B3102,'4. Material Balance Activities'!$C$478:$C$608,'4. Material Balance Activities'!$M$478:$M$608,NA,0,1))*G3102)*(1-F3102)</f>
        <v>0.19176007500000003</v>
      </c>
      <c r="J3102" s="105" t="s">
        <v>214</v>
      </c>
      <c r="K3102" s="83" t="s">
        <v>214</v>
      </c>
      <c r="L3102" s="102" cm="1">
        <f t="array" ref="L3102">((_xlfn.XLOOKUP(B3102,'4. Material Balance Activities'!$C$478:$C$608,'4. Material Balance Activities'!$J$478:$J$608,NA,0,1)-_xlfn.XLOOKUP(B3102,'4. Material Balance Activities'!$C$478:$C$608,'4. Material Balance Activities'!$P$478:$P$608,NA,0,1))*G3102)*(1-F3102)</f>
        <v>7.7322610887096792E-4</v>
      </c>
      <c r="M3102" s="105" t="s">
        <v>214</v>
      </c>
      <c r="N3102" s="83" t="s">
        <v>214</v>
      </c>
    </row>
    <row r="3103" spans="1:14" x14ac:dyDescent="0.25">
      <c r="A3103" s="79" t="s">
        <v>406</v>
      </c>
      <c r="B3103" s="133" t="s">
        <v>364</v>
      </c>
      <c r="C3103" s="137" t="s">
        <v>181</v>
      </c>
      <c r="D3103" s="81" t="str">
        <f>IFERROR(IF(C3103="No CAS","",INDEX('DEQ Pollutant List'!$C$7:$C$611,MATCH('5. Pollutant Emissions - MB'!C3103,'DEQ Pollutant List'!$B$7:$B$611,0))),"")</f>
        <v>Ethyl benzene</v>
      </c>
      <c r="E3103" s="115"/>
      <c r="F3103" s="138">
        <v>0</v>
      </c>
      <c r="G3103" s="139">
        <v>3.9399999999999998E-2</v>
      </c>
      <c r="H3103" s="104"/>
      <c r="I3103" s="102" cm="1">
        <f t="array" ref="I3103">((_xlfn.XLOOKUP(B3103,'4. Material Balance Activities'!$C$478:$C$608,'4. Material Balance Activities'!$G$478:$G$608,NA,0,1)-_xlfn.XLOOKUP(B3103,'4. Material Balance Activities'!$C$478:$C$608,'4. Material Balance Activities'!$M$478:$M$608,NA,0,1))*G3103)*(1-F3103)</f>
        <v>4.4945550000000001E-2</v>
      </c>
      <c r="J3103" s="105" t="s">
        <v>214</v>
      </c>
      <c r="K3103" s="83" t="s">
        <v>214</v>
      </c>
      <c r="L3103" s="102" cm="1">
        <f t="array" ref="L3103">((_xlfn.XLOOKUP(B3103,'4. Material Balance Activities'!$C$478:$C$608,'4. Material Balance Activities'!$J$478:$J$608,NA,0,1)-_xlfn.XLOOKUP(B3103,'4. Material Balance Activities'!$C$478:$C$608,'4. Material Balance Activities'!$P$478:$P$608,NA,0,1))*G3103)*(1-F3103)</f>
        <v>1.8123205645161294E-4</v>
      </c>
      <c r="M3103" s="105" t="s">
        <v>214</v>
      </c>
      <c r="N3103" s="83" t="s">
        <v>214</v>
      </c>
    </row>
    <row r="3104" spans="1:14" x14ac:dyDescent="0.25">
      <c r="A3104" s="79" t="s">
        <v>406</v>
      </c>
      <c r="B3104" s="133" t="s">
        <v>364</v>
      </c>
      <c r="C3104" s="137" t="s">
        <v>189</v>
      </c>
      <c r="D3104" s="81" t="str">
        <f>IFERROR(IF(C3104="No CAS","",INDEX('DEQ Pollutant List'!$C$7:$C$611,MATCH('5. Pollutant Emissions - MB'!C3104,'DEQ Pollutant List'!$B$7:$B$611,0))),"")</f>
        <v>Toluene</v>
      </c>
      <c r="E3104" s="115"/>
      <c r="F3104" s="138">
        <v>0</v>
      </c>
      <c r="G3104" s="139">
        <v>9.2100000000000001E-2</v>
      </c>
      <c r="H3104" s="104"/>
      <c r="I3104" s="102" cm="1">
        <f t="array" ref="I3104">((_xlfn.XLOOKUP(B3104,'4. Material Balance Activities'!$C$478:$C$608,'4. Material Balance Activities'!$G$478:$G$608,NA,0,1)-_xlfn.XLOOKUP(B3104,'4. Material Balance Activities'!$C$478:$C$608,'4. Material Balance Activities'!$M$478:$M$608,NA,0,1))*G3104)*(1-F3104)</f>
        <v>0.10506307500000002</v>
      </c>
      <c r="J3104" s="105" t="s">
        <v>214</v>
      </c>
      <c r="K3104" s="83" t="s">
        <v>214</v>
      </c>
      <c r="L3104" s="102" cm="1">
        <f t="array" ref="L3104">((_xlfn.XLOOKUP(B3104,'4. Material Balance Activities'!$C$478:$C$608,'4. Material Balance Activities'!$J$478:$J$608,NA,0,1)-_xlfn.XLOOKUP(B3104,'4. Material Balance Activities'!$C$478:$C$608,'4. Material Balance Activities'!$P$478:$P$608,NA,0,1))*G3104)*(1-F3104)</f>
        <v>4.2364143145161298E-4</v>
      </c>
      <c r="M3104" s="105" t="s">
        <v>214</v>
      </c>
      <c r="N3104" s="83" t="s">
        <v>214</v>
      </c>
    </row>
    <row r="3105" spans="1:14" x14ac:dyDescent="0.25">
      <c r="A3105" s="79" t="s">
        <v>406</v>
      </c>
      <c r="B3105" s="133" t="s">
        <v>364</v>
      </c>
      <c r="C3105" s="137" t="s">
        <v>156</v>
      </c>
      <c r="D3105" s="81" t="str">
        <f>IFERROR(IF(C3105="No CAS","",INDEX('DEQ Pollutant List'!$C$7:$C$611,MATCH('5. Pollutant Emissions - MB'!C3105,'DEQ Pollutant List'!$B$7:$B$611,0))),"")</f>
        <v>Formaldehyde</v>
      </c>
      <c r="E3105" s="115"/>
      <c r="F3105" s="138">
        <v>0</v>
      </c>
      <c r="G3105" s="139">
        <v>1.6000000000000001E-3</v>
      </c>
      <c r="H3105" s="104"/>
      <c r="I3105" s="102" cm="1">
        <f t="array" ref="I3105">((_xlfn.XLOOKUP(B3105,'4. Material Balance Activities'!$C$478:$C$608,'4. Material Balance Activities'!$G$478:$G$608,NA,0,1)-_xlfn.XLOOKUP(B3105,'4. Material Balance Activities'!$C$478:$C$608,'4. Material Balance Activities'!$M$478:$M$608,NA,0,1))*G3105)*(1-F3105)</f>
        <v>1.8252000000000003E-3</v>
      </c>
      <c r="J3105" s="105" t="s">
        <v>214</v>
      </c>
      <c r="K3105" s="83" t="s">
        <v>214</v>
      </c>
      <c r="L3105" s="102" cm="1">
        <f t="array" ref="L3105">((_xlfn.XLOOKUP(B3105,'4. Material Balance Activities'!$C$478:$C$608,'4. Material Balance Activities'!$J$478:$J$608,NA,0,1)-_xlfn.XLOOKUP(B3105,'4. Material Balance Activities'!$C$478:$C$608,'4. Material Balance Activities'!$P$478:$P$608,NA,0,1))*G3105)*(1-F3105)</f>
        <v>7.3596774193548403E-6</v>
      </c>
      <c r="M3105" s="105" t="s">
        <v>214</v>
      </c>
      <c r="N3105" s="83" t="s">
        <v>214</v>
      </c>
    </row>
    <row r="3106" spans="1:14" x14ac:dyDescent="0.25">
      <c r="A3106" s="79" t="s">
        <v>406</v>
      </c>
      <c r="B3106" s="133" t="s">
        <v>289</v>
      </c>
      <c r="C3106" s="137" t="s">
        <v>189</v>
      </c>
      <c r="D3106" s="81" t="str">
        <f>IFERROR(IF(C3106="No CAS","",INDEX('DEQ Pollutant List'!$C$7:$C$611,MATCH('5. Pollutant Emissions - MB'!C3106,'DEQ Pollutant List'!$B$7:$B$611,0))),"")</f>
        <v>Toluene</v>
      </c>
      <c r="E3106" s="115"/>
      <c r="F3106" s="138">
        <v>0</v>
      </c>
      <c r="G3106" s="139">
        <v>0.38</v>
      </c>
      <c r="H3106" s="104"/>
      <c r="I3106" s="102" cm="1">
        <f t="array" ref="I3106">((_xlfn.XLOOKUP(B3106,'4. Material Balance Activities'!$C$478:$C$608,'4. Material Balance Activities'!$G$478:$G$608,NA,0,1)-_xlfn.XLOOKUP(B3106,'4. Material Balance Activities'!$C$478:$C$608,'4. Material Balance Activities'!$M$478:$M$608,NA,0,1))*G3106)*(1-F3106)</f>
        <v>170.3673</v>
      </c>
      <c r="J3106" s="105" t="s">
        <v>214</v>
      </c>
      <c r="K3106" s="83" t="s">
        <v>214</v>
      </c>
      <c r="L3106" s="102" cm="1">
        <f t="array" ref="L3106">((_xlfn.XLOOKUP(B3106,'4. Material Balance Activities'!$C$478:$C$608,'4. Material Balance Activities'!$J$478:$J$608,NA,0,1)-_xlfn.XLOOKUP(B3106,'4. Material Balance Activities'!$C$478:$C$608,'4. Material Balance Activities'!$P$478:$P$608,NA,0,1))*G3106)*(1-F3106)</f>
        <v>0.68696491935483861</v>
      </c>
      <c r="M3106" s="105" t="s">
        <v>214</v>
      </c>
      <c r="N3106" s="83" t="s">
        <v>214</v>
      </c>
    </row>
    <row r="3107" spans="1:14" x14ac:dyDescent="0.25">
      <c r="A3107" s="79" t="s">
        <v>406</v>
      </c>
      <c r="B3107" s="133" t="s">
        <v>289</v>
      </c>
      <c r="C3107" s="137" t="s">
        <v>424</v>
      </c>
      <c r="D3107" s="81" t="str">
        <f>IFERROR(IF(C3107="No CAS","",INDEX('DEQ Pollutant List'!$C$7:$C$611,MATCH('5. Pollutant Emissions - MB'!C3107,'DEQ Pollutant List'!$B$7:$B$611,0))),"")</f>
        <v>Isopropyl alcohol</v>
      </c>
      <c r="E3107" s="115"/>
      <c r="F3107" s="138">
        <v>0</v>
      </c>
      <c r="G3107" s="139">
        <v>0.02</v>
      </c>
      <c r="H3107" s="104"/>
      <c r="I3107" s="102" cm="1">
        <f t="array" ref="I3107">((_xlfn.XLOOKUP(B3107,'4. Material Balance Activities'!$C$478:$C$608,'4. Material Balance Activities'!$G$478:$G$608,NA,0,1)-_xlfn.XLOOKUP(B3107,'4. Material Balance Activities'!$C$478:$C$608,'4. Material Balance Activities'!$M$478:$M$608,NA,0,1))*G3107)*(1-F3107)</f>
        <v>8.9666999999999994</v>
      </c>
      <c r="J3107" s="105" t="s">
        <v>214</v>
      </c>
      <c r="K3107" s="83" t="s">
        <v>214</v>
      </c>
      <c r="L3107" s="102" cm="1">
        <f t="array" ref="L3107">((_xlfn.XLOOKUP(B3107,'4. Material Balance Activities'!$C$478:$C$608,'4. Material Balance Activities'!$J$478:$J$608,NA,0,1)-_xlfn.XLOOKUP(B3107,'4. Material Balance Activities'!$C$478:$C$608,'4. Material Balance Activities'!$P$478:$P$608,NA,0,1))*G3107)*(1-F3107)</f>
        <v>3.6156048387096774E-2</v>
      </c>
      <c r="M3107" s="105" t="s">
        <v>214</v>
      </c>
      <c r="N3107" s="83" t="s">
        <v>214</v>
      </c>
    </row>
    <row r="3108" spans="1:14" x14ac:dyDescent="0.25">
      <c r="A3108" s="79" t="s">
        <v>406</v>
      </c>
      <c r="B3108" s="133" t="s">
        <v>289</v>
      </c>
      <c r="C3108" s="137" t="s">
        <v>434</v>
      </c>
      <c r="D3108" s="81" t="str">
        <f>IFERROR(IF(C3108="No CAS","",INDEX('DEQ Pollutant List'!$C$7:$C$611,MATCH('5. Pollutant Emissions - MB'!C3108,'DEQ Pollutant List'!$B$7:$B$611,0))),"")</f>
        <v>Sulfuric acid</v>
      </c>
      <c r="E3108" s="115"/>
      <c r="F3108" s="138">
        <v>0</v>
      </c>
      <c r="G3108" s="139">
        <v>0.02</v>
      </c>
      <c r="H3108" s="104"/>
      <c r="I3108" s="102" cm="1">
        <f t="array" ref="I3108">((_xlfn.XLOOKUP(B3108,'4. Material Balance Activities'!$C$478:$C$608,'4. Material Balance Activities'!$G$478:$G$608,NA,0,1)-_xlfn.XLOOKUP(B3108,'4. Material Balance Activities'!$C$478:$C$608,'4. Material Balance Activities'!$M$478:$M$608,NA,0,1))*G3108)*(1-F3108)</f>
        <v>8.9666999999999994</v>
      </c>
      <c r="J3108" s="105" t="s">
        <v>214</v>
      </c>
      <c r="K3108" s="83" t="s">
        <v>214</v>
      </c>
      <c r="L3108" s="102" cm="1">
        <f t="array" ref="L3108">((_xlfn.XLOOKUP(B3108,'4. Material Balance Activities'!$C$478:$C$608,'4. Material Balance Activities'!$J$478:$J$608,NA,0,1)-_xlfn.XLOOKUP(B3108,'4. Material Balance Activities'!$C$478:$C$608,'4. Material Balance Activities'!$P$478:$P$608,NA,0,1))*G3108)*(1-F3108)</f>
        <v>3.6156048387096774E-2</v>
      </c>
      <c r="M3108" s="105" t="s">
        <v>214</v>
      </c>
      <c r="N3108" s="83" t="s">
        <v>214</v>
      </c>
    </row>
    <row r="3109" spans="1:14" x14ac:dyDescent="0.25">
      <c r="A3109" s="79" t="s">
        <v>406</v>
      </c>
      <c r="B3109" s="133" t="s">
        <v>229</v>
      </c>
      <c r="C3109" s="137" t="s">
        <v>425</v>
      </c>
      <c r="D3109" s="81" t="str">
        <f>IFERROR(IF(C3109="No CAS","",INDEX('DEQ Pollutant List'!$C$7:$C$611,MATCH('5. Pollutant Emissions - MB'!C3109,'DEQ Pollutant List'!$B$7:$B$611,0))),"")</f>
        <v>2-Butanone (methyl ethyl ketone)</v>
      </c>
      <c r="E3109" s="115"/>
      <c r="F3109" s="138">
        <v>0</v>
      </c>
      <c r="G3109" s="139">
        <v>1</v>
      </c>
      <c r="H3109" s="104"/>
      <c r="I3109" s="102" cm="1">
        <f t="array" ref="I3109">((_xlfn.XLOOKUP(B3109,'4. Material Balance Activities'!$C$478:$C$608,'4. Material Balance Activities'!$G$478:$G$608,NA,0,1)-_xlfn.XLOOKUP(B3109,'4. Material Balance Activities'!$C$478:$C$608,'4. Material Balance Activities'!$M$478:$M$608,NA,0,1))*G3109)*(1-F3109)</f>
        <v>2.3380000000000001</v>
      </c>
      <c r="J3109" s="105" t="s">
        <v>214</v>
      </c>
      <c r="K3109" s="83" t="s">
        <v>214</v>
      </c>
      <c r="L3109" s="102" cm="1">
        <f t="array" ref="L3109">((_xlfn.XLOOKUP(B3109,'4. Material Balance Activities'!$C$478:$C$608,'4. Material Balance Activities'!$J$478:$J$608,NA,0,1)-_xlfn.XLOOKUP(B3109,'4. Material Balance Activities'!$C$478:$C$608,'4. Material Balance Activities'!$P$478:$P$608,NA,0,1))*G3109)*(1-F3109)</f>
        <v>9.4274193548387099E-3</v>
      </c>
      <c r="M3109" s="105" t="s">
        <v>214</v>
      </c>
      <c r="N3109" s="83" t="s">
        <v>214</v>
      </c>
    </row>
    <row r="3110" spans="1:14" x14ac:dyDescent="0.25">
      <c r="A3110" s="79" t="s">
        <v>406</v>
      </c>
      <c r="B3110" s="133" t="s">
        <v>231</v>
      </c>
      <c r="C3110" s="137" t="s">
        <v>420</v>
      </c>
      <c r="D3110" s="81" t="str">
        <f>IFERROR(IF(C3110="No CAS","",INDEX('DEQ Pollutant List'!$C$7:$C$611,MATCH('5. Pollutant Emissions - MB'!C3110,'DEQ Pollutant List'!$B$7:$B$611,0))),"")</f>
        <v>Acetone</v>
      </c>
      <c r="E3110" s="115"/>
      <c r="F3110" s="138">
        <v>0</v>
      </c>
      <c r="G3110" s="139">
        <v>1</v>
      </c>
      <c r="H3110" s="104"/>
      <c r="I3110" s="102" cm="1">
        <f t="array" ref="I3110">((_xlfn.XLOOKUP(B3110,'4. Material Balance Activities'!$C$478:$C$608,'4. Material Balance Activities'!$G$478:$G$608,NA,0,1)-_xlfn.XLOOKUP(B3110,'4. Material Balance Activities'!$C$478:$C$608,'4. Material Balance Activities'!$M$478:$M$608,NA,0,1))*G3110)*(1-F3110)</f>
        <v>44.482500000000002</v>
      </c>
      <c r="J3110" s="105" t="s">
        <v>214</v>
      </c>
      <c r="K3110" s="83" t="s">
        <v>214</v>
      </c>
      <c r="L3110" s="102" cm="1">
        <f t="array" ref="L3110">((_xlfn.XLOOKUP(B3110,'4. Material Balance Activities'!$C$478:$C$608,'4. Material Balance Activities'!$J$478:$J$608,NA,0,1)-_xlfn.XLOOKUP(B3110,'4. Material Balance Activities'!$C$478:$C$608,'4. Material Balance Activities'!$P$478:$P$608,NA,0,1))*G3110)*(1-F3110)</f>
        <v>0.17936491935483873</v>
      </c>
      <c r="M3110" s="105" t="s">
        <v>214</v>
      </c>
      <c r="N3110" s="83" t="s">
        <v>214</v>
      </c>
    </row>
    <row r="3111" spans="1:14" x14ac:dyDescent="0.25">
      <c r="A3111" s="79" t="s">
        <v>406</v>
      </c>
      <c r="B3111" s="133" t="s">
        <v>232</v>
      </c>
      <c r="C3111" s="137" t="s">
        <v>420</v>
      </c>
      <c r="D3111" s="81" t="str">
        <f>IFERROR(IF(C3111="No CAS","",INDEX('DEQ Pollutant List'!$C$7:$C$611,MATCH('5. Pollutant Emissions - MB'!C3111,'DEQ Pollutant List'!$B$7:$B$611,0))),"")</f>
        <v>Acetone</v>
      </c>
      <c r="E3111" s="115"/>
      <c r="F3111" s="138">
        <v>0</v>
      </c>
      <c r="G3111" s="139">
        <v>1</v>
      </c>
      <c r="H3111" s="104"/>
      <c r="I3111" s="102" cm="1">
        <f t="array" ref="I3111">((_xlfn.XLOOKUP(B3111,'4. Material Balance Activities'!$C$478:$C$608,'4. Material Balance Activities'!$G$478:$G$608,NA,0,1)-_xlfn.XLOOKUP(B3111,'4. Material Balance Activities'!$C$478:$C$608,'4. Material Balance Activities'!$M$478:$M$608,NA,0,1))*G3111)*(1-F3111)</f>
        <v>835.87559999999996</v>
      </c>
      <c r="J3111" s="105" t="s">
        <v>214</v>
      </c>
      <c r="K3111" s="83" t="s">
        <v>214</v>
      </c>
      <c r="L3111" s="102" cm="1">
        <f t="array" ref="L3111">((_xlfn.XLOOKUP(B3111,'4. Material Balance Activities'!$C$478:$C$608,'4. Material Balance Activities'!$J$478:$J$608,NA,0,1)-_xlfn.XLOOKUP(B3111,'4. Material Balance Activities'!$C$478:$C$608,'4. Material Balance Activities'!$P$478:$P$608,NA,0,1))*G3111)*(1-F3111)</f>
        <v>3.3704661290322577</v>
      </c>
      <c r="M3111" s="105" t="s">
        <v>214</v>
      </c>
      <c r="N3111" s="83" t="s">
        <v>214</v>
      </c>
    </row>
    <row r="3112" spans="1:14" x14ac:dyDescent="0.25">
      <c r="A3112" s="79" t="s">
        <v>406</v>
      </c>
      <c r="B3112" s="133" t="s">
        <v>233</v>
      </c>
      <c r="C3112" s="137" t="s">
        <v>424</v>
      </c>
      <c r="D3112" s="81" t="str">
        <f>IFERROR(IF(C3112="No CAS","",INDEX('DEQ Pollutant List'!$C$7:$C$611,MATCH('5. Pollutant Emissions - MB'!C3112,'DEQ Pollutant List'!$B$7:$B$611,0))),"")</f>
        <v>Isopropyl alcohol</v>
      </c>
      <c r="E3112" s="115"/>
      <c r="F3112" s="138">
        <v>0</v>
      </c>
      <c r="G3112" s="139">
        <v>0.15</v>
      </c>
      <c r="H3112" s="104"/>
      <c r="I3112" s="102" cm="1">
        <f t="array" ref="I3112">((_xlfn.XLOOKUP(B3112,'4. Material Balance Activities'!$C$478:$C$608,'4. Material Balance Activities'!$G$478:$G$608,NA,0,1)-_xlfn.XLOOKUP(B3112,'4. Material Balance Activities'!$C$478:$C$608,'4. Material Balance Activities'!$M$478:$M$608,NA,0,1))*G3112)*(1-F3112)</f>
        <v>0.15390000000000001</v>
      </c>
      <c r="J3112" s="105" t="s">
        <v>214</v>
      </c>
      <c r="K3112" s="83" t="s">
        <v>214</v>
      </c>
      <c r="L3112" s="102" cm="1">
        <f t="array" ref="L3112">((_xlfn.XLOOKUP(B3112,'4. Material Balance Activities'!$C$478:$C$608,'4. Material Balance Activities'!$J$478:$J$608,NA,0,1)-_xlfn.XLOOKUP(B3112,'4. Material Balance Activities'!$C$478:$C$608,'4. Material Balance Activities'!$P$478:$P$608,NA,0,1))*G3112)*(1-F3112)</f>
        <v>6.205645161290323E-4</v>
      </c>
      <c r="M3112" s="105" t="s">
        <v>214</v>
      </c>
      <c r="N3112" s="83" t="s">
        <v>214</v>
      </c>
    </row>
    <row r="3113" spans="1:14" x14ac:dyDescent="0.25">
      <c r="A3113" s="79" t="s">
        <v>406</v>
      </c>
      <c r="B3113" s="133" t="s">
        <v>233</v>
      </c>
      <c r="C3113" s="137" t="s">
        <v>420</v>
      </c>
      <c r="D3113" s="81" t="str">
        <f>IFERROR(IF(C3113="No CAS","",INDEX('DEQ Pollutant List'!$C$7:$C$611,MATCH('5. Pollutant Emissions - MB'!C3113,'DEQ Pollutant List'!$B$7:$B$611,0))),"")</f>
        <v>Acetone</v>
      </c>
      <c r="E3113" s="115"/>
      <c r="F3113" s="138">
        <v>0</v>
      </c>
      <c r="G3113" s="139">
        <v>0.14000000000000001</v>
      </c>
      <c r="H3113" s="104"/>
      <c r="I3113" s="102" cm="1">
        <f t="array" ref="I3113">((_xlfn.XLOOKUP(B3113,'4. Material Balance Activities'!$C$478:$C$608,'4. Material Balance Activities'!$G$478:$G$608,NA,0,1)-_xlfn.XLOOKUP(B3113,'4. Material Balance Activities'!$C$478:$C$608,'4. Material Balance Activities'!$M$478:$M$608,NA,0,1))*G3113)*(1-F3113)</f>
        <v>0.14364000000000002</v>
      </c>
      <c r="J3113" s="105" t="s">
        <v>214</v>
      </c>
      <c r="K3113" s="83" t="s">
        <v>214</v>
      </c>
      <c r="L3113" s="102" cm="1">
        <f t="array" ref="L3113">((_xlfn.XLOOKUP(B3113,'4. Material Balance Activities'!$C$478:$C$608,'4. Material Balance Activities'!$J$478:$J$608,NA,0,1)-_xlfn.XLOOKUP(B3113,'4. Material Balance Activities'!$C$478:$C$608,'4. Material Balance Activities'!$P$478:$P$608,NA,0,1))*G3113)*(1-F3113)</f>
        <v>5.7919354838709689E-4</v>
      </c>
      <c r="M3113" s="105" t="s">
        <v>214</v>
      </c>
      <c r="N3113" s="83" t="s">
        <v>214</v>
      </c>
    </row>
    <row r="3114" spans="1:14" x14ac:dyDescent="0.25">
      <c r="A3114" s="79" t="s">
        <v>406</v>
      </c>
      <c r="B3114" s="133" t="s">
        <v>409</v>
      </c>
      <c r="C3114" s="137" t="s">
        <v>191</v>
      </c>
      <c r="D3114" s="81" t="str">
        <f>IFERROR(IF(C3114="No CAS","",INDEX('DEQ Pollutant List'!$C$7:$C$611,MATCH('5. Pollutant Emissions - MB'!C3114,'DEQ Pollutant List'!$B$7:$B$611,0))),"")</f>
        <v>Xylene (mixture), including m-xylene, o-xylene, p-xylene</v>
      </c>
      <c r="E3114" s="115"/>
      <c r="F3114" s="138" t="s">
        <v>426</v>
      </c>
      <c r="G3114" s="139" t="s">
        <v>426</v>
      </c>
      <c r="H3114" s="104" t="s">
        <v>467</v>
      </c>
      <c r="I3114" s="102" t="s">
        <v>214</v>
      </c>
      <c r="J3114" s="105">
        <v>2070.8568152860548</v>
      </c>
      <c r="K3114" s="83">
        <v>2070.8568152860548</v>
      </c>
      <c r="L3114" s="102" t="s">
        <v>214</v>
      </c>
      <c r="M3114" s="105">
        <f>J3114/365</f>
        <v>5.6735803158522051</v>
      </c>
      <c r="N3114" s="83">
        <f>K3114/365</f>
        <v>5.6735803158522051</v>
      </c>
    </row>
    <row r="3115" spans="1:14" x14ac:dyDescent="0.25">
      <c r="A3115" s="79" t="s">
        <v>406</v>
      </c>
      <c r="B3115" s="133" t="s">
        <v>409</v>
      </c>
      <c r="C3115" s="137" t="s">
        <v>181</v>
      </c>
      <c r="D3115" s="81" t="str">
        <f>IFERROR(IF(C3115="No CAS","",INDEX('DEQ Pollutant List'!$C$7:$C$611,MATCH('5. Pollutant Emissions - MB'!C3115,'DEQ Pollutant List'!$B$7:$B$611,0))),"")</f>
        <v>Ethyl benzene</v>
      </c>
      <c r="E3115" s="115"/>
      <c r="F3115" s="138" t="s">
        <v>426</v>
      </c>
      <c r="G3115" s="139" t="s">
        <v>426</v>
      </c>
      <c r="H3115" s="104" t="s">
        <v>467</v>
      </c>
      <c r="I3115" s="102" t="s">
        <v>214</v>
      </c>
      <c r="J3115" s="105">
        <v>485.76718630512511</v>
      </c>
      <c r="K3115" s="83">
        <v>485.76718630512511</v>
      </c>
      <c r="L3115" s="102" t="s">
        <v>214</v>
      </c>
      <c r="M3115" s="105">
        <f t="shared" ref="M3115:M3138" si="49">J3115/365</f>
        <v>1.3308690035756852</v>
      </c>
      <c r="N3115" s="83">
        <f t="shared" ref="N3115:N3138" si="50">K3115/365</f>
        <v>1.3308690035756852</v>
      </c>
    </row>
    <row r="3116" spans="1:14" x14ac:dyDescent="0.25">
      <c r="A3116" s="79" t="s">
        <v>406</v>
      </c>
      <c r="B3116" s="133" t="s">
        <v>409</v>
      </c>
      <c r="C3116" s="137" t="s">
        <v>189</v>
      </c>
      <c r="D3116" s="81" t="str">
        <f>IFERROR(IF(C3116="No CAS","",INDEX('DEQ Pollutant List'!$C$7:$C$611,MATCH('5. Pollutant Emissions - MB'!C3116,'DEQ Pollutant List'!$B$7:$B$611,0))),"")</f>
        <v>Toluene</v>
      </c>
      <c r="E3116" s="115"/>
      <c r="F3116" s="138" t="s">
        <v>426</v>
      </c>
      <c r="G3116" s="139" t="s">
        <v>426</v>
      </c>
      <c r="H3116" s="104" t="s">
        <v>467</v>
      </c>
      <c r="I3116" s="102" t="s">
        <v>214</v>
      </c>
      <c r="J3116" s="105">
        <v>1941.35616</v>
      </c>
      <c r="K3116" s="83">
        <v>1941.35616</v>
      </c>
      <c r="L3116" s="102" t="s">
        <v>214</v>
      </c>
      <c r="M3116" s="105">
        <f t="shared" si="49"/>
        <v>5.318784</v>
      </c>
      <c r="N3116" s="83">
        <f t="shared" si="50"/>
        <v>5.318784</v>
      </c>
    </row>
    <row r="3117" spans="1:14" x14ac:dyDescent="0.25">
      <c r="A3117" s="79" t="s">
        <v>406</v>
      </c>
      <c r="B3117" s="133" t="s">
        <v>409</v>
      </c>
      <c r="C3117" s="137" t="s">
        <v>422</v>
      </c>
      <c r="D3117" s="81" t="str">
        <f>IFERROR(IF(C3117="No CAS","",INDEX('DEQ Pollutant List'!$C$7:$C$611,MATCH('5. Pollutant Emissions - MB'!C3117,'DEQ Pollutant List'!$B$7:$B$611,0))),"")</f>
        <v>Methyl isobutyl ketone (MIBK, hexone)</v>
      </c>
      <c r="E3117" s="115"/>
      <c r="F3117" s="138" t="s">
        <v>426</v>
      </c>
      <c r="G3117" s="139" t="s">
        <v>426</v>
      </c>
      <c r="H3117" s="104" t="s">
        <v>467</v>
      </c>
      <c r="I3117" s="102" t="s">
        <v>214</v>
      </c>
      <c r="J3117" s="105">
        <v>131.21524799179628</v>
      </c>
      <c r="K3117" s="83">
        <v>131.21524799179628</v>
      </c>
      <c r="L3117" s="102" t="s">
        <v>214</v>
      </c>
      <c r="M3117" s="105">
        <f t="shared" si="49"/>
        <v>0.35949383011451036</v>
      </c>
      <c r="N3117" s="83">
        <f t="shared" si="50"/>
        <v>0.35949383011451036</v>
      </c>
    </row>
    <row r="3118" spans="1:14" x14ac:dyDescent="0.25">
      <c r="A3118" s="79" t="s">
        <v>406</v>
      </c>
      <c r="B3118" s="133" t="s">
        <v>409</v>
      </c>
      <c r="C3118" s="137" t="s">
        <v>187</v>
      </c>
      <c r="D3118" s="81" t="str">
        <f>IFERROR(IF(C3118="No CAS","",INDEX('DEQ Pollutant List'!$C$7:$C$611,MATCH('5. Pollutant Emissions - MB'!C3118,'DEQ Pollutant List'!$B$7:$B$611,0))),"")</f>
        <v>Naphthalene</v>
      </c>
      <c r="E3118" s="115"/>
      <c r="F3118" s="138" t="s">
        <v>426</v>
      </c>
      <c r="G3118" s="139" t="s">
        <v>426</v>
      </c>
      <c r="H3118" s="104" t="s">
        <v>467</v>
      </c>
      <c r="I3118" s="102" t="s">
        <v>214</v>
      </c>
      <c r="J3118" s="105">
        <v>1.4489499404052444</v>
      </c>
      <c r="K3118" s="83">
        <v>1.4489499404052444</v>
      </c>
      <c r="L3118" s="102" t="s">
        <v>214</v>
      </c>
      <c r="M3118" s="105">
        <f t="shared" si="49"/>
        <v>3.9697258641239576E-3</v>
      </c>
      <c r="N3118" s="83">
        <f t="shared" si="50"/>
        <v>3.9697258641239576E-3</v>
      </c>
    </row>
    <row r="3119" spans="1:14" x14ac:dyDescent="0.25">
      <c r="A3119" s="79" t="s">
        <v>406</v>
      </c>
      <c r="B3119" s="133" t="s">
        <v>409</v>
      </c>
      <c r="C3119" s="137" t="s">
        <v>428</v>
      </c>
      <c r="D3119" s="81" t="str">
        <f>IFERROR(IF(C3119="No CAS","",INDEX('DEQ Pollutant List'!$C$7:$C$611,MATCH('5. Pollutant Emissions - MB'!C3119,'DEQ Pollutant List'!$B$7:$B$611,0))),"")</f>
        <v>Isopropylbenzene (cumene)</v>
      </c>
      <c r="E3119" s="115"/>
      <c r="F3119" s="138" t="s">
        <v>426</v>
      </c>
      <c r="G3119" s="139" t="s">
        <v>426</v>
      </c>
      <c r="H3119" s="104" t="s">
        <v>467</v>
      </c>
      <c r="I3119" s="102" t="s">
        <v>214</v>
      </c>
      <c r="J3119" s="105">
        <v>319.49598575426103</v>
      </c>
      <c r="K3119" s="83">
        <v>319.49598575426103</v>
      </c>
      <c r="L3119" s="102" t="s">
        <v>214</v>
      </c>
      <c r="M3119" s="105">
        <f t="shared" si="49"/>
        <v>0.87533146781989324</v>
      </c>
      <c r="N3119" s="83">
        <f t="shared" si="50"/>
        <v>0.87533146781989324</v>
      </c>
    </row>
    <row r="3120" spans="1:14" x14ac:dyDescent="0.25">
      <c r="A3120" s="79" t="s">
        <v>406</v>
      </c>
      <c r="B3120" s="133" t="s">
        <v>409</v>
      </c>
      <c r="C3120" s="137" t="s">
        <v>156</v>
      </c>
      <c r="D3120" s="81" t="str">
        <f>IFERROR(IF(C3120="No CAS","",INDEX('DEQ Pollutant List'!$C$7:$C$611,MATCH('5. Pollutant Emissions - MB'!C3120,'DEQ Pollutant List'!$B$7:$B$611,0))),"")</f>
        <v>Formaldehyde</v>
      </c>
      <c r="E3120" s="115"/>
      <c r="F3120" s="138" t="s">
        <v>426</v>
      </c>
      <c r="G3120" s="139" t="s">
        <v>426</v>
      </c>
      <c r="H3120" s="104" t="s">
        <v>467</v>
      </c>
      <c r="I3120" s="102" t="s">
        <v>214</v>
      </c>
      <c r="J3120" s="105">
        <v>38.567525201729836</v>
      </c>
      <c r="K3120" s="83">
        <v>38.567525201729836</v>
      </c>
      <c r="L3120" s="102" t="s">
        <v>214</v>
      </c>
      <c r="M3120" s="105">
        <f t="shared" si="49"/>
        <v>0.105664452607479</v>
      </c>
      <c r="N3120" s="83">
        <f t="shared" si="50"/>
        <v>0.105664452607479</v>
      </c>
    </row>
    <row r="3121" spans="1:14" x14ac:dyDescent="0.25">
      <c r="A3121" s="79" t="s">
        <v>406</v>
      </c>
      <c r="B3121" s="133" t="s">
        <v>409</v>
      </c>
      <c r="C3121" s="137" t="s">
        <v>429</v>
      </c>
      <c r="D3121" s="81" t="str">
        <f>IFERROR(IF(C3121="No CAS","",INDEX('DEQ Pollutant List'!$C$7:$C$611,MATCH('5. Pollutant Emissions - MB'!C3121,'DEQ Pollutant List'!$B$7:$B$611,0))),"")</f>
        <v>Ethylene glycol monobutyl ether</v>
      </c>
      <c r="E3121" s="115"/>
      <c r="F3121" s="138" t="s">
        <v>426</v>
      </c>
      <c r="G3121" s="139" t="s">
        <v>426</v>
      </c>
      <c r="H3121" s="104" t="s">
        <v>467</v>
      </c>
      <c r="I3121" s="102" t="s">
        <v>214</v>
      </c>
      <c r="J3121" s="105">
        <v>410.61623999999995</v>
      </c>
      <c r="K3121" s="83">
        <v>410.61623999999995</v>
      </c>
      <c r="L3121" s="102" t="s">
        <v>214</v>
      </c>
      <c r="M3121" s="105">
        <f t="shared" si="49"/>
        <v>1.1249759999999998</v>
      </c>
      <c r="N3121" s="83">
        <f t="shared" si="50"/>
        <v>1.1249759999999998</v>
      </c>
    </row>
    <row r="3122" spans="1:14" x14ac:dyDescent="0.25">
      <c r="A3122" s="79" t="s">
        <v>406</v>
      </c>
      <c r="B3122" s="133" t="s">
        <v>409</v>
      </c>
      <c r="C3122" s="137" t="s">
        <v>430</v>
      </c>
      <c r="D3122" s="81" t="str">
        <f>IFERROR(IF(C3122="No CAS","",INDEX('DEQ Pollutant List'!$C$7:$C$611,MATCH('5. Pollutant Emissions - MB'!C3122,'DEQ Pollutant List'!$B$7:$B$611,0))),"")</f>
        <v>n-Butyl alcohol</v>
      </c>
      <c r="E3122" s="115"/>
      <c r="F3122" s="138" t="s">
        <v>426</v>
      </c>
      <c r="G3122" s="139" t="s">
        <v>426</v>
      </c>
      <c r="H3122" s="104" t="s">
        <v>467</v>
      </c>
      <c r="I3122" s="102" t="s">
        <v>214</v>
      </c>
      <c r="J3122" s="105">
        <v>2217.6014652760114</v>
      </c>
      <c r="K3122" s="83">
        <v>2217.6014652760114</v>
      </c>
      <c r="L3122" s="102" t="s">
        <v>214</v>
      </c>
      <c r="M3122" s="105">
        <f t="shared" si="49"/>
        <v>6.0756204528109903</v>
      </c>
      <c r="N3122" s="83">
        <f t="shared" si="50"/>
        <v>6.0756204528109903</v>
      </c>
    </row>
    <row r="3123" spans="1:14" x14ac:dyDescent="0.25">
      <c r="A3123" s="79" t="s">
        <v>406</v>
      </c>
      <c r="B3123" s="133" t="s">
        <v>409</v>
      </c>
      <c r="C3123" s="137" t="s">
        <v>431</v>
      </c>
      <c r="D3123" s="81" t="str">
        <f>IFERROR(IF(C3123="No CAS","",INDEX('DEQ Pollutant List'!$C$7:$C$611,MATCH('5. Pollutant Emissions - MB'!C3123,'DEQ Pollutant List'!$B$7:$B$611,0))),"")</f>
        <v>1,2,4-Trimethylbenzene</v>
      </c>
      <c r="E3123" s="115"/>
      <c r="F3123" s="138" t="s">
        <v>426</v>
      </c>
      <c r="G3123" s="139" t="s">
        <v>426</v>
      </c>
      <c r="H3123" s="104" t="s">
        <v>467</v>
      </c>
      <c r="I3123" s="102" t="s">
        <v>214</v>
      </c>
      <c r="J3123" s="105">
        <v>330.8833172220809</v>
      </c>
      <c r="K3123" s="83">
        <v>330.8833172220809</v>
      </c>
      <c r="L3123" s="102" t="s">
        <v>214</v>
      </c>
      <c r="M3123" s="105">
        <f t="shared" si="49"/>
        <v>0.90652963622487914</v>
      </c>
      <c r="N3123" s="83">
        <f t="shared" si="50"/>
        <v>0.90652963622487914</v>
      </c>
    </row>
    <row r="3124" spans="1:14" x14ac:dyDescent="0.25">
      <c r="A3124" s="79" t="s">
        <v>406</v>
      </c>
      <c r="B3124" s="133" t="s">
        <v>409</v>
      </c>
      <c r="C3124" s="137" t="s">
        <v>432</v>
      </c>
      <c r="D3124" s="81" t="str">
        <f>IFERROR(IF(C3124="No CAS","",INDEX('DEQ Pollutant List'!$C$7:$C$611,MATCH('5. Pollutant Emissions - MB'!C3124,'DEQ Pollutant List'!$B$7:$B$611,0))),"")</f>
        <v>Propylene glycol monomethyl ether acetate</v>
      </c>
      <c r="E3124" s="115"/>
      <c r="F3124" s="138" t="s">
        <v>426</v>
      </c>
      <c r="G3124" s="139" t="s">
        <v>426</v>
      </c>
      <c r="H3124" s="104" t="s">
        <v>467</v>
      </c>
      <c r="I3124" s="102" t="s">
        <v>214</v>
      </c>
      <c r="J3124" s="105">
        <v>10640.838532322563</v>
      </c>
      <c r="K3124" s="83">
        <v>10640.838532322563</v>
      </c>
      <c r="L3124" s="102" t="s">
        <v>214</v>
      </c>
      <c r="M3124" s="105">
        <f t="shared" si="49"/>
        <v>29.152982280335788</v>
      </c>
      <c r="N3124" s="83">
        <f t="shared" si="50"/>
        <v>29.152982280335788</v>
      </c>
    </row>
    <row r="3125" spans="1:14" x14ac:dyDescent="0.25">
      <c r="A3125" s="79" t="s">
        <v>406</v>
      </c>
      <c r="B3125" s="133" t="s">
        <v>409</v>
      </c>
      <c r="C3125" s="137" t="s">
        <v>178</v>
      </c>
      <c r="D3125" s="81" t="str">
        <f>IFERROR(IF(C3125="No CAS","",INDEX('DEQ Pollutant List'!$C$7:$C$611,MATCH('5. Pollutant Emissions - MB'!C3125,'DEQ Pollutant List'!$B$7:$B$611,0))),"")</f>
        <v>Chromium VI, chromate and dichromate particulate</v>
      </c>
      <c r="E3125" s="115"/>
      <c r="F3125" s="138" t="s">
        <v>426</v>
      </c>
      <c r="G3125" s="139" t="s">
        <v>426</v>
      </c>
      <c r="H3125" s="104" t="s">
        <v>467</v>
      </c>
      <c r="I3125" s="102" t="s">
        <v>214</v>
      </c>
      <c r="J3125" s="105">
        <v>4.5499794994040554</v>
      </c>
      <c r="K3125" s="83">
        <v>4.5499794994040554</v>
      </c>
      <c r="L3125" s="102" t="s">
        <v>214</v>
      </c>
      <c r="M3125" s="105">
        <f t="shared" si="49"/>
        <v>1.2465697258641249E-2</v>
      </c>
      <c r="N3125" s="83">
        <f t="shared" si="50"/>
        <v>1.2465697258641249E-2</v>
      </c>
    </row>
    <row r="3126" spans="1:14" x14ac:dyDescent="0.25">
      <c r="A3126" s="79" t="s">
        <v>406</v>
      </c>
      <c r="B3126" s="133" t="s">
        <v>409</v>
      </c>
      <c r="C3126" s="137" t="s">
        <v>425</v>
      </c>
      <c r="D3126" s="81" t="str">
        <f>IFERROR(IF(C3126="No CAS","",INDEX('DEQ Pollutant List'!$C$7:$C$611,MATCH('5. Pollutant Emissions - MB'!C3126,'DEQ Pollutant List'!$B$7:$B$611,0))),"")</f>
        <v>2-Butanone (methyl ethyl ketone)</v>
      </c>
      <c r="E3126" s="115"/>
      <c r="F3126" s="138" t="s">
        <v>426</v>
      </c>
      <c r="G3126" s="139" t="s">
        <v>426</v>
      </c>
      <c r="H3126" s="104" t="s">
        <v>467</v>
      </c>
      <c r="I3126" s="102" t="s">
        <v>214</v>
      </c>
      <c r="J3126" s="105">
        <v>12127.588938642968</v>
      </c>
      <c r="K3126" s="83">
        <v>12127.588938642968</v>
      </c>
      <c r="L3126" s="102" t="s">
        <v>214</v>
      </c>
      <c r="M3126" s="105">
        <f t="shared" si="49"/>
        <v>33.226271064775254</v>
      </c>
      <c r="N3126" s="83">
        <f t="shared" si="50"/>
        <v>33.226271064775254</v>
      </c>
    </row>
    <row r="3127" spans="1:14" x14ac:dyDescent="0.25">
      <c r="A3127" s="79" t="s">
        <v>406</v>
      </c>
      <c r="B3127" s="133" t="s">
        <v>409</v>
      </c>
      <c r="C3127" s="137" t="s">
        <v>433</v>
      </c>
      <c r="D3127" s="81" t="str">
        <f>IFERROR(IF(C3127="No CAS","",INDEX('DEQ Pollutant List'!$C$7:$C$611,MATCH('5. Pollutant Emissions - MB'!C3127,'DEQ Pollutant List'!$B$7:$B$611,0))),"")</f>
        <v>t-Butyl acetate</v>
      </c>
      <c r="E3127" s="115"/>
      <c r="F3127" s="138" t="s">
        <v>426</v>
      </c>
      <c r="G3127" s="139" t="s">
        <v>426</v>
      </c>
      <c r="H3127" s="104" t="s">
        <v>467</v>
      </c>
      <c r="I3127" s="102" t="s">
        <v>214</v>
      </c>
      <c r="J3127" s="105">
        <v>3118.9104000000002</v>
      </c>
      <c r="K3127" s="83">
        <v>3118.9104000000002</v>
      </c>
      <c r="L3127" s="102" t="s">
        <v>214</v>
      </c>
      <c r="M3127" s="105">
        <f t="shared" si="49"/>
        <v>8.5449600000000014</v>
      </c>
      <c r="N3127" s="83">
        <f t="shared" si="50"/>
        <v>8.5449600000000014</v>
      </c>
    </row>
    <row r="3128" spans="1:14" x14ac:dyDescent="0.25">
      <c r="A3128" s="79" t="s">
        <v>406</v>
      </c>
      <c r="B3128" s="133" t="s">
        <v>409</v>
      </c>
      <c r="C3128" s="137" t="s">
        <v>185</v>
      </c>
      <c r="D3128" s="81" t="str">
        <f>IFERROR(IF(C3128="No CAS","",INDEX('DEQ Pollutant List'!$C$7:$C$611,MATCH('5. Pollutant Emissions - MB'!C3128,'DEQ Pollutant List'!$B$7:$B$611,0))),"")</f>
        <v>Mercury and compounds</v>
      </c>
      <c r="E3128" s="115"/>
      <c r="F3128" s="138" t="s">
        <v>426</v>
      </c>
      <c r="G3128" s="139" t="s">
        <v>426</v>
      </c>
      <c r="H3128" s="104" t="s">
        <v>467</v>
      </c>
      <c r="I3128" s="102" t="s">
        <v>214</v>
      </c>
      <c r="J3128" s="105">
        <v>1.0077362002383797E-4</v>
      </c>
      <c r="K3128" s="83">
        <v>1.0077362002383797E-4</v>
      </c>
      <c r="L3128" s="102" t="s">
        <v>214</v>
      </c>
      <c r="M3128" s="105">
        <f t="shared" si="49"/>
        <v>2.7609210965435059E-7</v>
      </c>
      <c r="N3128" s="83">
        <f t="shared" si="50"/>
        <v>2.7609210965435059E-7</v>
      </c>
    </row>
    <row r="3129" spans="1:14" x14ac:dyDescent="0.25">
      <c r="A3129" s="79" t="s">
        <v>406</v>
      </c>
      <c r="B3129" s="133" t="s">
        <v>409</v>
      </c>
      <c r="C3129" s="137" t="s">
        <v>183</v>
      </c>
      <c r="D3129" s="81" t="str">
        <f>IFERROR(IF(C3129="No CAS","",INDEX('DEQ Pollutant List'!$C$7:$C$611,MATCH('5. Pollutant Emissions - MB'!C3129,'DEQ Pollutant List'!$B$7:$B$611,0))),"")</f>
        <v>Lead and compounds</v>
      </c>
      <c r="E3129" s="115"/>
      <c r="F3129" s="138" t="s">
        <v>426</v>
      </c>
      <c r="G3129" s="139" t="s">
        <v>426</v>
      </c>
      <c r="H3129" s="104" t="s">
        <v>467</v>
      </c>
      <c r="I3129" s="102" t="s">
        <v>214</v>
      </c>
      <c r="J3129" s="105">
        <v>4.5913720478249842E-3</v>
      </c>
      <c r="K3129" s="83">
        <v>4.5913720478249842E-3</v>
      </c>
      <c r="L3129" s="102" t="s">
        <v>214</v>
      </c>
      <c r="M3129" s="105">
        <f t="shared" si="49"/>
        <v>1.2579101500890367E-5</v>
      </c>
      <c r="N3129" s="83">
        <f t="shared" si="50"/>
        <v>1.2579101500890367E-5</v>
      </c>
    </row>
    <row r="3130" spans="1:14" x14ac:dyDescent="0.25">
      <c r="A3130" s="79" t="s">
        <v>406</v>
      </c>
      <c r="B3130" s="133" t="s">
        <v>409</v>
      </c>
      <c r="C3130" s="137" t="s">
        <v>424</v>
      </c>
      <c r="D3130" s="81" t="str">
        <f>IFERROR(IF(C3130="No CAS","",INDEX('DEQ Pollutant List'!$C$7:$C$611,MATCH('5. Pollutant Emissions - MB'!C3130,'DEQ Pollutant List'!$B$7:$B$611,0))),"")</f>
        <v>Isopropyl alcohol</v>
      </c>
      <c r="E3130" s="115"/>
      <c r="F3130" s="138" t="s">
        <v>426</v>
      </c>
      <c r="G3130" s="139" t="s">
        <v>426</v>
      </c>
      <c r="H3130" s="104" t="s">
        <v>467</v>
      </c>
      <c r="I3130" s="102" t="s">
        <v>214</v>
      </c>
      <c r="J3130" s="105">
        <v>1440.8268414779498</v>
      </c>
      <c r="K3130" s="83">
        <v>1440.8268414779498</v>
      </c>
      <c r="L3130" s="102" t="s">
        <v>214</v>
      </c>
      <c r="M3130" s="105">
        <f t="shared" si="49"/>
        <v>3.9474707985697255</v>
      </c>
      <c r="N3130" s="83">
        <f t="shared" si="50"/>
        <v>3.9474707985697255</v>
      </c>
    </row>
    <row r="3131" spans="1:14" x14ac:dyDescent="0.25">
      <c r="A3131" s="79" t="s">
        <v>406</v>
      </c>
      <c r="B3131" s="133" t="s">
        <v>409</v>
      </c>
      <c r="C3131" s="137" t="s">
        <v>420</v>
      </c>
      <c r="D3131" s="81" t="str">
        <f>IFERROR(IF(C3131="No CAS","",INDEX('DEQ Pollutant List'!$C$7:$C$611,MATCH('5. Pollutant Emissions - MB'!C3131,'DEQ Pollutant List'!$B$7:$B$611,0))),"")</f>
        <v>Acetone</v>
      </c>
      <c r="E3131" s="115"/>
      <c r="F3131" s="138" t="s">
        <v>426</v>
      </c>
      <c r="G3131" s="139" t="s">
        <v>426</v>
      </c>
      <c r="H3131" s="104" t="s">
        <v>467</v>
      </c>
      <c r="I3131" s="102" t="s">
        <v>214</v>
      </c>
      <c r="J3131" s="105">
        <v>12321.05598066327</v>
      </c>
      <c r="K3131" s="83">
        <v>12321.05598066327</v>
      </c>
      <c r="L3131" s="102" t="s">
        <v>214</v>
      </c>
      <c r="M3131" s="105">
        <f t="shared" si="49"/>
        <v>33.756317755241838</v>
      </c>
      <c r="N3131" s="83">
        <f t="shared" si="50"/>
        <v>33.756317755241838</v>
      </c>
    </row>
    <row r="3132" spans="1:14" x14ac:dyDescent="0.25">
      <c r="A3132" s="79" t="s">
        <v>406</v>
      </c>
      <c r="B3132" s="133" t="s">
        <v>409</v>
      </c>
      <c r="C3132" s="137" t="s">
        <v>423</v>
      </c>
      <c r="D3132" s="81" t="str">
        <f>IFERROR(IF(C3132="No CAS","",INDEX('DEQ Pollutant List'!$C$7:$C$611,MATCH('5. Pollutant Emissions - MB'!C3132,'DEQ Pollutant List'!$B$7:$B$611,0))),"")</f>
        <v>Propylene glycol monomethyl ether</v>
      </c>
      <c r="E3132" s="115"/>
      <c r="F3132" s="138" t="s">
        <v>426</v>
      </c>
      <c r="G3132" s="139" t="s">
        <v>426</v>
      </c>
      <c r="H3132" s="104" t="s">
        <v>467</v>
      </c>
      <c r="I3132" s="102" t="s">
        <v>214</v>
      </c>
      <c r="J3132" s="105">
        <v>8016.9515327771151</v>
      </c>
      <c r="K3132" s="83">
        <v>8016.9515327771151</v>
      </c>
      <c r="L3132" s="102" t="s">
        <v>214</v>
      </c>
      <c r="M3132" s="105">
        <f t="shared" si="49"/>
        <v>21.964250774731823</v>
      </c>
      <c r="N3132" s="83">
        <f t="shared" si="50"/>
        <v>21.964250774731823</v>
      </c>
    </row>
    <row r="3133" spans="1:14" x14ac:dyDescent="0.25">
      <c r="A3133" s="79" t="s">
        <v>406</v>
      </c>
      <c r="B3133" s="133" t="s">
        <v>409</v>
      </c>
      <c r="C3133" s="137" t="s">
        <v>179</v>
      </c>
      <c r="D3133" s="81" t="str">
        <f>IFERROR(IF(C3133="No CAS","",INDEX('DEQ Pollutant List'!$C$7:$C$611,MATCH('5. Pollutant Emissions - MB'!C3133,'DEQ Pollutant List'!$B$7:$B$611,0))),"")</f>
        <v>Cobalt and compounds</v>
      </c>
      <c r="E3133" s="115"/>
      <c r="F3133" s="138" t="s">
        <v>426</v>
      </c>
      <c r="G3133" s="139" t="s">
        <v>426</v>
      </c>
      <c r="H3133" s="104" t="s">
        <v>467</v>
      </c>
      <c r="I3133" s="102" t="s">
        <v>214</v>
      </c>
      <c r="J3133" s="105">
        <v>6.4261438855780755</v>
      </c>
      <c r="K3133" s="83">
        <v>6.4261438855780755</v>
      </c>
      <c r="L3133" s="102" t="s">
        <v>214</v>
      </c>
      <c r="M3133" s="105">
        <f t="shared" si="49"/>
        <v>1.7605873659118015E-2</v>
      </c>
      <c r="N3133" s="83">
        <f t="shared" si="50"/>
        <v>1.7605873659118015E-2</v>
      </c>
    </row>
    <row r="3134" spans="1:14" x14ac:dyDescent="0.25">
      <c r="A3134" s="79" t="s">
        <v>406</v>
      </c>
      <c r="B3134" s="133" t="s">
        <v>409</v>
      </c>
      <c r="C3134" s="137" t="s">
        <v>434</v>
      </c>
      <c r="D3134" s="81" t="str">
        <f>IFERROR(IF(C3134="No CAS","",INDEX('DEQ Pollutant List'!$C$7:$C$611,MATCH('5. Pollutant Emissions - MB'!C3134,'DEQ Pollutant List'!$B$7:$B$611,0))),"")</f>
        <v>Sulfuric acid</v>
      </c>
      <c r="E3134" s="115"/>
      <c r="F3134" s="138" t="s">
        <v>426</v>
      </c>
      <c r="G3134" s="139" t="s">
        <v>426</v>
      </c>
      <c r="H3134" s="104" t="s">
        <v>467</v>
      </c>
      <c r="I3134" s="102" t="s">
        <v>214</v>
      </c>
      <c r="J3134" s="105">
        <v>102.17664000000001</v>
      </c>
      <c r="K3134" s="83">
        <v>102.17664000000001</v>
      </c>
      <c r="L3134" s="102" t="s">
        <v>214</v>
      </c>
      <c r="M3134" s="105">
        <f t="shared" si="49"/>
        <v>0.27993600000000002</v>
      </c>
      <c r="N3134" s="83">
        <f t="shared" si="50"/>
        <v>0.27993600000000002</v>
      </c>
    </row>
    <row r="3135" spans="1:14" x14ac:dyDescent="0.25">
      <c r="A3135" s="79" t="s">
        <v>406</v>
      </c>
      <c r="B3135" s="133" t="s">
        <v>409</v>
      </c>
      <c r="C3135" s="137" t="s">
        <v>435</v>
      </c>
      <c r="D3135" s="81" t="str">
        <f>IFERROR(IF(C3135="No CAS","",INDEX('DEQ Pollutant List'!$C$7:$C$611,MATCH('5. Pollutant Emissions - MB'!C3135,'DEQ Pollutant List'!$B$7:$B$611,0))),"")</f>
        <v>Hexachlorobenzene</v>
      </c>
      <c r="E3135" s="115"/>
      <c r="F3135" s="138" t="s">
        <v>426</v>
      </c>
      <c r="G3135" s="139" t="s">
        <v>426</v>
      </c>
      <c r="H3135" s="104" t="s">
        <v>467</v>
      </c>
      <c r="I3135" s="102" t="s">
        <v>214</v>
      </c>
      <c r="J3135" s="105">
        <v>1.1337032252681763E-2</v>
      </c>
      <c r="K3135" s="83">
        <v>1.1337032252681763E-2</v>
      </c>
      <c r="L3135" s="102" t="s">
        <v>214</v>
      </c>
      <c r="M3135" s="105">
        <f t="shared" si="49"/>
        <v>3.1060362336114418E-5</v>
      </c>
      <c r="N3135" s="83">
        <f t="shared" si="50"/>
        <v>3.1060362336114418E-5</v>
      </c>
    </row>
    <row r="3136" spans="1:14" x14ac:dyDescent="0.25">
      <c r="A3136" s="79" t="s">
        <v>406</v>
      </c>
      <c r="B3136" s="133" t="s">
        <v>409</v>
      </c>
      <c r="C3136" s="137" t="s">
        <v>180</v>
      </c>
      <c r="D3136" s="81" t="str">
        <f>IFERROR(IF(C3136="No CAS","",INDEX('DEQ Pollutant List'!$C$7:$C$611,MATCH('5. Pollutant Emissions - MB'!C3136,'DEQ Pollutant List'!$B$7:$B$611,0))),"")</f>
        <v>Copper and compounds</v>
      </c>
      <c r="E3136" s="115"/>
      <c r="F3136" s="138" t="s">
        <v>426</v>
      </c>
      <c r="G3136" s="139" t="s">
        <v>426</v>
      </c>
      <c r="H3136" s="104" t="s">
        <v>467</v>
      </c>
      <c r="I3136" s="102" t="s">
        <v>214</v>
      </c>
      <c r="J3136" s="105">
        <v>0.76591321573301618</v>
      </c>
      <c r="K3136" s="83">
        <v>0.76591321573301618</v>
      </c>
      <c r="L3136" s="102" t="s">
        <v>214</v>
      </c>
      <c r="M3136" s="105">
        <f t="shared" si="49"/>
        <v>2.0983923718712774E-3</v>
      </c>
      <c r="N3136" s="83">
        <f t="shared" si="50"/>
        <v>2.0983923718712774E-3</v>
      </c>
    </row>
    <row r="3137" spans="1:14" x14ac:dyDescent="0.25">
      <c r="A3137" s="79" t="s">
        <v>406</v>
      </c>
      <c r="B3137" s="133" t="s">
        <v>409</v>
      </c>
      <c r="C3137" s="137" t="s">
        <v>184</v>
      </c>
      <c r="D3137" s="81" t="str">
        <f>IFERROR(IF(C3137="No CAS","",INDEX('DEQ Pollutant List'!$C$7:$C$611,MATCH('5. Pollutant Emissions - MB'!C3137,'DEQ Pollutant List'!$B$7:$B$611,0))),"")</f>
        <v>Manganese and compounds</v>
      </c>
      <c r="E3137" s="115"/>
      <c r="F3137" s="138" t="s">
        <v>426</v>
      </c>
      <c r="G3137" s="139" t="s">
        <v>426</v>
      </c>
      <c r="H3137" s="104" t="s">
        <v>467</v>
      </c>
      <c r="I3137" s="102" t="s">
        <v>214</v>
      </c>
      <c r="J3137" s="105">
        <v>1.5304573492749949</v>
      </c>
      <c r="K3137" s="83">
        <v>1.5304573492749949</v>
      </c>
      <c r="L3137" s="102" t="s">
        <v>214</v>
      </c>
      <c r="M3137" s="105">
        <f t="shared" si="49"/>
        <v>4.1930338336301229E-3</v>
      </c>
      <c r="N3137" s="83">
        <f t="shared" si="50"/>
        <v>4.1930338336301229E-3</v>
      </c>
    </row>
    <row r="3138" spans="1:14" x14ac:dyDescent="0.25">
      <c r="A3138" s="79" t="s">
        <v>406</v>
      </c>
      <c r="B3138" s="133" t="s">
        <v>409</v>
      </c>
      <c r="C3138" s="137" t="s">
        <v>436</v>
      </c>
      <c r="D3138" s="81" t="str">
        <f>IFERROR(IF(C3138="No CAS","",INDEX('DEQ Pollutant List'!$C$7:$C$611,MATCH('5. Pollutant Emissions - MB'!C3138,'DEQ Pollutant List'!$B$7:$B$611,0))),"")</f>
        <v>1,2,3-Trimethylbenzene</v>
      </c>
      <c r="E3138" s="115"/>
      <c r="F3138" s="138" t="s">
        <v>426</v>
      </c>
      <c r="G3138" s="139" t="s">
        <v>426</v>
      </c>
      <c r="H3138" s="104" t="s">
        <v>467</v>
      </c>
      <c r="I3138" s="102" t="s">
        <v>214</v>
      </c>
      <c r="J3138" s="105">
        <v>641.59479012973793</v>
      </c>
      <c r="K3138" s="83">
        <v>641.59479012973793</v>
      </c>
      <c r="L3138" s="102" t="s">
        <v>214</v>
      </c>
      <c r="M3138" s="105">
        <f t="shared" si="49"/>
        <v>1.7577939455609259</v>
      </c>
      <c r="N3138" s="83">
        <f t="shared" si="50"/>
        <v>1.7577939455609259</v>
      </c>
    </row>
    <row r="3139" spans="1:14" x14ac:dyDescent="0.25">
      <c r="A3139" s="79" t="s">
        <v>406</v>
      </c>
      <c r="B3139" s="133" t="s">
        <v>409</v>
      </c>
      <c r="C3139" s="137" t="s">
        <v>437</v>
      </c>
      <c r="D3139" s="81" t="str">
        <f>IFERROR(IF(C3139="No CAS","",INDEX('DEQ Pollutant List'!$C$7:$C$611,MATCH('5. Pollutant Emissions - MB'!C3139,'DEQ Pollutant List'!$B$7:$B$611,0))),"")</f>
        <v>1,3,5-Trimethylbenzene</v>
      </c>
      <c r="E3139" s="115"/>
      <c r="F3139" s="138" t="s">
        <v>426</v>
      </c>
      <c r="G3139" s="139" t="s">
        <v>426</v>
      </c>
      <c r="H3139" s="104" t="s">
        <v>467</v>
      </c>
      <c r="I3139" s="102" t="s">
        <v>214</v>
      </c>
      <c r="J3139" s="105">
        <v>330.88</v>
      </c>
      <c r="K3139" s="105">
        <v>330.88</v>
      </c>
      <c r="L3139" s="102" t="s">
        <v>214</v>
      </c>
      <c r="M3139" s="105">
        <f t="shared" ref="M3139" si="51">J3139/365</f>
        <v>0.90652054794520542</v>
      </c>
      <c r="N3139" s="83">
        <f t="shared" ref="N3139" si="52">K3139/365</f>
        <v>0.90652054794520542</v>
      </c>
    </row>
    <row r="3140" spans="1:14" x14ac:dyDescent="0.25">
      <c r="A3140" s="79" t="s">
        <v>1644</v>
      </c>
      <c r="B3140" s="133" t="s">
        <v>1649</v>
      </c>
      <c r="C3140" s="137" t="s">
        <v>189</v>
      </c>
      <c r="D3140" s="81" t="str">
        <f>IFERROR(IF(C3140="No CAS","",INDEX('DEQ Pollutant List'!$C$7:$C$611,MATCH('5. Pollutant Emissions - MB'!C3140,'DEQ Pollutant List'!$B$7:$B$611,0))),"")</f>
        <v>Toluene</v>
      </c>
      <c r="E3140" s="115"/>
      <c r="F3140" s="138">
        <v>0</v>
      </c>
      <c r="G3140" s="139">
        <v>1E-3</v>
      </c>
      <c r="H3140" s="104"/>
      <c r="I3140" s="102" t="s">
        <v>214</v>
      </c>
      <c r="J3140" s="105">
        <v>49.565286204167769</v>
      </c>
      <c r="K3140" s="105">
        <v>49.565286204167769</v>
      </c>
      <c r="L3140" s="102" t="s">
        <v>214</v>
      </c>
      <c r="M3140" s="105">
        <v>0.13579530466895279</v>
      </c>
      <c r="N3140" s="248">
        <v>0.13579530466895279</v>
      </c>
    </row>
    <row r="3141" spans="1:14" x14ac:dyDescent="0.25">
      <c r="A3141" s="79" t="s">
        <v>1644</v>
      </c>
      <c r="B3141" s="133" t="s">
        <v>1649</v>
      </c>
      <c r="C3141" s="137" t="s">
        <v>428</v>
      </c>
      <c r="D3141" s="81" t="str">
        <f>IFERROR(IF(C3141="No CAS","",INDEX('DEQ Pollutant List'!$C$7:$C$611,MATCH('5. Pollutant Emissions - MB'!C3141,'DEQ Pollutant List'!$B$7:$B$611,0))),"")</f>
        <v>Isopropylbenzene (cumene)</v>
      </c>
      <c r="E3141" s="115"/>
      <c r="F3141" s="138">
        <v>0</v>
      </c>
      <c r="G3141" s="139">
        <v>1E-3</v>
      </c>
      <c r="H3141" s="104"/>
      <c r="I3141" s="102" t="s">
        <v>214</v>
      </c>
      <c r="J3141" s="105">
        <v>49.565286204167769</v>
      </c>
      <c r="K3141" s="105">
        <v>49.565286204167769</v>
      </c>
      <c r="L3141" s="102" t="s">
        <v>214</v>
      </c>
      <c r="M3141" s="105">
        <v>0.13579530466895279</v>
      </c>
      <c r="N3141" s="248">
        <v>0.13579530466895279</v>
      </c>
    </row>
    <row r="3142" spans="1:14" x14ac:dyDescent="0.25">
      <c r="A3142" s="79" t="s">
        <v>1644</v>
      </c>
      <c r="B3142" s="133" t="s">
        <v>1649</v>
      </c>
      <c r="C3142" s="137" t="s">
        <v>156</v>
      </c>
      <c r="D3142" s="81" t="str">
        <f>IFERROR(IF(C3142="No CAS","",INDEX('DEQ Pollutant List'!$C$7:$C$611,MATCH('5. Pollutant Emissions - MB'!C3142,'DEQ Pollutant List'!$B$7:$B$611,0))),"")</f>
        <v>Formaldehyde</v>
      </c>
      <c r="E3142" s="115"/>
      <c r="F3142" s="138">
        <v>0</v>
      </c>
      <c r="G3142" s="139">
        <v>1E-3</v>
      </c>
      <c r="H3142" s="104"/>
      <c r="I3142" s="102" t="s">
        <v>214</v>
      </c>
      <c r="J3142" s="105">
        <v>49.565286204167769</v>
      </c>
      <c r="K3142" s="105">
        <v>49.565286204167769</v>
      </c>
      <c r="L3142" s="102" t="s">
        <v>214</v>
      </c>
      <c r="M3142" s="105">
        <v>0.13579530466895279</v>
      </c>
      <c r="N3142" s="248">
        <v>0.13579530466895279</v>
      </c>
    </row>
    <row r="3143" spans="1:14" x14ac:dyDescent="0.25">
      <c r="A3143" s="79" t="s">
        <v>1644</v>
      </c>
      <c r="B3143" s="133" t="s">
        <v>1649</v>
      </c>
      <c r="C3143" s="137" t="s">
        <v>1608</v>
      </c>
      <c r="D3143" s="81" t="str">
        <f>IFERROR(IF(C3143="No CAS","",INDEX('DEQ Pollutant List'!$C$7:$C$611,MATCH('5. Pollutant Emissions - MB'!C3143,'DEQ Pollutant List'!$B$7:$B$611,0))),"")</f>
        <v>Vinyl acetate</v>
      </c>
      <c r="E3143" s="115">
        <f>IFERROR(IF(OR($C3143="",$C3143="No CAS"),INDEX('DEQ Pollutant List'!$A$7:$A$611,MATCH($D3143,'DEQ Pollutant List'!$C$7:$C$611,0)),INDEX('DEQ Pollutant List'!$A$7:$A$611,MATCH($C3143,'DEQ Pollutant List'!$B$7:$B$611,0))),"")</f>
        <v>622</v>
      </c>
      <c r="F3143" s="138">
        <v>0</v>
      </c>
      <c r="G3143" s="139">
        <v>1E-3</v>
      </c>
      <c r="H3143" s="104"/>
      <c r="I3143" s="102" t="s">
        <v>214</v>
      </c>
      <c r="J3143" s="105">
        <v>49.565286204167769</v>
      </c>
      <c r="K3143" s="105">
        <v>49.565286204167769</v>
      </c>
      <c r="L3143" s="102" t="s">
        <v>214</v>
      </c>
      <c r="M3143" s="105">
        <v>0.13579530466895279</v>
      </c>
      <c r="N3143" s="248">
        <v>0.13579530466895279</v>
      </c>
    </row>
    <row r="3144" spans="1:14" x14ac:dyDescent="0.25">
      <c r="A3144" s="79" t="s">
        <v>1644</v>
      </c>
      <c r="B3144" s="133" t="s">
        <v>1649</v>
      </c>
      <c r="C3144" s="137" t="s">
        <v>150</v>
      </c>
      <c r="D3144" s="81" t="str">
        <f>IFERROR(IF(C3144="No CAS","",INDEX('DEQ Pollutant List'!$C$7:$C$611,MATCH('5. Pollutant Emissions - MB'!C3144,'DEQ Pollutant List'!$B$7:$B$611,0))),"")</f>
        <v>Acetaldehyde</v>
      </c>
      <c r="E3144" s="115">
        <f>IFERROR(IF(OR($C3144="",$C3144="No CAS"),INDEX('DEQ Pollutant List'!$A$7:$A$611,MATCH($D3144,'DEQ Pollutant List'!$C$7:$C$611,0)),INDEX('DEQ Pollutant List'!$A$7:$A$611,MATCH($C3144,'DEQ Pollutant List'!$B$7:$B$611,0))),"")</f>
        <v>1</v>
      </c>
      <c r="F3144" s="138">
        <v>0</v>
      </c>
      <c r="G3144" s="139">
        <v>1E-3</v>
      </c>
      <c r="H3144" s="104"/>
      <c r="I3144" s="102" t="s">
        <v>214</v>
      </c>
      <c r="J3144" s="105">
        <v>49.565286204167769</v>
      </c>
      <c r="K3144" s="105">
        <v>49.565286204167769</v>
      </c>
      <c r="L3144" s="102" t="s">
        <v>214</v>
      </c>
      <c r="M3144" s="105">
        <v>0.13579530466895279</v>
      </c>
      <c r="N3144" s="248">
        <v>0.13579530466895279</v>
      </c>
    </row>
    <row r="3145" spans="1:14" x14ac:dyDescent="0.25">
      <c r="A3145" s="79" t="s">
        <v>1644</v>
      </c>
      <c r="B3145" s="133" t="s">
        <v>1649</v>
      </c>
      <c r="C3145" s="137" t="s">
        <v>1064</v>
      </c>
      <c r="D3145" s="81" t="str">
        <f>IFERROR(IF(C3145="No CAS","",INDEX('DEQ Pollutant List'!$C$7:$C$611,MATCH('5. Pollutant Emissions - MB'!C3145,'DEQ Pollutant List'!$B$7:$B$611,0))),"")</f>
        <v>Ethylene dichloride (EDC, 1,2-dichloroethane)</v>
      </c>
      <c r="E3145" s="115">
        <f>IFERROR(IF(OR($C3145="",$C3145="No CAS"),INDEX('DEQ Pollutant List'!$A$7:$A$611,MATCH($D3145,'DEQ Pollutant List'!$C$7:$C$611,0)),INDEX('DEQ Pollutant List'!$A$7:$A$611,MATCH($C3145,'DEQ Pollutant List'!$B$7:$B$611,0))),"")</f>
        <v>233</v>
      </c>
      <c r="F3145" s="138">
        <v>0</v>
      </c>
      <c r="G3145" s="139">
        <v>1E-3</v>
      </c>
      <c r="H3145" s="104"/>
      <c r="I3145" s="102" t="s">
        <v>214</v>
      </c>
      <c r="J3145" s="105">
        <v>49.565286204167769</v>
      </c>
      <c r="K3145" s="105">
        <v>49.565286204167769</v>
      </c>
      <c r="L3145" s="102" t="s">
        <v>214</v>
      </c>
      <c r="M3145" s="105">
        <v>0.13579530466895279</v>
      </c>
      <c r="N3145" s="248">
        <v>0.13579530466895279</v>
      </c>
    </row>
    <row r="3146" spans="1:14" x14ac:dyDescent="0.25">
      <c r="A3146" s="79" t="s">
        <v>1644</v>
      </c>
      <c r="B3146" s="133" t="s">
        <v>1649</v>
      </c>
      <c r="C3146" s="137" t="s">
        <v>564</v>
      </c>
      <c r="D3146" s="81" t="str">
        <f>IFERROR(IF(C3146="No CAS","",INDEX('DEQ Pollutant List'!$C$7:$C$611,MATCH('5. Pollutant Emissions - MB'!C3146,'DEQ Pollutant List'!$B$7:$B$611,0))),"")</f>
        <v>1,4-Dioxane</v>
      </c>
      <c r="E3146" s="115">
        <f>IFERROR(IF(OR($C3146="",$C3146="No CAS"),INDEX('DEQ Pollutant List'!$A$7:$A$611,MATCH($D3146,'DEQ Pollutant List'!$C$7:$C$611,0)),INDEX('DEQ Pollutant List'!$A$7:$A$611,MATCH($C3146,'DEQ Pollutant List'!$B$7:$B$611,0))),"")</f>
        <v>220</v>
      </c>
      <c r="F3146" s="138">
        <v>0</v>
      </c>
      <c r="G3146" s="139">
        <v>1E-3</v>
      </c>
      <c r="H3146" s="104"/>
      <c r="I3146" s="102" t="s">
        <v>214</v>
      </c>
      <c r="J3146" s="105">
        <v>49.565286204167769</v>
      </c>
      <c r="K3146" s="105">
        <v>49.565286204167769</v>
      </c>
      <c r="L3146" s="102" t="s">
        <v>214</v>
      </c>
      <c r="M3146" s="105">
        <v>0.13579530466895279</v>
      </c>
      <c r="N3146" s="248">
        <v>0.13579530466895279</v>
      </c>
    </row>
    <row r="3147" spans="1:14" x14ac:dyDescent="0.25">
      <c r="A3147" s="79" t="s">
        <v>1644</v>
      </c>
      <c r="B3147" s="133" t="s">
        <v>1649</v>
      </c>
      <c r="C3147" s="137" t="s">
        <v>1083</v>
      </c>
      <c r="D3147" s="81" t="str">
        <f>IFERROR(IF(C3147="No CAS","",INDEX('DEQ Pollutant List'!$C$7:$C$611,MATCH('5. Pollutant Emissions - MB'!C3147,'DEQ Pollutant List'!$B$7:$B$611,0))),"")</f>
        <v>Ethylene oxide</v>
      </c>
      <c r="E3147" s="115">
        <f>IFERROR(IF(OR($C3147="",$C3147="No CAS"),INDEX('DEQ Pollutant List'!$A$7:$A$611,MATCH($D3147,'DEQ Pollutant List'!$C$7:$C$611,0)),INDEX('DEQ Pollutant List'!$A$7:$A$611,MATCH($C3147,'DEQ Pollutant List'!$B$7:$B$611,0))),"")</f>
        <v>236</v>
      </c>
      <c r="F3147" s="138">
        <v>0</v>
      </c>
      <c r="G3147" s="139">
        <v>1E-3</v>
      </c>
      <c r="H3147" s="104"/>
      <c r="I3147" s="102" t="s">
        <v>214</v>
      </c>
      <c r="J3147" s="105">
        <v>49.565286204167769</v>
      </c>
      <c r="K3147" s="105">
        <v>49.565286204167769</v>
      </c>
      <c r="L3147" s="102" t="s">
        <v>214</v>
      </c>
      <c r="M3147" s="105">
        <v>0.13579530466895279</v>
      </c>
      <c r="N3147" s="248">
        <v>0.13579530466895279</v>
      </c>
    </row>
    <row r="3148" spans="1:14" x14ac:dyDescent="0.25">
      <c r="A3148" s="79" t="s">
        <v>1644</v>
      </c>
      <c r="B3148" s="133" t="s">
        <v>1649</v>
      </c>
      <c r="C3148" s="137" t="s">
        <v>175</v>
      </c>
      <c r="D3148" s="81" t="str">
        <f>IFERROR(IF(C3148="No CAS","",INDEX('DEQ Pollutant List'!$C$7:$C$611,MATCH('5. Pollutant Emissions - MB'!C3148,'DEQ Pollutant List'!$B$7:$B$611,0))),"")</f>
        <v>Benzene</v>
      </c>
      <c r="E3148" s="115">
        <f>IFERROR(IF(OR($C3148="",$C3148="No CAS"),INDEX('DEQ Pollutant List'!$A$7:$A$611,MATCH($D3148,'DEQ Pollutant List'!$C$7:$C$611,0)),INDEX('DEQ Pollutant List'!$A$7:$A$611,MATCH($C3148,'DEQ Pollutant List'!$B$7:$B$611,0))),"")</f>
        <v>46</v>
      </c>
      <c r="F3148" s="138">
        <v>0</v>
      </c>
      <c r="G3148" s="139">
        <v>1E-3</v>
      </c>
      <c r="H3148" s="104"/>
      <c r="I3148" s="102" t="s">
        <v>214</v>
      </c>
      <c r="J3148" s="105">
        <v>49.565286204167769</v>
      </c>
      <c r="K3148" s="105">
        <v>49.565286204167769</v>
      </c>
      <c r="L3148" s="102" t="s">
        <v>214</v>
      </c>
      <c r="M3148" s="105">
        <v>0.13579530466895279</v>
      </c>
      <c r="N3148" s="248">
        <v>0.13579530466895279</v>
      </c>
    </row>
    <row r="3149" spans="1:14" x14ac:dyDescent="0.25">
      <c r="A3149" s="79"/>
      <c r="B3149" s="133"/>
      <c r="C3149" s="137"/>
      <c r="D3149" s="81" t="str">
        <f>IFERROR(IF(C3149="No CAS","",INDEX('DEQ Pollutant List'!$C$7:$C$611,MATCH('5. Pollutant Emissions - MB'!C3149,'DEQ Pollutant List'!$B$7:$B$611,0))),"")</f>
        <v/>
      </c>
      <c r="E3149" s="115" t="str">
        <f>IFERROR(IF(OR($C3149="",$C3149="No CAS"),INDEX('DEQ Pollutant List'!$A$7:$A$611,MATCH($D3149,'DEQ Pollutant List'!$C$7:$C$611,0)),INDEX('DEQ Pollutant List'!$A$7:$A$611,MATCH($C3149,'DEQ Pollutant List'!$B$7:$B$611,0))),"")</f>
        <v/>
      </c>
      <c r="F3149" s="138"/>
      <c r="G3149" s="139"/>
      <c r="H3149" s="104"/>
      <c r="I3149" s="102"/>
      <c r="J3149" s="105"/>
      <c r="K3149" s="83"/>
      <c r="L3149" s="102"/>
      <c r="M3149" s="105"/>
      <c r="N3149" s="83"/>
    </row>
    <row r="3150" spans="1:14" x14ac:dyDescent="0.25">
      <c r="A3150" s="79"/>
      <c r="B3150" s="133"/>
      <c r="C3150" s="137"/>
      <c r="D3150" s="81" t="str">
        <f>IFERROR(IF(C3150="No CAS","",INDEX('DEQ Pollutant List'!$C$7:$C$611,MATCH('5. Pollutant Emissions - MB'!C3150,'DEQ Pollutant List'!$B$7:$B$611,0))),"")</f>
        <v/>
      </c>
      <c r="E3150" s="115" t="str">
        <f>IFERROR(IF(OR($C3150="",$C3150="No CAS"),INDEX('DEQ Pollutant List'!$A$7:$A$611,MATCH($D3150,'DEQ Pollutant List'!$C$7:$C$611,0)),INDEX('DEQ Pollutant List'!$A$7:$A$611,MATCH($C3150,'DEQ Pollutant List'!$B$7:$B$611,0))),"")</f>
        <v/>
      </c>
      <c r="F3150" s="138"/>
      <c r="G3150" s="139"/>
      <c r="H3150" s="104"/>
      <c r="I3150" s="102"/>
      <c r="J3150" s="105"/>
      <c r="K3150" s="83"/>
      <c r="L3150" s="102"/>
      <c r="M3150" s="105"/>
      <c r="N3150" s="83"/>
    </row>
    <row r="3151" spans="1:14" x14ac:dyDescent="0.25">
      <c r="A3151" s="79"/>
      <c r="B3151" s="133"/>
      <c r="C3151" s="137"/>
      <c r="D3151" s="81"/>
      <c r="E3151" s="115"/>
      <c r="F3151" s="138"/>
      <c r="G3151" s="139"/>
      <c r="H3151" s="104"/>
      <c r="I3151" s="102"/>
      <c r="J3151" s="105"/>
      <c r="K3151" s="83"/>
      <c r="L3151" s="102"/>
      <c r="M3151" s="105"/>
      <c r="N3151" s="83"/>
    </row>
    <row r="3152" spans="1:14" x14ac:dyDescent="0.25">
      <c r="A3152" s="79"/>
      <c r="B3152" s="133"/>
      <c r="C3152" s="137"/>
      <c r="D3152" s="81" t="str">
        <f>IFERROR(IF(C3152="No CAS","",INDEX('DEQ Pollutant List'!$C$7:$C$611,MATCH('5. Pollutant Emissions - MB'!C3152,'DEQ Pollutant List'!$B$7:$B$611,0))),"")</f>
        <v/>
      </c>
      <c r="E3152" s="115" t="str">
        <f>IFERROR(IF(OR($C3152="",$C3152="No CAS"),INDEX('DEQ Pollutant List'!$A$7:$A$611,MATCH($D3152,'DEQ Pollutant List'!$C$7:$C$611,0)),INDEX('DEQ Pollutant List'!$A$7:$A$611,MATCH($C3152,'DEQ Pollutant List'!$B$7:$B$611,0))),"")</f>
        <v/>
      </c>
      <c r="F3152" s="138"/>
      <c r="G3152" s="139"/>
      <c r="H3152" s="104"/>
      <c r="I3152" s="102"/>
      <c r="J3152" s="105"/>
      <c r="K3152" s="83"/>
      <c r="L3152" s="102"/>
      <c r="M3152" s="105"/>
      <c r="N3152" s="83"/>
    </row>
    <row r="3153" spans="1:14" x14ac:dyDescent="0.25">
      <c r="A3153" s="79"/>
      <c r="B3153" s="133"/>
      <c r="C3153" s="137"/>
      <c r="D3153" s="81" t="str">
        <f>IFERROR(IF(C3153="No CAS","",INDEX('DEQ Pollutant List'!$C$7:$C$611,MATCH('5. Pollutant Emissions - MB'!C3153,'DEQ Pollutant List'!$B$7:$B$611,0))),"")</f>
        <v/>
      </c>
      <c r="E3153" s="115" t="str">
        <f>IFERROR(IF(OR($C3153="",$C3153="No CAS"),INDEX('DEQ Pollutant List'!$A$7:$A$611,MATCH($D3153,'DEQ Pollutant List'!$C$7:$C$611,0)),INDEX('DEQ Pollutant List'!$A$7:$A$611,MATCH($C3153,'DEQ Pollutant List'!$B$7:$B$611,0))),"")</f>
        <v/>
      </c>
      <c r="F3153" s="138"/>
      <c r="G3153" s="139"/>
      <c r="H3153" s="104"/>
      <c r="I3153" s="102"/>
      <c r="J3153" s="105"/>
      <c r="K3153" s="83"/>
      <c r="L3153" s="102"/>
      <c r="M3153" s="105"/>
      <c r="N3153" s="83"/>
    </row>
    <row r="3154" spans="1:14" x14ac:dyDescent="0.25">
      <c r="A3154" s="79"/>
      <c r="B3154" s="133"/>
      <c r="C3154" s="137"/>
      <c r="D3154" s="81" t="str">
        <f>IFERROR(IF(C3154="No CAS","",INDEX('DEQ Pollutant List'!$C$7:$C$611,MATCH('5. Pollutant Emissions - MB'!C3154,'DEQ Pollutant List'!$B$7:$B$611,0))),"")</f>
        <v/>
      </c>
      <c r="E3154" s="115" t="str">
        <f>IFERROR(IF(OR($C3154="",$C3154="No CAS"),INDEX('DEQ Pollutant List'!$A$7:$A$611,MATCH($D3154,'DEQ Pollutant List'!$C$7:$C$611,0)),INDEX('DEQ Pollutant List'!$A$7:$A$611,MATCH($C3154,'DEQ Pollutant List'!$B$7:$B$611,0))),"")</f>
        <v/>
      </c>
      <c r="F3154" s="138"/>
      <c r="G3154" s="139"/>
      <c r="H3154" s="104"/>
      <c r="I3154" s="102"/>
      <c r="J3154" s="105"/>
      <c r="K3154" s="83"/>
      <c r="L3154" s="102"/>
      <c r="M3154" s="105"/>
      <c r="N3154" s="83"/>
    </row>
    <row r="3155" spans="1:14" x14ac:dyDescent="0.25">
      <c r="A3155" s="79"/>
      <c r="B3155" s="133"/>
      <c r="C3155" s="137"/>
      <c r="D3155" s="81"/>
      <c r="E3155" s="115"/>
      <c r="F3155" s="138"/>
      <c r="G3155" s="139"/>
      <c r="H3155" s="104"/>
      <c r="I3155" s="102"/>
      <c r="J3155" s="105"/>
      <c r="K3155" s="83"/>
      <c r="L3155" s="102"/>
      <c r="M3155" s="105"/>
      <c r="N3155" s="83"/>
    </row>
    <row r="3156" spans="1:14" x14ac:dyDescent="0.25">
      <c r="A3156" s="79"/>
      <c r="B3156" s="133"/>
      <c r="C3156" s="137"/>
      <c r="D3156" s="81" t="str">
        <f>IFERROR(IF(C3156="No CAS","",INDEX('DEQ Pollutant List'!$C$7:$C$611,MATCH('5. Pollutant Emissions - MB'!C3156,'DEQ Pollutant List'!$B$7:$B$611,0))),"")</f>
        <v/>
      </c>
      <c r="E3156" s="115" t="str">
        <f>IFERROR(IF(OR($C3156="",$C3156="No CAS"),INDEX('DEQ Pollutant List'!$A$7:$A$611,MATCH($D3156,'DEQ Pollutant List'!$C$7:$C$611,0)),INDEX('DEQ Pollutant List'!$A$7:$A$611,MATCH($C3156,'DEQ Pollutant List'!$B$7:$B$611,0))),"")</f>
        <v/>
      </c>
      <c r="F3156" s="138"/>
      <c r="G3156" s="139"/>
      <c r="H3156" s="104"/>
      <c r="I3156" s="102"/>
      <c r="J3156" s="105"/>
      <c r="K3156" s="83"/>
      <c r="L3156" s="102"/>
      <c r="M3156" s="105"/>
      <c r="N3156" s="83"/>
    </row>
    <row r="3157" spans="1:14" x14ac:dyDescent="0.25">
      <c r="A3157" s="79"/>
      <c r="B3157" s="133"/>
      <c r="C3157" s="137"/>
      <c r="D3157" s="81" t="str">
        <f>IFERROR(IF(C3157="No CAS","",INDEX('DEQ Pollutant List'!$C$7:$C$611,MATCH('5. Pollutant Emissions - MB'!C3157,'DEQ Pollutant List'!$B$7:$B$611,0))),"")</f>
        <v/>
      </c>
      <c r="E3157" s="115" t="str">
        <f>IFERROR(IF(OR($C3157="",$C3157="No CAS"),INDEX('DEQ Pollutant List'!$A$7:$A$611,MATCH($D3157,'DEQ Pollutant List'!$C$7:$C$611,0)),INDEX('DEQ Pollutant List'!$A$7:$A$611,MATCH($C3157,'DEQ Pollutant List'!$B$7:$B$611,0))),"")</f>
        <v/>
      </c>
      <c r="F3157" s="138"/>
      <c r="G3157" s="139"/>
      <c r="H3157" s="104"/>
      <c r="I3157" s="102"/>
      <c r="J3157" s="105"/>
      <c r="K3157" s="83"/>
      <c r="L3157" s="102"/>
      <c r="M3157" s="105"/>
      <c r="N3157" s="83"/>
    </row>
    <row r="3158" spans="1:14" x14ac:dyDescent="0.25">
      <c r="A3158" s="79"/>
      <c r="B3158" s="133"/>
      <c r="C3158" s="137"/>
      <c r="D3158" s="81" t="str">
        <f>IFERROR(IF(C3158="No CAS","",INDEX('DEQ Pollutant List'!$C$7:$C$611,MATCH('5. Pollutant Emissions - MB'!C3158,'DEQ Pollutant List'!$B$7:$B$611,0))),"")</f>
        <v/>
      </c>
      <c r="E3158" s="115" t="str">
        <f>IFERROR(IF(OR($C3158="",$C3158="No CAS"),INDEX('DEQ Pollutant List'!$A$7:$A$611,MATCH($D3158,'DEQ Pollutant List'!$C$7:$C$611,0)),INDEX('DEQ Pollutant List'!$A$7:$A$611,MATCH($C3158,'DEQ Pollutant List'!$B$7:$B$611,0))),"")</f>
        <v/>
      </c>
      <c r="F3158" s="138"/>
      <c r="G3158" s="139"/>
      <c r="H3158" s="104"/>
      <c r="I3158" s="102"/>
      <c r="J3158" s="105"/>
      <c r="K3158" s="83"/>
      <c r="L3158" s="102"/>
      <c r="M3158" s="105"/>
      <c r="N3158" s="83"/>
    </row>
    <row r="3159" spans="1:14" x14ac:dyDescent="0.25">
      <c r="A3159" s="79"/>
      <c r="B3159" s="133"/>
      <c r="C3159" s="137"/>
      <c r="D3159" s="81" t="str">
        <f>IFERROR(IF(C3159="No CAS","",INDEX('DEQ Pollutant List'!$C$7:$C$611,MATCH('5. Pollutant Emissions - MB'!C3159,'DEQ Pollutant List'!$B$7:$B$611,0))),"")</f>
        <v/>
      </c>
      <c r="E3159" s="115" t="str">
        <f>IFERROR(IF(OR($C3159="",$C3159="No CAS"),INDEX('DEQ Pollutant List'!$A$7:$A$611,MATCH($D3159,'DEQ Pollutant List'!$C$7:$C$611,0)),INDEX('DEQ Pollutant List'!$A$7:$A$611,MATCH($C3159,'DEQ Pollutant List'!$B$7:$B$611,0))),"")</f>
        <v/>
      </c>
      <c r="F3159" s="138"/>
      <c r="G3159" s="139"/>
      <c r="H3159" s="104"/>
      <c r="I3159" s="102"/>
      <c r="J3159" s="105"/>
      <c r="K3159" s="83"/>
      <c r="L3159" s="102"/>
      <c r="M3159" s="105"/>
      <c r="N3159" s="83"/>
    </row>
    <row r="3160" spans="1:14" x14ac:dyDescent="0.25">
      <c r="A3160" s="79"/>
      <c r="B3160" s="133"/>
      <c r="C3160" s="137"/>
      <c r="D3160" s="81"/>
      <c r="E3160" s="115"/>
      <c r="F3160" s="138"/>
      <c r="G3160" s="139"/>
      <c r="H3160" s="104"/>
      <c r="I3160" s="102"/>
      <c r="J3160" s="105"/>
      <c r="K3160" s="83"/>
      <c r="L3160" s="102"/>
      <c r="M3160" s="105"/>
      <c r="N3160" s="83"/>
    </row>
    <row r="3161" spans="1:14" x14ac:dyDescent="0.25">
      <c r="A3161" s="79"/>
      <c r="B3161" s="133"/>
      <c r="C3161" s="137"/>
      <c r="D3161" s="81" t="str">
        <f>IFERROR(IF(C3161="No CAS","",INDEX('DEQ Pollutant List'!$C$7:$C$611,MATCH('5. Pollutant Emissions - MB'!C3161,'DEQ Pollutant List'!$B$7:$B$611,0))),"")</f>
        <v/>
      </c>
      <c r="E3161" s="115" t="str">
        <f>IFERROR(IF(OR($C3161="",$C3161="No CAS"),INDEX('DEQ Pollutant List'!$A$7:$A$611,MATCH($D3161,'DEQ Pollutant List'!$C$7:$C$611,0)),INDEX('DEQ Pollutant List'!$A$7:$A$611,MATCH($C3161,'DEQ Pollutant List'!$B$7:$B$611,0))),"")</f>
        <v/>
      </c>
      <c r="F3161" s="138"/>
      <c r="G3161" s="139"/>
      <c r="H3161" s="104"/>
      <c r="I3161" s="102"/>
      <c r="J3161" s="105"/>
      <c r="K3161" s="83"/>
      <c r="L3161" s="102"/>
      <c r="M3161" s="105"/>
      <c r="N3161" s="83"/>
    </row>
    <row r="3162" spans="1:14" x14ac:dyDescent="0.25">
      <c r="A3162" s="79"/>
      <c r="B3162" s="133"/>
      <c r="C3162" s="137"/>
      <c r="D3162" s="81" t="str">
        <f>IFERROR(IF(C3162="No CAS","",INDEX('DEQ Pollutant List'!$C$7:$C$611,MATCH('5. Pollutant Emissions - MB'!C3162,'DEQ Pollutant List'!$B$7:$B$611,0))),"")</f>
        <v/>
      </c>
      <c r="E3162" s="115" t="str">
        <f>IFERROR(IF(OR($C3162="",$C3162="No CAS"),INDEX('DEQ Pollutant List'!$A$7:$A$611,MATCH($D3162,'DEQ Pollutant List'!$C$7:$C$611,0)),INDEX('DEQ Pollutant List'!$A$7:$A$611,MATCH($C3162,'DEQ Pollutant List'!$B$7:$B$611,0))),"")</f>
        <v/>
      </c>
      <c r="F3162" s="138"/>
      <c r="G3162" s="139"/>
      <c r="H3162" s="104"/>
      <c r="I3162" s="102"/>
      <c r="J3162" s="105"/>
      <c r="K3162" s="83"/>
      <c r="L3162" s="102"/>
      <c r="M3162" s="105"/>
      <c r="N3162" s="83"/>
    </row>
    <row r="3163" spans="1:14" x14ac:dyDescent="0.25">
      <c r="A3163" s="79"/>
      <c r="B3163" s="133"/>
      <c r="C3163" s="137"/>
      <c r="D3163" s="81" t="str">
        <f>IFERROR(IF(C3163="No CAS","",INDEX('DEQ Pollutant List'!$C$7:$C$611,MATCH('5. Pollutant Emissions - MB'!C3163,'DEQ Pollutant List'!$B$7:$B$611,0))),"")</f>
        <v/>
      </c>
      <c r="E3163" s="115" t="str">
        <f>IFERROR(IF(OR($C3163="",$C3163="No CAS"),INDEX('DEQ Pollutant List'!$A$7:$A$611,MATCH($D3163,'DEQ Pollutant List'!$C$7:$C$611,0)),INDEX('DEQ Pollutant List'!$A$7:$A$611,MATCH($C3163,'DEQ Pollutant List'!$B$7:$B$611,0))),"")</f>
        <v/>
      </c>
      <c r="F3163" s="138"/>
      <c r="G3163" s="139"/>
      <c r="H3163" s="104"/>
      <c r="I3163" s="102"/>
      <c r="J3163" s="105"/>
      <c r="K3163" s="83"/>
      <c r="L3163" s="102"/>
      <c r="M3163" s="105"/>
      <c r="N3163" s="83"/>
    </row>
    <row r="3164" spans="1:14" x14ac:dyDescent="0.25">
      <c r="A3164" s="79"/>
      <c r="B3164" s="133"/>
      <c r="C3164" s="137"/>
      <c r="D3164" s="81" t="str">
        <f>IFERROR(IF(C3164="No CAS","",INDEX('DEQ Pollutant List'!$C$7:$C$611,MATCH('5. Pollutant Emissions - MB'!C3164,'DEQ Pollutant List'!$B$7:$B$611,0))),"")</f>
        <v/>
      </c>
      <c r="E3164" s="115" t="str">
        <f>IFERROR(IF(OR($C3164="",$C3164="No CAS"),INDEX('DEQ Pollutant List'!$A$7:$A$611,MATCH($D3164,'DEQ Pollutant List'!$C$7:$C$611,0)),INDEX('DEQ Pollutant List'!$A$7:$A$611,MATCH($C3164,'DEQ Pollutant List'!$B$7:$B$611,0))),"")</f>
        <v/>
      </c>
      <c r="F3164" s="138"/>
      <c r="G3164" s="139"/>
      <c r="H3164" s="104"/>
      <c r="I3164" s="102"/>
      <c r="J3164" s="105"/>
      <c r="K3164" s="83"/>
      <c r="L3164" s="102"/>
      <c r="M3164" s="105"/>
      <c r="N3164" s="83"/>
    </row>
    <row r="3165" spans="1:14" x14ac:dyDescent="0.25">
      <c r="A3165" s="79"/>
      <c r="B3165" s="133"/>
      <c r="C3165" s="137"/>
      <c r="D3165" s="81"/>
      <c r="E3165" s="115"/>
      <c r="F3165" s="138"/>
      <c r="G3165" s="139"/>
      <c r="H3165" s="104"/>
      <c r="I3165" s="102"/>
      <c r="J3165" s="105"/>
      <c r="K3165" s="83"/>
      <c r="L3165" s="102"/>
      <c r="M3165" s="105"/>
      <c r="N3165" s="83"/>
    </row>
    <row r="3166" spans="1:14" x14ac:dyDescent="0.25">
      <c r="A3166" s="79"/>
      <c r="B3166" s="133"/>
      <c r="C3166" s="137"/>
      <c r="D3166" s="81" t="str">
        <f>IFERROR(IF(C3166="No CAS","",INDEX('DEQ Pollutant List'!$C$7:$C$611,MATCH('5. Pollutant Emissions - MB'!C3166,'DEQ Pollutant List'!$B$7:$B$611,0))),"")</f>
        <v/>
      </c>
      <c r="E3166" s="115" t="str">
        <f>IFERROR(IF(OR($C3166="",$C3166="No CAS"),INDEX('DEQ Pollutant List'!$A$7:$A$611,MATCH($D3166,'DEQ Pollutant List'!$C$7:$C$611,0)),INDEX('DEQ Pollutant List'!$A$7:$A$611,MATCH($C3166,'DEQ Pollutant List'!$B$7:$B$611,0))),"")</f>
        <v/>
      </c>
      <c r="F3166" s="138"/>
      <c r="G3166" s="139"/>
      <c r="H3166" s="104"/>
      <c r="I3166" s="102"/>
      <c r="J3166" s="105"/>
      <c r="K3166" s="83"/>
      <c r="L3166" s="102"/>
      <c r="M3166" s="105"/>
      <c r="N3166" s="83"/>
    </row>
    <row r="3167" spans="1:14" x14ac:dyDescent="0.25">
      <c r="A3167" s="79"/>
      <c r="B3167" s="133"/>
      <c r="C3167" s="137"/>
      <c r="D3167" s="81" t="str">
        <f>IFERROR(IF(C3167="No CAS","",INDEX('DEQ Pollutant List'!$C$7:$C$611,MATCH('5. Pollutant Emissions - MB'!C3167,'DEQ Pollutant List'!$B$7:$B$611,0))),"")</f>
        <v/>
      </c>
      <c r="E3167" s="115" t="str">
        <f>IFERROR(IF(OR($C3167="",$C3167="No CAS"),INDEX('DEQ Pollutant List'!$A$7:$A$611,MATCH($D3167,'DEQ Pollutant List'!$C$7:$C$611,0)),INDEX('DEQ Pollutant List'!$A$7:$A$611,MATCH($C3167,'DEQ Pollutant List'!$B$7:$B$611,0))),"")</f>
        <v/>
      </c>
      <c r="F3167" s="138"/>
      <c r="G3167" s="139"/>
      <c r="H3167" s="104"/>
      <c r="I3167" s="102"/>
      <c r="J3167" s="105"/>
      <c r="K3167" s="83"/>
      <c r="L3167" s="102"/>
      <c r="M3167" s="105"/>
      <c r="N3167" s="83"/>
    </row>
    <row r="3168" spans="1:14" x14ac:dyDescent="0.25">
      <c r="A3168" s="79"/>
      <c r="B3168" s="133"/>
      <c r="C3168" s="137"/>
      <c r="D3168" s="81" t="str">
        <f>IFERROR(IF(C3168="No CAS","",INDEX('DEQ Pollutant List'!$C$7:$C$611,MATCH('5. Pollutant Emissions - MB'!C3168,'DEQ Pollutant List'!$B$7:$B$611,0))),"")</f>
        <v/>
      </c>
      <c r="E3168" s="115" t="str">
        <f>IFERROR(IF(OR($C3168="",$C3168="No CAS"),INDEX('DEQ Pollutant List'!$A$7:$A$611,MATCH($D3168,'DEQ Pollutant List'!$C$7:$C$611,0)),INDEX('DEQ Pollutant List'!$A$7:$A$611,MATCH($C3168,'DEQ Pollutant List'!$B$7:$B$611,0))),"")</f>
        <v/>
      </c>
      <c r="F3168" s="138"/>
      <c r="G3168" s="139"/>
      <c r="H3168" s="104"/>
      <c r="I3168" s="102"/>
      <c r="J3168" s="105"/>
      <c r="K3168" s="83"/>
      <c r="L3168" s="102"/>
      <c r="M3168" s="105"/>
      <c r="N3168" s="83"/>
    </row>
    <row r="3169" spans="1:14" x14ac:dyDescent="0.25">
      <c r="A3169" s="79"/>
      <c r="B3169" s="133"/>
      <c r="C3169" s="137"/>
      <c r="D3169" s="81" t="str">
        <f>IFERROR(IF(C3169="No CAS","",INDEX('DEQ Pollutant List'!$C$7:$C$611,MATCH('5. Pollutant Emissions - MB'!C3169,'DEQ Pollutant List'!$B$7:$B$611,0))),"")</f>
        <v/>
      </c>
      <c r="E3169" s="115" t="str">
        <f>IFERROR(IF(OR($C3169="",$C3169="No CAS"),INDEX('DEQ Pollutant List'!$A$7:$A$611,MATCH($D3169,'DEQ Pollutant List'!$C$7:$C$611,0)),INDEX('DEQ Pollutant List'!$A$7:$A$611,MATCH($C3169,'DEQ Pollutant List'!$B$7:$B$611,0))),"")</f>
        <v/>
      </c>
      <c r="F3169" s="138"/>
      <c r="G3169" s="139"/>
      <c r="H3169" s="104"/>
      <c r="I3169" s="102"/>
      <c r="J3169" s="105"/>
      <c r="K3169" s="83"/>
      <c r="L3169" s="102"/>
      <c r="M3169" s="105"/>
      <c r="N3169" s="83"/>
    </row>
    <row r="3170" spans="1:14" x14ac:dyDescent="0.25">
      <c r="A3170" s="79"/>
      <c r="B3170" s="133"/>
      <c r="C3170" s="137"/>
      <c r="D3170" s="81"/>
      <c r="E3170" s="115"/>
      <c r="F3170" s="138"/>
      <c r="G3170" s="139"/>
      <c r="H3170" s="104"/>
      <c r="I3170" s="102"/>
      <c r="J3170" s="105"/>
      <c r="K3170" s="83"/>
      <c r="L3170" s="102"/>
      <c r="M3170" s="105"/>
      <c r="N3170" s="83"/>
    </row>
    <row r="3171" spans="1:14" x14ac:dyDescent="0.25">
      <c r="A3171" s="79"/>
      <c r="B3171" s="133"/>
      <c r="C3171" s="137"/>
      <c r="D3171" s="81" t="str">
        <f>IFERROR(IF(C3171="No CAS","",INDEX('DEQ Pollutant List'!$C$7:$C$611,MATCH('5. Pollutant Emissions - MB'!C3171,'DEQ Pollutant List'!$B$7:$B$611,0))),"")</f>
        <v/>
      </c>
      <c r="E3171" s="115" t="str">
        <f>IFERROR(IF(OR($C3171="",$C3171="No CAS"),INDEX('DEQ Pollutant List'!$A$7:$A$611,MATCH($D3171,'DEQ Pollutant List'!$C$7:$C$611,0)),INDEX('DEQ Pollutant List'!$A$7:$A$611,MATCH($C3171,'DEQ Pollutant List'!$B$7:$B$611,0))),"")</f>
        <v/>
      </c>
      <c r="F3171" s="138"/>
      <c r="G3171" s="139"/>
      <c r="H3171" s="104"/>
      <c r="I3171" s="102"/>
      <c r="J3171" s="105"/>
      <c r="K3171" s="83"/>
      <c r="L3171" s="102"/>
      <c r="M3171" s="105"/>
      <c r="N3171" s="83"/>
    </row>
    <row r="3172" spans="1:14" x14ac:dyDescent="0.25">
      <c r="A3172" s="79"/>
      <c r="B3172" s="133"/>
      <c r="C3172" s="137"/>
      <c r="D3172" s="81" t="str">
        <f>IFERROR(IF(C3172="No CAS","",INDEX('DEQ Pollutant List'!$C$7:$C$611,MATCH('5. Pollutant Emissions - MB'!C3172,'DEQ Pollutant List'!$B$7:$B$611,0))),"")</f>
        <v/>
      </c>
      <c r="E3172" s="115" t="str">
        <f>IFERROR(IF(OR($C3172="",$C3172="No CAS"),INDEX('DEQ Pollutant List'!$A$7:$A$611,MATCH($D3172,'DEQ Pollutant List'!$C$7:$C$611,0)),INDEX('DEQ Pollutant List'!$A$7:$A$611,MATCH($C3172,'DEQ Pollutant List'!$B$7:$B$611,0))),"")</f>
        <v/>
      </c>
      <c r="F3172" s="138"/>
      <c r="G3172" s="139"/>
      <c r="H3172" s="104"/>
      <c r="I3172" s="102"/>
      <c r="J3172" s="105"/>
      <c r="K3172" s="83"/>
      <c r="L3172" s="102"/>
      <c r="M3172" s="105"/>
      <c r="N3172" s="83"/>
    </row>
    <row r="3173" spans="1:14" x14ac:dyDescent="0.25">
      <c r="A3173" s="79"/>
      <c r="B3173" s="133"/>
      <c r="C3173" s="137"/>
      <c r="D3173" s="81" t="str">
        <f>IFERROR(IF(C3173="No CAS","",INDEX('DEQ Pollutant List'!$C$7:$C$611,MATCH('5. Pollutant Emissions - MB'!C3173,'DEQ Pollutant List'!$B$7:$B$611,0))),"")</f>
        <v/>
      </c>
      <c r="E3173" s="115" t="str">
        <f>IFERROR(IF(OR($C3173="",$C3173="No CAS"),INDEX('DEQ Pollutant List'!$A$7:$A$611,MATCH($D3173,'DEQ Pollutant List'!$C$7:$C$611,0)),INDEX('DEQ Pollutant List'!$A$7:$A$611,MATCH($C3173,'DEQ Pollutant List'!$B$7:$B$611,0))),"")</f>
        <v/>
      </c>
      <c r="F3173" s="138"/>
      <c r="G3173" s="139"/>
      <c r="H3173" s="104"/>
      <c r="I3173" s="102"/>
      <c r="J3173" s="105"/>
      <c r="K3173" s="83"/>
      <c r="L3173" s="102"/>
      <c r="M3173" s="105"/>
      <c r="N3173" s="83"/>
    </row>
    <row r="3174" spans="1:14" x14ac:dyDescent="0.25">
      <c r="A3174" s="79"/>
      <c r="B3174" s="133"/>
      <c r="C3174" s="137"/>
      <c r="D3174" s="81" t="str">
        <f>IFERROR(IF(C3174="No CAS","",INDEX('DEQ Pollutant List'!$C$7:$C$611,MATCH('5. Pollutant Emissions - MB'!C3174,'DEQ Pollutant List'!$B$7:$B$611,0))),"")</f>
        <v/>
      </c>
      <c r="E3174" s="115" t="str">
        <f>IFERROR(IF(OR($C3174="",$C3174="No CAS"),INDEX('DEQ Pollutant List'!$A$7:$A$611,MATCH($D3174,'DEQ Pollutant List'!$C$7:$C$611,0)),INDEX('DEQ Pollutant List'!$A$7:$A$611,MATCH($C3174,'DEQ Pollutant List'!$B$7:$B$611,0))),"")</f>
        <v/>
      </c>
      <c r="F3174" s="138"/>
      <c r="G3174" s="139"/>
      <c r="H3174" s="104"/>
      <c r="I3174" s="102"/>
      <c r="J3174" s="105"/>
      <c r="K3174" s="83"/>
      <c r="L3174" s="102"/>
      <c r="M3174" s="105"/>
      <c r="N3174" s="83"/>
    </row>
    <row r="3175" spans="1:14" x14ac:dyDescent="0.25">
      <c r="A3175" s="79"/>
      <c r="B3175" s="133"/>
      <c r="C3175" s="137"/>
      <c r="D3175" s="81"/>
      <c r="E3175" s="115"/>
      <c r="F3175" s="138"/>
      <c r="G3175" s="139"/>
      <c r="H3175" s="104"/>
      <c r="I3175" s="102"/>
      <c r="J3175" s="105"/>
      <c r="K3175" s="83"/>
      <c r="L3175" s="102"/>
      <c r="M3175" s="105"/>
      <c r="N3175" s="83"/>
    </row>
    <row r="3176" spans="1:14" x14ac:dyDescent="0.25">
      <c r="A3176" s="79"/>
      <c r="B3176" s="133"/>
      <c r="C3176" s="137"/>
      <c r="D3176" s="81" t="str">
        <f>IFERROR(IF(C3176="No CAS","",INDEX('DEQ Pollutant List'!$C$7:$C$611,MATCH('5. Pollutant Emissions - MB'!C3176,'DEQ Pollutant List'!$B$7:$B$611,0))),"")</f>
        <v/>
      </c>
      <c r="E3176" s="115" t="str">
        <f>IFERROR(IF(OR($C3176="",$C3176="No CAS"),INDEX('DEQ Pollutant List'!$A$7:$A$611,MATCH($D3176,'DEQ Pollutant List'!$C$7:$C$611,0)),INDEX('DEQ Pollutant List'!$A$7:$A$611,MATCH($C3176,'DEQ Pollutant List'!$B$7:$B$611,0))),"")</f>
        <v/>
      </c>
      <c r="F3176" s="138"/>
      <c r="G3176" s="139"/>
      <c r="H3176" s="104"/>
      <c r="I3176" s="102"/>
      <c r="J3176" s="105"/>
      <c r="K3176" s="83"/>
      <c r="L3176" s="102"/>
      <c r="M3176" s="105"/>
      <c r="N3176" s="83"/>
    </row>
    <row r="3177" spans="1:14" x14ac:dyDescent="0.25">
      <c r="A3177" s="79"/>
      <c r="B3177" s="133"/>
      <c r="C3177" s="137"/>
      <c r="D3177" s="81" t="str">
        <f>IFERROR(IF(C3177="No CAS","",INDEX('DEQ Pollutant List'!$C$7:$C$611,MATCH('5. Pollutant Emissions - MB'!C3177,'DEQ Pollutant List'!$B$7:$B$611,0))),"")</f>
        <v/>
      </c>
      <c r="E3177" s="115" t="str">
        <f>IFERROR(IF(OR($C3177="",$C3177="No CAS"),INDEX('DEQ Pollutant List'!$A$7:$A$611,MATCH($D3177,'DEQ Pollutant List'!$C$7:$C$611,0)),INDEX('DEQ Pollutant List'!$A$7:$A$611,MATCH($C3177,'DEQ Pollutant List'!$B$7:$B$611,0))),"")</f>
        <v/>
      </c>
      <c r="F3177" s="138"/>
      <c r="G3177" s="139"/>
      <c r="H3177" s="104"/>
      <c r="I3177" s="102"/>
      <c r="J3177" s="105"/>
      <c r="K3177" s="83"/>
      <c r="L3177" s="102"/>
      <c r="M3177" s="105"/>
      <c r="N3177" s="83"/>
    </row>
    <row r="3178" spans="1:14" x14ac:dyDescent="0.25">
      <c r="A3178" s="79"/>
      <c r="B3178" s="133"/>
      <c r="C3178" s="137"/>
      <c r="D3178" s="81" t="str">
        <f>IFERROR(IF(C3178="No CAS","",INDEX('DEQ Pollutant List'!$C$7:$C$611,MATCH('5. Pollutant Emissions - MB'!C3178,'DEQ Pollutant List'!$B$7:$B$611,0))),"")</f>
        <v/>
      </c>
      <c r="E3178" s="115" t="str">
        <f>IFERROR(IF(OR($C3178="",$C3178="No CAS"),INDEX('DEQ Pollutant List'!$A$7:$A$611,MATCH($D3178,'DEQ Pollutant List'!$C$7:$C$611,0)),INDEX('DEQ Pollutant List'!$A$7:$A$611,MATCH($C3178,'DEQ Pollutant List'!$B$7:$B$611,0))),"")</f>
        <v/>
      </c>
      <c r="F3178" s="138"/>
      <c r="G3178" s="139"/>
      <c r="H3178" s="104"/>
      <c r="I3178" s="102"/>
      <c r="J3178" s="105"/>
      <c r="K3178" s="83"/>
      <c r="L3178" s="102"/>
      <c r="M3178" s="105"/>
      <c r="N3178" s="83"/>
    </row>
    <row r="3179" spans="1:14" x14ac:dyDescent="0.25">
      <c r="A3179" s="79"/>
      <c r="B3179" s="133"/>
      <c r="C3179" s="137"/>
      <c r="D3179" s="81" t="str">
        <f>IFERROR(IF(C3179="No CAS","",INDEX('DEQ Pollutant List'!$C$7:$C$611,MATCH('5. Pollutant Emissions - MB'!C3179,'DEQ Pollutant List'!$B$7:$B$611,0))),"")</f>
        <v/>
      </c>
      <c r="E3179" s="115" t="str">
        <f>IFERROR(IF(OR($C3179="",$C3179="No CAS"),INDEX('DEQ Pollutant List'!$A$7:$A$611,MATCH($D3179,'DEQ Pollutant List'!$C$7:$C$611,0)),INDEX('DEQ Pollutant List'!$A$7:$A$611,MATCH($C3179,'DEQ Pollutant List'!$B$7:$B$611,0))),"")</f>
        <v/>
      </c>
      <c r="F3179" s="138"/>
      <c r="G3179" s="139"/>
      <c r="H3179" s="104"/>
      <c r="I3179" s="102"/>
      <c r="J3179" s="105"/>
      <c r="K3179" s="83"/>
      <c r="L3179" s="102"/>
      <c r="M3179" s="105"/>
      <c r="N3179" s="83"/>
    </row>
    <row r="3180" spans="1:14" x14ac:dyDescent="0.25">
      <c r="A3180" s="79"/>
      <c r="B3180" s="133"/>
      <c r="C3180" s="137"/>
      <c r="D3180" s="81" t="str">
        <f>IFERROR(IF(C3180="No CAS","",INDEX('DEQ Pollutant List'!$C$7:$C$611,MATCH('5. Pollutant Emissions - MB'!C3180,'DEQ Pollutant List'!$B$7:$B$611,0))),"")</f>
        <v/>
      </c>
      <c r="E3180" s="115" t="str">
        <f>IFERROR(IF(OR($C3180="",$C3180="No CAS"),INDEX('DEQ Pollutant List'!$A$7:$A$611,MATCH($D3180,'DEQ Pollutant List'!$C$7:$C$611,0)),INDEX('DEQ Pollutant List'!$A$7:$A$611,MATCH($C3180,'DEQ Pollutant List'!$B$7:$B$611,0))),"")</f>
        <v/>
      </c>
      <c r="F3180" s="138"/>
      <c r="G3180" s="139"/>
      <c r="H3180" s="104"/>
      <c r="I3180" s="102"/>
      <c r="J3180" s="105"/>
      <c r="K3180" s="83"/>
      <c r="L3180" s="102"/>
      <c r="M3180" s="105"/>
      <c r="N3180" s="83"/>
    </row>
    <row r="3181" spans="1:14" x14ac:dyDescent="0.25">
      <c r="A3181" s="79"/>
      <c r="B3181" s="133"/>
      <c r="C3181" s="137"/>
      <c r="D3181" s="81"/>
      <c r="E3181" s="115"/>
      <c r="F3181" s="138"/>
      <c r="G3181" s="139"/>
      <c r="H3181" s="104"/>
      <c r="I3181" s="102"/>
      <c r="J3181" s="105"/>
      <c r="K3181" s="83"/>
      <c r="L3181" s="102"/>
      <c r="M3181" s="105"/>
      <c r="N3181" s="83"/>
    </row>
    <row r="3182" spans="1:14" x14ac:dyDescent="0.25">
      <c r="A3182" s="79"/>
      <c r="B3182" s="133"/>
      <c r="C3182" s="137"/>
      <c r="D3182" s="81" t="str">
        <f>IFERROR(IF(C3182="No CAS","",INDEX('DEQ Pollutant List'!$C$7:$C$611,MATCH('5. Pollutant Emissions - MB'!C3182,'DEQ Pollutant List'!$B$7:$B$611,0))),"")</f>
        <v/>
      </c>
      <c r="E3182" s="115" t="str">
        <f>IFERROR(IF(OR($C3182="",$C3182="No CAS"),INDEX('DEQ Pollutant List'!$A$7:$A$611,MATCH($D3182,'DEQ Pollutant List'!$C$7:$C$611,0)),INDEX('DEQ Pollutant List'!$A$7:$A$611,MATCH($C3182,'DEQ Pollutant List'!$B$7:$B$611,0))),"")</f>
        <v/>
      </c>
      <c r="F3182" s="138"/>
      <c r="G3182" s="139"/>
      <c r="H3182" s="104"/>
      <c r="I3182" s="102"/>
      <c r="J3182" s="105"/>
      <c r="K3182" s="83"/>
      <c r="L3182" s="102"/>
      <c r="M3182" s="105"/>
      <c r="N3182" s="83"/>
    </row>
    <row r="3183" spans="1:14" x14ac:dyDescent="0.25">
      <c r="A3183" s="79"/>
      <c r="B3183" s="133"/>
      <c r="C3183" s="137"/>
      <c r="D3183" s="81" t="str">
        <f>IFERROR(IF(C3183="No CAS","",INDEX('DEQ Pollutant List'!$C$7:$C$611,MATCH('5. Pollutant Emissions - MB'!C3183,'DEQ Pollutant List'!$B$7:$B$611,0))),"")</f>
        <v/>
      </c>
      <c r="E3183" s="115" t="str">
        <f>IFERROR(IF(OR($C3183="",$C3183="No CAS"),INDEX('DEQ Pollutant List'!$A$7:$A$611,MATCH($D3183,'DEQ Pollutant List'!$C$7:$C$611,0)),INDEX('DEQ Pollutant List'!$A$7:$A$611,MATCH($C3183,'DEQ Pollutant List'!$B$7:$B$611,0))),"")</f>
        <v/>
      </c>
      <c r="F3183" s="138"/>
      <c r="G3183" s="139"/>
      <c r="H3183" s="104"/>
      <c r="I3183" s="102"/>
      <c r="J3183" s="105"/>
      <c r="K3183" s="83"/>
      <c r="L3183" s="102"/>
      <c r="M3183" s="105"/>
      <c r="N3183" s="83"/>
    </row>
    <row r="3184" spans="1:14" x14ac:dyDescent="0.25">
      <c r="A3184" s="79"/>
      <c r="B3184" s="133"/>
      <c r="C3184" s="137"/>
      <c r="D3184" s="81" t="str">
        <f>IFERROR(IF(C3184="No CAS","",INDEX('DEQ Pollutant List'!$C$7:$C$611,MATCH('5. Pollutant Emissions - MB'!C3184,'DEQ Pollutant List'!$B$7:$B$611,0))),"")</f>
        <v/>
      </c>
      <c r="E3184" s="115" t="str">
        <f>IFERROR(IF(OR($C3184="",$C3184="No CAS"),INDEX('DEQ Pollutant List'!$A$7:$A$611,MATCH($D3184,'DEQ Pollutant List'!$C$7:$C$611,0)),INDEX('DEQ Pollutant List'!$A$7:$A$611,MATCH($C3184,'DEQ Pollutant List'!$B$7:$B$611,0))),"")</f>
        <v/>
      </c>
      <c r="F3184" s="138"/>
      <c r="G3184" s="139"/>
      <c r="H3184" s="104"/>
      <c r="I3184" s="102"/>
      <c r="J3184" s="105"/>
      <c r="K3184" s="83"/>
      <c r="L3184" s="102"/>
      <c r="M3184" s="105"/>
      <c r="N3184" s="83"/>
    </row>
    <row r="3185" spans="1:14" x14ac:dyDescent="0.25">
      <c r="A3185" s="79"/>
      <c r="B3185" s="133"/>
      <c r="C3185" s="137"/>
      <c r="D3185" s="81" t="str">
        <f>IFERROR(IF(C3185="No CAS","",INDEX('DEQ Pollutant List'!$C$7:$C$611,MATCH('5. Pollutant Emissions - MB'!C3185,'DEQ Pollutant List'!$B$7:$B$611,0))),"")</f>
        <v/>
      </c>
      <c r="E3185" s="115" t="str">
        <f>IFERROR(IF(OR($C3185="",$C3185="No CAS"),INDEX('DEQ Pollutant List'!$A$7:$A$611,MATCH($D3185,'DEQ Pollutant List'!$C$7:$C$611,0)),INDEX('DEQ Pollutant List'!$A$7:$A$611,MATCH($C3185,'DEQ Pollutant List'!$B$7:$B$611,0))),"")</f>
        <v/>
      </c>
      <c r="F3185" s="138"/>
      <c r="G3185" s="139"/>
      <c r="H3185" s="104"/>
      <c r="I3185" s="102"/>
      <c r="J3185" s="105"/>
      <c r="K3185" s="83"/>
      <c r="L3185" s="102"/>
      <c r="M3185" s="105"/>
      <c r="N3185" s="83"/>
    </row>
    <row r="3186" spans="1:14" x14ac:dyDescent="0.25">
      <c r="A3186" s="79"/>
      <c r="B3186" s="133"/>
      <c r="C3186" s="137"/>
      <c r="D3186" s="81"/>
      <c r="E3186" s="115"/>
      <c r="F3186" s="138"/>
      <c r="G3186" s="139"/>
      <c r="H3186" s="104"/>
      <c r="I3186" s="102"/>
      <c r="J3186" s="105"/>
      <c r="K3186" s="83"/>
      <c r="L3186" s="102"/>
      <c r="M3186" s="105"/>
      <c r="N3186" s="83"/>
    </row>
    <row r="3187" spans="1:14" x14ac:dyDescent="0.25">
      <c r="A3187" s="79"/>
      <c r="B3187" s="133"/>
      <c r="C3187" s="137"/>
      <c r="D3187" s="81"/>
      <c r="E3187" s="115" t="str">
        <f>IFERROR(IF(OR($C3187="",$C3187="No CAS"),INDEX('DEQ Pollutant List'!$A$7:$A$611,MATCH($D3187,'DEQ Pollutant List'!$C$7:$C$611,0)),INDEX('DEQ Pollutant List'!$A$7:$A$611,MATCH($C3187,'DEQ Pollutant List'!$B$7:$B$611,0))),"")</f>
        <v/>
      </c>
      <c r="F3187" s="138"/>
      <c r="G3187" s="139"/>
      <c r="H3187" s="104"/>
      <c r="I3187" s="102"/>
      <c r="J3187" s="105"/>
      <c r="K3187" s="83"/>
      <c r="L3187" s="102"/>
      <c r="M3187" s="105"/>
      <c r="N3187" s="83"/>
    </row>
    <row r="3188" spans="1:14" x14ac:dyDescent="0.25">
      <c r="A3188" s="79"/>
      <c r="B3188" s="133"/>
      <c r="C3188" s="137"/>
      <c r="D3188" s="81" t="str">
        <f>IFERROR(IF(C3188="No CAS","",INDEX('DEQ Pollutant List'!$C$7:$C$611,MATCH('5. Pollutant Emissions - MB'!C3188,'DEQ Pollutant List'!$B$7:$B$611,0))),"")</f>
        <v/>
      </c>
      <c r="E3188" s="115" t="str">
        <f>IFERROR(IF(OR($C3188="",$C3188="No CAS"),INDEX('DEQ Pollutant List'!$A$7:$A$611,MATCH($D3188,'DEQ Pollutant List'!$C$7:$C$611,0)),INDEX('DEQ Pollutant List'!$A$7:$A$611,MATCH($C3188,'DEQ Pollutant List'!$B$7:$B$611,0))),"")</f>
        <v/>
      </c>
      <c r="F3188" s="138"/>
      <c r="G3188" s="139"/>
      <c r="H3188" s="104"/>
      <c r="I3188" s="102"/>
      <c r="J3188" s="105"/>
      <c r="K3188" s="83"/>
      <c r="L3188" s="102"/>
      <c r="M3188" s="105"/>
      <c r="N3188" s="83"/>
    </row>
    <row r="3189" spans="1:14" x14ac:dyDescent="0.25">
      <c r="A3189" s="79"/>
      <c r="B3189" s="133"/>
      <c r="C3189" s="137"/>
      <c r="D3189" s="81" t="str">
        <f>IFERROR(IF(C3189="No CAS","",INDEX('DEQ Pollutant List'!$C$7:$C$611,MATCH('5. Pollutant Emissions - MB'!C3189,'DEQ Pollutant List'!$B$7:$B$611,0))),"")</f>
        <v/>
      </c>
      <c r="E3189" s="115" t="str">
        <f>IFERROR(IF(OR($C3189="",$C3189="No CAS"),INDEX('DEQ Pollutant List'!$A$7:$A$611,MATCH($D3189,'DEQ Pollutant List'!$C$7:$C$611,0)),INDEX('DEQ Pollutant List'!$A$7:$A$611,MATCH($C3189,'DEQ Pollutant List'!$B$7:$B$611,0))),"")</f>
        <v/>
      </c>
      <c r="F3189" s="138"/>
      <c r="G3189" s="139"/>
      <c r="H3189" s="104"/>
      <c r="I3189" s="102"/>
      <c r="J3189" s="105"/>
      <c r="K3189" s="83"/>
      <c r="L3189" s="102"/>
      <c r="M3189" s="105"/>
      <c r="N3189" s="83"/>
    </row>
    <row r="3190" spans="1:14" x14ac:dyDescent="0.25">
      <c r="A3190" s="79"/>
      <c r="B3190" s="133"/>
      <c r="C3190" s="137"/>
      <c r="D3190" s="81" t="str">
        <f>IFERROR(IF(C3190="No CAS","",INDEX('DEQ Pollutant List'!$C$7:$C$611,MATCH('5. Pollutant Emissions - MB'!C3190,'DEQ Pollutant List'!$B$7:$B$611,0))),"")</f>
        <v/>
      </c>
      <c r="E3190" s="115" t="str">
        <f>IFERROR(IF(OR($C3190="",$C3190="No CAS"),INDEX('DEQ Pollutant List'!$A$7:$A$611,MATCH($D3190,'DEQ Pollutant List'!$C$7:$C$611,0)),INDEX('DEQ Pollutant List'!$A$7:$A$611,MATCH($C3190,'DEQ Pollutant List'!$B$7:$B$611,0))),"")</f>
        <v/>
      </c>
      <c r="F3190" s="138"/>
      <c r="G3190" s="139"/>
      <c r="H3190" s="104"/>
      <c r="I3190" s="102"/>
      <c r="J3190" s="105"/>
      <c r="K3190" s="83"/>
      <c r="L3190" s="102"/>
      <c r="M3190" s="105"/>
      <c r="N3190" s="83"/>
    </row>
    <row r="3191" spans="1:14" x14ac:dyDescent="0.25">
      <c r="A3191" s="79"/>
      <c r="B3191" s="133"/>
      <c r="C3191" s="137"/>
      <c r="D3191" s="81" t="str">
        <f>IFERROR(IF(C3191="No CAS","",INDEX('DEQ Pollutant List'!$C$7:$C$611,MATCH('5. Pollutant Emissions - MB'!C3191,'DEQ Pollutant List'!$B$7:$B$611,0))),"")</f>
        <v/>
      </c>
      <c r="E3191" s="115" t="str">
        <f>IFERROR(IF(OR($C3191="",$C3191="No CAS"),INDEX('DEQ Pollutant List'!$A$7:$A$611,MATCH($D3191,'DEQ Pollutant List'!$C$7:$C$611,0)),INDEX('DEQ Pollutant List'!$A$7:$A$611,MATCH($C3191,'DEQ Pollutant List'!$B$7:$B$611,0))),"")</f>
        <v/>
      </c>
      <c r="F3191" s="138"/>
      <c r="G3191" s="139"/>
      <c r="H3191" s="104"/>
      <c r="I3191" s="102"/>
      <c r="J3191" s="105"/>
      <c r="K3191" s="83"/>
      <c r="L3191" s="102"/>
      <c r="M3191" s="105"/>
      <c r="N3191" s="83"/>
    </row>
    <row r="3192" spans="1:14" x14ac:dyDescent="0.25">
      <c r="A3192" s="79"/>
      <c r="B3192" s="133"/>
      <c r="C3192" s="137"/>
      <c r="D3192" s="81" t="str">
        <f>IFERROR(IF(C3192="No CAS","",INDEX('DEQ Pollutant List'!$C$7:$C$611,MATCH('5. Pollutant Emissions - MB'!C3192,'DEQ Pollutant List'!$B$7:$B$611,0))),"")</f>
        <v/>
      </c>
      <c r="E3192" s="115" t="str">
        <f>IFERROR(IF(OR($C3192="",$C3192="No CAS"),INDEX('DEQ Pollutant List'!$A$7:$A$611,MATCH($D3192,'DEQ Pollutant List'!$C$7:$C$611,0)),INDEX('DEQ Pollutant List'!$A$7:$A$611,MATCH($C3192,'DEQ Pollutant List'!$B$7:$B$611,0))),"")</f>
        <v/>
      </c>
      <c r="F3192" s="138"/>
      <c r="G3192" s="139"/>
      <c r="H3192" s="104"/>
      <c r="I3192" s="102"/>
      <c r="J3192" s="105"/>
      <c r="K3192" s="83"/>
      <c r="L3192" s="102"/>
      <c r="M3192" s="105"/>
      <c r="N3192" s="83"/>
    </row>
    <row r="3193" spans="1:14" x14ac:dyDescent="0.25">
      <c r="A3193" s="79"/>
      <c r="B3193" s="133"/>
      <c r="C3193" s="137"/>
      <c r="D3193" s="81" t="str">
        <f>IFERROR(IF(C3193="No CAS","",INDEX('DEQ Pollutant List'!$C$7:$C$611,MATCH('5. Pollutant Emissions - MB'!C3193,'DEQ Pollutant List'!$B$7:$B$611,0))),"")</f>
        <v/>
      </c>
      <c r="E3193" s="115" t="str">
        <f>IFERROR(IF(OR($C3193="",$C3193="No CAS"),INDEX('DEQ Pollutant List'!$A$7:$A$611,MATCH($D3193,'DEQ Pollutant List'!$C$7:$C$611,0)),INDEX('DEQ Pollutant List'!$A$7:$A$611,MATCH($C3193,'DEQ Pollutant List'!$B$7:$B$611,0))),"")</f>
        <v/>
      </c>
      <c r="F3193" s="138"/>
      <c r="G3193" s="139"/>
      <c r="H3193" s="104"/>
      <c r="I3193" s="102"/>
      <c r="J3193" s="105"/>
      <c r="K3193" s="83"/>
      <c r="L3193" s="102"/>
      <c r="M3193" s="105"/>
      <c r="N3193" s="83"/>
    </row>
    <row r="3194" spans="1:14" x14ac:dyDescent="0.25">
      <c r="A3194" s="79"/>
      <c r="B3194" s="133"/>
      <c r="C3194" s="137"/>
      <c r="D3194" s="81" t="str">
        <f>IFERROR(IF(C3194="No CAS","",INDEX('DEQ Pollutant List'!$C$7:$C$611,MATCH('5. Pollutant Emissions - MB'!C3194,'DEQ Pollutant List'!$B$7:$B$611,0))),"")</f>
        <v/>
      </c>
      <c r="E3194" s="115" t="str">
        <f>IFERROR(IF(OR($C3194="",$C3194="No CAS"),INDEX('DEQ Pollutant List'!$A$7:$A$611,MATCH($D3194,'DEQ Pollutant List'!$C$7:$C$611,0)),INDEX('DEQ Pollutant List'!$A$7:$A$611,MATCH($C3194,'DEQ Pollutant List'!$B$7:$B$611,0))),"")</f>
        <v/>
      </c>
      <c r="F3194" s="138"/>
      <c r="G3194" s="139"/>
      <c r="H3194" s="104"/>
      <c r="I3194" s="102"/>
      <c r="J3194" s="105"/>
      <c r="K3194" s="83"/>
      <c r="L3194" s="102"/>
      <c r="M3194" s="105"/>
      <c r="N3194" s="83"/>
    </row>
    <row r="3195" spans="1:14" x14ac:dyDescent="0.25">
      <c r="A3195" s="79"/>
      <c r="B3195" s="133"/>
      <c r="C3195" s="137"/>
      <c r="D3195" s="81" t="str">
        <f>IFERROR(IF(C3195="No CAS","",INDEX('DEQ Pollutant List'!$C$7:$C$611,MATCH('5. Pollutant Emissions - MB'!C3195,'DEQ Pollutant List'!$B$7:$B$611,0))),"")</f>
        <v/>
      </c>
      <c r="E3195" s="115" t="str">
        <f>IFERROR(IF(OR($C3195="",$C3195="No CAS"),INDEX('DEQ Pollutant List'!$A$7:$A$611,MATCH($D3195,'DEQ Pollutant List'!$C$7:$C$611,0)),INDEX('DEQ Pollutant List'!$A$7:$A$611,MATCH($C3195,'DEQ Pollutant List'!$B$7:$B$611,0))),"")</f>
        <v/>
      </c>
      <c r="F3195" s="138"/>
      <c r="G3195" s="139"/>
      <c r="H3195" s="104"/>
      <c r="I3195" s="102"/>
      <c r="J3195" s="105"/>
      <c r="K3195" s="83"/>
      <c r="L3195" s="102"/>
      <c r="M3195" s="105"/>
      <c r="N3195" s="83"/>
    </row>
    <row r="3196" spans="1:14" x14ac:dyDescent="0.25">
      <c r="A3196" s="79"/>
      <c r="B3196" s="133"/>
      <c r="C3196" s="137"/>
      <c r="D3196" s="81" t="str">
        <f>IFERROR(IF(C3196="No CAS","",INDEX('DEQ Pollutant List'!$C$7:$C$611,MATCH('5. Pollutant Emissions - MB'!C3196,'DEQ Pollutant List'!$B$7:$B$611,0))),"")</f>
        <v/>
      </c>
      <c r="E3196" s="115" t="str">
        <f>IFERROR(IF(OR($C3196="",$C3196="No CAS"),INDEX('DEQ Pollutant List'!$A$7:$A$611,MATCH($D3196,'DEQ Pollutant List'!$C$7:$C$611,0)),INDEX('DEQ Pollutant List'!$A$7:$A$611,MATCH($C3196,'DEQ Pollutant List'!$B$7:$B$611,0))),"")</f>
        <v/>
      </c>
      <c r="F3196" s="138"/>
      <c r="G3196" s="139"/>
      <c r="H3196" s="104"/>
      <c r="I3196" s="102"/>
      <c r="J3196" s="105"/>
      <c r="K3196" s="83"/>
      <c r="L3196" s="102"/>
      <c r="M3196" s="105"/>
      <c r="N3196" s="83"/>
    </row>
    <row r="3197" spans="1:14" x14ac:dyDescent="0.25">
      <c r="A3197" s="79"/>
      <c r="B3197" s="133"/>
      <c r="C3197" s="137"/>
      <c r="D3197" s="81" t="str">
        <f>IFERROR(IF(C3197="No CAS","",INDEX('DEQ Pollutant List'!$C$7:$C$611,MATCH('5. Pollutant Emissions - MB'!C3197,'DEQ Pollutant List'!$B$7:$B$611,0))),"")</f>
        <v/>
      </c>
      <c r="E3197" s="115" t="str">
        <f>IFERROR(IF(OR($C3197="",$C3197="No CAS"),INDEX('DEQ Pollutant List'!$A$7:$A$611,MATCH($D3197,'DEQ Pollutant List'!$C$7:$C$611,0)),INDEX('DEQ Pollutant List'!$A$7:$A$611,MATCH($C3197,'DEQ Pollutant List'!$B$7:$B$611,0))),"")</f>
        <v/>
      </c>
      <c r="F3197" s="138"/>
      <c r="G3197" s="139"/>
      <c r="H3197" s="104"/>
      <c r="I3197" s="102"/>
      <c r="J3197" s="105"/>
      <c r="K3197" s="83"/>
      <c r="L3197" s="102"/>
      <c r="M3197" s="105"/>
      <c r="N3197" s="83"/>
    </row>
    <row r="3198" spans="1:14" x14ac:dyDescent="0.25">
      <c r="A3198" s="79"/>
      <c r="B3198" s="133"/>
      <c r="C3198" s="137"/>
      <c r="D3198" s="81" t="str">
        <f>IFERROR(IF(C3198="No CAS","",INDEX('DEQ Pollutant List'!$C$7:$C$611,MATCH('5. Pollutant Emissions - MB'!C3198,'DEQ Pollutant List'!$B$7:$B$611,0))),"")</f>
        <v/>
      </c>
      <c r="E3198" s="115" t="str">
        <f>IFERROR(IF(OR($C3198="",$C3198="No CAS"),INDEX('DEQ Pollutant List'!$A$7:$A$611,MATCH($D3198,'DEQ Pollutant List'!$C$7:$C$611,0)),INDEX('DEQ Pollutant List'!$A$7:$A$611,MATCH($C3198,'DEQ Pollutant List'!$B$7:$B$611,0))),"")</f>
        <v/>
      </c>
      <c r="F3198" s="138"/>
      <c r="G3198" s="139"/>
      <c r="H3198" s="104"/>
      <c r="I3198" s="102"/>
      <c r="J3198" s="105"/>
      <c r="K3198" s="83"/>
      <c r="L3198" s="102"/>
      <c r="M3198" s="105"/>
      <c r="N3198" s="83"/>
    </row>
    <row r="3199" spans="1:14" x14ac:dyDescent="0.25">
      <c r="A3199" s="79"/>
      <c r="B3199" s="133"/>
      <c r="C3199" s="137"/>
      <c r="D3199" s="81" t="str">
        <f>IFERROR(IF(C3199="No CAS","",INDEX('DEQ Pollutant List'!$C$7:$C$611,MATCH('5. Pollutant Emissions - MB'!C3199,'DEQ Pollutant List'!$B$7:$B$611,0))),"")</f>
        <v/>
      </c>
      <c r="E3199" s="115" t="str">
        <f>IFERROR(IF(OR($C3199="",$C3199="No CAS"),INDEX('DEQ Pollutant List'!$A$7:$A$611,MATCH($D3199,'DEQ Pollutant List'!$C$7:$C$611,0)),INDEX('DEQ Pollutant List'!$A$7:$A$611,MATCH($C3199,'DEQ Pollutant List'!$B$7:$B$611,0))),"")</f>
        <v/>
      </c>
      <c r="F3199" s="138"/>
      <c r="G3199" s="139"/>
      <c r="H3199" s="104"/>
      <c r="I3199" s="102"/>
      <c r="J3199" s="105"/>
      <c r="K3199" s="83"/>
      <c r="L3199" s="102"/>
      <c r="M3199" s="105"/>
      <c r="N3199" s="83"/>
    </row>
    <row r="3200" spans="1:14" x14ac:dyDescent="0.25">
      <c r="A3200" s="79"/>
      <c r="B3200" s="133"/>
      <c r="C3200" s="137"/>
      <c r="D3200" s="81"/>
      <c r="E3200" s="115"/>
      <c r="F3200" s="138"/>
      <c r="G3200" s="139"/>
      <c r="H3200" s="104"/>
      <c r="I3200" s="102"/>
      <c r="J3200" s="105"/>
      <c r="K3200" s="83"/>
      <c r="L3200" s="102"/>
      <c r="M3200" s="105"/>
      <c r="N3200" s="83"/>
    </row>
    <row r="3201" spans="1:14" x14ac:dyDescent="0.25">
      <c r="A3201" s="79"/>
      <c r="B3201" s="133"/>
      <c r="C3201" s="137"/>
      <c r="D3201" s="81" t="str">
        <f>IFERROR(IF(C3201="No CAS","",INDEX('DEQ Pollutant List'!$C$7:$C$611,MATCH('5. Pollutant Emissions - MB'!C3201,'DEQ Pollutant List'!$B$7:$B$611,0))),"")</f>
        <v/>
      </c>
      <c r="E3201" s="115" t="str">
        <f>IFERROR(IF(OR($C3201="",$C3201="No CAS"),INDEX('DEQ Pollutant List'!$A$7:$A$611,MATCH($D3201,'DEQ Pollutant List'!$C$7:$C$611,0)),INDEX('DEQ Pollutant List'!$A$7:$A$611,MATCH($C3201,'DEQ Pollutant List'!$B$7:$B$611,0))),"")</f>
        <v/>
      </c>
      <c r="F3201" s="138"/>
      <c r="G3201" s="139"/>
      <c r="H3201" s="104"/>
      <c r="I3201" s="102"/>
      <c r="J3201" s="105"/>
      <c r="K3201" s="83"/>
      <c r="L3201" s="102"/>
      <c r="M3201" s="105"/>
      <c r="N3201" s="83"/>
    </row>
    <row r="3202" spans="1:14" x14ac:dyDescent="0.25">
      <c r="A3202" s="79"/>
      <c r="B3202" s="133"/>
      <c r="C3202" s="137"/>
      <c r="D3202" s="81" t="str">
        <f>IFERROR(IF(C3202="No CAS","",INDEX('DEQ Pollutant List'!$C$7:$C$611,MATCH('5. Pollutant Emissions - MB'!C3202,'DEQ Pollutant List'!$B$7:$B$611,0))),"")</f>
        <v/>
      </c>
      <c r="E3202" s="115" t="str">
        <f>IFERROR(IF(OR($C3202="",$C3202="No CAS"),INDEX('DEQ Pollutant List'!$A$7:$A$611,MATCH($D3202,'DEQ Pollutant List'!$C$7:$C$611,0)),INDEX('DEQ Pollutant List'!$A$7:$A$611,MATCH($C3202,'DEQ Pollutant List'!$B$7:$B$611,0))),"")</f>
        <v/>
      </c>
      <c r="F3202" s="138"/>
      <c r="G3202" s="139"/>
      <c r="H3202" s="104"/>
      <c r="I3202" s="102"/>
      <c r="J3202" s="105"/>
      <c r="K3202" s="83"/>
      <c r="L3202" s="102"/>
      <c r="M3202" s="105"/>
      <c r="N3202" s="83"/>
    </row>
    <row r="3203" spans="1:14" x14ac:dyDescent="0.25">
      <c r="A3203" s="79"/>
      <c r="B3203" s="133"/>
      <c r="C3203" s="137"/>
      <c r="D3203" s="81" t="str">
        <f>IFERROR(IF(C3203="No CAS","",INDEX('DEQ Pollutant List'!$C$7:$C$611,MATCH('5. Pollutant Emissions - MB'!C3203,'DEQ Pollutant List'!$B$7:$B$611,0))),"")</f>
        <v/>
      </c>
      <c r="E3203" s="115" t="str">
        <f>IFERROR(IF(OR($C3203="",$C3203="No CAS"),INDEX('DEQ Pollutant List'!$A$7:$A$611,MATCH($D3203,'DEQ Pollutant List'!$C$7:$C$611,0)),INDEX('DEQ Pollutant List'!$A$7:$A$611,MATCH($C3203,'DEQ Pollutant List'!$B$7:$B$611,0))),"")</f>
        <v/>
      </c>
      <c r="F3203" s="138"/>
      <c r="G3203" s="139"/>
      <c r="H3203" s="104"/>
      <c r="I3203" s="102"/>
      <c r="J3203" s="105"/>
      <c r="K3203" s="83"/>
      <c r="L3203" s="102"/>
      <c r="M3203" s="105"/>
      <c r="N3203" s="83"/>
    </row>
    <row r="3204" spans="1:14" x14ac:dyDescent="0.25">
      <c r="A3204" s="79"/>
      <c r="B3204" s="133"/>
      <c r="C3204" s="137"/>
      <c r="D3204" s="81" t="str">
        <f>IFERROR(IF(C3204="No CAS","",INDEX('DEQ Pollutant List'!$C$7:$C$611,MATCH('5. Pollutant Emissions - MB'!C3204,'DEQ Pollutant List'!$B$7:$B$611,0))),"")</f>
        <v/>
      </c>
      <c r="E3204" s="115" t="str">
        <f>IFERROR(IF(OR($C3204="",$C3204="No CAS"),INDEX('DEQ Pollutant List'!$A$7:$A$611,MATCH($D3204,'DEQ Pollutant List'!$C$7:$C$611,0)),INDEX('DEQ Pollutant List'!$A$7:$A$611,MATCH($C3204,'DEQ Pollutant List'!$B$7:$B$611,0))),"")</f>
        <v/>
      </c>
      <c r="F3204" s="138"/>
      <c r="G3204" s="139"/>
      <c r="H3204" s="104"/>
      <c r="I3204" s="102"/>
      <c r="J3204" s="105"/>
      <c r="K3204" s="83"/>
      <c r="L3204" s="102"/>
      <c r="M3204" s="105"/>
      <c r="N3204" s="83"/>
    </row>
    <row r="3205" spans="1:14" x14ac:dyDescent="0.25">
      <c r="A3205" s="79"/>
      <c r="B3205" s="133"/>
      <c r="C3205" s="137"/>
      <c r="D3205" s="81" t="str">
        <f>IFERROR(IF(C3205="No CAS","",INDEX('DEQ Pollutant List'!$C$7:$C$611,MATCH('5. Pollutant Emissions - MB'!C3205,'DEQ Pollutant List'!$B$7:$B$611,0))),"")</f>
        <v/>
      </c>
      <c r="E3205" s="115" t="str">
        <f>IFERROR(IF(OR($C3205="",$C3205="No CAS"),INDEX('DEQ Pollutant List'!$A$7:$A$611,MATCH($D3205,'DEQ Pollutant List'!$C$7:$C$611,0)),INDEX('DEQ Pollutant List'!$A$7:$A$611,MATCH($C3205,'DEQ Pollutant List'!$B$7:$B$611,0))),"")</f>
        <v/>
      </c>
      <c r="F3205" s="138"/>
      <c r="G3205" s="139"/>
      <c r="H3205" s="104"/>
      <c r="I3205" s="102"/>
      <c r="J3205" s="105"/>
      <c r="K3205" s="83"/>
      <c r="L3205" s="102"/>
      <c r="M3205" s="105"/>
      <c r="N3205" s="83"/>
    </row>
    <row r="3206" spans="1:14" x14ac:dyDescent="0.25">
      <c r="A3206" s="79"/>
      <c r="B3206" s="133"/>
      <c r="C3206" s="137"/>
      <c r="D3206" s="81" t="str">
        <f>IFERROR(IF(C3206="No CAS","",INDEX('DEQ Pollutant List'!$C$7:$C$611,MATCH('5. Pollutant Emissions - MB'!C3206,'DEQ Pollutant List'!$B$7:$B$611,0))),"")</f>
        <v/>
      </c>
      <c r="E3206" s="115" t="str">
        <f>IFERROR(IF(OR($C3206="",$C3206="No CAS"),INDEX('DEQ Pollutant List'!$A$7:$A$611,MATCH($D3206,'DEQ Pollutant List'!$C$7:$C$611,0)),INDEX('DEQ Pollutant List'!$A$7:$A$611,MATCH($C3206,'DEQ Pollutant List'!$B$7:$B$611,0))),"")</f>
        <v/>
      </c>
      <c r="F3206" s="138"/>
      <c r="G3206" s="139"/>
      <c r="H3206" s="104"/>
      <c r="I3206" s="102"/>
      <c r="J3206" s="105"/>
      <c r="K3206" s="83"/>
      <c r="L3206" s="102"/>
      <c r="M3206" s="105"/>
      <c r="N3206" s="83"/>
    </row>
    <row r="3207" spans="1:14" x14ac:dyDescent="0.25">
      <c r="A3207" s="79"/>
      <c r="B3207" s="133"/>
      <c r="C3207" s="137"/>
      <c r="D3207" s="81" t="str">
        <f>IFERROR(IF(C3207="No CAS","",INDEX('DEQ Pollutant List'!$C$7:$C$611,MATCH('5. Pollutant Emissions - MB'!C3207,'DEQ Pollutant List'!$B$7:$B$611,0))),"")</f>
        <v/>
      </c>
      <c r="E3207" s="115" t="str">
        <f>IFERROR(IF(OR($C3207="",$C3207="No CAS"),INDEX('DEQ Pollutant List'!$A$7:$A$611,MATCH($D3207,'DEQ Pollutant List'!$C$7:$C$611,0)),INDEX('DEQ Pollutant List'!$A$7:$A$611,MATCH($C3207,'DEQ Pollutant List'!$B$7:$B$611,0))),"")</f>
        <v/>
      </c>
      <c r="F3207" s="138"/>
      <c r="G3207" s="139"/>
      <c r="H3207" s="104"/>
      <c r="I3207" s="102"/>
      <c r="J3207" s="105"/>
      <c r="K3207" s="83"/>
      <c r="L3207" s="102"/>
      <c r="M3207" s="105"/>
      <c r="N3207" s="83"/>
    </row>
    <row r="3208" spans="1:14" x14ac:dyDescent="0.25">
      <c r="A3208" s="79"/>
      <c r="B3208" s="133"/>
      <c r="C3208" s="137"/>
      <c r="D3208" s="81" t="str">
        <f>IFERROR(IF(C3208="No CAS","",INDEX('DEQ Pollutant List'!$C$7:$C$611,MATCH('5. Pollutant Emissions - MB'!C3208,'DEQ Pollutant List'!$B$7:$B$611,0))),"")</f>
        <v/>
      </c>
      <c r="E3208" s="115" t="str">
        <f>IFERROR(IF(OR($C3208="",$C3208="No CAS"),INDEX('DEQ Pollutant List'!$A$7:$A$611,MATCH($D3208,'DEQ Pollutant List'!$C$7:$C$611,0)),INDEX('DEQ Pollutant List'!$A$7:$A$611,MATCH($C3208,'DEQ Pollutant List'!$B$7:$B$611,0))),"")</f>
        <v/>
      </c>
      <c r="F3208" s="138"/>
      <c r="G3208" s="139"/>
      <c r="H3208" s="104"/>
      <c r="I3208" s="102"/>
      <c r="J3208" s="105"/>
      <c r="K3208" s="83"/>
      <c r="L3208" s="102"/>
      <c r="M3208" s="105"/>
      <c r="N3208" s="83"/>
    </row>
    <row r="3209" spans="1:14" x14ac:dyDescent="0.25">
      <c r="A3209" s="79"/>
      <c r="B3209" s="133"/>
      <c r="C3209" s="137"/>
      <c r="D3209" s="81" t="str">
        <f>IFERROR(IF(C3209="No CAS","",INDEX('DEQ Pollutant List'!$C$7:$C$611,MATCH('5. Pollutant Emissions - MB'!C3209,'DEQ Pollutant List'!$B$7:$B$611,0))),"")</f>
        <v/>
      </c>
      <c r="E3209" s="115" t="str">
        <f>IFERROR(IF(OR($C3209="",$C3209="No CAS"),INDEX('DEQ Pollutant List'!$A$7:$A$611,MATCH($D3209,'DEQ Pollutant List'!$C$7:$C$611,0)),INDEX('DEQ Pollutant List'!$A$7:$A$611,MATCH($C3209,'DEQ Pollutant List'!$B$7:$B$611,0))),"")</f>
        <v/>
      </c>
      <c r="F3209" s="138"/>
      <c r="G3209" s="139"/>
      <c r="H3209" s="104"/>
      <c r="I3209" s="102"/>
      <c r="J3209" s="105"/>
      <c r="K3209" s="83"/>
      <c r="L3209" s="102"/>
      <c r="M3209" s="105"/>
      <c r="N3209" s="83"/>
    </row>
    <row r="3210" spans="1:14" x14ac:dyDescent="0.25">
      <c r="A3210" s="79"/>
      <c r="B3210" s="133"/>
      <c r="C3210" s="137"/>
      <c r="D3210" s="81"/>
      <c r="E3210" s="115"/>
      <c r="F3210" s="138"/>
      <c r="G3210" s="139"/>
      <c r="H3210" s="104"/>
      <c r="I3210" s="102"/>
      <c r="J3210" s="105"/>
      <c r="K3210" s="83"/>
      <c r="L3210" s="102"/>
      <c r="M3210" s="105"/>
      <c r="N3210" s="83"/>
    </row>
    <row r="3211" spans="1:14" x14ac:dyDescent="0.25">
      <c r="A3211" s="79"/>
      <c r="B3211" s="133"/>
      <c r="C3211" s="137"/>
      <c r="D3211" s="81" t="str">
        <f>IFERROR(IF(C3211="No CAS","",INDEX('DEQ Pollutant List'!$C$7:$C$611,MATCH('5. Pollutant Emissions - MB'!C3211,'DEQ Pollutant List'!$B$7:$B$611,0))),"")</f>
        <v/>
      </c>
      <c r="E3211" s="115" t="str">
        <f>IFERROR(IF(OR($C3211="",$C3211="No CAS"),INDEX('DEQ Pollutant List'!$A$7:$A$611,MATCH($D3211,'DEQ Pollutant List'!$C$7:$C$611,0)),INDEX('DEQ Pollutant List'!$A$7:$A$611,MATCH($C3211,'DEQ Pollutant List'!$B$7:$B$611,0))),"")</f>
        <v/>
      </c>
      <c r="F3211" s="138"/>
      <c r="G3211" s="139"/>
      <c r="H3211" s="104"/>
      <c r="I3211" s="102"/>
      <c r="J3211" s="105"/>
      <c r="K3211" s="83"/>
      <c r="L3211" s="102"/>
      <c r="M3211" s="105"/>
      <c r="N3211" s="83"/>
    </row>
    <row r="3212" spans="1:14" x14ac:dyDescent="0.25">
      <c r="A3212" s="79"/>
      <c r="B3212" s="133"/>
      <c r="C3212" s="137"/>
      <c r="D3212" s="81" t="str">
        <f>IFERROR(IF(C3212="No CAS","",INDEX('DEQ Pollutant List'!$C$7:$C$611,MATCH('5. Pollutant Emissions - MB'!C3212,'DEQ Pollutant List'!$B$7:$B$611,0))),"")</f>
        <v/>
      </c>
      <c r="E3212" s="115" t="str">
        <f>IFERROR(IF(OR($C3212="",$C3212="No CAS"),INDEX('DEQ Pollutant List'!$A$7:$A$611,MATCH($D3212,'DEQ Pollutant List'!$C$7:$C$611,0)),INDEX('DEQ Pollutant List'!$A$7:$A$611,MATCH($C3212,'DEQ Pollutant List'!$B$7:$B$611,0))),"")</f>
        <v/>
      </c>
      <c r="F3212" s="138"/>
      <c r="G3212" s="139"/>
      <c r="H3212" s="104"/>
      <c r="I3212" s="102"/>
      <c r="J3212" s="105"/>
      <c r="K3212" s="83"/>
      <c r="L3212" s="102"/>
      <c r="M3212" s="105"/>
      <c r="N3212" s="83"/>
    </row>
    <row r="3213" spans="1:14" x14ac:dyDescent="0.25">
      <c r="A3213" s="79"/>
      <c r="B3213" s="133"/>
      <c r="C3213" s="137"/>
      <c r="D3213" s="81" t="str">
        <f>IFERROR(IF(C3213="No CAS","",INDEX('DEQ Pollutant List'!$C$7:$C$611,MATCH('5. Pollutant Emissions - MB'!C3213,'DEQ Pollutant List'!$B$7:$B$611,0))),"")</f>
        <v/>
      </c>
      <c r="E3213" s="115" t="str">
        <f>IFERROR(IF(OR($C3213="",$C3213="No CAS"),INDEX('DEQ Pollutant List'!$A$7:$A$611,MATCH($D3213,'DEQ Pollutant List'!$C$7:$C$611,0)),INDEX('DEQ Pollutant List'!$A$7:$A$611,MATCH($C3213,'DEQ Pollutant List'!$B$7:$B$611,0))),"")</f>
        <v/>
      </c>
      <c r="F3213" s="138"/>
      <c r="G3213" s="139"/>
      <c r="H3213" s="104"/>
      <c r="I3213" s="102"/>
      <c r="J3213" s="105"/>
      <c r="K3213" s="83"/>
      <c r="L3213" s="102"/>
      <c r="M3213" s="105"/>
      <c r="N3213" s="83"/>
    </row>
    <row r="3214" spans="1:14" x14ac:dyDescent="0.25">
      <c r="A3214" s="79"/>
      <c r="B3214" s="133"/>
      <c r="C3214" s="137"/>
      <c r="D3214" s="81" t="str">
        <f>IFERROR(IF(C3214="No CAS","",INDEX('DEQ Pollutant List'!$C$7:$C$611,MATCH('5. Pollutant Emissions - MB'!C3214,'DEQ Pollutant List'!$B$7:$B$611,0))),"")</f>
        <v/>
      </c>
      <c r="E3214" s="115" t="str">
        <f>IFERROR(IF(OR($C3214="",$C3214="No CAS"),INDEX('DEQ Pollutant List'!$A$7:$A$611,MATCH($D3214,'DEQ Pollutant List'!$C$7:$C$611,0)),INDEX('DEQ Pollutant List'!$A$7:$A$611,MATCH($C3214,'DEQ Pollutant List'!$B$7:$B$611,0))),"")</f>
        <v/>
      </c>
      <c r="F3214" s="138"/>
      <c r="G3214" s="139"/>
      <c r="H3214" s="104"/>
      <c r="I3214" s="102"/>
      <c r="J3214" s="105"/>
      <c r="K3214" s="83"/>
      <c r="L3214" s="102"/>
      <c r="M3214" s="105"/>
      <c r="N3214" s="83"/>
    </row>
    <row r="3215" spans="1:14" x14ac:dyDescent="0.25">
      <c r="A3215" s="79"/>
      <c r="B3215" s="133"/>
      <c r="C3215" s="137"/>
      <c r="D3215" s="81"/>
      <c r="E3215" s="115"/>
      <c r="F3215" s="138"/>
      <c r="G3215" s="139"/>
      <c r="H3215" s="104"/>
      <c r="I3215" s="102"/>
      <c r="J3215" s="105"/>
      <c r="K3215" s="83"/>
      <c r="L3215" s="102"/>
      <c r="M3215" s="105"/>
      <c r="N3215" s="83"/>
    </row>
    <row r="3216" spans="1:14" x14ac:dyDescent="0.25">
      <c r="A3216" s="79"/>
      <c r="B3216" s="133"/>
      <c r="C3216" s="137"/>
      <c r="D3216" s="81" t="str">
        <f>IFERROR(IF(C3216="No CAS","",INDEX('DEQ Pollutant List'!$C$7:$C$611,MATCH('5. Pollutant Emissions - MB'!C3216,'DEQ Pollutant List'!$B$7:$B$611,0))),"")</f>
        <v/>
      </c>
      <c r="E3216" s="115" t="str">
        <f>IFERROR(IF(OR($C3216="",$C3216="No CAS"),INDEX('DEQ Pollutant List'!$A$7:$A$611,MATCH($D3216,'DEQ Pollutant List'!$C$7:$C$611,0)),INDEX('DEQ Pollutant List'!$A$7:$A$611,MATCH($C3216,'DEQ Pollutant List'!$B$7:$B$611,0))),"")</f>
        <v/>
      </c>
      <c r="F3216" s="138"/>
      <c r="G3216" s="139"/>
      <c r="H3216" s="104"/>
      <c r="I3216" s="102"/>
      <c r="J3216" s="105"/>
      <c r="K3216" s="83"/>
      <c r="L3216" s="102"/>
      <c r="M3216" s="105"/>
      <c r="N3216" s="83"/>
    </row>
    <row r="3217" spans="1:14" x14ac:dyDescent="0.25">
      <c r="A3217" s="79"/>
      <c r="B3217" s="133"/>
      <c r="C3217" s="137"/>
      <c r="D3217" s="81" t="str">
        <f>IFERROR(IF(C3217="No CAS","",INDEX('DEQ Pollutant List'!$C$7:$C$611,MATCH('5. Pollutant Emissions - MB'!C3217,'DEQ Pollutant List'!$B$7:$B$611,0))),"")</f>
        <v/>
      </c>
      <c r="E3217" s="115" t="str">
        <f>IFERROR(IF(OR($C3217="",$C3217="No CAS"),INDEX('DEQ Pollutant List'!$A$7:$A$611,MATCH($D3217,'DEQ Pollutant List'!$C$7:$C$611,0)),INDEX('DEQ Pollutant List'!$A$7:$A$611,MATCH($C3217,'DEQ Pollutant List'!$B$7:$B$611,0))),"")</f>
        <v/>
      </c>
      <c r="F3217" s="138"/>
      <c r="G3217" s="139"/>
      <c r="H3217" s="104"/>
      <c r="I3217" s="102"/>
      <c r="J3217" s="105"/>
      <c r="K3217" s="83"/>
      <c r="L3217" s="102"/>
      <c r="M3217" s="105"/>
      <c r="N3217" s="83"/>
    </row>
    <row r="3218" spans="1:14" x14ac:dyDescent="0.25">
      <c r="A3218" s="79"/>
      <c r="B3218" s="133"/>
      <c r="C3218" s="137"/>
      <c r="D3218" s="81" t="str">
        <f>IFERROR(IF(C3218="No CAS","",INDEX('DEQ Pollutant List'!$C$7:$C$611,MATCH('5. Pollutant Emissions - MB'!C3218,'DEQ Pollutant List'!$B$7:$B$611,0))),"")</f>
        <v/>
      </c>
      <c r="E3218" s="115" t="str">
        <f>IFERROR(IF(OR($C3218="",$C3218="No CAS"),INDEX('DEQ Pollutant List'!$A$7:$A$611,MATCH($D3218,'DEQ Pollutant List'!$C$7:$C$611,0)),INDEX('DEQ Pollutant List'!$A$7:$A$611,MATCH($C3218,'DEQ Pollutant List'!$B$7:$B$611,0))),"")</f>
        <v/>
      </c>
      <c r="F3218" s="138"/>
      <c r="G3218" s="139"/>
      <c r="H3218" s="104"/>
      <c r="I3218" s="102"/>
      <c r="J3218" s="105"/>
      <c r="K3218" s="83"/>
      <c r="L3218" s="102"/>
      <c r="M3218" s="105"/>
      <c r="N3218" s="83"/>
    </row>
    <row r="3219" spans="1:14" x14ac:dyDescent="0.25">
      <c r="A3219" s="79"/>
      <c r="B3219" s="133"/>
      <c r="C3219" s="137"/>
      <c r="D3219" s="81" t="str">
        <f>IFERROR(IF(C3219="No CAS","",INDEX('DEQ Pollutant List'!$C$7:$C$611,MATCH('5. Pollutant Emissions - MB'!C3219,'DEQ Pollutant List'!$B$7:$B$611,0))),"")</f>
        <v/>
      </c>
      <c r="E3219" s="115" t="str">
        <f>IFERROR(IF(OR($C3219="",$C3219="No CAS"),INDEX('DEQ Pollutant List'!$A$7:$A$611,MATCH($D3219,'DEQ Pollutant List'!$C$7:$C$611,0)),INDEX('DEQ Pollutant List'!$A$7:$A$611,MATCH($C3219,'DEQ Pollutant List'!$B$7:$B$611,0))),"")</f>
        <v/>
      </c>
      <c r="F3219" s="138"/>
      <c r="G3219" s="139"/>
      <c r="H3219" s="104"/>
      <c r="I3219" s="102"/>
      <c r="J3219" s="105"/>
      <c r="K3219" s="83"/>
      <c r="L3219" s="102"/>
      <c r="M3219" s="105"/>
      <c r="N3219" s="83"/>
    </row>
    <row r="3220" spans="1:14" x14ac:dyDescent="0.25">
      <c r="A3220" s="79"/>
      <c r="B3220" s="133"/>
      <c r="C3220" s="137"/>
      <c r="D3220" s="81" t="str">
        <f>IFERROR(IF(C3220="No CAS","",INDEX('DEQ Pollutant List'!$C$7:$C$611,MATCH('5. Pollutant Emissions - MB'!C3220,'DEQ Pollutant List'!$B$7:$B$611,0))),"")</f>
        <v/>
      </c>
      <c r="E3220" s="115" t="str">
        <f>IFERROR(IF(OR($C3220="",$C3220="No CAS"),INDEX('DEQ Pollutant List'!$A$7:$A$611,MATCH($D3220,'DEQ Pollutant List'!$C$7:$C$611,0)),INDEX('DEQ Pollutant List'!$A$7:$A$611,MATCH($C3220,'DEQ Pollutant List'!$B$7:$B$611,0))),"")</f>
        <v/>
      </c>
      <c r="F3220" s="138"/>
      <c r="G3220" s="139"/>
      <c r="H3220" s="104"/>
      <c r="I3220" s="102"/>
      <c r="J3220" s="105"/>
      <c r="K3220" s="83"/>
      <c r="L3220" s="102"/>
      <c r="M3220" s="105"/>
      <c r="N3220" s="83"/>
    </row>
    <row r="3221" spans="1:14" x14ac:dyDescent="0.25">
      <c r="A3221" s="79"/>
      <c r="B3221" s="133"/>
      <c r="C3221" s="137"/>
      <c r="D3221" s="81" t="str">
        <f>IFERROR(IF(C3221="No CAS","",INDEX('DEQ Pollutant List'!$C$7:$C$611,MATCH('5. Pollutant Emissions - MB'!C3221,'DEQ Pollutant List'!$B$7:$B$611,0))),"")</f>
        <v/>
      </c>
      <c r="E3221" s="115" t="str">
        <f>IFERROR(IF(OR($C3221="",$C3221="No CAS"),INDEX('DEQ Pollutant List'!$A$7:$A$611,MATCH($D3221,'DEQ Pollutant List'!$C$7:$C$611,0)),INDEX('DEQ Pollutant List'!$A$7:$A$611,MATCH($C3221,'DEQ Pollutant List'!$B$7:$B$611,0))),"")</f>
        <v/>
      </c>
      <c r="F3221" s="138"/>
      <c r="G3221" s="139"/>
      <c r="H3221" s="104"/>
      <c r="I3221" s="102"/>
      <c r="J3221" s="105"/>
      <c r="K3221" s="83"/>
      <c r="L3221" s="102"/>
      <c r="M3221" s="105"/>
      <c r="N3221" s="83"/>
    </row>
    <row r="3222" spans="1:14" x14ac:dyDescent="0.25">
      <c r="A3222" s="79"/>
      <c r="B3222" s="133"/>
      <c r="C3222" s="137"/>
      <c r="D3222" s="81" t="str">
        <f>IFERROR(IF(C3222="No CAS","",INDEX('DEQ Pollutant List'!$C$7:$C$611,MATCH('5. Pollutant Emissions - MB'!C3222,'DEQ Pollutant List'!$B$7:$B$611,0))),"")</f>
        <v/>
      </c>
      <c r="E3222" s="115" t="str">
        <f>IFERROR(IF(OR($C3222="",$C3222="No CAS"),INDEX('DEQ Pollutant List'!$A$7:$A$611,MATCH($D3222,'DEQ Pollutant List'!$C$7:$C$611,0)),INDEX('DEQ Pollutant List'!$A$7:$A$611,MATCH($C3222,'DEQ Pollutant List'!$B$7:$B$611,0))),"")</f>
        <v/>
      </c>
      <c r="F3222" s="138"/>
      <c r="G3222" s="139"/>
      <c r="H3222" s="104"/>
      <c r="I3222" s="102"/>
      <c r="J3222" s="105"/>
      <c r="K3222" s="83"/>
      <c r="L3222" s="102"/>
      <c r="M3222" s="105"/>
      <c r="N3222" s="83"/>
    </row>
    <row r="3223" spans="1:14" x14ac:dyDescent="0.25">
      <c r="A3223" s="79"/>
      <c r="B3223" s="133"/>
      <c r="C3223" s="137"/>
      <c r="D3223" s="81" t="str">
        <f>IFERROR(IF(C3223="No CAS","",INDEX('DEQ Pollutant List'!$C$7:$C$611,MATCH('5. Pollutant Emissions - MB'!C3223,'DEQ Pollutant List'!$B$7:$B$611,0))),"")</f>
        <v/>
      </c>
      <c r="E3223" s="115" t="str">
        <f>IFERROR(IF(OR($C3223="",$C3223="No CAS"),INDEX('DEQ Pollutant List'!$A$7:$A$611,MATCH($D3223,'DEQ Pollutant List'!$C$7:$C$611,0)),INDEX('DEQ Pollutant List'!$A$7:$A$611,MATCH($C3223,'DEQ Pollutant List'!$B$7:$B$611,0))),"")</f>
        <v/>
      </c>
      <c r="F3223" s="138"/>
      <c r="G3223" s="139"/>
      <c r="H3223" s="104"/>
      <c r="I3223" s="102"/>
      <c r="J3223" s="105"/>
      <c r="K3223" s="83"/>
      <c r="L3223" s="102"/>
      <c r="M3223" s="105"/>
      <c r="N3223" s="83"/>
    </row>
    <row r="3224" spans="1:14" x14ac:dyDescent="0.25">
      <c r="A3224" s="79"/>
      <c r="B3224" s="133"/>
      <c r="C3224" s="137"/>
      <c r="D3224" s="81" t="str">
        <f>IFERROR(IF(C3224="No CAS","",INDEX('DEQ Pollutant List'!$C$7:$C$611,MATCH('5. Pollutant Emissions - MB'!C3224,'DEQ Pollutant List'!$B$7:$B$611,0))),"")</f>
        <v/>
      </c>
      <c r="E3224" s="115" t="str">
        <f>IFERROR(IF(OR($C3224="",$C3224="No CAS"),INDEX('DEQ Pollutant List'!$A$7:$A$611,MATCH($D3224,'DEQ Pollutant List'!$C$7:$C$611,0)),INDEX('DEQ Pollutant List'!$A$7:$A$611,MATCH($C3224,'DEQ Pollutant List'!$B$7:$B$611,0))),"")</f>
        <v/>
      </c>
      <c r="F3224" s="138"/>
      <c r="G3224" s="139"/>
      <c r="H3224" s="104"/>
      <c r="I3224" s="102"/>
      <c r="J3224" s="105"/>
      <c r="K3224" s="83"/>
      <c r="L3224" s="102"/>
      <c r="M3224" s="105"/>
      <c r="N3224" s="83"/>
    </row>
    <row r="3225" spans="1:14" x14ac:dyDescent="0.25">
      <c r="A3225" s="79"/>
      <c r="B3225" s="133"/>
      <c r="C3225" s="137"/>
      <c r="D3225" s="81" t="str">
        <f>IFERROR(IF(C3225="No CAS","",INDEX('DEQ Pollutant List'!$C$7:$C$611,MATCH('5. Pollutant Emissions - MB'!C3225,'DEQ Pollutant List'!$B$7:$B$611,0))),"")</f>
        <v/>
      </c>
      <c r="E3225" s="115" t="str">
        <f>IFERROR(IF(OR($C3225="",$C3225="No CAS"),INDEX('DEQ Pollutant List'!$A$7:$A$611,MATCH($D3225,'DEQ Pollutant List'!$C$7:$C$611,0)),INDEX('DEQ Pollutant List'!$A$7:$A$611,MATCH($C3225,'DEQ Pollutant List'!$B$7:$B$611,0))),"")</f>
        <v/>
      </c>
      <c r="F3225" s="138"/>
      <c r="G3225" s="139"/>
      <c r="H3225" s="104"/>
      <c r="I3225" s="102"/>
      <c r="J3225" s="105"/>
      <c r="K3225" s="83"/>
      <c r="L3225" s="102"/>
      <c r="M3225" s="105"/>
      <c r="N3225" s="83"/>
    </row>
    <row r="3226" spans="1:14" x14ac:dyDescent="0.25">
      <c r="A3226" s="79"/>
      <c r="B3226" s="133"/>
      <c r="C3226" s="137"/>
      <c r="D3226" s="81" t="str">
        <f>IFERROR(IF(C3226="No CAS","",INDEX('DEQ Pollutant List'!$C$7:$C$611,MATCH('5. Pollutant Emissions - MB'!C3226,'DEQ Pollutant List'!$B$7:$B$611,0))),"")</f>
        <v/>
      </c>
      <c r="E3226" s="115" t="str">
        <f>IFERROR(IF(OR($C3226="",$C3226="No CAS"),INDEX('DEQ Pollutant List'!$A$7:$A$611,MATCH($D3226,'DEQ Pollutant List'!$C$7:$C$611,0)),INDEX('DEQ Pollutant List'!$A$7:$A$611,MATCH($C3226,'DEQ Pollutant List'!$B$7:$B$611,0))),"")</f>
        <v/>
      </c>
      <c r="F3226" s="138"/>
      <c r="G3226" s="139"/>
      <c r="H3226" s="104"/>
      <c r="I3226" s="102"/>
      <c r="J3226" s="105"/>
      <c r="K3226" s="83"/>
      <c r="L3226" s="102"/>
      <c r="M3226" s="105"/>
      <c r="N3226" s="83"/>
    </row>
    <row r="3227" spans="1:14" x14ac:dyDescent="0.25">
      <c r="A3227" s="79"/>
      <c r="B3227" s="133"/>
      <c r="C3227" s="137"/>
      <c r="D3227" s="81" t="str">
        <f>IFERROR(IF(C3227="No CAS","",INDEX('DEQ Pollutant List'!$C$7:$C$611,MATCH('5. Pollutant Emissions - MB'!C3227,'DEQ Pollutant List'!$B$7:$B$611,0))),"")</f>
        <v/>
      </c>
      <c r="E3227" s="115" t="str">
        <f>IFERROR(IF(OR($C3227="",$C3227="No CAS"),INDEX('DEQ Pollutant List'!$A$7:$A$611,MATCH($D3227,'DEQ Pollutant List'!$C$7:$C$611,0)),INDEX('DEQ Pollutant List'!$A$7:$A$611,MATCH($C3227,'DEQ Pollutant List'!$B$7:$B$611,0))),"")</f>
        <v/>
      </c>
      <c r="F3227" s="138"/>
      <c r="G3227" s="139"/>
      <c r="H3227" s="104"/>
      <c r="I3227" s="102"/>
      <c r="J3227" s="105"/>
      <c r="K3227" s="83"/>
      <c r="L3227" s="102"/>
      <c r="M3227" s="105"/>
      <c r="N3227" s="83"/>
    </row>
    <row r="3228" spans="1:14" x14ac:dyDescent="0.25">
      <c r="A3228" s="79"/>
      <c r="B3228" s="133"/>
      <c r="C3228" s="137"/>
      <c r="D3228" s="81" t="str">
        <f>IFERROR(IF(C3228="No CAS","",INDEX('DEQ Pollutant List'!$C$7:$C$611,MATCH('5. Pollutant Emissions - MB'!C3228,'DEQ Pollutant List'!$B$7:$B$611,0))),"")</f>
        <v/>
      </c>
      <c r="E3228" s="115" t="str">
        <f>IFERROR(IF(OR($C3228="",$C3228="No CAS"),INDEX('DEQ Pollutant List'!$A$7:$A$611,MATCH($D3228,'DEQ Pollutant List'!$C$7:$C$611,0)),INDEX('DEQ Pollutant List'!$A$7:$A$611,MATCH($C3228,'DEQ Pollutant List'!$B$7:$B$611,0))),"")</f>
        <v/>
      </c>
      <c r="F3228" s="138"/>
      <c r="G3228" s="139"/>
      <c r="H3228" s="104"/>
      <c r="I3228" s="102"/>
      <c r="J3228" s="105"/>
      <c r="K3228" s="83"/>
      <c r="L3228" s="102"/>
      <c r="M3228" s="105"/>
      <c r="N3228" s="83"/>
    </row>
    <row r="3229" spans="1:14" x14ac:dyDescent="0.25">
      <c r="A3229" s="79"/>
      <c r="B3229" s="133"/>
      <c r="C3229" s="137"/>
      <c r="D3229" s="81" t="str">
        <f>IFERROR(IF(C3229="No CAS","",INDEX('DEQ Pollutant List'!$C$7:$C$611,MATCH('5. Pollutant Emissions - MB'!C3229,'DEQ Pollutant List'!$B$7:$B$611,0))),"")</f>
        <v/>
      </c>
      <c r="E3229" s="115" t="str">
        <f>IFERROR(IF(OR($C3229="",$C3229="No CAS"),INDEX('DEQ Pollutant List'!$A$7:$A$611,MATCH($D3229,'DEQ Pollutant List'!$C$7:$C$611,0)),INDEX('DEQ Pollutant List'!$A$7:$A$611,MATCH($C3229,'DEQ Pollutant List'!$B$7:$B$611,0))),"")</f>
        <v/>
      </c>
      <c r="F3229" s="138"/>
      <c r="G3229" s="139"/>
      <c r="H3229" s="104"/>
      <c r="I3229" s="102"/>
      <c r="J3229" s="105"/>
      <c r="K3229" s="83"/>
      <c r="L3229" s="102"/>
      <c r="M3229" s="105"/>
      <c r="N3229" s="83"/>
    </row>
    <row r="3230" spans="1:14" x14ac:dyDescent="0.25">
      <c r="A3230" s="79"/>
      <c r="B3230" s="133"/>
      <c r="C3230" s="137"/>
      <c r="D3230" s="81" t="str">
        <f>IFERROR(IF(C3230="No CAS","",INDEX('DEQ Pollutant List'!$C$7:$C$611,MATCH('5. Pollutant Emissions - MB'!C3230,'DEQ Pollutant List'!$B$7:$B$611,0))),"")</f>
        <v/>
      </c>
      <c r="E3230" s="115" t="str">
        <f>IFERROR(IF(OR($C3230="",$C3230="No CAS"),INDEX('DEQ Pollutant List'!$A$7:$A$611,MATCH($D3230,'DEQ Pollutant List'!$C$7:$C$611,0)),INDEX('DEQ Pollutant List'!$A$7:$A$611,MATCH($C3230,'DEQ Pollutant List'!$B$7:$B$611,0))),"")</f>
        <v/>
      </c>
      <c r="F3230" s="138"/>
      <c r="G3230" s="139"/>
      <c r="H3230" s="104"/>
      <c r="I3230" s="102"/>
      <c r="J3230" s="105"/>
      <c r="K3230" s="83"/>
      <c r="L3230" s="102"/>
      <c r="M3230" s="105"/>
      <c r="N3230" s="83"/>
    </row>
    <row r="3231" spans="1:14" x14ac:dyDescent="0.25">
      <c r="A3231" s="79"/>
      <c r="B3231" s="133"/>
      <c r="C3231" s="137"/>
      <c r="D3231" s="81" t="str">
        <f>IFERROR(IF(C3231="No CAS","",INDEX('DEQ Pollutant List'!$C$7:$C$611,MATCH('5. Pollutant Emissions - MB'!C3231,'DEQ Pollutant List'!$B$7:$B$611,0))),"")</f>
        <v/>
      </c>
      <c r="E3231" s="115" t="str">
        <f>IFERROR(IF(OR($C3231="",$C3231="No CAS"),INDEX('DEQ Pollutant List'!$A$7:$A$611,MATCH($D3231,'DEQ Pollutant List'!$C$7:$C$611,0)),INDEX('DEQ Pollutant List'!$A$7:$A$611,MATCH($C3231,'DEQ Pollutant List'!$B$7:$B$611,0))),"")</f>
        <v/>
      </c>
      <c r="F3231" s="138"/>
      <c r="G3231" s="139"/>
      <c r="H3231" s="104"/>
      <c r="I3231" s="102"/>
      <c r="J3231" s="105"/>
      <c r="K3231" s="83"/>
      <c r="L3231" s="102"/>
      <c r="M3231" s="105"/>
      <c r="N3231" s="83"/>
    </row>
    <row r="3232" spans="1:14" x14ac:dyDescent="0.25">
      <c r="A3232" s="79"/>
      <c r="B3232" s="133"/>
      <c r="C3232" s="137"/>
      <c r="D3232" s="81" t="str">
        <f>IFERROR(IF(C3232="No CAS","",INDEX('DEQ Pollutant List'!$C$7:$C$611,MATCH('5. Pollutant Emissions - MB'!C3232,'DEQ Pollutant List'!$B$7:$B$611,0))),"")</f>
        <v/>
      </c>
      <c r="E3232" s="115" t="str">
        <f>IFERROR(IF(OR($C3232="",$C3232="No CAS"),INDEX('DEQ Pollutant List'!$A$7:$A$611,MATCH($D3232,'DEQ Pollutant List'!$C$7:$C$611,0)),INDEX('DEQ Pollutant List'!$A$7:$A$611,MATCH($C3232,'DEQ Pollutant List'!$B$7:$B$611,0))),"")</f>
        <v/>
      </c>
      <c r="F3232" s="138"/>
      <c r="G3232" s="139"/>
      <c r="H3232" s="104"/>
      <c r="I3232" s="102"/>
      <c r="J3232" s="105"/>
      <c r="K3232" s="83"/>
      <c r="L3232" s="102"/>
      <c r="M3232" s="105"/>
      <c r="N3232" s="83"/>
    </row>
    <row r="3233" spans="1:14" x14ac:dyDescent="0.25">
      <c r="A3233" s="79"/>
      <c r="B3233" s="133"/>
      <c r="C3233" s="137"/>
      <c r="D3233" s="81" t="str">
        <f>IFERROR(IF(C3233="No CAS","",INDEX('DEQ Pollutant List'!$C$7:$C$611,MATCH('5. Pollutant Emissions - MB'!C3233,'DEQ Pollutant List'!$B$7:$B$611,0))),"")</f>
        <v/>
      </c>
      <c r="E3233" s="115" t="str">
        <f>IFERROR(IF(OR($C3233="",$C3233="No CAS"),INDEX('DEQ Pollutant List'!$A$7:$A$611,MATCH($D3233,'DEQ Pollutant List'!$C$7:$C$611,0)),INDEX('DEQ Pollutant List'!$A$7:$A$611,MATCH($C3233,'DEQ Pollutant List'!$B$7:$B$611,0))),"")</f>
        <v/>
      </c>
      <c r="F3233" s="138"/>
      <c r="G3233" s="139"/>
      <c r="H3233" s="104"/>
      <c r="I3233" s="102"/>
      <c r="J3233" s="105"/>
      <c r="K3233" s="83"/>
      <c r="L3233" s="102"/>
      <c r="M3233" s="105"/>
      <c r="N3233" s="83"/>
    </row>
    <row r="3234" spans="1:14" x14ac:dyDescent="0.25">
      <c r="A3234" s="79"/>
      <c r="B3234" s="133"/>
      <c r="C3234" s="137"/>
      <c r="D3234" s="81" t="str">
        <f>IFERROR(IF(C3234="No CAS","",INDEX('DEQ Pollutant List'!$C$7:$C$611,MATCH('5. Pollutant Emissions - MB'!C3234,'DEQ Pollutant List'!$B$7:$B$611,0))),"")</f>
        <v/>
      </c>
      <c r="E3234" s="115" t="str">
        <f>IFERROR(IF(OR($C3234="",$C3234="No CAS"),INDEX('DEQ Pollutant List'!$A$7:$A$611,MATCH($D3234,'DEQ Pollutant List'!$C$7:$C$611,0)),INDEX('DEQ Pollutant List'!$A$7:$A$611,MATCH($C3234,'DEQ Pollutant List'!$B$7:$B$611,0))),"")</f>
        <v/>
      </c>
      <c r="F3234" s="138"/>
      <c r="G3234" s="139"/>
      <c r="H3234" s="104"/>
      <c r="I3234" s="102"/>
      <c r="J3234" s="105"/>
      <c r="K3234" s="83"/>
      <c r="L3234" s="102"/>
      <c r="M3234" s="105"/>
      <c r="N3234" s="83"/>
    </row>
    <row r="3235" spans="1:14" x14ac:dyDescent="0.25">
      <c r="A3235" s="79"/>
      <c r="B3235" s="133"/>
      <c r="C3235" s="137"/>
      <c r="D3235" s="81" t="str">
        <f>IFERROR(IF(C3235="No CAS","",INDEX('DEQ Pollutant List'!$C$7:$C$611,MATCH('5. Pollutant Emissions - MB'!C3235,'DEQ Pollutant List'!$B$7:$B$611,0))),"")</f>
        <v/>
      </c>
      <c r="E3235" s="115" t="str">
        <f>IFERROR(IF(OR($C3235="",$C3235="No CAS"),INDEX('DEQ Pollutant List'!$A$7:$A$611,MATCH($D3235,'DEQ Pollutant List'!$C$7:$C$611,0)),INDEX('DEQ Pollutant List'!$A$7:$A$611,MATCH($C3235,'DEQ Pollutant List'!$B$7:$B$611,0))),"")</f>
        <v/>
      </c>
      <c r="F3235" s="138"/>
      <c r="G3235" s="139"/>
      <c r="H3235" s="104"/>
      <c r="I3235" s="102"/>
      <c r="J3235" s="105"/>
      <c r="K3235" s="83"/>
      <c r="L3235" s="102"/>
      <c r="M3235" s="105"/>
      <c r="N3235" s="83"/>
    </row>
    <row r="3236" spans="1:14" x14ac:dyDescent="0.25">
      <c r="A3236" s="79"/>
      <c r="B3236" s="133"/>
      <c r="C3236" s="137"/>
      <c r="D3236" s="81" t="str">
        <f>IFERROR(IF(C3236="No CAS","",INDEX('DEQ Pollutant List'!$C$7:$C$611,MATCH('5. Pollutant Emissions - MB'!C3236,'DEQ Pollutant List'!$B$7:$B$611,0))),"")</f>
        <v/>
      </c>
      <c r="E3236" s="115" t="str">
        <f>IFERROR(IF(OR($C3236="",$C3236="No CAS"),INDEX('DEQ Pollutant List'!$A$7:$A$611,MATCH($D3236,'DEQ Pollutant List'!$C$7:$C$611,0)),INDEX('DEQ Pollutant List'!$A$7:$A$611,MATCH($C3236,'DEQ Pollutant List'!$B$7:$B$611,0))),"")</f>
        <v/>
      </c>
      <c r="F3236" s="138"/>
      <c r="G3236" s="139"/>
      <c r="H3236" s="104"/>
      <c r="I3236" s="102"/>
      <c r="J3236" s="105"/>
      <c r="K3236" s="83"/>
      <c r="L3236" s="102"/>
      <c r="M3236" s="105"/>
      <c r="N3236" s="83"/>
    </row>
    <row r="3237" spans="1:14" x14ac:dyDescent="0.25">
      <c r="A3237" s="79"/>
      <c r="B3237" s="133"/>
      <c r="C3237" s="137"/>
      <c r="D3237" s="81" t="str">
        <f>IFERROR(IF(C3237="No CAS","",INDEX('DEQ Pollutant List'!$C$7:$C$611,MATCH('5. Pollutant Emissions - MB'!C3237,'DEQ Pollutant List'!$B$7:$B$611,0))),"")</f>
        <v/>
      </c>
      <c r="E3237" s="115" t="str">
        <f>IFERROR(IF(OR($C3237="",$C3237="No CAS"),INDEX('DEQ Pollutant List'!$A$7:$A$611,MATCH($D3237,'DEQ Pollutant List'!$C$7:$C$611,0)),INDEX('DEQ Pollutant List'!$A$7:$A$611,MATCH($C3237,'DEQ Pollutant List'!$B$7:$B$611,0))),"")</f>
        <v/>
      </c>
      <c r="F3237" s="138"/>
      <c r="G3237" s="139"/>
      <c r="H3237" s="104"/>
      <c r="I3237" s="102"/>
      <c r="J3237" s="105"/>
      <c r="K3237" s="83"/>
      <c r="L3237" s="102"/>
      <c r="M3237" s="105"/>
      <c r="N3237" s="83"/>
    </row>
    <row r="3238" spans="1:14" x14ac:dyDescent="0.25">
      <c r="A3238" s="79"/>
      <c r="B3238" s="133"/>
      <c r="C3238" s="137"/>
      <c r="D3238" s="81" t="str">
        <f>IFERROR(IF(C3238="No CAS","",INDEX('DEQ Pollutant List'!$C$7:$C$611,MATCH('5. Pollutant Emissions - MB'!C3238,'DEQ Pollutant List'!$B$7:$B$611,0))),"")</f>
        <v/>
      </c>
      <c r="E3238" s="115" t="str">
        <f>IFERROR(IF(OR($C3238="",$C3238="No CAS"),INDEX('DEQ Pollutant List'!$A$7:$A$611,MATCH($D3238,'DEQ Pollutant List'!$C$7:$C$611,0)),INDEX('DEQ Pollutant List'!$A$7:$A$611,MATCH($C3238,'DEQ Pollutant List'!$B$7:$B$611,0))),"")</f>
        <v/>
      </c>
      <c r="F3238" s="138"/>
      <c r="G3238" s="139"/>
      <c r="H3238" s="104"/>
      <c r="I3238" s="102"/>
      <c r="J3238" s="105"/>
      <c r="K3238" s="83"/>
      <c r="L3238" s="102"/>
      <c r="M3238" s="105"/>
      <c r="N3238" s="83"/>
    </row>
    <row r="3239" spans="1:14" x14ac:dyDescent="0.25">
      <c r="A3239" s="79"/>
      <c r="B3239" s="133"/>
      <c r="C3239" s="137"/>
      <c r="D3239" s="81" t="str">
        <f>IFERROR(IF(C3239="No CAS","",INDEX('DEQ Pollutant List'!$C$7:$C$611,MATCH('5. Pollutant Emissions - MB'!C3239,'DEQ Pollutant List'!$B$7:$B$611,0))),"")</f>
        <v/>
      </c>
      <c r="E3239" s="115" t="str">
        <f>IFERROR(IF(OR($C3239="",$C3239="No CAS"),INDEX('DEQ Pollutant List'!$A$7:$A$611,MATCH($D3239,'DEQ Pollutant List'!$C$7:$C$611,0)),INDEX('DEQ Pollutant List'!$A$7:$A$611,MATCH($C3239,'DEQ Pollutant List'!$B$7:$B$611,0))),"")</f>
        <v/>
      </c>
      <c r="F3239" s="138"/>
      <c r="G3239" s="139"/>
      <c r="H3239" s="104"/>
      <c r="I3239" s="102"/>
      <c r="J3239" s="105"/>
      <c r="K3239" s="83"/>
      <c r="L3239" s="102"/>
      <c r="M3239" s="105"/>
      <c r="N3239" s="83"/>
    </row>
    <row r="3240" spans="1:14" x14ac:dyDescent="0.25">
      <c r="A3240" s="79"/>
      <c r="B3240" s="133"/>
      <c r="C3240" s="137"/>
      <c r="D3240" s="81" t="str">
        <f>IFERROR(IF(C3240="No CAS","",INDEX('DEQ Pollutant List'!$C$7:$C$611,MATCH('5. Pollutant Emissions - MB'!C3240,'DEQ Pollutant List'!$B$7:$B$611,0))),"")</f>
        <v/>
      </c>
      <c r="E3240" s="115" t="str">
        <f>IFERROR(IF(OR($C3240="",$C3240="No CAS"),INDEX('DEQ Pollutant List'!$A$7:$A$611,MATCH($D3240,'DEQ Pollutant List'!$C$7:$C$611,0)),INDEX('DEQ Pollutant List'!$A$7:$A$611,MATCH($C3240,'DEQ Pollutant List'!$B$7:$B$611,0))),"")</f>
        <v/>
      </c>
      <c r="F3240" s="138"/>
      <c r="G3240" s="139"/>
      <c r="H3240" s="104"/>
      <c r="I3240" s="102"/>
      <c r="J3240" s="105"/>
      <c r="K3240" s="83"/>
      <c r="L3240" s="102"/>
      <c r="M3240" s="105"/>
      <c r="N3240" s="83"/>
    </row>
    <row r="3241" spans="1:14" x14ac:dyDescent="0.25">
      <c r="A3241" s="79"/>
      <c r="B3241" s="133"/>
      <c r="C3241" s="137"/>
      <c r="D3241" s="81" t="str">
        <f>IFERROR(IF(C3241="No CAS","",INDEX('DEQ Pollutant List'!$C$7:$C$611,MATCH('5. Pollutant Emissions - MB'!C3241,'DEQ Pollutant List'!$B$7:$B$611,0))),"")</f>
        <v/>
      </c>
      <c r="E3241" s="115" t="str">
        <f>IFERROR(IF(OR($C3241="",$C3241="No CAS"),INDEX('DEQ Pollutant List'!$A$7:$A$611,MATCH($D3241,'DEQ Pollutant List'!$C$7:$C$611,0)),INDEX('DEQ Pollutant List'!$A$7:$A$611,MATCH($C3241,'DEQ Pollutant List'!$B$7:$B$611,0))),"")</f>
        <v/>
      </c>
      <c r="F3241" s="138"/>
      <c r="G3241" s="139"/>
      <c r="H3241" s="104"/>
      <c r="I3241" s="102"/>
      <c r="J3241" s="105"/>
      <c r="K3241" s="83"/>
      <c r="L3241" s="102"/>
      <c r="M3241" s="105"/>
      <c r="N3241" s="83"/>
    </row>
    <row r="3242" spans="1:14" x14ac:dyDescent="0.25">
      <c r="A3242" s="79"/>
      <c r="B3242" s="133"/>
      <c r="C3242" s="137"/>
      <c r="D3242" s="81" t="str">
        <f>IFERROR(IF(C3242="No CAS","",INDEX('DEQ Pollutant List'!$C$7:$C$611,MATCH('5. Pollutant Emissions - MB'!C3242,'DEQ Pollutant List'!$B$7:$B$611,0))),"")</f>
        <v/>
      </c>
      <c r="E3242" s="115" t="str">
        <f>IFERROR(IF(OR($C3242="",$C3242="No CAS"),INDEX('DEQ Pollutant List'!$A$7:$A$611,MATCH($D3242,'DEQ Pollutant List'!$C$7:$C$611,0)),INDEX('DEQ Pollutant List'!$A$7:$A$611,MATCH($C3242,'DEQ Pollutant List'!$B$7:$B$611,0))),"")</f>
        <v/>
      </c>
      <c r="F3242" s="138"/>
      <c r="G3242" s="139"/>
      <c r="H3242" s="104"/>
      <c r="I3242" s="102"/>
      <c r="J3242" s="105"/>
      <c r="K3242" s="83"/>
      <c r="L3242" s="102"/>
      <c r="M3242" s="105"/>
      <c r="N3242" s="83"/>
    </row>
    <row r="3243" spans="1:14" x14ac:dyDescent="0.25">
      <c r="A3243" s="79"/>
      <c r="B3243" s="133"/>
      <c r="C3243" s="137"/>
      <c r="D3243" s="81" t="str">
        <f>IFERROR(IF(C3243="No CAS","",INDEX('DEQ Pollutant List'!$C$7:$C$611,MATCH('5. Pollutant Emissions - MB'!C3243,'DEQ Pollutant List'!$B$7:$B$611,0))),"")</f>
        <v/>
      </c>
      <c r="E3243" s="115" t="str">
        <f>IFERROR(IF(OR($C3243="",$C3243="No CAS"),INDEX('DEQ Pollutant List'!$A$7:$A$611,MATCH($D3243,'DEQ Pollutant List'!$C$7:$C$611,0)),INDEX('DEQ Pollutant List'!$A$7:$A$611,MATCH($C3243,'DEQ Pollutant List'!$B$7:$B$611,0))),"")</f>
        <v/>
      </c>
      <c r="F3243" s="138"/>
      <c r="G3243" s="139"/>
      <c r="H3243" s="104"/>
      <c r="I3243" s="102"/>
      <c r="J3243" s="105"/>
      <c r="K3243" s="83"/>
      <c r="L3243" s="102"/>
      <c r="M3243" s="105"/>
      <c r="N3243" s="83"/>
    </row>
    <row r="3244" spans="1:14" x14ac:dyDescent="0.25">
      <c r="A3244" s="79"/>
      <c r="B3244" s="133"/>
      <c r="C3244" s="137"/>
      <c r="D3244" s="81" t="str">
        <f>IFERROR(IF(C3244="No CAS","",INDEX('DEQ Pollutant List'!$C$7:$C$611,MATCH('5. Pollutant Emissions - MB'!C3244,'DEQ Pollutant List'!$B$7:$B$611,0))),"")</f>
        <v/>
      </c>
      <c r="E3244" s="115" t="str">
        <f>IFERROR(IF(OR($C3244="",$C3244="No CAS"),INDEX('DEQ Pollutant List'!$A$7:$A$611,MATCH($D3244,'DEQ Pollutant List'!$C$7:$C$611,0)),INDEX('DEQ Pollutant List'!$A$7:$A$611,MATCH($C3244,'DEQ Pollutant List'!$B$7:$B$611,0))),"")</f>
        <v/>
      </c>
      <c r="F3244" s="138"/>
      <c r="G3244" s="139"/>
      <c r="H3244" s="104"/>
      <c r="I3244" s="102"/>
      <c r="J3244" s="105"/>
      <c r="K3244" s="83"/>
      <c r="L3244" s="102"/>
      <c r="M3244" s="105"/>
      <c r="N3244" s="83"/>
    </row>
    <row r="3245" spans="1:14" x14ac:dyDescent="0.25">
      <c r="A3245" s="79"/>
      <c r="B3245" s="133"/>
      <c r="C3245" s="137"/>
      <c r="D3245" s="81" t="str">
        <f>IFERROR(IF(C3245="No CAS","",INDEX('DEQ Pollutant List'!$C$7:$C$611,MATCH('5. Pollutant Emissions - MB'!C3245,'DEQ Pollutant List'!$B$7:$B$611,0))),"")</f>
        <v/>
      </c>
      <c r="E3245" s="115" t="str">
        <f>IFERROR(IF(OR($C3245="",$C3245="No CAS"),INDEX('DEQ Pollutant List'!$A$7:$A$611,MATCH($D3245,'DEQ Pollutant List'!$C$7:$C$611,0)),INDEX('DEQ Pollutant List'!$A$7:$A$611,MATCH($C3245,'DEQ Pollutant List'!$B$7:$B$611,0))),"")</f>
        <v/>
      </c>
      <c r="F3245" s="138"/>
      <c r="G3245" s="139"/>
      <c r="H3245" s="104"/>
      <c r="I3245" s="102"/>
      <c r="J3245" s="105"/>
      <c r="K3245" s="83"/>
      <c r="L3245" s="102"/>
      <c r="M3245" s="105"/>
      <c r="N3245" s="83"/>
    </row>
    <row r="3246" spans="1:14" x14ac:dyDescent="0.25">
      <c r="A3246" s="79"/>
      <c r="B3246" s="133"/>
      <c r="C3246" s="137"/>
      <c r="D3246" s="81" t="str">
        <f>IFERROR(IF(C3246="No CAS","",INDEX('DEQ Pollutant List'!$C$7:$C$611,MATCH('5. Pollutant Emissions - MB'!C3246,'DEQ Pollutant List'!$B$7:$B$611,0))),"")</f>
        <v/>
      </c>
      <c r="E3246" s="115" t="str">
        <f>IFERROR(IF(OR($C3246="",$C3246="No CAS"),INDEX('DEQ Pollutant List'!$A$7:$A$611,MATCH($D3246,'DEQ Pollutant List'!$C$7:$C$611,0)),INDEX('DEQ Pollutant List'!$A$7:$A$611,MATCH($C3246,'DEQ Pollutant List'!$B$7:$B$611,0))),"")</f>
        <v/>
      </c>
      <c r="F3246" s="138"/>
      <c r="G3246" s="139"/>
      <c r="H3246" s="104"/>
      <c r="I3246" s="102"/>
      <c r="J3246" s="105"/>
      <c r="K3246" s="83"/>
      <c r="L3246" s="102"/>
      <c r="M3246" s="105"/>
      <c r="N3246" s="83"/>
    </row>
    <row r="3247" spans="1:14" x14ac:dyDescent="0.25">
      <c r="A3247" s="79"/>
      <c r="B3247" s="133"/>
      <c r="C3247" s="137"/>
      <c r="D3247" s="81" t="str">
        <f>IFERROR(IF(C3247="No CAS","",INDEX('DEQ Pollutant List'!$C$7:$C$611,MATCH('5. Pollutant Emissions - MB'!C3247,'DEQ Pollutant List'!$B$7:$B$611,0))),"")</f>
        <v/>
      </c>
      <c r="E3247" s="115" t="str">
        <f>IFERROR(IF(OR($C3247="",$C3247="No CAS"),INDEX('DEQ Pollutant List'!$A$7:$A$611,MATCH($D3247,'DEQ Pollutant List'!$C$7:$C$611,0)),INDEX('DEQ Pollutant List'!$A$7:$A$611,MATCH($C3247,'DEQ Pollutant List'!$B$7:$B$611,0))),"")</f>
        <v/>
      </c>
      <c r="F3247" s="138"/>
      <c r="G3247" s="139"/>
      <c r="H3247" s="104"/>
      <c r="I3247" s="102"/>
      <c r="J3247" s="105"/>
      <c r="K3247" s="83"/>
      <c r="L3247" s="102"/>
      <c r="M3247" s="105"/>
      <c r="N3247" s="83"/>
    </row>
    <row r="3248" spans="1:14" x14ac:dyDescent="0.25">
      <c r="A3248" s="79"/>
      <c r="B3248" s="133"/>
      <c r="C3248" s="137"/>
      <c r="D3248" s="81" t="str">
        <f>IFERROR(IF(C3248="No CAS","",INDEX('DEQ Pollutant List'!$C$7:$C$611,MATCH('5. Pollutant Emissions - MB'!C3248,'DEQ Pollutant List'!$B$7:$B$611,0))),"")</f>
        <v/>
      </c>
      <c r="E3248" s="115" t="str">
        <f>IFERROR(IF(OR($C3248="",$C3248="No CAS"),INDEX('DEQ Pollutant List'!$A$7:$A$611,MATCH($D3248,'DEQ Pollutant List'!$C$7:$C$611,0)),INDEX('DEQ Pollutant List'!$A$7:$A$611,MATCH($C3248,'DEQ Pollutant List'!$B$7:$B$611,0))),"")</f>
        <v/>
      </c>
      <c r="F3248" s="138"/>
      <c r="G3248" s="139"/>
      <c r="H3248" s="104"/>
      <c r="I3248" s="102"/>
      <c r="J3248" s="105"/>
      <c r="K3248" s="83"/>
      <c r="L3248" s="102"/>
      <c r="M3248" s="105"/>
      <c r="N3248" s="83"/>
    </row>
    <row r="3249" spans="1:14" x14ac:dyDescent="0.25">
      <c r="A3249" s="79"/>
      <c r="B3249" s="133"/>
      <c r="C3249" s="137"/>
      <c r="D3249" s="81" t="str">
        <f>IFERROR(IF(C3249="No CAS","",INDEX('DEQ Pollutant List'!$C$7:$C$611,MATCH('5. Pollutant Emissions - MB'!C3249,'DEQ Pollutant List'!$B$7:$B$611,0))),"")</f>
        <v/>
      </c>
      <c r="E3249" s="115" t="str">
        <f>IFERROR(IF(OR($C3249="",$C3249="No CAS"),INDEX('DEQ Pollutant List'!$A$7:$A$611,MATCH($D3249,'DEQ Pollutant List'!$C$7:$C$611,0)),INDEX('DEQ Pollutant List'!$A$7:$A$611,MATCH($C3249,'DEQ Pollutant List'!$B$7:$B$611,0))),"")</f>
        <v/>
      </c>
      <c r="F3249" s="138"/>
      <c r="G3249" s="139"/>
      <c r="H3249" s="104"/>
      <c r="I3249" s="102"/>
      <c r="J3249" s="105"/>
      <c r="K3249" s="83"/>
      <c r="L3249" s="102"/>
      <c r="M3249" s="105"/>
      <c r="N3249" s="83"/>
    </row>
    <row r="3250" spans="1:14" x14ac:dyDescent="0.25">
      <c r="A3250" s="79"/>
      <c r="B3250" s="133"/>
      <c r="C3250" s="137"/>
      <c r="D3250" s="81" t="str">
        <f>IFERROR(IF(C3250="No CAS","",INDEX('DEQ Pollutant List'!$C$7:$C$611,MATCH('5. Pollutant Emissions - MB'!C3250,'DEQ Pollutant List'!$B$7:$B$611,0))),"")</f>
        <v/>
      </c>
      <c r="E3250" s="115" t="str">
        <f>IFERROR(IF(OR($C3250="",$C3250="No CAS"),INDEX('DEQ Pollutant List'!$A$7:$A$611,MATCH($D3250,'DEQ Pollutant List'!$C$7:$C$611,0)),INDEX('DEQ Pollutant List'!$A$7:$A$611,MATCH($C3250,'DEQ Pollutant List'!$B$7:$B$611,0))),"")</f>
        <v/>
      </c>
      <c r="F3250" s="138"/>
      <c r="G3250" s="139"/>
      <c r="H3250" s="104"/>
      <c r="I3250" s="102"/>
      <c r="J3250" s="105"/>
      <c r="K3250" s="83"/>
      <c r="L3250" s="102"/>
      <c r="M3250" s="105"/>
      <c r="N3250" s="83"/>
    </row>
    <row r="3251" spans="1:14" x14ac:dyDescent="0.25">
      <c r="A3251" s="79"/>
      <c r="B3251" s="133"/>
      <c r="C3251" s="137"/>
      <c r="D3251" s="81" t="str">
        <f>IFERROR(IF(C3251="No CAS","",INDEX('DEQ Pollutant List'!$C$7:$C$611,MATCH('5. Pollutant Emissions - MB'!C3251,'DEQ Pollutant List'!$B$7:$B$611,0))),"")</f>
        <v/>
      </c>
      <c r="E3251" s="115" t="str">
        <f>IFERROR(IF(OR($C3251="",$C3251="No CAS"),INDEX('DEQ Pollutant List'!$A$7:$A$611,MATCH($D3251,'DEQ Pollutant List'!$C$7:$C$611,0)),INDEX('DEQ Pollutant List'!$A$7:$A$611,MATCH($C3251,'DEQ Pollutant List'!$B$7:$B$611,0))),"")</f>
        <v/>
      </c>
      <c r="F3251" s="138"/>
      <c r="G3251" s="139"/>
      <c r="H3251" s="104"/>
      <c r="I3251" s="102"/>
      <c r="J3251" s="105"/>
      <c r="K3251" s="83"/>
      <c r="L3251" s="102"/>
      <c r="M3251" s="105"/>
      <c r="N3251" s="83"/>
    </row>
    <row r="3252" spans="1:14" x14ac:dyDescent="0.25">
      <c r="A3252" s="79"/>
      <c r="B3252" s="133"/>
      <c r="C3252" s="137"/>
      <c r="D3252" s="81" t="str">
        <f>IFERROR(IF(C3252="No CAS","",INDEX('DEQ Pollutant List'!$C$7:$C$611,MATCH('5. Pollutant Emissions - MB'!C3252,'DEQ Pollutant List'!$B$7:$B$611,0))),"")</f>
        <v/>
      </c>
      <c r="E3252" s="115" t="str">
        <f>IFERROR(IF(OR($C3252="",$C3252="No CAS"),INDEX('DEQ Pollutant List'!$A$7:$A$611,MATCH($D3252,'DEQ Pollutant List'!$C$7:$C$611,0)),INDEX('DEQ Pollutant List'!$A$7:$A$611,MATCH($C3252,'DEQ Pollutant List'!$B$7:$B$611,0))),"")</f>
        <v/>
      </c>
      <c r="F3252" s="138"/>
      <c r="G3252" s="139"/>
      <c r="H3252" s="104"/>
      <c r="I3252" s="102"/>
      <c r="J3252" s="105"/>
      <c r="K3252" s="83"/>
      <c r="L3252" s="102"/>
      <c r="M3252" s="105"/>
      <c r="N3252" s="83"/>
    </row>
    <row r="3253" spans="1:14" x14ac:dyDescent="0.25">
      <c r="A3253" s="79"/>
      <c r="B3253" s="133"/>
      <c r="C3253" s="137"/>
      <c r="D3253" s="81" t="str">
        <f>IFERROR(IF(C3253="No CAS","",INDEX('DEQ Pollutant List'!$C$7:$C$611,MATCH('5. Pollutant Emissions - MB'!C3253,'DEQ Pollutant List'!$B$7:$B$611,0))),"")</f>
        <v/>
      </c>
      <c r="E3253" s="115" t="str">
        <f>IFERROR(IF(OR($C3253="",$C3253="No CAS"),INDEX('DEQ Pollutant List'!$A$7:$A$611,MATCH($D3253,'DEQ Pollutant List'!$C$7:$C$611,0)),INDEX('DEQ Pollutant List'!$A$7:$A$611,MATCH($C3253,'DEQ Pollutant List'!$B$7:$B$611,0))),"")</f>
        <v/>
      </c>
      <c r="F3253" s="138"/>
      <c r="G3253" s="139"/>
      <c r="H3253" s="104"/>
      <c r="I3253" s="102"/>
      <c r="J3253" s="105"/>
      <c r="K3253" s="83"/>
      <c r="L3253" s="102"/>
      <c r="M3253" s="105"/>
      <c r="N3253" s="83"/>
    </row>
    <row r="3254" spans="1:14" x14ac:dyDescent="0.25">
      <c r="A3254" s="79"/>
      <c r="B3254" s="133"/>
      <c r="C3254" s="137"/>
      <c r="D3254" s="81" t="str">
        <f>IFERROR(IF(C3254="No CAS","",INDEX('DEQ Pollutant List'!$C$7:$C$611,MATCH('5. Pollutant Emissions - MB'!C3254,'DEQ Pollutant List'!$B$7:$B$611,0))),"")</f>
        <v/>
      </c>
      <c r="E3254" s="115" t="str">
        <f>IFERROR(IF(OR($C3254="",$C3254="No CAS"),INDEX('DEQ Pollutant List'!$A$7:$A$611,MATCH($D3254,'DEQ Pollutant List'!$C$7:$C$611,0)),INDEX('DEQ Pollutant List'!$A$7:$A$611,MATCH($C3254,'DEQ Pollutant List'!$B$7:$B$611,0))),"")</f>
        <v/>
      </c>
      <c r="F3254" s="138"/>
      <c r="G3254" s="139"/>
      <c r="H3254" s="104"/>
      <c r="I3254" s="102"/>
      <c r="J3254" s="105"/>
      <c r="K3254" s="83"/>
      <c r="L3254" s="102"/>
      <c r="M3254" s="105"/>
      <c r="N3254" s="83"/>
    </row>
    <row r="3255" spans="1:14" x14ac:dyDescent="0.25">
      <c r="A3255" s="79"/>
      <c r="B3255" s="133"/>
      <c r="C3255" s="137"/>
      <c r="D3255" s="81" t="str">
        <f>IFERROR(IF(C3255="No CAS","",INDEX('DEQ Pollutant List'!$C$7:$C$611,MATCH('5. Pollutant Emissions - MB'!C3255,'DEQ Pollutant List'!$B$7:$B$611,0))),"")</f>
        <v/>
      </c>
      <c r="E3255" s="115" t="str">
        <f>IFERROR(IF(OR($C3255="",$C3255="No CAS"),INDEX('DEQ Pollutant List'!$A$7:$A$611,MATCH($D3255,'DEQ Pollutant List'!$C$7:$C$611,0)),INDEX('DEQ Pollutant List'!$A$7:$A$611,MATCH($C3255,'DEQ Pollutant List'!$B$7:$B$611,0))),"")</f>
        <v/>
      </c>
      <c r="F3255" s="138"/>
      <c r="G3255" s="139"/>
      <c r="H3255" s="104"/>
      <c r="I3255" s="102"/>
      <c r="J3255" s="105"/>
      <c r="K3255" s="83"/>
      <c r="L3255" s="102"/>
      <c r="M3255" s="105"/>
      <c r="N3255" s="83"/>
    </row>
    <row r="3256" spans="1:14" x14ac:dyDescent="0.25">
      <c r="A3256" s="79"/>
      <c r="B3256" s="133"/>
      <c r="C3256" s="137"/>
      <c r="D3256" s="81" t="str">
        <f>IFERROR(IF(C3256="No CAS","",INDEX('DEQ Pollutant List'!$C$7:$C$611,MATCH('5. Pollutant Emissions - MB'!C3256,'DEQ Pollutant List'!$B$7:$B$611,0))),"")</f>
        <v/>
      </c>
      <c r="E3256" s="115" t="str">
        <f>IFERROR(IF(OR($C3256="",$C3256="No CAS"),INDEX('DEQ Pollutant List'!$A$7:$A$611,MATCH($D3256,'DEQ Pollutant List'!$C$7:$C$611,0)),INDEX('DEQ Pollutant List'!$A$7:$A$611,MATCH($C3256,'DEQ Pollutant List'!$B$7:$B$611,0))),"")</f>
        <v/>
      </c>
      <c r="F3256" s="138"/>
      <c r="G3256" s="139"/>
      <c r="H3256" s="104"/>
      <c r="I3256" s="102"/>
      <c r="J3256" s="105"/>
      <c r="K3256" s="83"/>
      <c r="L3256" s="102"/>
      <c r="M3256" s="105"/>
      <c r="N3256" s="83"/>
    </row>
    <row r="3257" spans="1:14" x14ac:dyDescent="0.25">
      <c r="A3257" s="79"/>
      <c r="B3257" s="133"/>
      <c r="C3257" s="137"/>
      <c r="D3257" s="81" t="str">
        <f>IFERROR(IF(C3257="No CAS","",INDEX('DEQ Pollutant List'!$C$7:$C$611,MATCH('5. Pollutant Emissions - MB'!C3257,'DEQ Pollutant List'!$B$7:$B$611,0))),"")</f>
        <v/>
      </c>
      <c r="E3257" s="115" t="str">
        <f>IFERROR(IF(OR($C3257="",$C3257="No CAS"),INDEX('DEQ Pollutant List'!$A$7:$A$611,MATCH($D3257,'DEQ Pollutant List'!$C$7:$C$611,0)),INDEX('DEQ Pollutant List'!$A$7:$A$611,MATCH($C3257,'DEQ Pollutant List'!$B$7:$B$611,0))),"")</f>
        <v/>
      </c>
      <c r="F3257" s="138"/>
      <c r="G3257" s="139"/>
      <c r="H3257" s="104"/>
      <c r="I3257" s="102"/>
      <c r="J3257" s="105"/>
      <c r="K3257" s="83"/>
      <c r="L3257" s="102"/>
      <c r="M3257" s="105"/>
      <c r="N3257" s="83"/>
    </row>
    <row r="3258" spans="1:14" x14ac:dyDescent="0.25">
      <c r="A3258" s="79"/>
      <c r="B3258" s="133"/>
      <c r="C3258" s="137"/>
      <c r="D3258" s="81" t="str">
        <f>IFERROR(IF(C3258="No CAS","",INDEX('DEQ Pollutant List'!$C$7:$C$611,MATCH('5. Pollutant Emissions - MB'!C3258,'DEQ Pollutant List'!$B$7:$B$611,0))),"")</f>
        <v/>
      </c>
      <c r="E3258" s="115" t="str">
        <f>IFERROR(IF(OR($C3258="",$C3258="No CAS"),INDEX('DEQ Pollutant List'!$A$7:$A$611,MATCH($D3258,'DEQ Pollutant List'!$C$7:$C$611,0)),INDEX('DEQ Pollutant List'!$A$7:$A$611,MATCH($C3258,'DEQ Pollutant List'!$B$7:$B$611,0))),"")</f>
        <v/>
      </c>
      <c r="F3258" s="138"/>
      <c r="G3258" s="139"/>
      <c r="H3258" s="104"/>
      <c r="I3258" s="102"/>
      <c r="J3258" s="105"/>
      <c r="K3258" s="83"/>
      <c r="L3258" s="102"/>
      <c r="M3258" s="105"/>
      <c r="N3258" s="83"/>
    </row>
    <row r="3259" spans="1:14" x14ac:dyDescent="0.25">
      <c r="A3259" s="79"/>
      <c r="B3259" s="133"/>
      <c r="C3259" s="137"/>
      <c r="D3259" s="81" t="str">
        <f>IFERROR(IF(C3259="No CAS","",INDEX('DEQ Pollutant List'!$C$7:$C$611,MATCH('5. Pollutant Emissions - MB'!C3259,'DEQ Pollutant List'!$B$7:$B$611,0))),"")</f>
        <v/>
      </c>
      <c r="E3259" s="115" t="str">
        <f>IFERROR(IF(OR($C3259="",$C3259="No CAS"),INDEX('DEQ Pollutant List'!$A$7:$A$611,MATCH($D3259,'DEQ Pollutant List'!$C$7:$C$611,0)),INDEX('DEQ Pollutant List'!$A$7:$A$611,MATCH($C3259,'DEQ Pollutant List'!$B$7:$B$611,0))),"")</f>
        <v/>
      </c>
      <c r="F3259" s="138"/>
      <c r="G3259" s="139"/>
      <c r="H3259" s="104"/>
      <c r="I3259" s="102"/>
      <c r="J3259" s="105"/>
      <c r="K3259" s="83"/>
      <c r="L3259" s="102"/>
      <c r="M3259" s="105"/>
      <c r="N3259" s="83"/>
    </row>
    <row r="3260" spans="1:14" x14ac:dyDescent="0.25">
      <c r="A3260" s="79"/>
      <c r="B3260" s="133"/>
      <c r="C3260" s="137"/>
      <c r="D3260" s="81" t="str">
        <f>IFERROR(IF(C3260="No CAS","",INDEX('DEQ Pollutant List'!$C$7:$C$611,MATCH('5. Pollutant Emissions - MB'!C3260,'DEQ Pollutant List'!$B$7:$B$611,0))),"")</f>
        <v/>
      </c>
      <c r="E3260" s="115" t="str">
        <f>IFERROR(IF(OR($C3260="",$C3260="No CAS"),INDEX('DEQ Pollutant List'!$A$7:$A$611,MATCH($D3260,'DEQ Pollutant List'!$C$7:$C$611,0)),INDEX('DEQ Pollutant List'!$A$7:$A$611,MATCH($C3260,'DEQ Pollutant List'!$B$7:$B$611,0))),"")</f>
        <v/>
      </c>
      <c r="F3260" s="138"/>
      <c r="G3260" s="139"/>
      <c r="H3260" s="104"/>
      <c r="I3260" s="102"/>
      <c r="J3260" s="105"/>
      <c r="K3260" s="83"/>
      <c r="L3260" s="102"/>
      <c r="M3260" s="105"/>
      <c r="N3260" s="83"/>
    </row>
    <row r="3261" spans="1:14" x14ac:dyDescent="0.25">
      <c r="A3261" s="79"/>
      <c r="B3261" s="133"/>
      <c r="C3261" s="137"/>
      <c r="D3261" s="81" t="str">
        <f>IFERROR(IF(C3261="No CAS","",INDEX('DEQ Pollutant List'!$C$7:$C$611,MATCH('5. Pollutant Emissions - MB'!C3261,'DEQ Pollutant List'!$B$7:$B$611,0))),"")</f>
        <v/>
      </c>
      <c r="E3261" s="115" t="str">
        <f>IFERROR(IF(OR($C3261="",$C3261="No CAS"),INDEX('DEQ Pollutant List'!$A$7:$A$611,MATCH($D3261,'DEQ Pollutant List'!$C$7:$C$611,0)),INDEX('DEQ Pollutant List'!$A$7:$A$611,MATCH($C3261,'DEQ Pollutant List'!$B$7:$B$611,0))),"")</f>
        <v/>
      </c>
      <c r="F3261" s="138"/>
      <c r="G3261" s="139"/>
      <c r="H3261" s="104"/>
      <c r="I3261" s="102"/>
      <c r="J3261" s="105"/>
      <c r="K3261" s="83"/>
      <c r="L3261" s="102"/>
      <c r="M3261" s="105"/>
      <c r="N3261" s="83"/>
    </row>
    <row r="3262" spans="1:14" x14ac:dyDescent="0.25">
      <c r="A3262" s="79"/>
      <c r="B3262" s="133"/>
      <c r="C3262" s="137"/>
      <c r="D3262" s="81" t="str">
        <f>IFERROR(IF(C3262="No CAS","",INDEX('DEQ Pollutant List'!$C$7:$C$611,MATCH('5. Pollutant Emissions - MB'!C3262,'DEQ Pollutant List'!$B$7:$B$611,0))),"")</f>
        <v/>
      </c>
      <c r="E3262" s="115" t="str">
        <f>IFERROR(IF(OR($C3262="",$C3262="No CAS"),INDEX('DEQ Pollutant List'!$A$7:$A$611,MATCH($D3262,'DEQ Pollutant List'!$C$7:$C$611,0)),INDEX('DEQ Pollutant List'!$A$7:$A$611,MATCH($C3262,'DEQ Pollutant List'!$B$7:$B$611,0))),"")</f>
        <v/>
      </c>
      <c r="F3262" s="138"/>
      <c r="G3262" s="139"/>
      <c r="H3262" s="104"/>
      <c r="I3262" s="102"/>
      <c r="J3262" s="105"/>
      <c r="K3262" s="83"/>
      <c r="L3262" s="102"/>
      <c r="M3262" s="105"/>
      <c r="N3262" s="83"/>
    </row>
    <row r="3263" spans="1:14" x14ac:dyDescent="0.25">
      <c r="A3263" s="79"/>
      <c r="B3263" s="133"/>
      <c r="C3263" s="137"/>
      <c r="D3263" s="81" t="str">
        <f>IFERROR(IF(C3263="No CAS","",INDEX('DEQ Pollutant List'!$C$7:$C$611,MATCH('5. Pollutant Emissions - MB'!C3263,'DEQ Pollutant List'!$B$7:$B$611,0))),"")</f>
        <v/>
      </c>
      <c r="E3263" s="115" t="str">
        <f>IFERROR(IF(OR($C3263="",$C3263="No CAS"),INDEX('DEQ Pollutant List'!$A$7:$A$611,MATCH($D3263,'DEQ Pollutant List'!$C$7:$C$611,0)),INDEX('DEQ Pollutant List'!$A$7:$A$611,MATCH($C3263,'DEQ Pollutant List'!$B$7:$B$611,0))),"")</f>
        <v/>
      </c>
      <c r="F3263" s="138"/>
      <c r="G3263" s="139"/>
      <c r="H3263" s="104"/>
      <c r="I3263" s="102"/>
      <c r="J3263" s="105"/>
      <c r="K3263" s="83"/>
      <c r="L3263" s="102"/>
      <c r="M3263" s="105"/>
      <c r="N3263" s="83"/>
    </row>
    <row r="3264" spans="1:14" x14ac:dyDescent="0.25">
      <c r="A3264" s="79"/>
      <c r="B3264" s="133"/>
      <c r="C3264" s="137"/>
      <c r="D3264" s="81" t="str">
        <f>IFERROR(IF(C3264="No CAS","",INDEX('DEQ Pollutant List'!$C$7:$C$611,MATCH('5. Pollutant Emissions - MB'!C3264,'DEQ Pollutant List'!$B$7:$B$611,0))),"")</f>
        <v/>
      </c>
      <c r="E3264" s="115" t="str">
        <f>IFERROR(IF(OR($C3264="",$C3264="No CAS"),INDEX('DEQ Pollutant List'!$A$7:$A$611,MATCH($D3264,'DEQ Pollutant List'!$C$7:$C$611,0)),INDEX('DEQ Pollutant List'!$A$7:$A$611,MATCH($C3264,'DEQ Pollutant List'!$B$7:$B$611,0))),"")</f>
        <v/>
      </c>
      <c r="F3264" s="138"/>
      <c r="G3264" s="139"/>
      <c r="H3264" s="104"/>
      <c r="I3264" s="102"/>
      <c r="J3264" s="105"/>
      <c r="K3264" s="83"/>
      <c r="L3264" s="102"/>
      <c r="M3264" s="105"/>
      <c r="N3264" s="83"/>
    </row>
    <row r="3265" spans="1:14" x14ac:dyDescent="0.25">
      <c r="A3265" s="79"/>
      <c r="B3265" s="133"/>
      <c r="C3265" s="137"/>
      <c r="D3265" s="81" t="str">
        <f>IFERROR(IF(C3265="No CAS","",INDEX('DEQ Pollutant List'!$C$7:$C$611,MATCH('5. Pollutant Emissions - MB'!C3265,'DEQ Pollutant List'!$B$7:$B$611,0))),"")</f>
        <v/>
      </c>
      <c r="E3265" s="115" t="str">
        <f>IFERROR(IF(OR($C3265="",$C3265="No CAS"),INDEX('DEQ Pollutant List'!$A$7:$A$611,MATCH($D3265,'DEQ Pollutant List'!$C$7:$C$611,0)),INDEX('DEQ Pollutant List'!$A$7:$A$611,MATCH($C3265,'DEQ Pollutant List'!$B$7:$B$611,0))),"")</f>
        <v/>
      </c>
      <c r="F3265" s="138"/>
      <c r="G3265" s="139"/>
      <c r="H3265" s="104"/>
      <c r="I3265" s="102"/>
      <c r="J3265" s="105"/>
      <c r="K3265" s="83"/>
      <c r="L3265" s="102"/>
      <c r="M3265" s="105"/>
      <c r="N3265" s="83"/>
    </row>
    <row r="3266" spans="1:14" x14ac:dyDescent="0.25">
      <c r="A3266" s="79"/>
      <c r="B3266" s="133"/>
      <c r="C3266" s="137"/>
      <c r="D3266" s="81" t="str">
        <f>IFERROR(IF(C3266="No CAS","",INDEX('DEQ Pollutant List'!$C$7:$C$611,MATCH('5. Pollutant Emissions - MB'!C3266,'DEQ Pollutant List'!$B$7:$B$611,0))),"")</f>
        <v/>
      </c>
      <c r="E3266" s="115" t="str">
        <f>IFERROR(IF(OR($C3266="",$C3266="No CAS"),INDEX('DEQ Pollutant List'!$A$7:$A$611,MATCH($D3266,'DEQ Pollutant List'!$C$7:$C$611,0)),INDEX('DEQ Pollutant List'!$A$7:$A$611,MATCH($C3266,'DEQ Pollutant List'!$B$7:$B$611,0))),"")</f>
        <v/>
      </c>
      <c r="F3266" s="138"/>
      <c r="G3266" s="139"/>
      <c r="H3266" s="104"/>
      <c r="I3266" s="102"/>
      <c r="J3266" s="105"/>
      <c r="K3266" s="83"/>
      <c r="L3266" s="102"/>
      <c r="M3266" s="105"/>
      <c r="N3266" s="83"/>
    </row>
    <row r="3267" spans="1:14" x14ac:dyDescent="0.25">
      <c r="A3267" s="79"/>
      <c r="B3267" s="133"/>
      <c r="C3267" s="137"/>
      <c r="D3267" s="81" t="str">
        <f>IFERROR(IF(C3267="No CAS","",INDEX('DEQ Pollutant List'!$C$7:$C$611,MATCH('5. Pollutant Emissions - MB'!C3267,'DEQ Pollutant List'!$B$7:$B$611,0))),"")</f>
        <v/>
      </c>
      <c r="E3267" s="115" t="str">
        <f>IFERROR(IF(OR($C3267="",$C3267="No CAS"),INDEX('DEQ Pollutant List'!$A$7:$A$611,MATCH($D3267,'DEQ Pollutant List'!$C$7:$C$611,0)),INDEX('DEQ Pollutant List'!$A$7:$A$611,MATCH($C3267,'DEQ Pollutant List'!$B$7:$B$611,0))),"")</f>
        <v/>
      </c>
      <c r="F3267" s="138"/>
      <c r="G3267" s="139"/>
      <c r="H3267" s="104"/>
      <c r="I3267" s="102"/>
      <c r="J3267" s="105"/>
      <c r="K3267" s="83"/>
      <c r="L3267" s="102"/>
      <c r="M3267" s="105"/>
      <c r="N3267" s="83"/>
    </row>
    <row r="3268" spans="1:14" x14ac:dyDescent="0.25">
      <c r="A3268" s="79"/>
      <c r="B3268" s="133"/>
      <c r="C3268" s="137"/>
      <c r="D3268" s="81" t="str">
        <f>IFERROR(IF(C3268="No CAS","",INDEX('DEQ Pollutant List'!$C$7:$C$611,MATCH('5. Pollutant Emissions - MB'!C3268,'DEQ Pollutant List'!$B$7:$B$611,0))),"")</f>
        <v/>
      </c>
      <c r="E3268" s="115" t="str">
        <f>IFERROR(IF(OR($C3268="",$C3268="No CAS"),INDEX('DEQ Pollutant List'!$A$7:$A$611,MATCH($D3268,'DEQ Pollutant List'!$C$7:$C$611,0)),INDEX('DEQ Pollutant List'!$A$7:$A$611,MATCH($C3268,'DEQ Pollutant List'!$B$7:$B$611,0))),"")</f>
        <v/>
      </c>
      <c r="F3268" s="138"/>
      <c r="G3268" s="139"/>
      <c r="H3268" s="104"/>
      <c r="I3268" s="102"/>
      <c r="J3268" s="105"/>
      <c r="K3268" s="83"/>
      <c r="L3268" s="102"/>
      <c r="M3268" s="105"/>
      <c r="N3268" s="83"/>
    </row>
    <row r="3269" spans="1:14" x14ac:dyDescent="0.25">
      <c r="A3269" s="79"/>
      <c r="B3269" s="133"/>
      <c r="C3269" s="137"/>
      <c r="D3269" s="81" t="str">
        <f>IFERROR(IF(C3269="No CAS","",INDEX('DEQ Pollutant List'!$C$7:$C$611,MATCH('5. Pollutant Emissions - MB'!C3269,'DEQ Pollutant List'!$B$7:$B$611,0))),"")</f>
        <v/>
      </c>
      <c r="E3269" s="115" t="str">
        <f>IFERROR(IF(OR($C3269="",$C3269="No CAS"),INDEX('DEQ Pollutant List'!$A$7:$A$611,MATCH($D3269,'DEQ Pollutant List'!$C$7:$C$611,0)),INDEX('DEQ Pollutant List'!$A$7:$A$611,MATCH($C3269,'DEQ Pollutant List'!$B$7:$B$611,0))),"")</f>
        <v/>
      </c>
      <c r="F3269" s="138"/>
      <c r="G3269" s="139"/>
      <c r="H3269" s="104"/>
      <c r="I3269" s="102"/>
      <c r="J3269" s="105"/>
      <c r="K3269" s="83"/>
      <c r="L3269" s="102"/>
      <c r="M3269" s="105"/>
      <c r="N3269" s="83"/>
    </row>
    <row r="3270" spans="1:14" x14ac:dyDescent="0.25">
      <c r="A3270" s="79"/>
      <c r="B3270" s="133"/>
      <c r="C3270" s="137"/>
      <c r="D3270" s="81" t="str">
        <f>IFERROR(IF(C3270="No CAS","",INDEX('DEQ Pollutant List'!$C$7:$C$611,MATCH('5. Pollutant Emissions - MB'!C3270,'DEQ Pollutant List'!$B$7:$B$611,0))),"")</f>
        <v/>
      </c>
      <c r="E3270" s="115" t="str">
        <f>IFERROR(IF(OR($C3270="",$C3270="No CAS"),INDEX('DEQ Pollutant List'!$A$7:$A$611,MATCH($D3270,'DEQ Pollutant List'!$C$7:$C$611,0)),INDEX('DEQ Pollutant List'!$A$7:$A$611,MATCH($C3270,'DEQ Pollutant List'!$B$7:$B$611,0))),"")</f>
        <v/>
      </c>
      <c r="F3270" s="138"/>
      <c r="G3270" s="139"/>
      <c r="H3270" s="104"/>
      <c r="I3270" s="102"/>
      <c r="J3270" s="105"/>
      <c r="K3270" s="83"/>
      <c r="L3270" s="102"/>
      <c r="M3270" s="105"/>
      <c r="N3270" s="83"/>
    </row>
    <row r="3271" spans="1:14" x14ac:dyDescent="0.25">
      <c r="A3271" s="79"/>
      <c r="B3271" s="133"/>
      <c r="C3271" s="137"/>
      <c r="D3271" s="81" t="str">
        <f>IFERROR(IF(C3271="No CAS","",INDEX('DEQ Pollutant List'!$C$7:$C$611,MATCH('5. Pollutant Emissions - MB'!C3271,'DEQ Pollutant List'!$B$7:$B$611,0))),"")</f>
        <v/>
      </c>
      <c r="E3271" s="115" t="str">
        <f>IFERROR(IF(OR($C3271="",$C3271="No CAS"),INDEX('DEQ Pollutant List'!$A$7:$A$611,MATCH($D3271,'DEQ Pollutant List'!$C$7:$C$611,0)),INDEX('DEQ Pollutant List'!$A$7:$A$611,MATCH($C3271,'DEQ Pollutant List'!$B$7:$B$611,0))),"")</f>
        <v/>
      </c>
      <c r="F3271" s="138"/>
      <c r="G3271" s="139"/>
      <c r="H3271" s="104"/>
      <c r="I3271" s="102"/>
      <c r="J3271" s="105"/>
      <c r="K3271" s="83"/>
      <c r="L3271" s="102"/>
      <c r="M3271" s="105"/>
      <c r="N3271" s="83"/>
    </row>
    <row r="3272" spans="1:14" x14ac:dyDescent="0.25">
      <c r="A3272" s="79"/>
      <c r="B3272" s="133"/>
      <c r="C3272" s="137"/>
      <c r="D3272" s="81" t="str">
        <f>IFERROR(IF(C3272="No CAS","",INDEX('DEQ Pollutant List'!$C$7:$C$611,MATCH('5. Pollutant Emissions - MB'!C3272,'DEQ Pollutant List'!$B$7:$B$611,0))),"")</f>
        <v/>
      </c>
      <c r="E3272" s="115" t="str">
        <f>IFERROR(IF(OR($C3272="",$C3272="No CAS"),INDEX('DEQ Pollutant List'!$A$7:$A$611,MATCH($D3272,'DEQ Pollutant List'!$C$7:$C$611,0)),INDEX('DEQ Pollutant List'!$A$7:$A$611,MATCH($C3272,'DEQ Pollutant List'!$B$7:$B$611,0))),"")</f>
        <v/>
      </c>
      <c r="F3272" s="138"/>
      <c r="G3272" s="139"/>
      <c r="H3272" s="104"/>
      <c r="I3272" s="102"/>
      <c r="J3272" s="105"/>
      <c r="K3272" s="83"/>
      <c r="L3272" s="102"/>
      <c r="M3272" s="105"/>
      <c r="N3272" s="83"/>
    </row>
    <row r="3273" spans="1:14" x14ac:dyDescent="0.25">
      <c r="A3273" s="79"/>
      <c r="B3273" s="133"/>
      <c r="C3273" s="137"/>
      <c r="D3273" s="81" t="str">
        <f>IFERROR(IF(C3273="No CAS","",INDEX('DEQ Pollutant List'!$C$7:$C$611,MATCH('5. Pollutant Emissions - MB'!C3273,'DEQ Pollutant List'!$B$7:$B$611,0))),"")</f>
        <v/>
      </c>
      <c r="E3273" s="115" t="str">
        <f>IFERROR(IF(OR($C3273="",$C3273="No CAS"),INDEX('DEQ Pollutant List'!$A$7:$A$611,MATCH($D3273,'DEQ Pollutant List'!$C$7:$C$611,0)),INDEX('DEQ Pollutant List'!$A$7:$A$611,MATCH($C3273,'DEQ Pollutant List'!$B$7:$B$611,0))),"")</f>
        <v/>
      </c>
      <c r="F3273" s="138"/>
      <c r="G3273" s="139"/>
      <c r="H3273" s="104"/>
      <c r="I3273" s="102"/>
      <c r="J3273" s="105"/>
      <c r="K3273" s="83"/>
      <c r="L3273" s="102"/>
      <c r="M3273" s="105"/>
      <c r="N3273" s="83"/>
    </row>
    <row r="3274" spans="1:14" x14ac:dyDescent="0.25">
      <c r="A3274" s="79"/>
      <c r="B3274" s="133"/>
      <c r="C3274" s="137"/>
      <c r="D3274" s="81" t="str">
        <f>IFERROR(IF(C3274="No CAS","",INDEX('DEQ Pollutant List'!$C$7:$C$611,MATCH('5. Pollutant Emissions - MB'!C3274,'DEQ Pollutant List'!$B$7:$B$611,0))),"")</f>
        <v/>
      </c>
      <c r="E3274" s="115" t="str">
        <f>IFERROR(IF(OR($C3274="",$C3274="No CAS"),INDEX('DEQ Pollutant List'!$A$7:$A$611,MATCH($D3274,'DEQ Pollutant List'!$C$7:$C$611,0)),INDEX('DEQ Pollutant List'!$A$7:$A$611,MATCH($C3274,'DEQ Pollutant List'!$B$7:$B$611,0))),"")</f>
        <v/>
      </c>
      <c r="F3274" s="138"/>
      <c r="G3274" s="139"/>
      <c r="H3274" s="104"/>
      <c r="I3274" s="102"/>
      <c r="J3274" s="105"/>
      <c r="K3274" s="83"/>
      <c r="L3274" s="102"/>
      <c r="M3274" s="105"/>
      <c r="N3274" s="83"/>
    </row>
    <row r="3275" spans="1:14" x14ac:dyDescent="0.25">
      <c r="A3275" s="79"/>
      <c r="B3275" s="133"/>
      <c r="C3275" s="137"/>
      <c r="D3275" s="81" t="str">
        <f>IFERROR(IF(C3275="No CAS","",INDEX('DEQ Pollutant List'!$C$7:$C$611,MATCH('5. Pollutant Emissions - MB'!C3275,'DEQ Pollutant List'!$B$7:$B$611,0))),"")</f>
        <v/>
      </c>
      <c r="E3275" s="115" t="str">
        <f>IFERROR(IF(OR($C3275="",$C3275="No CAS"),INDEX('DEQ Pollutant List'!$A$7:$A$611,MATCH($D3275,'DEQ Pollutant List'!$C$7:$C$611,0)),INDEX('DEQ Pollutant List'!$A$7:$A$611,MATCH($C3275,'DEQ Pollutant List'!$B$7:$B$611,0))),"")</f>
        <v/>
      </c>
      <c r="F3275" s="138"/>
      <c r="G3275" s="139"/>
      <c r="H3275" s="104"/>
      <c r="I3275" s="102"/>
      <c r="J3275" s="105"/>
      <c r="K3275" s="83"/>
      <c r="L3275" s="102"/>
      <c r="M3275" s="105"/>
      <c r="N3275" s="83"/>
    </row>
    <row r="3276" spans="1:14" x14ac:dyDescent="0.25">
      <c r="A3276" s="79"/>
      <c r="B3276" s="133"/>
      <c r="C3276" s="137"/>
      <c r="D3276" s="81" t="str">
        <f>IFERROR(IF(C3276="No CAS","",INDEX('DEQ Pollutant List'!$C$7:$C$611,MATCH('5. Pollutant Emissions - MB'!C3276,'DEQ Pollutant List'!$B$7:$B$611,0))),"")</f>
        <v/>
      </c>
      <c r="E3276" s="115" t="str">
        <f>IFERROR(IF(OR($C3276="",$C3276="No CAS"),INDEX('DEQ Pollutant List'!$A$7:$A$611,MATCH($D3276,'DEQ Pollutant List'!$C$7:$C$611,0)),INDEX('DEQ Pollutant List'!$A$7:$A$611,MATCH($C3276,'DEQ Pollutant List'!$B$7:$B$611,0))),"")</f>
        <v/>
      </c>
      <c r="F3276" s="138"/>
      <c r="G3276" s="139"/>
      <c r="H3276" s="104"/>
      <c r="I3276" s="102"/>
      <c r="J3276" s="105"/>
      <c r="K3276" s="83"/>
      <c r="L3276" s="102"/>
      <c r="M3276" s="105"/>
      <c r="N3276" s="83"/>
    </row>
    <row r="3277" spans="1:14" x14ac:dyDescent="0.25">
      <c r="A3277" s="79"/>
      <c r="B3277" s="133"/>
      <c r="C3277" s="137"/>
      <c r="D3277" s="81" t="str">
        <f>IFERROR(IF(C3277="No CAS","",INDEX('DEQ Pollutant List'!$C$7:$C$611,MATCH('5. Pollutant Emissions - MB'!C3277,'DEQ Pollutant List'!$B$7:$B$611,0))),"")</f>
        <v/>
      </c>
      <c r="E3277" s="115" t="str">
        <f>IFERROR(IF(OR($C3277="",$C3277="No CAS"),INDEX('DEQ Pollutant List'!$A$7:$A$611,MATCH($D3277,'DEQ Pollutant List'!$C$7:$C$611,0)),INDEX('DEQ Pollutant List'!$A$7:$A$611,MATCH($C3277,'DEQ Pollutant List'!$B$7:$B$611,0))),"")</f>
        <v/>
      </c>
      <c r="F3277" s="138"/>
      <c r="G3277" s="139"/>
      <c r="H3277" s="104"/>
      <c r="I3277" s="102"/>
      <c r="J3277" s="105"/>
      <c r="K3277" s="83"/>
      <c r="L3277" s="102"/>
      <c r="M3277" s="105"/>
      <c r="N3277" s="83"/>
    </row>
    <row r="3278" spans="1:14" x14ac:dyDescent="0.25">
      <c r="A3278" s="79"/>
      <c r="B3278" s="133"/>
      <c r="C3278" s="137"/>
      <c r="D3278" s="81" t="str">
        <f>IFERROR(IF(C3278="No CAS","",INDEX('DEQ Pollutant List'!$C$7:$C$611,MATCH('5. Pollutant Emissions - MB'!C3278,'DEQ Pollutant List'!$B$7:$B$611,0))),"")</f>
        <v/>
      </c>
      <c r="E3278" s="115" t="str">
        <f>IFERROR(IF(OR($C3278="",$C3278="No CAS"),INDEX('DEQ Pollutant List'!$A$7:$A$611,MATCH($D3278,'DEQ Pollutant List'!$C$7:$C$611,0)),INDEX('DEQ Pollutant List'!$A$7:$A$611,MATCH($C3278,'DEQ Pollutant List'!$B$7:$B$611,0))),"")</f>
        <v/>
      </c>
      <c r="F3278" s="138"/>
      <c r="G3278" s="139"/>
      <c r="H3278" s="104"/>
      <c r="I3278" s="102"/>
      <c r="J3278" s="105"/>
      <c r="K3278" s="83"/>
      <c r="L3278" s="102"/>
      <c r="M3278" s="105"/>
      <c r="N3278" s="83"/>
    </row>
    <row r="3279" spans="1:14" x14ac:dyDescent="0.25">
      <c r="A3279" s="79"/>
      <c r="B3279" s="133"/>
      <c r="C3279" s="137"/>
      <c r="D3279" s="81" t="str">
        <f>IFERROR(IF(C3279="No CAS","",INDEX('DEQ Pollutant List'!$C$7:$C$611,MATCH('5. Pollutant Emissions - MB'!C3279,'DEQ Pollutant List'!$B$7:$B$611,0))),"")</f>
        <v/>
      </c>
      <c r="E3279" s="115" t="str">
        <f>IFERROR(IF(OR($C3279="",$C3279="No CAS"),INDEX('DEQ Pollutant List'!$A$7:$A$611,MATCH($D3279,'DEQ Pollutant List'!$C$7:$C$611,0)),INDEX('DEQ Pollutant List'!$A$7:$A$611,MATCH($C3279,'DEQ Pollutant List'!$B$7:$B$611,0))),"")</f>
        <v/>
      </c>
      <c r="F3279" s="138"/>
      <c r="G3279" s="139"/>
      <c r="H3279" s="104"/>
      <c r="I3279" s="102"/>
      <c r="J3279" s="105"/>
      <c r="K3279" s="83"/>
      <c r="L3279" s="102"/>
      <c r="M3279" s="105"/>
      <c r="N3279" s="83"/>
    </row>
    <row r="3280" spans="1:14" x14ac:dyDescent="0.25">
      <c r="A3280" s="79"/>
      <c r="B3280" s="133"/>
      <c r="C3280" s="137"/>
      <c r="D3280" s="81" t="str">
        <f>IFERROR(IF(C3280="No CAS","",INDEX('DEQ Pollutant List'!$C$7:$C$611,MATCH('5. Pollutant Emissions - MB'!C3280,'DEQ Pollutant List'!$B$7:$B$611,0))),"")</f>
        <v/>
      </c>
      <c r="E3280" s="115" t="str">
        <f>IFERROR(IF(OR($C3280="",$C3280="No CAS"),INDEX('DEQ Pollutant List'!$A$7:$A$611,MATCH($D3280,'DEQ Pollutant List'!$C$7:$C$611,0)),INDEX('DEQ Pollutant List'!$A$7:$A$611,MATCH($C3280,'DEQ Pollutant List'!$B$7:$B$611,0))),"")</f>
        <v/>
      </c>
      <c r="F3280" s="138"/>
      <c r="G3280" s="139"/>
      <c r="H3280" s="104"/>
      <c r="I3280" s="102"/>
      <c r="J3280" s="105"/>
      <c r="K3280" s="83"/>
      <c r="L3280" s="102"/>
      <c r="M3280" s="105"/>
      <c r="N3280" s="83"/>
    </row>
    <row r="3281" spans="1:14" x14ac:dyDescent="0.25">
      <c r="A3281" s="79"/>
      <c r="B3281" s="133"/>
      <c r="C3281" s="137"/>
      <c r="D3281" s="81" t="str">
        <f>IFERROR(IF(C3281="No CAS","",INDEX('DEQ Pollutant List'!$C$7:$C$611,MATCH('5. Pollutant Emissions - MB'!C3281,'DEQ Pollutant List'!$B$7:$B$611,0))),"")</f>
        <v/>
      </c>
      <c r="E3281" s="115" t="str">
        <f>IFERROR(IF(OR($C3281="",$C3281="No CAS"),INDEX('DEQ Pollutant List'!$A$7:$A$611,MATCH($D3281,'DEQ Pollutant List'!$C$7:$C$611,0)),INDEX('DEQ Pollutant List'!$A$7:$A$611,MATCH($C3281,'DEQ Pollutant List'!$B$7:$B$611,0))),"")</f>
        <v/>
      </c>
      <c r="F3281" s="138"/>
      <c r="G3281" s="139"/>
      <c r="H3281" s="104"/>
      <c r="I3281" s="102"/>
      <c r="J3281" s="105"/>
      <c r="K3281" s="83"/>
      <c r="L3281" s="102"/>
      <c r="M3281" s="105"/>
      <c r="N3281" s="83"/>
    </row>
    <row r="3282" spans="1:14" x14ac:dyDescent="0.25">
      <c r="A3282" s="79"/>
      <c r="B3282" s="133"/>
      <c r="C3282" s="137"/>
      <c r="D3282" s="81" t="str">
        <f>IFERROR(IF(C3282="No CAS","",INDEX('DEQ Pollutant List'!$C$7:$C$611,MATCH('5. Pollutant Emissions - MB'!C3282,'DEQ Pollutant List'!$B$7:$B$611,0))),"")</f>
        <v/>
      </c>
      <c r="E3282" s="115" t="str">
        <f>IFERROR(IF(OR($C3282="",$C3282="No CAS"),INDEX('DEQ Pollutant List'!$A$7:$A$611,MATCH($D3282,'DEQ Pollutant List'!$C$7:$C$611,0)),INDEX('DEQ Pollutant List'!$A$7:$A$611,MATCH($C3282,'DEQ Pollutant List'!$B$7:$B$611,0))),"")</f>
        <v/>
      </c>
      <c r="F3282" s="138"/>
      <c r="G3282" s="139"/>
      <c r="H3282" s="104"/>
      <c r="I3282" s="102"/>
      <c r="J3282" s="105"/>
      <c r="K3282" s="83"/>
      <c r="L3282" s="102"/>
      <c r="M3282" s="105"/>
      <c r="N3282" s="83"/>
    </row>
    <row r="3283" spans="1:14" x14ac:dyDescent="0.25">
      <c r="A3283" s="79"/>
      <c r="B3283" s="133"/>
      <c r="C3283" s="137"/>
      <c r="D3283" s="81" t="str">
        <f>IFERROR(IF(C3283="No CAS","",INDEX('DEQ Pollutant List'!$C$7:$C$611,MATCH('5. Pollutant Emissions - MB'!C3283,'DEQ Pollutant List'!$B$7:$B$611,0))),"")</f>
        <v/>
      </c>
      <c r="E3283" s="115" t="str">
        <f>IFERROR(IF(OR($C3283="",$C3283="No CAS"),INDEX('DEQ Pollutant List'!$A$7:$A$611,MATCH($D3283,'DEQ Pollutant List'!$C$7:$C$611,0)),INDEX('DEQ Pollutant List'!$A$7:$A$611,MATCH($C3283,'DEQ Pollutant List'!$B$7:$B$611,0))),"")</f>
        <v/>
      </c>
      <c r="F3283" s="138"/>
      <c r="G3283" s="139"/>
      <c r="H3283" s="104"/>
      <c r="I3283" s="102"/>
      <c r="J3283" s="105"/>
      <c r="K3283" s="83"/>
      <c r="L3283" s="102"/>
      <c r="M3283" s="105"/>
      <c r="N3283" s="83"/>
    </row>
    <row r="3284" spans="1:14" x14ac:dyDescent="0.25">
      <c r="A3284" s="79"/>
      <c r="B3284" s="133"/>
      <c r="C3284" s="137"/>
      <c r="D3284" s="81" t="str">
        <f>IFERROR(IF(C3284="No CAS","",INDEX('DEQ Pollutant List'!$C$7:$C$611,MATCH('5. Pollutant Emissions - MB'!C3284,'DEQ Pollutant List'!$B$7:$B$611,0))),"")</f>
        <v/>
      </c>
      <c r="E3284" s="115" t="str">
        <f>IFERROR(IF(OR($C3284="",$C3284="No CAS"),INDEX('DEQ Pollutant List'!$A$7:$A$611,MATCH($D3284,'DEQ Pollutant List'!$C$7:$C$611,0)),INDEX('DEQ Pollutant List'!$A$7:$A$611,MATCH($C3284,'DEQ Pollutant List'!$B$7:$B$611,0))),"")</f>
        <v/>
      </c>
      <c r="F3284" s="138"/>
      <c r="G3284" s="139"/>
      <c r="H3284" s="104"/>
      <c r="I3284" s="102"/>
      <c r="J3284" s="105"/>
      <c r="K3284" s="83"/>
      <c r="L3284" s="102"/>
      <c r="M3284" s="105"/>
      <c r="N3284" s="83"/>
    </row>
    <row r="3285" spans="1:14" x14ac:dyDescent="0.25">
      <c r="A3285" s="79"/>
      <c r="B3285" s="133"/>
      <c r="C3285" s="137"/>
      <c r="D3285" s="81" t="str">
        <f>IFERROR(IF(C3285="No CAS","",INDEX('DEQ Pollutant List'!$C$7:$C$611,MATCH('5. Pollutant Emissions - MB'!C3285,'DEQ Pollutant List'!$B$7:$B$611,0))),"")</f>
        <v/>
      </c>
      <c r="E3285" s="115" t="str">
        <f>IFERROR(IF(OR($C3285="",$C3285="No CAS"),INDEX('DEQ Pollutant List'!$A$7:$A$611,MATCH($D3285,'DEQ Pollutant List'!$C$7:$C$611,0)),INDEX('DEQ Pollutant List'!$A$7:$A$611,MATCH($C3285,'DEQ Pollutant List'!$B$7:$B$611,0))),"")</f>
        <v/>
      </c>
      <c r="F3285" s="138"/>
      <c r="G3285" s="139"/>
      <c r="H3285" s="104"/>
      <c r="I3285" s="102"/>
      <c r="J3285" s="105"/>
      <c r="K3285" s="83"/>
      <c r="L3285" s="102"/>
      <c r="M3285" s="105"/>
      <c r="N3285" s="83"/>
    </row>
    <row r="3286" spans="1:14" x14ac:dyDescent="0.25">
      <c r="A3286" s="79"/>
      <c r="B3286" s="133"/>
      <c r="C3286" s="137"/>
      <c r="D3286" s="81" t="str">
        <f>IFERROR(IF(C3286="No CAS","",INDEX('DEQ Pollutant List'!$C$7:$C$611,MATCH('5. Pollutant Emissions - MB'!C3286,'DEQ Pollutant List'!$B$7:$B$611,0))),"")</f>
        <v/>
      </c>
      <c r="E3286" s="115" t="str">
        <f>IFERROR(IF(OR($C3286="",$C3286="No CAS"),INDEX('DEQ Pollutant List'!$A$7:$A$611,MATCH($D3286,'DEQ Pollutant List'!$C$7:$C$611,0)),INDEX('DEQ Pollutant List'!$A$7:$A$611,MATCH($C3286,'DEQ Pollutant List'!$B$7:$B$611,0))),"")</f>
        <v/>
      </c>
      <c r="F3286" s="138"/>
      <c r="G3286" s="139"/>
      <c r="H3286" s="104"/>
      <c r="I3286" s="102"/>
      <c r="J3286" s="105"/>
      <c r="K3286" s="83"/>
      <c r="L3286" s="102"/>
      <c r="M3286" s="105"/>
      <c r="N3286" s="83"/>
    </row>
    <row r="3287" spans="1:14" x14ac:dyDescent="0.25">
      <c r="A3287" s="79"/>
      <c r="B3287" s="133"/>
      <c r="C3287" s="137"/>
      <c r="D3287" s="81" t="str">
        <f>IFERROR(IF(C3287="No CAS","",INDEX('DEQ Pollutant List'!$C$7:$C$611,MATCH('5. Pollutant Emissions - MB'!C3287,'DEQ Pollutant List'!$B$7:$B$611,0))),"")</f>
        <v/>
      </c>
      <c r="E3287" s="115" t="str">
        <f>IFERROR(IF(OR($C3287="",$C3287="No CAS"),INDEX('DEQ Pollutant List'!$A$7:$A$611,MATCH($D3287,'DEQ Pollutant List'!$C$7:$C$611,0)),INDEX('DEQ Pollutant List'!$A$7:$A$611,MATCH($C3287,'DEQ Pollutant List'!$B$7:$B$611,0))),"")</f>
        <v/>
      </c>
      <c r="F3287" s="138"/>
      <c r="G3287" s="139"/>
      <c r="H3287" s="104"/>
      <c r="I3287" s="102"/>
      <c r="J3287" s="105"/>
      <c r="K3287" s="83"/>
      <c r="L3287" s="102"/>
      <c r="M3287" s="105"/>
      <c r="N3287" s="83"/>
    </row>
    <row r="3288" spans="1:14" x14ac:dyDescent="0.25">
      <c r="A3288" s="79"/>
      <c r="B3288" s="133"/>
      <c r="C3288" s="137"/>
      <c r="D3288" s="81" t="str">
        <f>IFERROR(IF(C3288="No CAS","",INDEX('DEQ Pollutant List'!$C$7:$C$611,MATCH('5. Pollutant Emissions - MB'!C3288,'DEQ Pollutant List'!$B$7:$B$611,0))),"")</f>
        <v/>
      </c>
      <c r="E3288" s="115" t="str">
        <f>IFERROR(IF(OR($C3288="",$C3288="No CAS"),INDEX('DEQ Pollutant List'!$A$7:$A$611,MATCH($D3288,'DEQ Pollutant List'!$C$7:$C$611,0)),INDEX('DEQ Pollutant List'!$A$7:$A$611,MATCH($C3288,'DEQ Pollutant List'!$B$7:$B$611,0))),"")</f>
        <v/>
      </c>
      <c r="F3288" s="138"/>
      <c r="G3288" s="139"/>
      <c r="H3288" s="104"/>
      <c r="I3288" s="102"/>
      <c r="J3288" s="105"/>
      <c r="K3288" s="83"/>
      <c r="L3288" s="102"/>
      <c r="M3288" s="105"/>
      <c r="N3288" s="83"/>
    </row>
    <row r="3289" spans="1:14" x14ac:dyDescent="0.25">
      <c r="A3289" s="79"/>
      <c r="B3289" s="133"/>
      <c r="C3289" s="137"/>
      <c r="D3289" s="81" t="str">
        <f>IFERROR(IF(C3289="No CAS","",INDEX('DEQ Pollutant List'!$C$7:$C$611,MATCH('5. Pollutant Emissions - MB'!C3289,'DEQ Pollutant List'!$B$7:$B$611,0))),"")</f>
        <v/>
      </c>
      <c r="E3289" s="115" t="str">
        <f>IFERROR(IF(OR($C3289="",$C3289="No CAS"),INDEX('DEQ Pollutant List'!$A$7:$A$611,MATCH($D3289,'DEQ Pollutant List'!$C$7:$C$611,0)),INDEX('DEQ Pollutant List'!$A$7:$A$611,MATCH($C3289,'DEQ Pollutant List'!$B$7:$B$611,0))),"")</f>
        <v/>
      </c>
      <c r="F3289" s="138"/>
      <c r="G3289" s="139"/>
      <c r="H3289" s="104"/>
      <c r="I3289" s="102"/>
      <c r="J3289" s="105"/>
      <c r="K3289" s="83"/>
      <c r="L3289" s="102"/>
      <c r="M3289" s="105"/>
      <c r="N3289" s="83"/>
    </row>
    <row r="3290" spans="1:14" x14ac:dyDescent="0.25">
      <c r="A3290" s="79"/>
      <c r="B3290" s="133"/>
      <c r="C3290" s="137"/>
      <c r="D3290" s="81" t="str">
        <f>IFERROR(IF(C3290="No CAS","",INDEX('DEQ Pollutant List'!$C$7:$C$611,MATCH('5. Pollutant Emissions - MB'!C3290,'DEQ Pollutant List'!$B$7:$B$611,0))),"")</f>
        <v/>
      </c>
      <c r="E3290" s="115" t="str">
        <f>IFERROR(IF(OR($C3290="",$C3290="No CAS"),INDEX('DEQ Pollutant List'!$A$7:$A$611,MATCH($D3290,'DEQ Pollutant List'!$C$7:$C$611,0)),INDEX('DEQ Pollutant List'!$A$7:$A$611,MATCH($C3290,'DEQ Pollutant List'!$B$7:$B$611,0))),"")</f>
        <v/>
      </c>
      <c r="F3290" s="138"/>
      <c r="G3290" s="139"/>
      <c r="H3290" s="104"/>
      <c r="I3290" s="102"/>
      <c r="J3290" s="105"/>
      <c r="K3290" s="83"/>
      <c r="L3290" s="102"/>
      <c r="M3290" s="105"/>
      <c r="N3290" s="83"/>
    </row>
    <row r="3291" spans="1:14" x14ac:dyDescent="0.25">
      <c r="A3291" s="79"/>
      <c r="B3291" s="133"/>
      <c r="C3291" s="137"/>
      <c r="D3291" s="81" t="str">
        <f>IFERROR(IF(C3291="No CAS","",INDEX('DEQ Pollutant List'!$C$7:$C$611,MATCH('5. Pollutant Emissions - MB'!C3291,'DEQ Pollutant List'!$B$7:$B$611,0))),"")</f>
        <v/>
      </c>
      <c r="E3291" s="115" t="str">
        <f>IFERROR(IF(OR($C3291="",$C3291="No CAS"),INDEX('DEQ Pollutant List'!$A$7:$A$611,MATCH($D3291,'DEQ Pollutant List'!$C$7:$C$611,0)),INDEX('DEQ Pollutant List'!$A$7:$A$611,MATCH($C3291,'DEQ Pollutant List'!$B$7:$B$611,0))),"")</f>
        <v/>
      </c>
      <c r="F3291" s="138"/>
      <c r="G3291" s="139"/>
      <c r="H3291" s="104"/>
      <c r="I3291" s="102"/>
      <c r="J3291" s="105"/>
      <c r="K3291" s="83"/>
      <c r="L3291" s="102"/>
      <c r="M3291" s="105"/>
      <c r="N3291" s="83"/>
    </row>
    <row r="3292" spans="1:14" x14ac:dyDescent="0.25">
      <c r="A3292" s="79"/>
      <c r="B3292" s="133"/>
      <c r="C3292" s="137"/>
      <c r="D3292" s="81" t="str">
        <f>IFERROR(IF(C3292="No CAS","",INDEX('DEQ Pollutant List'!$C$7:$C$611,MATCH('5. Pollutant Emissions - MB'!C3292,'DEQ Pollutant List'!$B$7:$B$611,0))),"")</f>
        <v/>
      </c>
      <c r="E3292" s="115" t="str">
        <f>IFERROR(IF(OR($C3292="",$C3292="No CAS"),INDEX('DEQ Pollutant List'!$A$7:$A$611,MATCH($D3292,'DEQ Pollutant List'!$C$7:$C$611,0)),INDEX('DEQ Pollutant List'!$A$7:$A$611,MATCH($C3292,'DEQ Pollutant List'!$B$7:$B$611,0))),"")</f>
        <v/>
      </c>
      <c r="F3292" s="138"/>
      <c r="G3292" s="139"/>
      <c r="H3292" s="104"/>
      <c r="I3292" s="102"/>
      <c r="J3292" s="105"/>
      <c r="K3292" s="83"/>
      <c r="L3292" s="102"/>
      <c r="M3292" s="105"/>
      <c r="N3292" s="83"/>
    </row>
    <row r="3293" spans="1:14" x14ac:dyDescent="0.25">
      <c r="A3293" s="79"/>
      <c r="B3293" s="133"/>
      <c r="C3293" s="137"/>
      <c r="D3293" s="81" t="str">
        <f>IFERROR(IF(C3293="No CAS","",INDEX('DEQ Pollutant List'!$C$7:$C$611,MATCH('5. Pollutant Emissions - MB'!C3293,'DEQ Pollutant List'!$B$7:$B$611,0))),"")</f>
        <v/>
      </c>
      <c r="E3293" s="115" t="str">
        <f>IFERROR(IF(OR($C3293="",$C3293="No CAS"),INDEX('DEQ Pollutant List'!$A$7:$A$611,MATCH($D3293,'DEQ Pollutant List'!$C$7:$C$611,0)),INDEX('DEQ Pollutant List'!$A$7:$A$611,MATCH($C3293,'DEQ Pollutant List'!$B$7:$B$611,0))),"")</f>
        <v/>
      </c>
      <c r="F3293" s="138"/>
      <c r="G3293" s="139"/>
      <c r="H3293" s="104"/>
      <c r="I3293" s="102"/>
      <c r="J3293" s="105"/>
      <c r="K3293" s="83"/>
      <c r="L3293" s="102"/>
      <c r="M3293" s="105"/>
      <c r="N3293" s="83"/>
    </row>
    <row r="3294" spans="1:14" x14ac:dyDescent="0.25">
      <c r="A3294" s="79"/>
      <c r="B3294" s="133"/>
      <c r="C3294" s="137"/>
      <c r="D3294" s="81" t="str">
        <f>IFERROR(IF(C3294="No CAS","",INDEX('DEQ Pollutant List'!$C$7:$C$611,MATCH('5. Pollutant Emissions - MB'!C3294,'DEQ Pollutant List'!$B$7:$B$611,0))),"")</f>
        <v/>
      </c>
      <c r="E3294" s="115" t="str">
        <f>IFERROR(IF(OR($C3294="",$C3294="No CAS"),INDEX('DEQ Pollutant List'!$A$7:$A$611,MATCH($D3294,'DEQ Pollutant List'!$C$7:$C$611,0)),INDEX('DEQ Pollutant List'!$A$7:$A$611,MATCH($C3294,'DEQ Pollutant List'!$B$7:$B$611,0))),"")</f>
        <v/>
      </c>
      <c r="F3294" s="138"/>
      <c r="G3294" s="139"/>
      <c r="H3294" s="104"/>
      <c r="I3294" s="102"/>
      <c r="J3294" s="105"/>
      <c r="K3294" s="83"/>
      <c r="L3294" s="102"/>
      <c r="M3294" s="105"/>
      <c r="N3294" s="83"/>
    </row>
    <row r="3295" spans="1:14" x14ac:dyDescent="0.25">
      <c r="A3295" s="79"/>
      <c r="B3295" s="133"/>
      <c r="C3295" s="137"/>
      <c r="D3295" s="81" t="str">
        <f>IFERROR(IF(C3295="No CAS","",INDEX('DEQ Pollutant List'!$C$7:$C$611,MATCH('5. Pollutant Emissions - MB'!C3295,'DEQ Pollutant List'!$B$7:$B$611,0))),"")</f>
        <v/>
      </c>
      <c r="E3295" s="115" t="str">
        <f>IFERROR(IF(OR($C3295="",$C3295="No CAS"),INDEX('DEQ Pollutant List'!$A$7:$A$611,MATCH($D3295,'DEQ Pollutant List'!$C$7:$C$611,0)),INDEX('DEQ Pollutant List'!$A$7:$A$611,MATCH($C3295,'DEQ Pollutant List'!$B$7:$B$611,0))),"")</f>
        <v/>
      </c>
      <c r="F3295" s="138"/>
      <c r="G3295" s="139"/>
      <c r="H3295" s="104"/>
      <c r="I3295" s="102"/>
      <c r="J3295" s="105"/>
      <c r="K3295" s="83"/>
      <c r="L3295" s="102"/>
      <c r="M3295" s="105"/>
      <c r="N3295" s="83"/>
    </row>
    <row r="3296" spans="1:14" x14ac:dyDescent="0.25">
      <c r="A3296" s="79"/>
      <c r="B3296" s="133"/>
      <c r="C3296" s="137"/>
      <c r="D3296" s="81" t="str">
        <f>IFERROR(IF(C3296="No CAS","",INDEX('DEQ Pollutant List'!$C$7:$C$611,MATCH('5. Pollutant Emissions - MB'!C3296,'DEQ Pollutant List'!$B$7:$B$611,0))),"")</f>
        <v/>
      </c>
      <c r="E3296" s="115" t="str">
        <f>IFERROR(IF(OR($C3296="",$C3296="No CAS"),INDEX('DEQ Pollutant List'!$A$7:$A$611,MATCH($D3296,'DEQ Pollutant List'!$C$7:$C$611,0)),INDEX('DEQ Pollutant List'!$A$7:$A$611,MATCH($C3296,'DEQ Pollutant List'!$B$7:$B$611,0))),"")</f>
        <v/>
      </c>
      <c r="F3296" s="138"/>
      <c r="G3296" s="139"/>
      <c r="H3296" s="104"/>
      <c r="I3296" s="102"/>
      <c r="J3296" s="105"/>
      <c r="K3296" s="83"/>
      <c r="L3296" s="102"/>
      <c r="M3296" s="105"/>
      <c r="N3296" s="83"/>
    </row>
    <row r="3297" spans="1:14" x14ac:dyDescent="0.25">
      <c r="A3297" s="79"/>
      <c r="B3297" s="133"/>
      <c r="C3297" s="137"/>
      <c r="D3297" s="81" t="str">
        <f>IFERROR(IF(C3297="No CAS","",INDEX('DEQ Pollutant List'!$C$7:$C$611,MATCH('5. Pollutant Emissions - MB'!C3297,'DEQ Pollutant List'!$B$7:$B$611,0))),"")</f>
        <v/>
      </c>
      <c r="E3297" s="115" t="str">
        <f>IFERROR(IF(OR($C3297="",$C3297="No CAS"),INDEX('DEQ Pollutant List'!$A$7:$A$611,MATCH($D3297,'DEQ Pollutant List'!$C$7:$C$611,0)),INDEX('DEQ Pollutant List'!$A$7:$A$611,MATCH($C3297,'DEQ Pollutant List'!$B$7:$B$611,0))),"")</f>
        <v/>
      </c>
      <c r="F3297" s="138"/>
      <c r="G3297" s="139"/>
      <c r="H3297" s="104"/>
      <c r="I3297" s="102"/>
      <c r="J3297" s="105"/>
      <c r="K3297" s="83"/>
      <c r="L3297" s="102"/>
      <c r="M3297" s="105"/>
      <c r="N3297" s="83"/>
    </row>
    <row r="3298" spans="1:14" x14ac:dyDescent="0.25">
      <c r="A3298" s="79"/>
      <c r="B3298" s="133"/>
      <c r="C3298" s="137"/>
      <c r="D3298" s="81" t="str">
        <f>IFERROR(IF(C3298="No CAS","",INDEX('DEQ Pollutant List'!$C$7:$C$611,MATCH('5. Pollutant Emissions - MB'!C3298,'DEQ Pollutant List'!$B$7:$B$611,0))),"")</f>
        <v/>
      </c>
      <c r="E3298" s="115" t="str">
        <f>IFERROR(IF(OR($C3298="",$C3298="No CAS"),INDEX('DEQ Pollutant List'!$A$7:$A$611,MATCH($D3298,'DEQ Pollutant List'!$C$7:$C$611,0)),INDEX('DEQ Pollutant List'!$A$7:$A$611,MATCH($C3298,'DEQ Pollutant List'!$B$7:$B$611,0))),"")</f>
        <v/>
      </c>
      <c r="F3298" s="138"/>
      <c r="G3298" s="139"/>
      <c r="H3298" s="104"/>
      <c r="I3298" s="102"/>
      <c r="J3298" s="105"/>
      <c r="K3298" s="83"/>
      <c r="L3298" s="102"/>
      <c r="M3298" s="105"/>
      <c r="N3298" s="83"/>
    </row>
    <row r="3299" spans="1:14" x14ac:dyDescent="0.25">
      <c r="A3299" s="79"/>
      <c r="B3299" s="133"/>
      <c r="C3299" s="137"/>
      <c r="D3299" s="81" t="str">
        <f>IFERROR(IF(C3299="No CAS","",INDEX('DEQ Pollutant List'!$C$7:$C$611,MATCH('5. Pollutant Emissions - MB'!C3299,'DEQ Pollutant List'!$B$7:$B$611,0))),"")</f>
        <v/>
      </c>
      <c r="E3299" s="115" t="str">
        <f>IFERROR(IF(OR($C3299="",$C3299="No CAS"),INDEX('DEQ Pollutant List'!$A$7:$A$611,MATCH($D3299,'DEQ Pollutant List'!$C$7:$C$611,0)),INDEX('DEQ Pollutant List'!$A$7:$A$611,MATCH($C3299,'DEQ Pollutant List'!$B$7:$B$611,0))),"")</f>
        <v/>
      </c>
      <c r="F3299" s="138"/>
      <c r="G3299" s="139"/>
      <c r="H3299" s="104"/>
      <c r="I3299" s="102"/>
      <c r="J3299" s="105"/>
      <c r="K3299" s="83"/>
      <c r="L3299" s="102"/>
      <c r="M3299" s="105"/>
      <c r="N3299" s="83"/>
    </row>
    <row r="3300" spans="1:14" x14ac:dyDescent="0.25">
      <c r="A3300" s="79"/>
      <c r="B3300" s="133"/>
      <c r="C3300" s="137"/>
      <c r="D3300" s="81" t="str">
        <f>IFERROR(IF(C3300="No CAS","",INDEX('DEQ Pollutant List'!$C$7:$C$611,MATCH('5. Pollutant Emissions - MB'!C3300,'DEQ Pollutant List'!$B$7:$B$611,0))),"")</f>
        <v/>
      </c>
      <c r="E3300" s="115" t="str">
        <f>IFERROR(IF(OR($C3300="",$C3300="No CAS"),INDEX('DEQ Pollutant List'!$A$7:$A$611,MATCH($D3300,'DEQ Pollutant List'!$C$7:$C$611,0)),INDEX('DEQ Pollutant List'!$A$7:$A$611,MATCH($C3300,'DEQ Pollutant List'!$B$7:$B$611,0))),"")</f>
        <v/>
      </c>
      <c r="F3300" s="138"/>
      <c r="G3300" s="139"/>
      <c r="H3300" s="104"/>
      <c r="I3300" s="102"/>
      <c r="J3300" s="105"/>
      <c r="K3300" s="83"/>
      <c r="L3300" s="102"/>
      <c r="M3300" s="105"/>
      <c r="N3300" s="83"/>
    </row>
    <row r="3301" spans="1:14" x14ac:dyDescent="0.25">
      <c r="A3301" s="79"/>
      <c r="B3301" s="133"/>
      <c r="C3301" s="137"/>
      <c r="D3301" s="81" t="str">
        <f>IFERROR(IF(C3301="No CAS","",INDEX('DEQ Pollutant List'!$C$7:$C$611,MATCH('5. Pollutant Emissions - MB'!C3301,'DEQ Pollutant List'!$B$7:$B$611,0))),"")</f>
        <v/>
      </c>
      <c r="E3301" s="115" t="str">
        <f>IFERROR(IF(OR($C3301="",$C3301="No CAS"),INDEX('DEQ Pollutant List'!$A$7:$A$611,MATCH($D3301,'DEQ Pollutant List'!$C$7:$C$611,0)),INDEX('DEQ Pollutant List'!$A$7:$A$611,MATCH($C3301,'DEQ Pollutant List'!$B$7:$B$611,0))),"")</f>
        <v/>
      </c>
      <c r="F3301" s="138"/>
      <c r="G3301" s="139"/>
      <c r="H3301" s="104"/>
      <c r="I3301" s="102"/>
      <c r="J3301" s="105"/>
      <c r="K3301" s="83"/>
      <c r="L3301" s="102"/>
      <c r="M3301" s="105"/>
      <c r="N3301" s="83"/>
    </row>
    <row r="3302" spans="1:14" x14ac:dyDescent="0.25">
      <c r="A3302" s="79"/>
      <c r="B3302" s="133"/>
      <c r="C3302" s="137"/>
      <c r="D3302" s="81" t="str">
        <f>IFERROR(IF(C3302="No CAS","",INDEX('DEQ Pollutant List'!$C$7:$C$611,MATCH('5. Pollutant Emissions - MB'!C3302,'DEQ Pollutant List'!$B$7:$B$611,0))),"")</f>
        <v/>
      </c>
      <c r="E3302" s="115" t="str">
        <f>IFERROR(IF(OR($C3302="",$C3302="No CAS"),INDEX('DEQ Pollutant List'!$A$7:$A$611,MATCH($D3302,'DEQ Pollutant List'!$C$7:$C$611,0)),INDEX('DEQ Pollutant List'!$A$7:$A$611,MATCH($C3302,'DEQ Pollutant List'!$B$7:$B$611,0))),"")</f>
        <v/>
      </c>
      <c r="F3302" s="138"/>
      <c r="G3302" s="139"/>
      <c r="H3302" s="104"/>
      <c r="I3302" s="102"/>
      <c r="J3302" s="105"/>
      <c r="K3302" s="83"/>
      <c r="L3302" s="102"/>
      <c r="M3302" s="105"/>
      <c r="N3302" s="83"/>
    </row>
    <row r="3303" spans="1:14" x14ac:dyDescent="0.25">
      <c r="A3303" s="79"/>
      <c r="B3303" s="133"/>
      <c r="C3303" s="137"/>
      <c r="D3303" s="81" t="str">
        <f>IFERROR(IF(C3303="No CAS","",INDEX('DEQ Pollutant List'!$C$7:$C$611,MATCH('5. Pollutant Emissions - MB'!C3303,'DEQ Pollutant List'!$B$7:$B$611,0))),"")</f>
        <v/>
      </c>
      <c r="E3303" s="115" t="str">
        <f>IFERROR(IF(OR($C3303="",$C3303="No CAS"),INDEX('DEQ Pollutant List'!$A$7:$A$611,MATCH($D3303,'DEQ Pollutant List'!$C$7:$C$611,0)),INDEX('DEQ Pollutant List'!$A$7:$A$611,MATCH($C3303,'DEQ Pollutant List'!$B$7:$B$611,0))),"")</f>
        <v/>
      </c>
      <c r="F3303" s="138"/>
      <c r="G3303" s="139"/>
      <c r="H3303" s="104"/>
      <c r="I3303" s="102"/>
      <c r="J3303" s="105"/>
      <c r="K3303" s="83"/>
      <c r="L3303" s="102"/>
      <c r="M3303" s="105"/>
      <c r="N3303" s="83"/>
    </row>
    <row r="3304" spans="1:14" x14ac:dyDescent="0.25">
      <c r="A3304" s="79"/>
      <c r="B3304" s="133"/>
      <c r="C3304" s="137"/>
      <c r="D3304" s="81" t="str">
        <f>IFERROR(IF(C3304="No CAS","",INDEX('DEQ Pollutant List'!$C$7:$C$611,MATCH('5. Pollutant Emissions - MB'!C3304,'DEQ Pollutant List'!$B$7:$B$611,0))),"")</f>
        <v/>
      </c>
      <c r="E3304" s="115" t="str">
        <f>IFERROR(IF(OR($C3304="",$C3304="No CAS"),INDEX('DEQ Pollutant List'!$A$7:$A$611,MATCH($D3304,'DEQ Pollutant List'!$C$7:$C$611,0)),INDEX('DEQ Pollutant List'!$A$7:$A$611,MATCH($C3304,'DEQ Pollutant List'!$B$7:$B$611,0))),"")</f>
        <v/>
      </c>
      <c r="F3304" s="138"/>
      <c r="G3304" s="139"/>
      <c r="H3304" s="104"/>
      <c r="I3304" s="102"/>
      <c r="J3304" s="105"/>
      <c r="K3304" s="83"/>
      <c r="L3304" s="102"/>
      <c r="M3304" s="105"/>
      <c r="N3304" s="83"/>
    </row>
    <row r="3305" spans="1:14" x14ac:dyDescent="0.25">
      <c r="A3305" s="79"/>
      <c r="B3305" s="133"/>
      <c r="C3305" s="137"/>
      <c r="D3305" s="81" t="str">
        <f>IFERROR(IF(C3305="No CAS","",INDEX('DEQ Pollutant List'!$C$7:$C$611,MATCH('5. Pollutant Emissions - MB'!C3305,'DEQ Pollutant List'!$B$7:$B$611,0))),"")</f>
        <v/>
      </c>
      <c r="E3305" s="115" t="str">
        <f>IFERROR(IF(OR($C3305="",$C3305="No CAS"),INDEX('DEQ Pollutant List'!$A$7:$A$611,MATCH($D3305,'DEQ Pollutant List'!$C$7:$C$611,0)),INDEX('DEQ Pollutant List'!$A$7:$A$611,MATCH($C3305,'DEQ Pollutant List'!$B$7:$B$611,0))),"")</f>
        <v/>
      </c>
      <c r="F3305" s="138"/>
      <c r="G3305" s="139"/>
      <c r="H3305" s="104"/>
      <c r="I3305" s="102"/>
      <c r="J3305" s="105"/>
      <c r="K3305" s="83"/>
      <c r="L3305" s="102"/>
      <c r="M3305" s="105"/>
      <c r="N3305" s="83"/>
    </row>
    <row r="3306" spans="1:14" x14ac:dyDescent="0.25">
      <c r="A3306" s="79"/>
      <c r="B3306" s="133"/>
      <c r="C3306" s="137"/>
      <c r="D3306" s="81" t="str">
        <f>IFERROR(IF(C3306="No CAS","",INDEX('DEQ Pollutant List'!$C$7:$C$611,MATCH('5. Pollutant Emissions - MB'!C3306,'DEQ Pollutant List'!$B$7:$B$611,0))),"")</f>
        <v/>
      </c>
      <c r="E3306" s="115" t="str">
        <f>IFERROR(IF(OR($C3306="",$C3306="No CAS"),INDEX('DEQ Pollutant List'!$A$7:$A$611,MATCH($D3306,'DEQ Pollutant List'!$C$7:$C$611,0)),INDEX('DEQ Pollutant List'!$A$7:$A$611,MATCH($C3306,'DEQ Pollutant List'!$B$7:$B$611,0))),"")</f>
        <v/>
      </c>
      <c r="F3306" s="138"/>
      <c r="G3306" s="139"/>
      <c r="H3306" s="104"/>
      <c r="I3306" s="102"/>
      <c r="J3306" s="105"/>
      <c r="K3306" s="83"/>
      <c r="L3306" s="102"/>
      <c r="M3306" s="105"/>
      <c r="N3306" s="83"/>
    </row>
    <row r="3307" spans="1:14" x14ac:dyDescent="0.25">
      <c r="A3307" s="79"/>
      <c r="B3307" s="133"/>
      <c r="C3307" s="137"/>
      <c r="D3307" s="81" t="str">
        <f>IFERROR(IF(C3307="No CAS","",INDEX('DEQ Pollutant List'!$C$7:$C$611,MATCH('5. Pollutant Emissions - MB'!C3307,'DEQ Pollutant List'!$B$7:$B$611,0))),"")</f>
        <v/>
      </c>
      <c r="E3307" s="115" t="str">
        <f>IFERROR(IF(OR($C3307="",$C3307="No CAS"),INDEX('DEQ Pollutant List'!$A$7:$A$611,MATCH($D3307,'DEQ Pollutant List'!$C$7:$C$611,0)),INDEX('DEQ Pollutant List'!$A$7:$A$611,MATCH($C3307,'DEQ Pollutant List'!$B$7:$B$611,0))),"")</f>
        <v/>
      </c>
      <c r="F3307" s="138"/>
      <c r="G3307" s="139"/>
      <c r="H3307" s="104"/>
      <c r="I3307" s="102"/>
      <c r="J3307" s="105"/>
      <c r="K3307" s="83"/>
      <c r="L3307" s="102"/>
      <c r="M3307" s="105"/>
      <c r="N3307" s="83"/>
    </row>
    <row r="3308" spans="1:14" x14ac:dyDescent="0.25">
      <c r="A3308" s="79"/>
      <c r="B3308" s="133"/>
      <c r="C3308" s="137"/>
      <c r="D3308" s="81" t="str">
        <f>IFERROR(IF(C3308="No CAS","",INDEX('DEQ Pollutant List'!$C$7:$C$611,MATCH('5. Pollutant Emissions - MB'!C3308,'DEQ Pollutant List'!$B$7:$B$611,0))),"")</f>
        <v/>
      </c>
      <c r="E3308" s="115" t="str">
        <f>IFERROR(IF(OR($C3308="",$C3308="No CAS"),INDEX('DEQ Pollutant List'!$A$7:$A$611,MATCH($D3308,'DEQ Pollutant List'!$C$7:$C$611,0)),INDEX('DEQ Pollutant List'!$A$7:$A$611,MATCH($C3308,'DEQ Pollutant List'!$B$7:$B$611,0))),"")</f>
        <v/>
      </c>
      <c r="F3308" s="138"/>
      <c r="G3308" s="139"/>
      <c r="H3308" s="104"/>
      <c r="I3308" s="102"/>
      <c r="J3308" s="105"/>
      <c r="K3308" s="83"/>
      <c r="L3308" s="102"/>
      <c r="M3308" s="105"/>
      <c r="N3308" s="83"/>
    </row>
    <row r="3309" spans="1:14" x14ac:dyDescent="0.25">
      <c r="A3309" s="79"/>
      <c r="B3309" s="133"/>
      <c r="C3309" s="137"/>
      <c r="D3309" s="81" t="str">
        <f>IFERROR(IF(C3309="No CAS","",INDEX('DEQ Pollutant List'!$C$7:$C$611,MATCH('5. Pollutant Emissions - MB'!C3309,'DEQ Pollutant List'!$B$7:$B$611,0))),"")</f>
        <v/>
      </c>
      <c r="E3309" s="115" t="str">
        <f>IFERROR(IF(OR($C3309="",$C3309="No CAS"),INDEX('DEQ Pollutant List'!$A$7:$A$611,MATCH($D3309,'DEQ Pollutant List'!$C$7:$C$611,0)),INDEX('DEQ Pollutant List'!$A$7:$A$611,MATCH($C3309,'DEQ Pollutant List'!$B$7:$B$611,0))),"")</f>
        <v/>
      </c>
      <c r="F3309" s="138"/>
      <c r="G3309" s="139"/>
      <c r="H3309" s="104"/>
      <c r="I3309" s="102"/>
      <c r="J3309" s="105"/>
      <c r="K3309" s="83"/>
      <c r="L3309" s="102"/>
      <c r="M3309" s="105"/>
      <c r="N3309" s="83"/>
    </row>
    <row r="3310" spans="1:14" x14ac:dyDescent="0.25">
      <c r="A3310" s="79"/>
      <c r="B3310" s="133"/>
      <c r="C3310" s="137"/>
      <c r="D3310" s="81" t="str">
        <f>IFERROR(IF(C3310="No CAS","",INDEX('DEQ Pollutant List'!$C$7:$C$611,MATCH('5. Pollutant Emissions - MB'!C3310,'DEQ Pollutant List'!$B$7:$B$611,0))),"")</f>
        <v/>
      </c>
      <c r="E3310" s="115" t="str">
        <f>IFERROR(IF(OR($C3310="",$C3310="No CAS"),INDEX('DEQ Pollutant List'!$A$7:$A$611,MATCH($D3310,'DEQ Pollutant List'!$C$7:$C$611,0)),INDEX('DEQ Pollutant List'!$A$7:$A$611,MATCH($C3310,'DEQ Pollutant List'!$B$7:$B$611,0))),"")</f>
        <v/>
      </c>
      <c r="F3310" s="138"/>
      <c r="G3310" s="139"/>
      <c r="H3310" s="104"/>
      <c r="I3310" s="102"/>
      <c r="J3310" s="105"/>
      <c r="K3310" s="83"/>
      <c r="L3310" s="102"/>
      <c r="M3310" s="105"/>
      <c r="N3310" s="83"/>
    </row>
    <row r="3311" spans="1:14" x14ac:dyDescent="0.25">
      <c r="A3311" s="79"/>
      <c r="B3311" s="133"/>
      <c r="C3311" s="137"/>
      <c r="D3311" s="81" t="str">
        <f>IFERROR(IF(C3311="No CAS","",INDEX('DEQ Pollutant List'!$C$7:$C$611,MATCH('5. Pollutant Emissions - MB'!C3311,'DEQ Pollutant List'!$B$7:$B$611,0))),"")</f>
        <v/>
      </c>
      <c r="E3311" s="115" t="str">
        <f>IFERROR(IF(OR($C3311="",$C3311="No CAS"),INDEX('DEQ Pollutant List'!$A$7:$A$611,MATCH($D3311,'DEQ Pollutant List'!$C$7:$C$611,0)),INDEX('DEQ Pollutant List'!$A$7:$A$611,MATCH($C3311,'DEQ Pollutant List'!$B$7:$B$611,0))),"")</f>
        <v/>
      </c>
      <c r="F3311" s="138"/>
      <c r="G3311" s="139"/>
      <c r="H3311" s="104"/>
      <c r="I3311" s="102"/>
      <c r="J3311" s="105"/>
      <c r="K3311" s="83"/>
      <c r="L3311" s="102"/>
      <c r="M3311" s="105"/>
      <c r="N3311" s="83"/>
    </row>
    <row r="3312" spans="1:14" x14ac:dyDescent="0.25">
      <c r="A3312" s="79"/>
      <c r="B3312" s="133"/>
      <c r="C3312" s="137"/>
      <c r="D3312" s="81" t="str">
        <f>IFERROR(IF(C3312="No CAS","",INDEX('DEQ Pollutant List'!$C$7:$C$611,MATCH('5. Pollutant Emissions - MB'!C3312,'DEQ Pollutant List'!$B$7:$B$611,0))),"")</f>
        <v/>
      </c>
      <c r="E3312" s="115" t="str">
        <f>IFERROR(IF(OR($C3312="",$C3312="No CAS"),INDEX('DEQ Pollutant List'!$A$7:$A$611,MATCH($D3312,'DEQ Pollutant List'!$C$7:$C$611,0)),INDEX('DEQ Pollutant List'!$A$7:$A$611,MATCH($C3312,'DEQ Pollutant List'!$B$7:$B$611,0))),"")</f>
        <v/>
      </c>
      <c r="F3312" s="138"/>
      <c r="G3312" s="139"/>
      <c r="H3312" s="104"/>
      <c r="I3312" s="102"/>
      <c r="J3312" s="105"/>
      <c r="K3312" s="83"/>
      <c r="L3312" s="102"/>
      <c r="M3312" s="105"/>
      <c r="N3312" s="83"/>
    </row>
    <row r="3313" spans="1:14" x14ac:dyDescent="0.25">
      <c r="A3313" s="79"/>
      <c r="B3313" s="133"/>
      <c r="C3313" s="137"/>
      <c r="D3313" s="81" t="str">
        <f>IFERROR(IF(C3313="No CAS","",INDEX('DEQ Pollutant List'!$C$7:$C$611,MATCH('5. Pollutant Emissions - MB'!C3313,'DEQ Pollutant List'!$B$7:$B$611,0))),"")</f>
        <v/>
      </c>
      <c r="E3313" s="115" t="str">
        <f>IFERROR(IF(OR($C3313="",$C3313="No CAS"),INDEX('DEQ Pollutant List'!$A$7:$A$611,MATCH($D3313,'DEQ Pollutant List'!$C$7:$C$611,0)),INDEX('DEQ Pollutant List'!$A$7:$A$611,MATCH($C3313,'DEQ Pollutant List'!$B$7:$B$611,0))),"")</f>
        <v/>
      </c>
      <c r="F3313" s="138"/>
      <c r="G3313" s="139"/>
      <c r="H3313" s="104"/>
      <c r="I3313" s="102"/>
      <c r="J3313" s="105"/>
      <c r="K3313" s="83"/>
      <c r="L3313" s="102"/>
      <c r="M3313" s="105"/>
      <c r="N3313" s="83"/>
    </row>
    <row r="3314" spans="1:14" x14ac:dyDescent="0.25">
      <c r="A3314" s="79"/>
      <c r="B3314" s="133"/>
      <c r="C3314" s="137"/>
      <c r="D3314" s="81" t="str">
        <f>IFERROR(IF(C3314="No CAS","",INDEX('DEQ Pollutant List'!$C$7:$C$611,MATCH('5. Pollutant Emissions - MB'!C3314,'DEQ Pollutant List'!$B$7:$B$611,0))),"")</f>
        <v/>
      </c>
      <c r="E3314" s="115" t="str">
        <f>IFERROR(IF(OR($C3314="",$C3314="No CAS"),INDEX('DEQ Pollutant List'!$A$7:$A$611,MATCH($D3314,'DEQ Pollutant List'!$C$7:$C$611,0)),INDEX('DEQ Pollutant List'!$A$7:$A$611,MATCH($C3314,'DEQ Pollutant List'!$B$7:$B$611,0))),"")</f>
        <v/>
      </c>
      <c r="F3314" s="138"/>
      <c r="G3314" s="139"/>
      <c r="H3314" s="104"/>
      <c r="I3314" s="102"/>
      <c r="J3314" s="105"/>
      <c r="K3314" s="83"/>
      <c r="L3314" s="102"/>
      <c r="M3314" s="105"/>
      <c r="N3314" s="83"/>
    </row>
    <row r="3315" spans="1:14" x14ac:dyDescent="0.25">
      <c r="A3315" s="79"/>
      <c r="B3315" s="133"/>
      <c r="C3315" s="137"/>
      <c r="D3315" s="81" t="str">
        <f>IFERROR(IF(C3315="No CAS","",INDEX('DEQ Pollutant List'!$C$7:$C$611,MATCH('5. Pollutant Emissions - MB'!C3315,'DEQ Pollutant List'!$B$7:$B$611,0))),"")</f>
        <v/>
      </c>
      <c r="E3315" s="115" t="str">
        <f>IFERROR(IF(OR($C3315="",$C3315="No CAS"),INDEX('DEQ Pollutant List'!$A$7:$A$611,MATCH($D3315,'DEQ Pollutant List'!$C$7:$C$611,0)),INDEX('DEQ Pollutant List'!$A$7:$A$611,MATCH($C3315,'DEQ Pollutant List'!$B$7:$B$611,0))),"")</f>
        <v/>
      </c>
      <c r="F3315" s="138"/>
      <c r="G3315" s="139"/>
      <c r="H3315" s="104"/>
      <c r="I3315" s="102"/>
      <c r="J3315" s="105"/>
      <c r="K3315" s="83"/>
      <c r="L3315" s="102"/>
      <c r="M3315" s="105"/>
      <c r="N3315" s="83"/>
    </row>
    <row r="3316" spans="1:14" x14ac:dyDescent="0.25">
      <c r="A3316" s="79"/>
      <c r="B3316" s="133"/>
      <c r="C3316" s="137"/>
      <c r="D3316" s="81" t="str">
        <f>IFERROR(IF(C3316="No CAS","",INDEX('DEQ Pollutant List'!$C$7:$C$611,MATCH('5. Pollutant Emissions - MB'!C3316,'DEQ Pollutant List'!$B$7:$B$611,0))),"")</f>
        <v/>
      </c>
      <c r="E3316" s="115" t="str">
        <f>IFERROR(IF(OR($C3316="",$C3316="No CAS"),INDEX('DEQ Pollutant List'!$A$7:$A$611,MATCH($D3316,'DEQ Pollutant List'!$C$7:$C$611,0)),INDEX('DEQ Pollutant List'!$A$7:$A$611,MATCH($C3316,'DEQ Pollutant List'!$B$7:$B$611,0))),"")</f>
        <v/>
      </c>
      <c r="F3316" s="138"/>
      <c r="G3316" s="139"/>
      <c r="H3316" s="104"/>
      <c r="I3316" s="102"/>
      <c r="J3316" s="105"/>
      <c r="K3316" s="83"/>
      <c r="L3316" s="102"/>
      <c r="M3316" s="105"/>
      <c r="N3316" s="83"/>
    </row>
    <row r="3317" spans="1:14" x14ac:dyDescent="0.25">
      <c r="A3317" s="79"/>
      <c r="B3317" s="133"/>
      <c r="C3317" s="137"/>
      <c r="D3317" s="81" t="str">
        <f>IFERROR(IF(C3317="No CAS","",INDEX('DEQ Pollutant List'!$C$7:$C$611,MATCH('5. Pollutant Emissions - MB'!C3317,'DEQ Pollutant List'!$B$7:$B$611,0))),"")</f>
        <v/>
      </c>
      <c r="E3317" s="115" t="str">
        <f>IFERROR(IF(OR($C3317="",$C3317="No CAS"),INDEX('DEQ Pollutant List'!$A$7:$A$611,MATCH($D3317,'DEQ Pollutant List'!$C$7:$C$611,0)),INDEX('DEQ Pollutant List'!$A$7:$A$611,MATCH($C3317,'DEQ Pollutant List'!$B$7:$B$611,0))),"")</f>
        <v/>
      </c>
      <c r="F3317" s="138"/>
      <c r="G3317" s="139"/>
      <c r="H3317" s="104"/>
      <c r="I3317" s="102"/>
      <c r="J3317" s="105"/>
      <c r="K3317" s="83"/>
      <c r="L3317" s="102"/>
      <c r="M3317" s="105"/>
      <c r="N3317" s="83"/>
    </row>
    <row r="3318" spans="1:14" x14ac:dyDescent="0.25">
      <c r="A3318" s="79"/>
      <c r="B3318" s="133"/>
      <c r="C3318" s="137"/>
      <c r="D3318" s="81" t="str">
        <f>IFERROR(IF(C3318="No CAS","",INDEX('DEQ Pollutant List'!$C$7:$C$611,MATCH('5. Pollutant Emissions - MB'!C3318,'DEQ Pollutant List'!$B$7:$B$611,0))),"")</f>
        <v/>
      </c>
      <c r="E3318" s="115" t="str">
        <f>IFERROR(IF(OR($C3318="",$C3318="No CAS"),INDEX('DEQ Pollutant List'!$A$7:$A$611,MATCH($D3318,'DEQ Pollutant List'!$C$7:$C$611,0)),INDEX('DEQ Pollutant List'!$A$7:$A$611,MATCH($C3318,'DEQ Pollutant List'!$B$7:$B$611,0))),"")</f>
        <v/>
      </c>
      <c r="F3318" s="138"/>
      <c r="G3318" s="139"/>
      <c r="H3318" s="104"/>
      <c r="I3318" s="102"/>
      <c r="J3318" s="105"/>
      <c r="K3318" s="83"/>
      <c r="L3318" s="102"/>
      <c r="M3318" s="105"/>
      <c r="N3318" s="83"/>
    </row>
    <row r="3319" spans="1:14" x14ac:dyDescent="0.25">
      <c r="A3319" s="79"/>
      <c r="B3319" s="133"/>
      <c r="C3319" s="137"/>
      <c r="D3319" s="81" t="str">
        <f>IFERROR(IF(C3319="No CAS","",INDEX('DEQ Pollutant List'!$C$7:$C$611,MATCH('5. Pollutant Emissions - MB'!C3319,'DEQ Pollutant List'!$B$7:$B$611,0))),"")</f>
        <v/>
      </c>
      <c r="E3319" s="115" t="str">
        <f>IFERROR(IF(OR($C3319="",$C3319="No CAS"),INDEX('DEQ Pollutant List'!$A$7:$A$611,MATCH($D3319,'DEQ Pollutant List'!$C$7:$C$611,0)),INDEX('DEQ Pollutant List'!$A$7:$A$611,MATCH($C3319,'DEQ Pollutant List'!$B$7:$B$611,0))),"")</f>
        <v/>
      </c>
      <c r="F3319" s="138"/>
      <c r="G3319" s="139"/>
      <c r="H3319" s="104"/>
      <c r="I3319" s="102"/>
      <c r="J3319" s="105"/>
      <c r="K3319" s="83"/>
      <c r="L3319" s="102"/>
      <c r="M3319" s="105"/>
      <c r="N3319" s="83"/>
    </row>
    <row r="3320" spans="1:14" x14ac:dyDescent="0.25">
      <c r="A3320" s="79"/>
      <c r="B3320" s="133"/>
      <c r="C3320" s="137"/>
      <c r="D3320" s="81" t="str">
        <f>IFERROR(IF(C3320="No CAS","",INDEX('DEQ Pollutant List'!$C$7:$C$611,MATCH('5. Pollutant Emissions - MB'!C3320,'DEQ Pollutant List'!$B$7:$B$611,0))),"")</f>
        <v/>
      </c>
      <c r="E3320" s="115" t="str">
        <f>IFERROR(IF(OR($C3320="",$C3320="No CAS"),INDEX('DEQ Pollutant List'!$A$7:$A$611,MATCH($D3320,'DEQ Pollutant List'!$C$7:$C$611,0)),INDEX('DEQ Pollutant List'!$A$7:$A$611,MATCH($C3320,'DEQ Pollutant List'!$B$7:$B$611,0))),"")</f>
        <v/>
      </c>
      <c r="F3320" s="138"/>
      <c r="G3320" s="139"/>
      <c r="H3320" s="104"/>
      <c r="I3320" s="102"/>
      <c r="J3320" s="105"/>
      <c r="K3320" s="83"/>
      <c r="L3320" s="102"/>
      <c r="M3320" s="105"/>
      <c r="N3320" s="83"/>
    </row>
    <row r="3321" spans="1:14" x14ac:dyDescent="0.25">
      <c r="A3321" s="79"/>
      <c r="B3321" s="133"/>
      <c r="C3321" s="137"/>
      <c r="D3321" s="81" t="str">
        <f>IFERROR(IF(C3321="No CAS","",INDEX('DEQ Pollutant List'!$C$7:$C$611,MATCH('5. Pollutant Emissions - MB'!C3321,'DEQ Pollutant List'!$B$7:$B$611,0))),"")</f>
        <v/>
      </c>
      <c r="E3321" s="115" t="str">
        <f>IFERROR(IF(OR($C3321="",$C3321="No CAS"),INDEX('DEQ Pollutant List'!$A$7:$A$611,MATCH($D3321,'DEQ Pollutant List'!$C$7:$C$611,0)),INDEX('DEQ Pollutant List'!$A$7:$A$611,MATCH($C3321,'DEQ Pollutant List'!$B$7:$B$611,0))),"")</f>
        <v/>
      </c>
      <c r="F3321" s="138"/>
      <c r="G3321" s="139"/>
      <c r="H3321" s="104"/>
      <c r="I3321" s="102"/>
      <c r="J3321" s="105"/>
      <c r="K3321" s="83"/>
      <c r="L3321" s="102"/>
      <c r="M3321" s="105"/>
      <c r="N3321" s="83"/>
    </row>
    <row r="3322" spans="1:14" x14ac:dyDescent="0.25">
      <c r="A3322" s="79"/>
      <c r="B3322" s="133"/>
      <c r="C3322" s="137"/>
      <c r="D3322" s="81" t="str">
        <f>IFERROR(IF(C3322="No CAS","",INDEX('DEQ Pollutant List'!$C$7:$C$611,MATCH('5. Pollutant Emissions - MB'!C3322,'DEQ Pollutant List'!$B$7:$B$611,0))),"")</f>
        <v/>
      </c>
      <c r="E3322" s="115" t="str">
        <f>IFERROR(IF(OR($C3322="",$C3322="No CAS"),INDEX('DEQ Pollutant List'!$A$7:$A$611,MATCH($D3322,'DEQ Pollutant List'!$C$7:$C$611,0)),INDEX('DEQ Pollutant List'!$A$7:$A$611,MATCH($C3322,'DEQ Pollutant List'!$B$7:$B$611,0))),"")</f>
        <v/>
      </c>
      <c r="F3322" s="138"/>
      <c r="G3322" s="139"/>
      <c r="H3322" s="104"/>
      <c r="I3322" s="102"/>
      <c r="J3322" s="105"/>
      <c r="K3322" s="83"/>
      <c r="L3322" s="102"/>
      <c r="M3322" s="105"/>
      <c r="N3322" s="83"/>
    </row>
    <row r="3323" spans="1:14" x14ac:dyDescent="0.25">
      <c r="A3323" s="79"/>
      <c r="B3323" s="133"/>
      <c r="C3323" s="137"/>
      <c r="D3323" s="81" t="str">
        <f>IFERROR(IF(C3323="No CAS","",INDEX('DEQ Pollutant List'!$C$7:$C$611,MATCH('5. Pollutant Emissions - MB'!C3323,'DEQ Pollutant List'!$B$7:$B$611,0))),"")</f>
        <v/>
      </c>
      <c r="E3323" s="115" t="str">
        <f>IFERROR(IF(OR($C3323="",$C3323="No CAS"),INDEX('DEQ Pollutant List'!$A$7:$A$611,MATCH($D3323,'DEQ Pollutant List'!$C$7:$C$611,0)),INDEX('DEQ Pollutant List'!$A$7:$A$611,MATCH($C3323,'DEQ Pollutant List'!$B$7:$B$611,0))),"")</f>
        <v/>
      </c>
      <c r="F3323" s="138"/>
      <c r="G3323" s="139"/>
      <c r="H3323" s="104"/>
      <c r="I3323" s="102"/>
      <c r="J3323" s="105"/>
      <c r="K3323" s="83"/>
      <c r="L3323" s="102"/>
      <c r="M3323" s="105"/>
      <c r="N3323" s="83"/>
    </row>
    <row r="3324" spans="1:14" x14ac:dyDescent="0.25">
      <c r="A3324" s="79"/>
      <c r="B3324" s="133"/>
      <c r="C3324" s="137"/>
      <c r="D3324" s="81" t="str">
        <f>IFERROR(IF(C3324="No CAS","",INDEX('DEQ Pollutant List'!$C$7:$C$611,MATCH('5. Pollutant Emissions - MB'!C3324,'DEQ Pollutant List'!$B$7:$B$611,0))),"")</f>
        <v/>
      </c>
      <c r="E3324" s="115" t="str">
        <f>IFERROR(IF(OR($C3324="",$C3324="No CAS"),INDEX('DEQ Pollutant List'!$A$7:$A$611,MATCH($D3324,'DEQ Pollutant List'!$C$7:$C$611,0)),INDEX('DEQ Pollutant List'!$A$7:$A$611,MATCH($C3324,'DEQ Pollutant List'!$B$7:$B$611,0))),"")</f>
        <v/>
      </c>
      <c r="F3324" s="138"/>
      <c r="G3324" s="139"/>
      <c r="H3324" s="104"/>
      <c r="I3324" s="102"/>
      <c r="J3324" s="105"/>
      <c r="K3324" s="83"/>
      <c r="L3324" s="102"/>
      <c r="M3324" s="105"/>
      <c r="N3324" s="83"/>
    </row>
    <row r="3325" spans="1:14" x14ac:dyDescent="0.25">
      <c r="A3325" s="79"/>
      <c r="B3325" s="133"/>
      <c r="C3325" s="137"/>
      <c r="D3325" s="81" t="str">
        <f>IFERROR(IF(C3325="No CAS","",INDEX('DEQ Pollutant List'!$C$7:$C$611,MATCH('5. Pollutant Emissions - MB'!C3325,'DEQ Pollutant List'!$B$7:$B$611,0))),"")</f>
        <v/>
      </c>
      <c r="E3325" s="115" t="str">
        <f>IFERROR(IF(OR($C3325="",$C3325="No CAS"),INDEX('DEQ Pollutant List'!$A$7:$A$611,MATCH($D3325,'DEQ Pollutant List'!$C$7:$C$611,0)),INDEX('DEQ Pollutant List'!$A$7:$A$611,MATCH($C3325,'DEQ Pollutant List'!$B$7:$B$611,0))),"")</f>
        <v/>
      </c>
      <c r="F3325" s="138"/>
      <c r="G3325" s="139"/>
      <c r="H3325" s="104"/>
      <c r="I3325" s="102"/>
      <c r="J3325" s="105"/>
      <c r="K3325" s="83"/>
      <c r="L3325" s="102"/>
      <c r="M3325" s="105"/>
      <c r="N3325" s="83"/>
    </row>
    <row r="3326" spans="1:14" x14ac:dyDescent="0.25">
      <c r="A3326" s="79"/>
      <c r="B3326" s="133"/>
      <c r="C3326" s="137"/>
      <c r="D3326" s="81" t="str">
        <f>IFERROR(IF(C3326="No CAS","",INDEX('DEQ Pollutant List'!$C$7:$C$611,MATCH('5. Pollutant Emissions - MB'!C3326,'DEQ Pollutant List'!$B$7:$B$611,0))),"")</f>
        <v/>
      </c>
      <c r="E3326" s="115" t="str">
        <f>IFERROR(IF(OR($C3326="",$C3326="No CAS"),INDEX('DEQ Pollutant List'!$A$7:$A$611,MATCH($D3326,'DEQ Pollutant List'!$C$7:$C$611,0)),INDEX('DEQ Pollutant List'!$A$7:$A$611,MATCH($C3326,'DEQ Pollutant List'!$B$7:$B$611,0))),"")</f>
        <v/>
      </c>
      <c r="F3326" s="138"/>
      <c r="G3326" s="139"/>
      <c r="H3326" s="104"/>
      <c r="I3326" s="102"/>
      <c r="J3326" s="105"/>
      <c r="K3326" s="83"/>
      <c r="L3326" s="102"/>
      <c r="M3326" s="105"/>
      <c r="N3326" s="83"/>
    </row>
    <row r="3327" spans="1:14" x14ac:dyDescent="0.25">
      <c r="A3327" s="79"/>
      <c r="B3327" s="133"/>
      <c r="C3327" s="137"/>
      <c r="D3327" s="81" t="str">
        <f>IFERROR(IF(C3327="No CAS","",INDEX('DEQ Pollutant List'!$C$7:$C$611,MATCH('5. Pollutant Emissions - MB'!C3327,'DEQ Pollutant List'!$B$7:$B$611,0))),"")</f>
        <v/>
      </c>
      <c r="E3327" s="115" t="str">
        <f>IFERROR(IF(OR($C3327="",$C3327="No CAS"),INDEX('DEQ Pollutant List'!$A$7:$A$611,MATCH($D3327,'DEQ Pollutant List'!$C$7:$C$611,0)),INDEX('DEQ Pollutant List'!$A$7:$A$611,MATCH($C3327,'DEQ Pollutant List'!$B$7:$B$611,0))),"")</f>
        <v/>
      </c>
      <c r="F3327" s="138"/>
      <c r="G3327" s="139"/>
      <c r="H3327" s="104"/>
      <c r="I3327" s="102"/>
      <c r="J3327" s="105"/>
      <c r="K3327" s="83"/>
      <c r="L3327" s="102"/>
      <c r="M3327" s="105"/>
      <c r="N3327" s="83"/>
    </row>
    <row r="3328" spans="1:14" x14ac:dyDescent="0.25">
      <c r="A3328" s="79"/>
      <c r="B3328" s="133"/>
      <c r="C3328" s="137"/>
      <c r="D3328" s="81" t="str">
        <f>IFERROR(IF(C3328="No CAS","",INDEX('DEQ Pollutant List'!$C$7:$C$611,MATCH('5. Pollutant Emissions - MB'!C3328,'DEQ Pollutant List'!$B$7:$B$611,0))),"")</f>
        <v/>
      </c>
      <c r="E3328" s="115" t="str">
        <f>IFERROR(IF(OR($C3328="",$C3328="No CAS"),INDEX('DEQ Pollutant List'!$A$7:$A$611,MATCH($D3328,'DEQ Pollutant List'!$C$7:$C$611,0)),INDEX('DEQ Pollutant List'!$A$7:$A$611,MATCH($C3328,'DEQ Pollutant List'!$B$7:$B$611,0))),"")</f>
        <v/>
      </c>
      <c r="F3328" s="138"/>
      <c r="G3328" s="139"/>
      <c r="H3328" s="104"/>
      <c r="I3328" s="102"/>
      <c r="J3328" s="105"/>
      <c r="K3328" s="83"/>
      <c r="L3328" s="102"/>
      <c r="M3328" s="105"/>
      <c r="N3328" s="83"/>
    </row>
    <row r="3329" spans="1:14" x14ac:dyDescent="0.25">
      <c r="A3329" s="79"/>
      <c r="B3329" s="133"/>
      <c r="C3329" s="137"/>
      <c r="D3329" s="81" t="str">
        <f>IFERROR(IF(C3329="No CAS","",INDEX('DEQ Pollutant List'!$C$7:$C$611,MATCH('5. Pollutant Emissions - MB'!C3329,'DEQ Pollutant List'!$B$7:$B$611,0))),"")</f>
        <v/>
      </c>
      <c r="E3329" s="115" t="str">
        <f>IFERROR(IF(OR($C3329="",$C3329="No CAS"),INDEX('DEQ Pollutant List'!$A$7:$A$611,MATCH($D3329,'DEQ Pollutant List'!$C$7:$C$611,0)),INDEX('DEQ Pollutant List'!$A$7:$A$611,MATCH($C3329,'DEQ Pollutant List'!$B$7:$B$611,0))),"")</f>
        <v/>
      </c>
      <c r="F3329" s="138"/>
      <c r="G3329" s="139"/>
      <c r="H3329" s="104"/>
      <c r="I3329" s="102"/>
      <c r="J3329" s="105"/>
      <c r="K3329" s="83"/>
      <c r="L3329" s="102"/>
      <c r="M3329" s="105"/>
      <c r="N3329" s="83"/>
    </row>
    <row r="3330" spans="1:14" x14ac:dyDescent="0.25">
      <c r="A3330" s="79"/>
      <c r="B3330" s="133"/>
      <c r="C3330" s="137"/>
      <c r="D3330" s="81" t="str">
        <f>IFERROR(IF(C3330="No CAS","",INDEX('DEQ Pollutant List'!$C$7:$C$611,MATCH('5. Pollutant Emissions - MB'!C3330,'DEQ Pollutant List'!$B$7:$B$611,0))),"")</f>
        <v/>
      </c>
      <c r="E3330" s="115" t="str">
        <f>IFERROR(IF(OR($C3330="",$C3330="No CAS"),INDEX('DEQ Pollutant List'!$A$7:$A$611,MATCH($D3330,'DEQ Pollutant List'!$C$7:$C$611,0)),INDEX('DEQ Pollutant List'!$A$7:$A$611,MATCH($C3330,'DEQ Pollutant List'!$B$7:$B$611,0))),"")</f>
        <v/>
      </c>
      <c r="F3330" s="138"/>
      <c r="G3330" s="139"/>
      <c r="H3330" s="104"/>
      <c r="I3330" s="102"/>
      <c r="J3330" s="105"/>
      <c r="K3330" s="83"/>
      <c r="L3330" s="102"/>
      <c r="M3330" s="105"/>
      <c r="N3330" s="83"/>
    </row>
    <row r="3331" spans="1:14" x14ac:dyDescent="0.25">
      <c r="A3331" s="79"/>
      <c r="B3331" s="133"/>
      <c r="C3331" s="137"/>
      <c r="D3331" s="81" t="str">
        <f>IFERROR(IF(C3331="No CAS","",INDEX('DEQ Pollutant List'!$C$7:$C$611,MATCH('5. Pollutant Emissions - MB'!C3331,'DEQ Pollutant List'!$B$7:$B$611,0))),"")</f>
        <v/>
      </c>
      <c r="E3331" s="115" t="str">
        <f>IFERROR(IF(OR($C3331="",$C3331="No CAS"),INDEX('DEQ Pollutant List'!$A$7:$A$611,MATCH($D3331,'DEQ Pollutant List'!$C$7:$C$611,0)),INDEX('DEQ Pollutant List'!$A$7:$A$611,MATCH($C3331,'DEQ Pollutant List'!$B$7:$B$611,0))),"")</f>
        <v/>
      </c>
      <c r="F3331" s="138"/>
      <c r="G3331" s="139"/>
      <c r="H3331" s="104"/>
      <c r="I3331" s="102"/>
      <c r="J3331" s="105"/>
      <c r="K3331" s="83"/>
      <c r="L3331" s="102"/>
      <c r="M3331" s="105"/>
      <c r="N3331" s="83"/>
    </row>
    <row r="3332" spans="1:14" x14ac:dyDescent="0.25">
      <c r="A3332" s="79"/>
      <c r="B3332" s="133"/>
      <c r="C3332" s="137"/>
      <c r="D3332" s="81" t="str">
        <f>IFERROR(IF(C3332="No CAS","",INDEX('DEQ Pollutant List'!$C$7:$C$611,MATCH('5. Pollutant Emissions - MB'!C3332,'DEQ Pollutant List'!$B$7:$B$611,0))),"")</f>
        <v/>
      </c>
      <c r="E3332" s="115" t="str">
        <f>IFERROR(IF(OR($C3332="",$C3332="No CAS"),INDEX('DEQ Pollutant List'!$A$7:$A$611,MATCH($D3332,'DEQ Pollutant List'!$C$7:$C$611,0)),INDEX('DEQ Pollutant List'!$A$7:$A$611,MATCH($C3332,'DEQ Pollutant List'!$B$7:$B$611,0))),"")</f>
        <v/>
      </c>
      <c r="F3332" s="138"/>
      <c r="G3332" s="139"/>
      <c r="H3332" s="104"/>
      <c r="I3332" s="102"/>
      <c r="J3332" s="105"/>
      <c r="K3332" s="83"/>
      <c r="L3332" s="102"/>
      <c r="M3332" s="105"/>
      <c r="N3332" s="83"/>
    </row>
    <row r="3333" spans="1:14" x14ac:dyDescent="0.25">
      <c r="A3333" s="79"/>
      <c r="B3333" s="133"/>
      <c r="C3333" s="137"/>
      <c r="D3333" s="81" t="str">
        <f>IFERROR(IF(C3333="No CAS","",INDEX('DEQ Pollutant List'!$C$7:$C$611,MATCH('5. Pollutant Emissions - MB'!C3333,'DEQ Pollutant List'!$B$7:$B$611,0))),"")</f>
        <v/>
      </c>
      <c r="E3333" s="115" t="str">
        <f>IFERROR(IF(OR($C3333="",$C3333="No CAS"),INDEX('DEQ Pollutant List'!$A$7:$A$611,MATCH($D3333,'DEQ Pollutant List'!$C$7:$C$611,0)),INDEX('DEQ Pollutant List'!$A$7:$A$611,MATCH($C3333,'DEQ Pollutant List'!$B$7:$B$611,0))),"")</f>
        <v/>
      </c>
      <c r="F3333" s="138"/>
      <c r="G3333" s="139"/>
      <c r="H3333" s="104"/>
      <c r="I3333" s="102"/>
      <c r="J3333" s="105"/>
      <c r="K3333" s="83"/>
      <c r="L3333" s="102"/>
      <c r="M3333" s="105"/>
      <c r="N3333" s="83"/>
    </row>
    <row r="3334" spans="1:14" x14ac:dyDescent="0.25">
      <c r="A3334" s="79"/>
      <c r="B3334" s="133"/>
      <c r="C3334" s="137"/>
      <c r="D3334" s="81" t="str">
        <f>IFERROR(IF(C3334="No CAS","",INDEX('DEQ Pollutant List'!$C$7:$C$611,MATCH('5. Pollutant Emissions - MB'!C3334,'DEQ Pollutant List'!$B$7:$B$611,0))),"")</f>
        <v/>
      </c>
      <c r="E3334" s="115" t="str">
        <f>IFERROR(IF(OR($C3334="",$C3334="No CAS"),INDEX('DEQ Pollutant List'!$A$7:$A$611,MATCH($D3334,'DEQ Pollutant List'!$C$7:$C$611,0)),INDEX('DEQ Pollutant List'!$A$7:$A$611,MATCH($C3334,'DEQ Pollutant List'!$B$7:$B$611,0))),"")</f>
        <v/>
      </c>
      <c r="F3334" s="138"/>
      <c r="G3334" s="139"/>
      <c r="H3334" s="104"/>
      <c r="I3334" s="102"/>
      <c r="J3334" s="105"/>
      <c r="K3334" s="83"/>
      <c r="L3334" s="102"/>
      <c r="M3334" s="105"/>
      <c r="N3334" s="83"/>
    </row>
    <row r="3335" spans="1:14" x14ac:dyDescent="0.25">
      <c r="A3335" s="79"/>
      <c r="B3335" s="133"/>
      <c r="C3335" s="137"/>
      <c r="D3335" s="81" t="str">
        <f>IFERROR(IF(C3335="No CAS","",INDEX('DEQ Pollutant List'!$C$7:$C$611,MATCH('5. Pollutant Emissions - MB'!C3335,'DEQ Pollutant List'!$B$7:$B$611,0))),"")</f>
        <v/>
      </c>
      <c r="E3335" s="115" t="str">
        <f>IFERROR(IF(OR($C3335="",$C3335="No CAS"),INDEX('DEQ Pollutant List'!$A$7:$A$611,MATCH($D3335,'DEQ Pollutant List'!$C$7:$C$611,0)),INDEX('DEQ Pollutant List'!$A$7:$A$611,MATCH($C3335,'DEQ Pollutant List'!$B$7:$B$611,0))),"")</f>
        <v/>
      </c>
      <c r="F3335" s="138"/>
      <c r="G3335" s="139"/>
      <c r="H3335" s="104"/>
      <c r="I3335" s="102"/>
      <c r="J3335" s="105"/>
      <c r="K3335" s="83"/>
      <c r="L3335" s="102"/>
      <c r="M3335" s="105"/>
      <c r="N3335" s="83"/>
    </row>
    <row r="3336" spans="1:14" x14ac:dyDescent="0.25">
      <c r="A3336" s="79"/>
      <c r="B3336" s="133"/>
      <c r="C3336" s="137"/>
      <c r="D3336" s="81" t="str">
        <f>IFERROR(IF(C3336="No CAS","",INDEX('DEQ Pollutant List'!$C$7:$C$611,MATCH('5. Pollutant Emissions - MB'!C3336,'DEQ Pollutant List'!$B$7:$B$611,0))),"")</f>
        <v/>
      </c>
      <c r="E3336" s="115" t="str">
        <f>IFERROR(IF(OR($C3336="",$C3336="No CAS"),INDEX('DEQ Pollutant List'!$A$7:$A$611,MATCH($D3336,'DEQ Pollutant List'!$C$7:$C$611,0)),INDEX('DEQ Pollutant List'!$A$7:$A$611,MATCH($C3336,'DEQ Pollutant List'!$B$7:$B$611,0))),"")</f>
        <v/>
      </c>
      <c r="F3336" s="138"/>
      <c r="G3336" s="139"/>
      <c r="H3336" s="104"/>
      <c r="I3336" s="102"/>
      <c r="J3336" s="105"/>
      <c r="K3336" s="83"/>
      <c r="L3336" s="102"/>
      <c r="M3336" s="105"/>
      <c r="N3336" s="83"/>
    </row>
    <row r="3337" spans="1:14" x14ac:dyDescent="0.25">
      <c r="A3337" s="79"/>
      <c r="B3337" s="133"/>
      <c r="C3337" s="137"/>
      <c r="D3337" s="81" t="str">
        <f>IFERROR(IF(C3337="No CAS","",INDEX('DEQ Pollutant List'!$C$7:$C$611,MATCH('5. Pollutant Emissions - MB'!C3337,'DEQ Pollutant List'!$B$7:$B$611,0))),"")</f>
        <v/>
      </c>
      <c r="E3337" s="115" t="str">
        <f>IFERROR(IF(OR($C3337="",$C3337="No CAS"),INDEX('DEQ Pollutant List'!$A$7:$A$611,MATCH($D3337,'DEQ Pollutant List'!$C$7:$C$611,0)),INDEX('DEQ Pollutant List'!$A$7:$A$611,MATCH($C3337,'DEQ Pollutant List'!$B$7:$B$611,0))),"")</f>
        <v/>
      </c>
      <c r="F3337" s="138"/>
      <c r="G3337" s="139"/>
      <c r="H3337" s="104"/>
      <c r="I3337" s="102"/>
      <c r="J3337" s="105"/>
      <c r="K3337" s="83"/>
      <c r="L3337" s="102"/>
      <c r="M3337" s="105"/>
      <c r="N3337" s="83"/>
    </row>
    <row r="3338" spans="1:14" x14ac:dyDescent="0.25">
      <c r="A3338" s="79"/>
      <c r="B3338" s="133"/>
      <c r="C3338" s="137"/>
      <c r="D3338" s="81" t="str">
        <f>IFERROR(IF(C3338="No CAS","",INDEX('DEQ Pollutant List'!$C$7:$C$611,MATCH('5. Pollutant Emissions - MB'!C3338,'DEQ Pollutant List'!$B$7:$B$611,0))),"")</f>
        <v/>
      </c>
      <c r="E3338" s="115" t="str">
        <f>IFERROR(IF(OR($C3338="",$C3338="No CAS"),INDEX('DEQ Pollutant List'!$A$7:$A$611,MATCH($D3338,'DEQ Pollutant List'!$C$7:$C$611,0)),INDEX('DEQ Pollutant List'!$A$7:$A$611,MATCH($C3338,'DEQ Pollutant List'!$B$7:$B$611,0))),"")</f>
        <v/>
      </c>
      <c r="F3338" s="138"/>
      <c r="G3338" s="139"/>
      <c r="H3338" s="104"/>
      <c r="I3338" s="102"/>
      <c r="J3338" s="105"/>
      <c r="K3338" s="83"/>
      <c r="L3338" s="102"/>
      <c r="M3338" s="105"/>
      <c r="N3338" s="83"/>
    </row>
    <row r="3339" spans="1:14" x14ac:dyDescent="0.25">
      <c r="A3339" s="79"/>
      <c r="B3339" s="133"/>
      <c r="C3339" s="137"/>
      <c r="D3339" s="81" t="str">
        <f>IFERROR(IF(C3339="No CAS","",INDEX('DEQ Pollutant List'!$C$7:$C$611,MATCH('5. Pollutant Emissions - MB'!C3339,'DEQ Pollutant List'!$B$7:$B$611,0))),"")</f>
        <v/>
      </c>
      <c r="E3339" s="115" t="str">
        <f>IFERROR(IF(OR($C3339="",$C3339="No CAS"),INDEX('DEQ Pollutant List'!$A$7:$A$611,MATCH($D3339,'DEQ Pollutant List'!$C$7:$C$611,0)),INDEX('DEQ Pollutant List'!$A$7:$A$611,MATCH($C3339,'DEQ Pollutant List'!$B$7:$B$611,0))),"")</f>
        <v/>
      </c>
      <c r="F3339" s="138"/>
      <c r="G3339" s="139"/>
      <c r="H3339" s="104"/>
      <c r="I3339" s="102"/>
      <c r="J3339" s="105"/>
      <c r="K3339" s="83"/>
      <c r="L3339" s="102"/>
      <c r="M3339" s="105"/>
      <c r="N3339" s="83"/>
    </row>
    <row r="3340" spans="1:14" x14ac:dyDescent="0.25">
      <c r="A3340" s="79"/>
      <c r="B3340" s="133"/>
      <c r="C3340" s="137"/>
      <c r="D3340" s="81" t="str">
        <f>IFERROR(IF(C3340="No CAS","",INDEX('DEQ Pollutant List'!$C$7:$C$611,MATCH('5. Pollutant Emissions - MB'!C3340,'DEQ Pollutant List'!$B$7:$B$611,0))),"")</f>
        <v/>
      </c>
      <c r="E3340" s="115" t="str">
        <f>IFERROR(IF(OR($C3340="",$C3340="No CAS"),INDEX('DEQ Pollutant List'!$A$7:$A$611,MATCH($D3340,'DEQ Pollutant List'!$C$7:$C$611,0)),INDEX('DEQ Pollutant List'!$A$7:$A$611,MATCH($C3340,'DEQ Pollutant List'!$B$7:$B$611,0))),"")</f>
        <v/>
      </c>
      <c r="F3340" s="138"/>
      <c r="G3340" s="139"/>
      <c r="H3340" s="104"/>
      <c r="I3340" s="102"/>
      <c r="J3340" s="105"/>
      <c r="K3340" s="83"/>
      <c r="L3340" s="102"/>
      <c r="M3340" s="105"/>
      <c r="N3340" s="83"/>
    </row>
    <row r="3341" spans="1:14" x14ac:dyDescent="0.25">
      <c r="A3341" s="79"/>
      <c r="B3341" s="133"/>
      <c r="C3341" s="137"/>
      <c r="D3341" s="81" t="str">
        <f>IFERROR(IF(C3341="No CAS","",INDEX('DEQ Pollutant List'!$C$7:$C$611,MATCH('5. Pollutant Emissions - MB'!C3341,'DEQ Pollutant List'!$B$7:$B$611,0))),"")</f>
        <v/>
      </c>
      <c r="E3341" s="115" t="str">
        <f>IFERROR(IF(OR($C3341="",$C3341="No CAS"),INDEX('DEQ Pollutant List'!$A$7:$A$611,MATCH($D3341,'DEQ Pollutant List'!$C$7:$C$611,0)),INDEX('DEQ Pollutant List'!$A$7:$A$611,MATCH($C3341,'DEQ Pollutant List'!$B$7:$B$611,0))),"")</f>
        <v/>
      </c>
      <c r="F3341" s="138"/>
      <c r="G3341" s="139"/>
      <c r="H3341" s="104"/>
      <c r="I3341" s="102"/>
      <c r="J3341" s="105"/>
      <c r="K3341" s="83"/>
      <c r="L3341" s="102"/>
      <c r="M3341" s="105"/>
      <c r="N3341" s="83"/>
    </row>
    <row r="3342" spans="1:14" x14ac:dyDescent="0.25">
      <c r="A3342" s="79"/>
      <c r="B3342" s="133"/>
      <c r="C3342" s="137"/>
      <c r="D3342" s="81" t="str">
        <f>IFERROR(IF(C3342="No CAS","",INDEX('DEQ Pollutant List'!$C$7:$C$611,MATCH('5. Pollutant Emissions - MB'!C3342,'DEQ Pollutant List'!$B$7:$B$611,0))),"")</f>
        <v/>
      </c>
      <c r="E3342" s="115" t="str">
        <f>IFERROR(IF(OR($C3342="",$C3342="No CAS"),INDEX('DEQ Pollutant List'!$A$7:$A$611,MATCH($D3342,'DEQ Pollutant List'!$C$7:$C$611,0)),INDEX('DEQ Pollutant List'!$A$7:$A$611,MATCH($C3342,'DEQ Pollutant List'!$B$7:$B$611,0))),"")</f>
        <v/>
      </c>
      <c r="F3342" s="138"/>
      <c r="G3342" s="139"/>
      <c r="H3342" s="104"/>
      <c r="I3342" s="102"/>
      <c r="J3342" s="105"/>
      <c r="K3342" s="83"/>
      <c r="L3342" s="102"/>
      <c r="M3342" s="105"/>
      <c r="N3342" s="83"/>
    </row>
    <row r="3343" spans="1:14" x14ac:dyDescent="0.25">
      <c r="A3343" s="79"/>
      <c r="B3343" s="133"/>
      <c r="C3343" s="137"/>
      <c r="D3343" s="81" t="str">
        <f>IFERROR(IF(C3343="No CAS","",INDEX('DEQ Pollutant List'!$C$7:$C$611,MATCH('5. Pollutant Emissions - MB'!C3343,'DEQ Pollutant List'!$B$7:$B$611,0))),"")</f>
        <v/>
      </c>
      <c r="E3343" s="115" t="str">
        <f>IFERROR(IF(OR($C3343="",$C3343="No CAS"),INDEX('DEQ Pollutant List'!$A$7:$A$611,MATCH($D3343,'DEQ Pollutant List'!$C$7:$C$611,0)),INDEX('DEQ Pollutant List'!$A$7:$A$611,MATCH($C3343,'DEQ Pollutant List'!$B$7:$B$611,0))),"")</f>
        <v/>
      </c>
      <c r="F3343" s="138"/>
      <c r="G3343" s="139"/>
      <c r="H3343" s="104"/>
      <c r="I3343" s="102"/>
      <c r="J3343" s="105"/>
      <c r="K3343" s="83"/>
      <c r="L3343" s="102"/>
      <c r="M3343" s="105"/>
      <c r="N3343" s="83"/>
    </row>
    <row r="3344" spans="1:14" x14ac:dyDescent="0.25">
      <c r="A3344" s="79"/>
      <c r="B3344" s="133"/>
      <c r="C3344" s="137"/>
      <c r="D3344" s="81" t="str">
        <f>IFERROR(IF(C3344="No CAS","",INDEX('DEQ Pollutant List'!$C$7:$C$611,MATCH('5. Pollutant Emissions - MB'!C3344,'DEQ Pollutant List'!$B$7:$B$611,0))),"")</f>
        <v/>
      </c>
      <c r="E3344" s="115" t="str">
        <f>IFERROR(IF(OR($C3344="",$C3344="No CAS"),INDEX('DEQ Pollutant List'!$A$7:$A$611,MATCH($D3344,'DEQ Pollutant List'!$C$7:$C$611,0)),INDEX('DEQ Pollutant List'!$A$7:$A$611,MATCH($C3344,'DEQ Pollutant List'!$B$7:$B$611,0))),"")</f>
        <v/>
      </c>
      <c r="F3344" s="138"/>
      <c r="G3344" s="139"/>
      <c r="H3344" s="104"/>
      <c r="I3344" s="102"/>
      <c r="J3344" s="105"/>
      <c r="K3344" s="83"/>
      <c r="L3344" s="102"/>
      <c r="M3344" s="105"/>
      <c r="N3344" s="83"/>
    </row>
    <row r="3345" spans="1:14" x14ac:dyDescent="0.25">
      <c r="A3345" s="79"/>
      <c r="B3345" s="133"/>
      <c r="C3345" s="137"/>
      <c r="D3345" s="81" t="str">
        <f>IFERROR(IF(C3345="No CAS","",INDEX('DEQ Pollutant List'!$C$7:$C$611,MATCH('5. Pollutant Emissions - MB'!C3345,'DEQ Pollutant List'!$B$7:$B$611,0))),"")</f>
        <v/>
      </c>
      <c r="E3345" s="115" t="str">
        <f>IFERROR(IF(OR($C3345="",$C3345="No CAS"),INDEX('DEQ Pollutant List'!$A$7:$A$611,MATCH($D3345,'DEQ Pollutant List'!$C$7:$C$611,0)),INDEX('DEQ Pollutant List'!$A$7:$A$611,MATCH($C3345,'DEQ Pollutant List'!$B$7:$B$611,0))),"")</f>
        <v/>
      </c>
      <c r="F3345" s="138"/>
      <c r="G3345" s="139"/>
      <c r="H3345" s="104"/>
      <c r="I3345" s="102"/>
      <c r="J3345" s="105"/>
      <c r="K3345" s="83"/>
      <c r="L3345" s="102"/>
      <c r="M3345" s="105"/>
      <c r="N3345" s="83"/>
    </row>
    <row r="3346" spans="1:14" x14ac:dyDescent="0.25">
      <c r="A3346" s="79"/>
      <c r="B3346" s="133"/>
      <c r="C3346" s="137"/>
      <c r="D3346" s="81" t="str">
        <f>IFERROR(IF(C3346="No CAS","",INDEX('DEQ Pollutant List'!$C$7:$C$611,MATCH('5. Pollutant Emissions - MB'!C3346,'DEQ Pollutant List'!$B$7:$B$611,0))),"")</f>
        <v/>
      </c>
      <c r="E3346" s="115" t="str">
        <f>IFERROR(IF(OR($C3346="",$C3346="No CAS"),INDEX('DEQ Pollutant List'!$A$7:$A$611,MATCH($D3346,'DEQ Pollutant List'!$C$7:$C$611,0)),INDEX('DEQ Pollutant List'!$A$7:$A$611,MATCH($C3346,'DEQ Pollutant List'!$B$7:$B$611,0))),"")</f>
        <v/>
      </c>
      <c r="F3346" s="138"/>
      <c r="G3346" s="139"/>
      <c r="H3346" s="104"/>
      <c r="I3346" s="102"/>
      <c r="J3346" s="105"/>
      <c r="K3346" s="83"/>
      <c r="L3346" s="102"/>
      <c r="M3346" s="105"/>
      <c r="N3346" s="83"/>
    </row>
    <row r="3347" spans="1:14" x14ac:dyDescent="0.25">
      <c r="A3347" s="79"/>
      <c r="B3347" s="133"/>
      <c r="C3347" s="137"/>
      <c r="D3347" s="81" t="str">
        <f>IFERROR(IF(C3347="No CAS","",INDEX('DEQ Pollutant List'!$C$7:$C$611,MATCH('5. Pollutant Emissions - MB'!C3347,'DEQ Pollutant List'!$B$7:$B$611,0))),"")</f>
        <v/>
      </c>
      <c r="E3347" s="115" t="str">
        <f>IFERROR(IF(OR($C3347="",$C3347="No CAS"),INDEX('DEQ Pollutant List'!$A$7:$A$611,MATCH($D3347,'DEQ Pollutant List'!$C$7:$C$611,0)),INDEX('DEQ Pollutant List'!$A$7:$A$611,MATCH($C3347,'DEQ Pollutant List'!$B$7:$B$611,0))),"")</f>
        <v/>
      </c>
      <c r="F3347" s="138"/>
      <c r="G3347" s="139"/>
      <c r="H3347" s="104"/>
      <c r="I3347" s="102"/>
      <c r="J3347" s="105"/>
      <c r="K3347" s="83"/>
      <c r="L3347" s="102"/>
      <c r="M3347" s="105"/>
      <c r="N3347" s="83"/>
    </row>
    <row r="3348" spans="1:14" x14ac:dyDescent="0.25">
      <c r="A3348" s="79"/>
      <c r="B3348" s="133"/>
      <c r="C3348" s="137"/>
      <c r="D3348" s="81" t="str">
        <f>IFERROR(IF(C3348="No CAS","",INDEX('DEQ Pollutant List'!$C$7:$C$611,MATCH('5. Pollutant Emissions - MB'!C3348,'DEQ Pollutant List'!$B$7:$B$611,0))),"")</f>
        <v/>
      </c>
      <c r="E3348" s="115" t="str">
        <f>IFERROR(IF(OR($C3348="",$C3348="No CAS"),INDEX('DEQ Pollutant List'!$A$7:$A$611,MATCH($D3348,'DEQ Pollutant List'!$C$7:$C$611,0)),INDEX('DEQ Pollutant List'!$A$7:$A$611,MATCH($C3348,'DEQ Pollutant List'!$B$7:$B$611,0))),"")</f>
        <v/>
      </c>
      <c r="F3348" s="138"/>
      <c r="G3348" s="139"/>
      <c r="H3348" s="104"/>
      <c r="I3348" s="102"/>
      <c r="J3348" s="105"/>
      <c r="K3348" s="83"/>
      <c r="L3348" s="102"/>
      <c r="M3348" s="105"/>
      <c r="N3348" s="83"/>
    </row>
    <row r="3349" spans="1:14" x14ac:dyDescent="0.25">
      <c r="A3349" s="79"/>
      <c r="B3349" s="133"/>
      <c r="C3349" s="137"/>
      <c r="D3349" s="81" t="str">
        <f>IFERROR(IF(C3349="No CAS","",INDEX('DEQ Pollutant List'!$C$7:$C$611,MATCH('5. Pollutant Emissions - MB'!C3349,'DEQ Pollutant List'!$B$7:$B$611,0))),"")</f>
        <v/>
      </c>
      <c r="E3349" s="115" t="str">
        <f>IFERROR(IF(OR($C3349="",$C3349="No CAS"),INDEX('DEQ Pollutant List'!$A$7:$A$611,MATCH($D3349,'DEQ Pollutant List'!$C$7:$C$611,0)),INDEX('DEQ Pollutant List'!$A$7:$A$611,MATCH($C3349,'DEQ Pollutant List'!$B$7:$B$611,0))),"")</f>
        <v/>
      </c>
      <c r="F3349" s="138"/>
      <c r="G3349" s="139"/>
      <c r="H3349" s="104"/>
      <c r="I3349" s="102"/>
      <c r="J3349" s="105"/>
      <c r="K3349" s="83"/>
      <c r="L3349" s="102"/>
      <c r="M3349" s="105"/>
      <c r="N3349" s="83"/>
    </row>
    <row r="3350" spans="1:14" x14ac:dyDescent="0.25">
      <c r="A3350" s="79"/>
      <c r="B3350" s="133"/>
      <c r="C3350" s="137"/>
      <c r="D3350" s="81" t="str">
        <f>IFERROR(IF(C3350="No CAS","",INDEX('DEQ Pollutant List'!$C$7:$C$611,MATCH('5. Pollutant Emissions - MB'!C3350,'DEQ Pollutant List'!$B$7:$B$611,0))),"")</f>
        <v/>
      </c>
      <c r="E3350" s="115" t="str">
        <f>IFERROR(IF(OR($C3350="",$C3350="No CAS"),INDEX('DEQ Pollutant List'!$A$7:$A$611,MATCH($D3350,'DEQ Pollutant List'!$C$7:$C$611,0)),INDEX('DEQ Pollutant List'!$A$7:$A$611,MATCH($C3350,'DEQ Pollutant List'!$B$7:$B$611,0))),"")</f>
        <v/>
      </c>
      <c r="F3350" s="138"/>
      <c r="G3350" s="139"/>
      <c r="H3350" s="104"/>
      <c r="I3350" s="102"/>
      <c r="J3350" s="105"/>
      <c r="K3350" s="83"/>
      <c r="L3350" s="102"/>
      <c r="M3350" s="105"/>
      <c r="N3350" s="83"/>
    </row>
    <row r="3351" spans="1:14" x14ac:dyDescent="0.25">
      <c r="A3351" s="79"/>
      <c r="B3351" s="133"/>
      <c r="C3351" s="137"/>
      <c r="D3351" s="81" t="str">
        <f>IFERROR(IF(C3351="No CAS","",INDEX('DEQ Pollutant List'!$C$7:$C$611,MATCH('5. Pollutant Emissions - MB'!C3351,'DEQ Pollutant List'!$B$7:$B$611,0))),"")</f>
        <v/>
      </c>
      <c r="E3351" s="115" t="str">
        <f>IFERROR(IF(OR($C3351="",$C3351="No CAS"),INDEX('DEQ Pollutant List'!$A$7:$A$611,MATCH($D3351,'DEQ Pollutant List'!$C$7:$C$611,0)),INDEX('DEQ Pollutant List'!$A$7:$A$611,MATCH($C3351,'DEQ Pollutant List'!$B$7:$B$611,0))),"")</f>
        <v/>
      </c>
      <c r="F3351" s="138"/>
      <c r="G3351" s="139"/>
      <c r="H3351" s="104"/>
      <c r="I3351" s="102"/>
      <c r="J3351" s="105"/>
      <c r="K3351" s="83"/>
      <c r="L3351" s="102"/>
      <c r="M3351" s="105"/>
      <c r="N3351" s="83"/>
    </row>
    <row r="3352" spans="1:14" x14ac:dyDescent="0.25">
      <c r="A3352" s="79"/>
      <c r="B3352" s="133"/>
      <c r="C3352" s="137"/>
      <c r="D3352" s="81" t="str">
        <f>IFERROR(IF(C3352="No CAS","",INDEX('DEQ Pollutant List'!$C$7:$C$611,MATCH('5. Pollutant Emissions - MB'!C3352,'DEQ Pollutant List'!$B$7:$B$611,0))),"")</f>
        <v/>
      </c>
      <c r="E3352" s="115" t="str">
        <f>IFERROR(IF(OR($C3352="",$C3352="No CAS"),INDEX('DEQ Pollutant List'!$A$7:$A$611,MATCH($D3352,'DEQ Pollutant List'!$C$7:$C$611,0)),INDEX('DEQ Pollutant List'!$A$7:$A$611,MATCH($C3352,'DEQ Pollutant List'!$B$7:$B$611,0))),"")</f>
        <v/>
      </c>
      <c r="F3352" s="138"/>
      <c r="G3352" s="139"/>
      <c r="H3352" s="104"/>
      <c r="I3352" s="102"/>
      <c r="J3352" s="105"/>
      <c r="K3352" s="83"/>
      <c r="L3352" s="102"/>
      <c r="M3352" s="105"/>
      <c r="N3352" s="83"/>
    </row>
    <row r="3353" spans="1:14" x14ac:dyDescent="0.25">
      <c r="A3353" s="79"/>
      <c r="B3353" s="133"/>
      <c r="C3353" s="137"/>
      <c r="D3353" s="81" t="str">
        <f>IFERROR(IF(C3353="No CAS","",INDEX('DEQ Pollutant List'!$C$7:$C$611,MATCH('5. Pollutant Emissions - MB'!C3353,'DEQ Pollutant List'!$B$7:$B$611,0))),"")</f>
        <v/>
      </c>
      <c r="E3353" s="115" t="str">
        <f>IFERROR(IF(OR($C3353="",$C3353="No CAS"),INDEX('DEQ Pollutant List'!$A$7:$A$611,MATCH($D3353,'DEQ Pollutant List'!$C$7:$C$611,0)),INDEX('DEQ Pollutant List'!$A$7:$A$611,MATCH($C3353,'DEQ Pollutant List'!$B$7:$B$611,0))),"")</f>
        <v/>
      </c>
      <c r="F3353" s="138"/>
      <c r="G3353" s="139"/>
      <c r="H3353" s="104"/>
      <c r="I3353" s="102"/>
      <c r="J3353" s="105"/>
      <c r="K3353" s="83"/>
      <c r="L3353" s="102"/>
      <c r="M3353" s="105"/>
      <c r="N3353" s="83"/>
    </row>
    <row r="3354" spans="1:14" x14ac:dyDescent="0.25">
      <c r="A3354" s="79"/>
      <c r="B3354" s="133"/>
      <c r="C3354" s="137"/>
      <c r="D3354" s="81" t="str">
        <f>IFERROR(IF(C3354="No CAS","",INDEX('DEQ Pollutant List'!$C$7:$C$611,MATCH('5. Pollutant Emissions - MB'!C3354,'DEQ Pollutant List'!$B$7:$B$611,0))),"")</f>
        <v/>
      </c>
      <c r="E3354" s="115" t="str">
        <f>IFERROR(IF(OR($C3354="",$C3354="No CAS"),INDEX('DEQ Pollutant List'!$A$7:$A$611,MATCH($D3354,'DEQ Pollutant List'!$C$7:$C$611,0)),INDEX('DEQ Pollutant List'!$A$7:$A$611,MATCH($C3354,'DEQ Pollutant List'!$B$7:$B$611,0))),"")</f>
        <v/>
      </c>
      <c r="F3354" s="138"/>
      <c r="G3354" s="139"/>
      <c r="H3354" s="104"/>
      <c r="I3354" s="102"/>
      <c r="J3354" s="105"/>
      <c r="K3354" s="83"/>
      <c r="L3354" s="102"/>
      <c r="M3354" s="105"/>
      <c r="N3354" s="83"/>
    </row>
    <row r="3355" spans="1:14" x14ac:dyDescent="0.25">
      <c r="A3355" s="79"/>
      <c r="B3355" s="133"/>
      <c r="C3355" s="137"/>
      <c r="D3355" s="81" t="str">
        <f>IFERROR(IF(C3355="No CAS","",INDEX('DEQ Pollutant List'!$C$7:$C$611,MATCH('5. Pollutant Emissions - MB'!C3355,'DEQ Pollutant List'!$B$7:$B$611,0))),"")</f>
        <v/>
      </c>
      <c r="E3355" s="115" t="str">
        <f>IFERROR(IF(OR($C3355="",$C3355="No CAS"),INDEX('DEQ Pollutant List'!$A$7:$A$611,MATCH($D3355,'DEQ Pollutant List'!$C$7:$C$611,0)),INDEX('DEQ Pollutant List'!$A$7:$A$611,MATCH($C3355,'DEQ Pollutant List'!$B$7:$B$611,0))),"")</f>
        <v/>
      </c>
      <c r="F3355" s="138"/>
      <c r="G3355" s="139"/>
      <c r="H3355" s="104"/>
      <c r="I3355" s="102"/>
      <c r="J3355" s="105"/>
      <c r="K3355" s="83"/>
      <c r="L3355" s="102"/>
      <c r="M3355" s="105"/>
      <c r="N3355" s="83"/>
    </row>
    <row r="3356" spans="1:14" x14ac:dyDescent="0.25">
      <c r="A3356" s="79"/>
      <c r="B3356" s="133"/>
      <c r="C3356" s="137"/>
      <c r="D3356" s="81" t="str">
        <f>IFERROR(IF(C3356="No CAS","",INDEX('DEQ Pollutant List'!$C$7:$C$611,MATCH('5. Pollutant Emissions - MB'!C3356,'DEQ Pollutant List'!$B$7:$B$611,0))),"")</f>
        <v/>
      </c>
      <c r="E3356" s="115" t="str">
        <f>IFERROR(IF(OR($C3356="",$C3356="No CAS"),INDEX('DEQ Pollutant List'!$A$7:$A$611,MATCH($D3356,'DEQ Pollutant List'!$C$7:$C$611,0)),INDEX('DEQ Pollutant List'!$A$7:$A$611,MATCH($C3356,'DEQ Pollutant List'!$B$7:$B$611,0))),"")</f>
        <v/>
      </c>
      <c r="F3356" s="138"/>
      <c r="G3356" s="139"/>
      <c r="H3356" s="104"/>
      <c r="I3356" s="102"/>
      <c r="J3356" s="105"/>
      <c r="K3356" s="83"/>
      <c r="L3356" s="102"/>
      <c r="M3356" s="105"/>
      <c r="N3356" s="83"/>
    </row>
    <row r="3357" spans="1:14" x14ac:dyDescent="0.25">
      <c r="A3357" s="79"/>
      <c r="B3357" s="133"/>
      <c r="C3357" s="137"/>
      <c r="D3357" s="81" t="str">
        <f>IFERROR(IF(C3357="No CAS","",INDEX('DEQ Pollutant List'!$C$7:$C$611,MATCH('5. Pollutant Emissions - MB'!C3357,'DEQ Pollutant List'!$B$7:$B$611,0))),"")</f>
        <v/>
      </c>
      <c r="E3357" s="115" t="str">
        <f>IFERROR(IF(OR($C3357="",$C3357="No CAS"),INDEX('DEQ Pollutant List'!$A$7:$A$611,MATCH($D3357,'DEQ Pollutant List'!$C$7:$C$611,0)),INDEX('DEQ Pollutant List'!$A$7:$A$611,MATCH($C3357,'DEQ Pollutant List'!$B$7:$B$611,0))),"")</f>
        <v/>
      </c>
      <c r="F3357" s="138"/>
      <c r="G3357" s="139"/>
      <c r="H3357" s="104"/>
      <c r="I3357" s="102"/>
      <c r="J3357" s="105"/>
      <c r="K3357" s="83"/>
      <c r="L3357" s="102"/>
      <c r="M3357" s="105"/>
      <c r="N3357" s="83"/>
    </row>
    <row r="3358" spans="1:14" x14ac:dyDescent="0.25">
      <c r="A3358" s="79"/>
      <c r="B3358" s="133"/>
      <c r="C3358" s="137"/>
      <c r="D3358" s="81" t="str">
        <f>IFERROR(IF(C3358="No CAS","",INDEX('DEQ Pollutant List'!$C$7:$C$611,MATCH('5. Pollutant Emissions - MB'!C3358,'DEQ Pollutant List'!$B$7:$B$611,0))),"")</f>
        <v/>
      </c>
      <c r="E3358" s="115" t="str">
        <f>IFERROR(IF(OR($C3358="",$C3358="No CAS"),INDEX('DEQ Pollutant List'!$A$7:$A$611,MATCH($D3358,'DEQ Pollutant List'!$C$7:$C$611,0)),INDEX('DEQ Pollutant List'!$A$7:$A$611,MATCH($C3358,'DEQ Pollutant List'!$B$7:$B$611,0))),"")</f>
        <v/>
      </c>
      <c r="F3358" s="138"/>
      <c r="G3358" s="139"/>
      <c r="H3358" s="104"/>
      <c r="I3358" s="102"/>
      <c r="J3358" s="105"/>
      <c r="K3358" s="83"/>
      <c r="L3358" s="102"/>
      <c r="M3358" s="105"/>
      <c r="N3358" s="83"/>
    </row>
    <row r="3359" spans="1:14" x14ac:dyDescent="0.25">
      <c r="A3359" s="79"/>
      <c r="B3359" s="133"/>
      <c r="C3359" s="137"/>
      <c r="D3359" s="81" t="str">
        <f>IFERROR(IF(C3359="No CAS","",INDEX('DEQ Pollutant List'!$C$7:$C$611,MATCH('5. Pollutant Emissions - MB'!C3359,'DEQ Pollutant List'!$B$7:$B$611,0))),"")</f>
        <v/>
      </c>
      <c r="E3359" s="115" t="str">
        <f>IFERROR(IF(OR($C3359="",$C3359="No CAS"),INDEX('DEQ Pollutant List'!$A$7:$A$611,MATCH($D3359,'DEQ Pollutant List'!$C$7:$C$611,0)),INDEX('DEQ Pollutant List'!$A$7:$A$611,MATCH($C3359,'DEQ Pollutant List'!$B$7:$B$611,0))),"")</f>
        <v/>
      </c>
      <c r="F3359" s="138"/>
      <c r="G3359" s="139"/>
      <c r="H3359" s="104"/>
      <c r="I3359" s="102"/>
      <c r="J3359" s="105"/>
      <c r="K3359" s="83"/>
      <c r="L3359" s="102"/>
      <c r="M3359" s="105"/>
      <c r="N3359" s="83"/>
    </row>
    <row r="3360" spans="1:14" x14ac:dyDescent="0.25">
      <c r="A3360" s="79"/>
      <c r="B3360" s="133"/>
      <c r="C3360" s="137"/>
      <c r="D3360" s="81" t="str">
        <f>IFERROR(IF(C3360="No CAS","",INDEX('DEQ Pollutant List'!$C$7:$C$611,MATCH('5. Pollutant Emissions - MB'!C3360,'DEQ Pollutant List'!$B$7:$B$611,0))),"")</f>
        <v/>
      </c>
      <c r="E3360" s="115" t="str">
        <f>IFERROR(IF(OR($C3360="",$C3360="No CAS"),INDEX('DEQ Pollutant List'!$A$7:$A$611,MATCH($D3360,'DEQ Pollutant List'!$C$7:$C$611,0)),INDEX('DEQ Pollutant List'!$A$7:$A$611,MATCH($C3360,'DEQ Pollutant List'!$B$7:$B$611,0))),"")</f>
        <v/>
      </c>
      <c r="F3360" s="138"/>
      <c r="G3360" s="139"/>
      <c r="H3360" s="104"/>
      <c r="I3360" s="102"/>
      <c r="J3360" s="105"/>
      <c r="K3360" s="83"/>
      <c r="L3360" s="102"/>
      <c r="M3360" s="105"/>
      <c r="N3360" s="83"/>
    </row>
    <row r="3361" spans="1:14" x14ac:dyDescent="0.25">
      <c r="A3361" s="79"/>
      <c r="B3361" s="133"/>
      <c r="C3361" s="137"/>
      <c r="D3361" s="81" t="str">
        <f>IFERROR(IF(C3361="No CAS","",INDEX('DEQ Pollutant List'!$C$7:$C$611,MATCH('5. Pollutant Emissions - MB'!C3361,'DEQ Pollutant List'!$B$7:$B$611,0))),"")</f>
        <v/>
      </c>
      <c r="E3361" s="115" t="str">
        <f>IFERROR(IF(OR($C3361="",$C3361="No CAS"),INDEX('DEQ Pollutant List'!$A$7:$A$611,MATCH($D3361,'DEQ Pollutant List'!$C$7:$C$611,0)),INDEX('DEQ Pollutant List'!$A$7:$A$611,MATCH($C3361,'DEQ Pollutant List'!$B$7:$B$611,0))),"")</f>
        <v/>
      </c>
      <c r="F3361" s="138"/>
      <c r="G3361" s="139"/>
      <c r="H3361" s="104"/>
      <c r="I3361" s="102"/>
      <c r="J3361" s="105"/>
      <c r="K3361" s="83"/>
      <c r="L3361" s="102"/>
      <c r="M3361" s="105"/>
      <c r="N3361" s="83"/>
    </row>
    <row r="3362" spans="1:14" x14ac:dyDescent="0.25">
      <c r="A3362" s="79"/>
      <c r="B3362" s="133"/>
      <c r="C3362" s="137"/>
      <c r="D3362" s="81" t="str">
        <f>IFERROR(IF(C3362="No CAS","",INDEX('DEQ Pollutant List'!$C$7:$C$611,MATCH('5. Pollutant Emissions - MB'!C3362,'DEQ Pollutant List'!$B$7:$B$611,0))),"")</f>
        <v/>
      </c>
      <c r="E3362" s="115" t="str">
        <f>IFERROR(IF(OR($C3362="",$C3362="No CAS"),INDEX('DEQ Pollutant List'!$A$7:$A$611,MATCH($D3362,'DEQ Pollutant List'!$C$7:$C$611,0)),INDEX('DEQ Pollutant List'!$A$7:$A$611,MATCH($C3362,'DEQ Pollutant List'!$B$7:$B$611,0))),"")</f>
        <v/>
      </c>
      <c r="F3362" s="138"/>
      <c r="G3362" s="139"/>
      <c r="H3362" s="104"/>
      <c r="I3362" s="102"/>
      <c r="J3362" s="105"/>
      <c r="K3362" s="83"/>
      <c r="L3362" s="102"/>
      <c r="M3362" s="105"/>
      <c r="N3362" s="83"/>
    </row>
    <row r="3363" spans="1:14" x14ac:dyDescent="0.25">
      <c r="A3363" s="79"/>
      <c r="B3363" s="133"/>
      <c r="C3363" s="137"/>
      <c r="D3363" s="81" t="str">
        <f>IFERROR(IF(C3363="No CAS","",INDEX('DEQ Pollutant List'!$C$7:$C$611,MATCH('5. Pollutant Emissions - MB'!C3363,'DEQ Pollutant List'!$B$7:$B$611,0))),"")</f>
        <v/>
      </c>
      <c r="E3363" s="115" t="str">
        <f>IFERROR(IF(OR($C3363="",$C3363="No CAS"),INDEX('DEQ Pollutant List'!$A$7:$A$611,MATCH($D3363,'DEQ Pollutant List'!$C$7:$C$611,0)),INDEX('DEQ Pollutant List'!$A$7:$A$611,MATCH($C3363,'DEQ Pollutant List'!$B$7:$B$611,0))),"")</f>
        <v/>
      </c>
      <c r="F3363" s="138"/>
      <c r="G3363" s="139"/>
      <c r="H3363" s="104"/>
      <c r="I3363" s="102"/>
      <c r="J3363" s="105"/>
      <c r="K3363" s="83"/>
      <c r="L3363" s="102"/>
      <c r="M3363" s="105"/>
      <c r="N3363" s="83"/>
    </row>
    <row r="3364" spans="1:14" x14ac:dyDescent="0.25">
      <c r="A3364" s="79"/>
      <c r="B3364" s="133"/>
      <c r="C3364" s="137"/>
      <c r="D3364" s="81" t="str">
        <f>IFERROR(IF(C3364="No CAS","",INDEX('DEQ Pollutant List'!$C$7:$C$611,MATCH('5. Pollutant Emissions - MB'!C3364,'DEQ Pollutant List'!$B$7:$B$611,0))),"")</f>
        <v/>
      </c>
      <c r="E3364" s="115" t="str">
        <f>IFERROR(IF(OR($C3364="",$C3364="No CAS"),INDEX('DEQ Pollutant List'!$A$7:$A$611,MATCH($D3364,'DEQ Pollutant List'!$C$7:$C$611,0)),INDEX('DEQ Pollutant List'!$A$7:$A$611,MATCH($C3364,'DEQ Pollutant List'!$B$7:$B$611,0))),"")</f>
        <v/>
      </c>
      <c r="F3364" s="138"/>
      <c r="G3364" s="139"/>
      <c r="H3364" s="104"/>
      <c r="I3364" s="102"/>
      <c r="J3364" s="105"/>
      <c r="K3364" s="83"/>
      <c r="L3364" s="102"/>
      <c r="M3364" s="105"/>
      <c r="N3364" s="83"/>
    </row>
    <row r="3365" spans="1:14" x14ac:dyDescent="0.25">
      <c r="A3365" s="79"/>
      <c r="B3365" s="133"/>
      <c r="C3365" s="137"/>
      <c r="D3365" s="81" t="str">
        <f>IFERROR(IF(C3365="No CAS","",INDEX('DEQ Pollutant List'!$C$7:$C$611,MATCH('5. Pollutant Emissions - MB'!C3365,'DEQ Pollutant List'!$B$7:$B$611,0))),"")</f>
        <v/>
      </c>
      <c r="E3365" s="115" t="str">
        <f>IFERROR(IF(OR($C3365="",$C3365="No CAS"),INDEX('DEQ Pollutant List'!$A$7:$A$611,MATCH($D3365,'DEQ Pollutant List'!$C$7:$C$611,0)),INDEX('DEQ Pollutant List'!$A$7:$A$611,MATCH($C3365,'DEQ Pollutant List'!$B$7:$B$611,0))),"")</f>
        <v/>
      </c>
      <c r="F3365" s="138"/>
      <c r="G3365" s="139"/>
      <c r="H3365" s="104"/>
      <c r="I3365" s="102"/>
      <c r="J3365" s="105"/>
      <c r="K3365" s="83"/>
      <c r="L3365" s="102"/>
      <c r="M3365" s="105"/>
      <c r="N3365" s="83"/>
    </row>
    <row r="3366" spans="1:14" x14ac:dyDescent="0.25">
      <c r="A3366" s="79"/>
      <c r="B3366" s="133"/>
      <c r="C3366" s="137"/>
      <c r="D3366" s="81" t="str">
        <f>IFERROR(IF(C3366="No CAS","",INDEX('DEQ Pollutant List'!$C$7:$C$611,MATCH('5. Pollutant Emissions - MB'!C3366,'DEQ Pollutant List'!$B$7:$B$611,0))),"")</f>
        <v/>
      </c>
      <c r="E3366" s="115" t="str">
        <f>IFERROR(IF(OR($C3366="",$C3366="No CAS"),INDEX('DEQ Pollutant List'!$A$7:$A$611,MATCH($D3366,'DEQ Pollutant List'!$C$7:$C$611,0)),INDEX('DEQ Pollutant List'!$A$7:$A$611,MATCH($C3366,'DEQ Pollutant List'!$B$7:$B$611,0))),"")</f>
        <v/>
      </c>
      <c r="F3366" s="138"/>
      <c r="G3366" s="139"/>
      <c r="H3366" s="104"/>
      <c r="I3366" s="102"/>
      <c r="J3366" s="105"/>
      <c r="K3366" s="83"/>
      <c r="L3366" s="102"/>
      <c r="M3366" s="105"/>
      <c r="N3366" s="83"/>
    </row>
    <row r="3367" spans="1:14" x14ac:dyDescent="0.25">
      <c r="A3367" s="79"/>
      <c r="B3367" s="133"/>
      <c r="C3367" s="137"/>
      <c r="D3367" s="81" t="str">
        <f>IFERROR(IF(C3367="No CAS","",INDEX('DEQ Pollutant List'!$C$7:$C$611,MATCH('5. Pollutant Emissions - MB'!C3367,'DEQ Pollutant List'!$B$7:$B$611,0))),"")</f>
        <v/>
      </c>
      <c r="E3367" s="115" t="str">
        <f>IFERROR(IF(OR($C3367="",$C3367="No CAS"),INDEX('DEQ Pollutant List'!$A$7:$A$611,MATCH($D3367,'DEQ Pollutant List'!$C$7:$C$611,0)),INDEX('DEQ Pollutant List'!$A$7:$A$611,MATCH($C3367,'DEQ Pollutant List'!$B$7:$B$611,0))),"")</f>
        <v/>
      </c>
      <c r="F3367" s="138"/>
      <c r="G3367" s="139"/>
      <c r="H3367" s="104"/>
      <c r="I3367" s="102"/>
      <c r="J3367" s="105"/>
      <c r="K3367" s="83"/>
      <c r="L3367" s="102"/>
      <c r="M3367" s="105"/>
      <c r="N3367" s="83"/>
    </row>
    <row r="3368" spans="1:14" x14ac:dyDescent="0.25">
      <c r="A3368" s="79"/>
      <c r="B3368" s="133"/>
      <c r="C3368" s="137"/>
      <c r="D3368" s="81" t="str">
        <f>IFERROR(IF(C3368="No CAS","",INDEX('DEQ Pollutant List'!$C$7:$C$611,MATCH('5. Pollutant Emissions - MB'!C3368,'DEQ Pollutant List'!$B$7:$B$611,0))),"")</f>
        <v/>
      </c>
      <c r="E3368" s="115" t="str">
        <f>IFERROR(IF(OR($C3368="",$C3368="No CAS"),INDEX('DEQ Pollutant List'!$A$7:$A$611,MATCH($D3368,'DEQ Pollutant List'!$C$7:$C$611,0)),INDEX('DEQ Pollutant List'!$A$7:$A$611,MATCH($C3368,'DEQ Pollutant List'!$B$7:$B$611,0))),"")</f>
        <v/>
      </c>
      <c r="F3368" s="138"/>
      <c r="G3368" s="139"/>
      <c r="H3368" s="104"/>
      <c r="I3368" s="102"/>
      <c r="J3368" s="105"/>
      <c r="K3368" s="83"/>
      <c r="L3368" s="102"/>
      <c r="M3368" s="105"/>
      <c r="N3368" s="83"/>
    </row>
    <row r="3369" spans="1:14" x14ac:dyDescent="0.25">
      <c r="A3369" s="79"/>
      <c r="B3369" s="133"/>
      <c r="C3369" s="137"/>
      <c r="D3369" s="81" t="str">
        <f>IFERROR(IF(C3369="No CAS","",INDEX('DEQ Pollutant List'!$C$7:$C$611,MATCH('5. Pollutant Emissions - MB'!C3369,'DEQ Pollutant List'!$B$7:$B$611,0))),"")</f>
        <v/>
      </c>
      <c r="E3369" s="115" t="str">
        <f>IFERROR(IF(OR($C3369="",$C3369="No CAS"),INDEX('DEQ Pollutant List'!$A$7:$A$611,MATCH($D3369,'DEQ Pollutant List'!$C$7:$C$611,0)),INDEX('DEQ Pollutant List'!$A$7:$A$611,MATCH($C3369,'DEQ Pollutant List'!$B$7:$B$611,0))),"")</f>
        <v/>
      </c>
      <c r="F3369" s="138"/>
      <c r="G3369" s="139"/>
      <c r="H3369" s="104"/>
      <c r="I3369" s="102"/>
      <c r="J3369" s="105"/>
      <c r="K3369" s="83"/>
      <c r="L3369" s="102"/>
      <c r="M3369" s="105"/>
      <c r="N3369" s="83"/>
    </row>
    <row r="3370" spans="1:14" x14ac:dyDescent="0.25">
      <c r="A3370" s="79"/>
      <c r="B3370" s="133"/>
      <c r="C3370" s="137"/>
      <c r="D3370" s="81" t="str">
        <f>IFERROR(IF(C3370="No CAS","",INDEX('DEQ Pollutant List'!$C$7:$C$611,MATCH('5. Pollutant Emissions - MB'!C3370,'DEQ Pollutant List'!$B$7:$B$611,0))),"")</f>
        <v/>
      </c>
      <c r="E3370" s="115" t="str">
        <f>IFERROR(IF(OR($C3370="",$C3370="No CAS"),INDEX('DEQ Pollutant List'!$A$7:$A$611,MATCH($D3370,'DEQ Pollutant List'!$C$7:$C$611,0)),INDEX('DEQ Pollutant List'!$A$7:$A$611,MATCH($C3370,'DEQ Pollutant List'!$B$7:$B$611,0))),"")</f>
        <v/>
      </c>
      <c r="F3370" s="138"/>
      <c r="G3370" s="139"/>
      <c r="H3370" s="104"/>
      <c r="I3370" s="102"/>
      <c r="J3370" s="105"/>
      <c r="K3370" s="83"/>
      <c r="L3370" s="102"/>
      <c r="M3370" s="105"/>
      <c r="N3370" s="83"/>
    </row>
    <row r="3371" spans="1:14" x14ac:dyDescent="0.25">
      <c r="A3371" s="79"/>
      <c r="B3371" s="133"/>
      <c r="C3371" s="137"/>
      <c r="D3371" s="81" t="str">
        <f>IFERROR(IF(C3371="No CAS","",INDEX('DEQ Pollutant List'!$C$7:$C$611,MATCH('5. Pollutant Emissions - MB'!C3371,'DEQ Pollutant List'!$B$7:$B$611,0))),"")</f>
        <v/>
      </c>
      <c r="E3371" s="115" t="str">
        <f>IFERROR(IF(OR($C3371="",$C3371="No CAS"),INDEX('DEQ Pollutant List'!$A$7:$A$611,MATCH($D3371,'DEQ Pollutant List'!$C$7:$C$611,0)),INDEX('DEQ Pollutant List'!$A$7:$A$611,MATCH($C3371,'DEQ Pollutant List'!$B$7:$B$611,0))),"")</f>
        <v/>
      </c>
      <c r="F3371" s="138"/>
      <c r="G3371" s="139"/>
      <c r="H3371" s="104"/>
      <c r="I3371" s="102"/>
      <c r="J3371" s="105"/>
      <c r="K3371" s="83"/>
      <c r="L3371" s="102"/>
      <c r="M3371" s="105"/>
      <c r="N3371" s="83"/>
    </row>
    <row r="3372" spans="1:14" x14ac:dyDescent="0.25">
      <c r="A3372" s="79"/>
      <c r="B3372" s="133"/>
      <c r="C3372" s="137"/>
      <c r="D3372" s="81" t="str">
        <f>IFERROR(IF(C3372="No CAS","",INDEX('DEQ Pollutant List'!$C$7:$C$611,MATCH('5. Pollutant Emissions - MB'!C3372,'DEQ Pollutant List'!$B$7:$B$611,0))),"")</f>
        <v/>
      </c>
      <c r="E3372" s="115" t="str">
        <f>IFERROR(IF(OR($C3372="",$C3372="No CAS"),INDEX('DEQ Pollutant List'!$A$7:$A$611,MATCH($D3372,'DEQ Pollutant List'!$C$7:$C$611,0)),INDEX('DEQ Pollutant List'!$A$7:$A$611,MATCH($C3372,'DEQ Pollutant List'!$B$7:$B$611,0))),"")</f>
        <v/>
      </c>
      <c r="F3372" s="138"/>
      <c r="G3372" s="139"/>
      <c r="H3372" s="104"/>
      <c r="I3372" s="102"/>
      <c r="J3372" s="105"/>
      <c r="K3372" s="83"/>
      <c r="L3372" s="102"/>
      <c r="M3372" s="105"/>
      <c r="N3372" s="83"/>
    </row>
    <row r="3373" spans="1:14" x14ac:dyDescent="0.25">
      <c r="A3373" s="79"/>
      <c r="B3373" s="133"/>
      <c r="C3373" s="137"/>
      <c r="D3373" s="81" t="str">
        <f>IFERROR(IF(C3373="No CAS","",INDEX('DEQ Pollutant List'!$C$7:$C$611,MATCH('5. Pollutant Emissions - MB'!C3373,'DEQ Pollutant List'!$B$7:$B$611,0))),"")</f>
        <v/>
      </c>
      <c r="E3373" s="115" t="str">
        <f>IFERROR(IF(OR($C3373="",$C3373="No CAS"),INDEX('DEQ Pollutant List'!$A$7:$A$611,MATCH($D3373,'DEQ Pollutant List'!$C$7:$C$611,0)),INDEX('DEQ Pollutant List'!$A$7:$A$611,MATCH($C3373,'DEQ Pollutant List'!$B$7:$B$611,0))),"")</f>
        <v/>
      </c>
      <c r="F3373" s="138"/>
      <c r="G3373" s="139"/>
      <c r="H3373" s="104"/>
      <c r="I3373" s="102"/>
      <c r="J3373" s="105"/>
      <c r="K3373" s="83"/>
      <c r="L3373" s="102"/>
      <c r="M3373" s="105"/>
      <c r="N3373" s="83"/>
    </row>
    <row r="3374" spans="1:14" x14ac:dyDescent="0.25">
      <c r="A3374" s="79"/>
      <c r="B3374" s="133"/>
      <c r="C3374" s="137"/>
      <c r="D3374" s="81" t="str">
        <f>IFERROR(IF(C3374="No CAS","",INDEX('DEQ Pollutant List'!$C$7:$C$611,MATCH('5. Pollutant Emissions - MB'!C3374,'DEQ Pollutant List'!$B$7:$B$611,0))),"")</f>
        <v/>
      </c>
      <c r="E3374" s="115" t="str">
        <f>IFERROR(IF(OR($C3374="",$C3374="No CAS"),INDEX('DEQ Pollutant List'!$A$7:$A$611,MATCH($D3374,'DEQ Pollutant List'!$C$7:$C$611,0)),INDEX('DEQ Pollutant List'!$A$7:$A$611,MATCH($C3374,'DEQ Pollutant List'!$B$7:$B$611,0))),"")</f>
        <v/>
      </c>
      <c r="F3374" s="138"/>
      <c r="G3374" s="139"/>
      <c r="H3374" s="104"/>
      <c r="I3374" s="102"/>
      <c r="J3374" s="105"/>
      <c r="K3374" s="83"/>
      <c r="L3374" s="102"/>
      <c r="M3374" s="105"/>
      <c r="N3374" s="83"/>
    </row>
    <row r="3375" spans="1:14" x14ac:dyDescent="0.25">
      <c r="A3375" s="79"/>
      <c r="B3375" s="133"/>
      <c r="C3375" s="137"/>
      <c r="D3375" s="81" t="str">
        <f>IFERROR(IF(C3375="No CAS","",INDEX('DEQ Pollutant List'!$C$7:$C$611,MATCH('5. Pollutant Emissions - MB'!C3375,'DEQ Pollutant List'!$B$7:$B$611,0))),"")</f>
        <v/>
      </c>
      <c r="E3375" s="115" t="str">
        <f>IFERROR(IF(OR($C3375="",$C3375="No CAS"),INDEX('DEQ Pollutant List'!$A$7:$A$611,MATCH($D3375,'DEQ Pollutant List'!$C$7:$C$611,0)),INDEX('DEQ Pollutant List'!$A$7:$A$611,MATCH($C3375,'DEQ Pollutant List'!$B$7:$B$611,0))),"")</f>
        <v/>
      </c>
      <c r="F3375" s="138"/>
      <c r="G3375" s="139"/>
      <c r="H3375" s="104"/>
      <c r="I3375" s="102"/>
      <c r="J3375" s="105"/>
      <c r="K3375" s="83"/>
      <c r="L3375" s="102"/>
      <c r="M3375" s="105"/>
      <c r="N3375" s="83"/>
    </row>
    <row r="3376" spans="1:14" x14ac:dyDescent="0.25">
      <c r="A3376" s="79"/>
      <c r="B3376" s="133"/>
      <c r="C3376" s="137"/>
      <c r="D3376" s="81" t="str">
        <f>IFERROR(IF(C3376="No CAS","",INDEX('DEQ Pollutant List'!$C$7:$C$611,MATCH('5. Pollutant Emissions - MB'!C3376,'DEQ Pollutant List'!$B$7:$B$611,0))),"")</f>
        <v/>
      </c>
      <c r="E3376" s="115" t="str">
        <f>IFERROR(IF(OR($C3376="",$C3376="No CAS"),INDEX('DEQ Pollutant List'!$A$7:$A$611,MATCH($D3376,'DEQ Pollutant List'!$C$7:$C$611,0)),INDEX('DEQ Pollutant List'!$A$7:$A$611,MATCH($C3376,'DEQ Pollutant List'!$B$7:$B$611,0))),"")</f>
        <v/>
      </c>
      <c r="F3376" s="138"/>
      <c r="G3376" s="139"/>
      <c r="H3376" s="104"/>
      <c r="I3376" s="102"/>
      <c r="J3376" s="105"/>
      <c r="K3376" s="83"/>
      <c r="L3376" s="102"/>
      <c r="M3376" s="105"/>
      <c r="N3376" s="83"/>
    </row>
    <row r="3377" spans="1:14" x14ac:dyDescent="0.25">
      <c r="A3377" s="79"/>
      <c r="B3377" s="133"/>
      <c r="C3377" s="137"/>
      <c r="D3377" s="81" t="str">
        <f>IFERROR(IF(C3377="No CAS","",INDEX('DEQ Pollutant List'!$C$7:$C$611,MATCH('5. Pollutant Emissions - MB'!C3377,'DEQ Pollutant List'!$B$7:$B$611,0))),"")</f>
        <v/>
      </c>
      <c r="E3377" s="115" t="str">
        <f>IFERROR(IF(OR($C3377="",$C3377="No CAS"),INDEX('DEQ Pollutant List'!$A$7:$A$611,MATCH($D3377,'DEQ Pollutant List'!$C$7:$C$611,0)),INDEX('DEQ Pollutant List'!$A$7:$A$611,MATCH($C3377,'DEQ Pollutant List'!$B$7:$B$611,0))),"")</f>
        <v/>
      </c>
      <c r="F3377" s="138"/>
      <c r="G3377" s="139"/>
      <c r="H3377" s="104"/>
      <c r="I3377" s="102"/>
      <c r="J3377" s="105"/>
      <c r="K3377" s="83"/>
      <c r="L3377" s="102"/>
      <c r="M3377" s="105"/>
      <c r="N3377" s="83"/>
    </row>
    <row r="3378" spans="1:14" x14ac:dyDescent="0.25">
      <c r="A3378" s="79"/>
      <c r="B3378" s="133"/>
      <c r="C3378" s="137"/>
      <c r="D3378" s="81" t="str">
        <f>IFERROR(IF(C3378="No CAS","",INDEX('DEQ Pollutant List'!$C$7:$C$611,MATCH('5. Pollutant Emissions - MB'!C3378,'DEQ Pollutant List'!$B$7:$B$611,0))),"")</f>
        <v/>
      </c>
      <c r="E3378" s="115" t="str">
        <f>IFERROR(IF(OR($C3378="",$C3378="No CAS"),INDEX('DEQ Pollutant List'!$A$7:$A$611,MATCH($D3378,'DEQ Pollutant List'!$C$7:$C$611,0)),INDEX('DEQ Pollutant List'!$A$7:$A$611,MATCH($C3378,'DEQ Pollutant List'!$B$7:$B$611,0))),"")</f>
        <v/>
      </c>
      <c r="F3378" s="138"/>
      <c r="G3378" s="139"/>
      <c r="H3378" s="104"/>
      <c r="I3378" s="102"/>
      <c r="J3378" s="105"/>
      <c r="K3378" s="83"/>
      <c r="L3378" s="102"/>
      <c r="M3378" s="105"/>
      <c r="N3378" s="83"/>
    </row>
    <row r="3379" spans="1:14" x14ac:dyDescent="0.25">
      <c r="A3379" s="79"/>
      <c r="B3379" s="133"/>
      <c r="C3379" s="137"/>
      <c r="D3379" s="81" t="str">
        <f>IFERROR(IF(C3379="No CAS","",INDEX('DEQ Pollutant List'!$C$7:$C$611,MATCH('5. Pollutant Emissions - MB'!C3379,'DEQ Pollutant List'!$B$7:$B$611,0))),"")</f>
        <v/>
      </c>
      <c r="E3379" s="115" t="str">
        <f>IFERROR(IF(OR($C3379="",$C3379="No CAS"),INDEX('DEQ Pollutant List'!$A$7:$A$611,MATCH($D3379,'DEQ Pollutant List'!$C$7:$C$611,0)),INDEX('DEQ Pollutant List'!$A$7:$A$611,MATCH($C3379,'DEQ Pollutant List'!$B$7:$B$611,0))),"")</f>
        <v/>
      </c>
      <c r="F3379" s="138"/>
      <c r="G3379" s="139"/>
      <c r="H3379" s="104"/>
      <c r="I3379" s="102"/>
      <c r="J3379" s="105"/>
      <c r="K3379" s="83"/>
      <c r="L3379" s="102"/>
      <c r="M3379" s="105"/>
      <c r="N3379" s="83"/>
    </row>
    <row r="3380" spans="1:14" x14ac:dyDescent="0.25">
      <c r="A3380" s="79"/>
      <c r="B3380" s="133"/>
      <c r="C3380" s="137"/>
      <c r="D3380" s="81" t="str">
        <f>IFERROR(IF(C3380="No CAS","",INDEX('DEQ Pollutant List'!$C$7:$C$611,MATCH('5. Pollutant Emissions - MB'!C3380,'DEQ Pollutant List'!$B$7:$B$611,0))),"")</f>
        <v/>
      </c>
      <c r="E3380" s="115" t="str">
        <f>IFERROR(IF(OR($C3380="",$C3380="No CAS"),INDEX('DEQ Pollutant List'!$A$7:$A$611,MATCH($D3380,'DEQ Pollutant List'!$C$7:$C$611,0)),INDEX('DEQ Pollutant List'!$A$7:$A$611,MATCH($C3380,'DEQ Pollutant List'!$B$7:$B$611,0))),"")</f>
        <v/>
      </c>
      <c r="F3380" s="138"/>
      <c r="G3380" s="139"/>
      <c r="H3380" s="104"/>
      <c r="I3380" s="102"/>
      <c r="J3380" s="105"/>
      <c r="K3380" s="83"/>
      <c r="L3380" s="102"/>
      <c r="M3380" s="105"/>
      <c r="N3380" s="83"/>
    </row>
    <row r="3381" spans="1:14" x14ac:dyDescent="0.25">
      <c r="A3381" s="79"/>
      <c r="B3381" s="133"/>
      <c r="C3381" s="137"/>
      <c r="D3381" s="81" t="str">
        <f>IFERROR(IF(C3381="No CAS","",INDEX('DEQ Pollutant List'!$C$7:$C$611,MATCH('5. Pollutant Emissions - MB'!C3381,'DEQ Pollutant List'!$B$7:$B$611,0))),"")</f>
        <v/>
      </c>
      <c r="E3381" s="115" t="str">
        <f>IFERROR(IF(OR($C3381="",$C3381="No CAS"),INDEX('DEQ Pollutant List'!$A$7:$A$611,MATCH($D3381,'DEQ Pollutant List'!$C$7:$C$611,0)),INDEX('DEQ Pollutant List'!$A$7:$A$611,MATCH($C3381,'DEQ Pollutant List'!$B$7:$B$611,0))),"")</f>
        <v/>
      </c>
      <c r="F3381" s="138"/>
      <c r="G3381" s="139"/>
      <c r="H3381" s="104"/>
      <c r="I3381" s="102"/>
      <c r="J3381" s="105"/>
      <c r="K3381" s="83"/>
      <c r="L3381" s="102"/>
      <c r="M3381" s="105"/>
      <c r="N3381" s="83"/>
    </row>
    <row r="3382" spans="1:14" x14ac:dyDescent="0.25">
      <c r="A3382" s="79"/>
      <c r="B3382" s="133"/>
      <c r="C3382" s="137"/>
      <c r="D3382" s="81" t="str">
        <f>IFERROR(IF(C3382="No CAS","",INDEX('DEQ Pollutant List'!$C$7:$C$611,MATCH('5. Pollutant Emissions - MB'!C3382,'DEQ Pollutant List'!$B$7:$B$611,0))),"")</f>
        <v/>
      </c>
      <c r="E3382" s="115" t="str">
        <f>IFERROR(IF(OR($C3382="",$C3382="No CAS"),INDEX('DEQ Pollutant List'!$A$7:$A$611,MATCH($D3382,'DEQ Pollutant List'!$C$7:$C$611,0)),INDEX('DEQ Pollutant List'!$A$7:$A$611,MATCH($C3382,'DEQ Pollutant List'!$B$7:$B$611,0))),"")</f>
        <v/>
      </c>
      <c r="F3382" s="138"/>
      <c r="G3382" s="139"/>
      <c r="H3382" s="104"/>
      <c r="I3382" s="102"/>
      <c r="J3382" s="105"/>
      <c r="K3382" s="83"/>
      <c r="L3382" s="102"/>
      <c r="M3382" s="105"/>
      <c r="N3382" s="83"/>
    </row>
    <row r="3383" spans="1:14" x14ac:dyDescent="0.25">
      <c r="A3383" s="79"/>
      <c r="B3383" s="133"/>
      <c r="C3383" s="137"/>
      <c r="D3383" s="81" t="str">
        <f>IFERROR(IF(C3383="No CAS","",INDEX('DEQ Pollutant List'!$C$7:$C$611,MATCH('5. Pollutant Emissions - MB'!C3383,'DEQ Pollutant List'!$B$7:$B$611,0))),"")</f>
        <v/>
      </c>
      <c r="E3383" s="115" t="str">
        <f>IFERROR(IF(OR($C3383="",$C3383="No CAS"),INDEX('DEQ Pollutant List'!$A$7:$A$611,MATCH($D3383,'DEQ Pollutant List'!$C$7:$C$611,0)),INDEX('DEQ Pollutant List'!$A$7:$A$611,MATCH($C3383,'DEQ Pollutant List'!$B$7:$B$611,0))),"")</f>
        <v/>
      </c>
      <c r="F3383" s="138"/>
      <c r="G3383" s="139"/>
      <c r="H3383" s="104"/>
      <c r="I3383" s="102"/>
      <c r="J3383" s="105"/>
      <c r="K3383" s="83"/>
      <c r="L3383" s="102"/>
      <c r="M3383" s="105"/>
      <c r="N3383" s="83"/>
    </row>
    <row r="3384" spans="1:14" x14ac:dyDescent="0.25">
      <c r="A3384" s="79"/>
      <c r="B3384" s="133"/>
      <c r="C3384" s="137"/>
      <c r="D3384" s="81" t="str">
        <f>IFERROR(IF(C3384="No CAS","",INDEX('DEQ Pollutant List'!$C$7:$C$611,MATCH('5. Pollutant Emissions - MB'!C3384,'DEQ Pollutant List'!$B$7:$B$611,0))),"")</f>
        <v/>
      </c>
      <c r="E3384" s="115" t="str">
        <f>IFERROR(IF(OR($C3384="",$C3384="No CAS"),INDEX('DEQ Pollutant List'!$A$7:$A$611,MATCH($D3384,'DEQ Pollutant List'!$C$7:$C$611,0)),INDEX('DEQ Pollutant List'!$A$7:$A$611,MATCH($C3384,'DEQ Pollutant List'!$B$7:$B$611,0))),"")</f>
        <v/>
      </c>
      <c r="F3384" s="138"/>
      <c r="G3384" s="139"/>
      <c r="H3384" s="104"/>
      <c r="I3384" s="102"/>
      <c r="J3384" s="105"/>
      <c r="K3384" s="83"/>
      <c r="L3384" s="102"/>
      <c r="M3384" s="105"/>
      <c r="N3384" s="83"/>
    </row>
    <row r="3385" spans="1:14" x14ac:dyDescent="0.25">
      <c r="A3385" s="79"/>
      <c r="B3385" s="133"/>
      <c r="C3385" s="137"/>
      <c r="D3385" s="81" t="str">
        <f>IFERROR(IF(C3385="No CAS","",INDEX('DEQ Pollutant List'!$C$7:$C$611,MATCH('5. Pollutant Emissions - MB'!C3385,'DEQ Pollutant List'!$B$7:$B$611,0))),"")</f>
        <v/>
      </c>
      <c r="E3385" s="115" t="str">
        <f>IFERROR(IF(OR($C3385="",$C3385="No CAS"),INDEX('DEQ Pollutant List'!$A$7:$A$611,MATCH($D3385,'DEQ Pollutant List'!$C$7:$C$611,0)),INDEX('DEQ Pollutant List'!$A$7:$A$611,MATCH($C3385,'DEQ Pollutant List'!$B$7:$B$611,0))),"")</f>
        <v/>
      </c>
      <c r="F3385" s="138"/>
      <c r="G3385" s="139"/>
      <c r="H3385" s="104"/>
      <c r="I3385" s="102"/>
      <c r="J3385" s="105"/>
      <c r="K3385" s="83"/>
      <c r="L3385" s="102"/>
      <c r="M3385" s="105"/>
      <c r="N3385" s="83"/>
    </row>
    <row r="3386" spans="1:14" x14ac:dyDescent="0.25">
      <c r="A3386" s="79"/>
      <c r="B3386" s="133"/>
      <c r="C3386" s="137"/>
      <c r="D3386" s="81" t="str">
        <f>IFERROR(IF(C3386="No CAS","",INDEX('DEQ Pollutant List'!$C$7:$C$611,MATCH('5. Pollutant Emissions - MB'!C3386,'DEQ Pollutant List'!$B$7:$B$611,0))),"")</f>
        <v/>
      </c>
      <c r="E3386" s="115" t="str">
        <f>IFERROR(IF(OR($C3386="",$C3386="No CAS"),INDEX('DEQ Pollutant List'!$A$7:$A$611,MATCH($D3386,'DEQ Pollutant List'!$C$7:$C$611,0)),INDEX('DEQ Pollutant List'!$A$7:$A$611,MATCH($C3386,'DEQ Pollutant List'!$B$7:$B$611,0))),"")</f>
        <v/>
      </c>
      <c r="F3386" s="138"/>
      <c r="G3386" s="139"/>
      <c r="H3386" s="104"/>
      <c r="I3386" s="102"/>
      <c r="J3386" s="105"/>
      <c r="K3386" s="83"/>
      <c r="L3386" s="102"/>
      <c r="M3386" s="105"/>
      <c r="N3386" s="83"/>
    </row>
    <row r="3387" spans="1:14" x14ac:dyDescent="0.25">
      <c r="A3387" s="79"/>
      <c r="B3387" s="133"/>
      <c r="C3387" s="137"/>
      <c r="D3387" s="81" t="str">
        <f>IFERROR(IF(C3387="No CAS","",INDEX('DEQ Pollutant List'!$C$7:$C$611,MATCH('5. Pollutant Emissions - MB'!C3387,'DEQ Pollutant List'!$B$7:$B$611,0))),"")</f>
        <v/>
      </c>
      <c r="E3387" s="115" t="str">
        <f>IFERROR(IF(OR($C3387="",$C3387="No CAS"),INDEX('DEQ Pollutant List'!$A$7:$A$611,MATCH($D3387,'DEQ Pollutant List'!$C$7:$C$611,0)),INDEX('DEQ Pollutant List'!$A$7:$A$611,MATCH($C3387,'DEQ Pollutant List'!$B$7:$B$611,0))),"")</f>
        <v/>
      </c>
      <c r="F3387" s="138"/>
      <c r="G3387" s="139"/>
      <c r="H3387" s="104"/>
      <c r="I3387" s="102"/>
      <c r="J3387" s="105"/>
      <c r="K3387" s="83"/>
      <c r="L3387" s="102"/>
      <c r="M3387" s="105"/>
      <c r="N3387" s="83"/>
    </row>
    <row r="3388" spans="1:14" x14ac:dyDescent="0.25">
      <c r="A3388" s="79"/>
      <c r="B3388" s="133"/>
      <c r="C3388" s="137"/>
      <c r="D3388" s="81" t="str">
        <f>IFERROR(IF(C3388="No CAS","",INDEX('DEQ Pollutant List'!$C$7:$C$611,MATCH('5. Pollutant Emissions - MB'!C3388,'DEQ Pollutant List'!$B$7:$B$611,0))),"")</f>
        <v/>
      </c>
      <c r="E3388" s="115" t="str">
        <f>IFERROR(IF(OR($C3388="",$C3388="No CAS"),INDEX('DEQ Pollutant List'!$A$7:$A$611,MATCH($D3388,'DEQ Pollutant List'!$C$7:$C$611,0)),INDEX('DEQ Pollutant List'!$A$7:$A$611,MATCH($C3388,'DEQ Pollutant List'!$B$7:$B$611,0))),"")</f>
        <v/>
      </c>
      <c r="F3388" s="138"/>
      <c r="G3388" s="139"/>
      <c r="H3388" s="104"/>
      <c r="I3388" s="102"/>
      <c r="J3388" s="105"/>
      <c r="K3388" s="83"/>
      <c r="L3388" s="102"/>
      <c r="M3388" s="105"/>
      <c r="N3388" s="83"/>
    </row>
    <row r="3389" spans="1:14" x14ac:dyDescent="0.25">
      <c r="A3389" s="79"/>
      <c r="B3389" s="133"/>
      <c r="C3389" s="137"/>
      <c r="D3389" s="81" t="str">
        <f>IFERROR(IF(C3389="No CAS","",INDEX('DEQ Pollutant List'!$C$7:$C$611,MATCH('5. Pollutant Emissions - MB'!C3389,'DEQ Pollutant List'!$B$7:$B$611,0))),"")</f>
        <v/>
      </c>
      <c r="E3389" s="115" t="str">
        <f>IFERROR(IF(OR($C3389="",$C3389="No CAS"),INDEX('DEQ Pollutant List'!$A$7:$A$611,MATCH($D3389,'DEQ Pollutant List'!$C$7:$C$611,0)),INDEX('DEQ Pollutant List'!$A$7:$A$611,MATCH($C3389,'DEQ Pollutant List'!$B$7:$B$611,0))),"")</f>
        <v/>
      </c>
      <c r="F3389" s="138"/>
      <c r="G3389" s="139"/>
      <c r="H3389" s="104"/>
      <c r="I3389" s="102"/>
      <c r="J3389" s="105"/>
      <c r="K3389" s="83"/>
      <c r="L3389" s="102"/>
      <c r="M3389" s="105"/>
      <c r="N3389" s="83"/>
    </row>
    <row r="3390" spans="1:14" x14ac:dyDescent="0.25">
      <c r="A3390" s="79"/>
      <c r="B3390" s="133"/>
      <c r="C3390" s="137"/>
      <c r="D3390" s="81" t="str">
        <f>IFERROR(IF(C3390="No CAS","",INDEX('DEQ Pollutant List'!$C$7:$C$611,MATCH('5. Pollutant Emissions - MB'!C3390,'DEQ Pollutant List'!$B$7:$B$611,0))),"")</f>
        <v/>
      </c>
      <c r="E3390" s="115" t="str">
        <f>IFERROR(IF(OR($C3390="",$C3390="No CAS"),INDEX('DEQ Pollutant List'!$A$7:$A$611,MATCH($D3390,'DEQ Pollutant List'!$C$7:$C$611,0)),INDEX('DEQ Pollutant List'!$A$7:$A$611,MATCH($C3390,'DEQ Pollutant List'!$B$7:$B$611,0))),"")</f>
        <v/>
      </c>
      <c r="F3390" s="138"/>
      <c r="G3390" s="139"/>
      <c r="H3390" s="104"/>
      <c r="I3390" s="102"/>
      <c r="J3390" s="105"/>
      <c r="K3390" s="83"/>
      <c r="L3390" s="102"/>
      <c r="M3390" s="105"/>
      <c r="N3390" s="83"/>
    </row>
    <row r="3391" spans="1:14" x14ac:dyDescent="0.25">
      <c r="A3391" s="79"/>
      <c r="B3391" s="133"/>
      <c r="C3391" s="137"/>
      <c r="D3391" s="81" t="str">
        <f>IFERROR(IF(C3391="No CAS","",INDEX('DEQ Pollutant List'!$C$7:$C$611,MATCH('5. Pollutant Emissions - MB'!C3391,'DEQ Pollutant List'!$B$7:$B$611,0))),"")</f>
        <v/>
      </c>
      <c r="E3391" s="115" t="str">
        <f>IFERROR(IF(OR($C3391="",$C3391="No CAS"),INDEX('DEQ Pollutant List'!$A$7:$A$611,MATCH($D3391,'DEQ Pollutant List'!$C$7:$C$611,0)),INDEX('DEQ Pollutant List'!$A$7:$A$611,MATCH($C3391,'DEQ Pollutant List'!$B$7:$B$611,0))),"")</f>
        <v/>
      </c>
      <c r="F3391" s="138"/>
      <c r="G3391" s="139"/>
      <c r="H3391" s="104"/>
      <c r="I3391" s="102"/>
      <c r="J3391" s="105"/>
      <c r="K3391" s="83"/>
      <c r="L3391" s="102"/>
      <c r="M3391" s="105"/>
      <c r="N3391" s="83"/>
    </row>
    <row r="3392" spans="1:14" x14ac:dyDescent="0.25">
      <c r="A3392" s="79"/>
      <c r="B3392" s="133"/>
      <c r="C3392" s="137"/>
      <c r="D3392" s="81" t="str">
        <f>IFERROR(IF(C3392="No CAS","",INDEX('DEQ Pollutant List'!$C$7:$C$611,MATCH('5. Pollutant Emissions - MB'!C3392,'DEQ Pollutant List'!$B$7:$B$611,0))),"")</f>
        <v/>
      </c>
      <c r="E3392" s="115" t="str">
        <f>IFERROR(IF(OR($C3392="",$C3392="No CAS"),INDEX('DEQ Pollutant List'!$A$7:$A$611,MATCH($D3392,'DEQ Pollutant List'!$C$7:$C$611,0)),INDEX('DEQ Pollutant List'!$A$7:$A$611,MATCH($C3392,'DEQ Pollutant List'!$B$7:$B$611,0))),"")</f>
        <v/>
      </c>
      <c r="F3392" s="138"/>
      <c r="G3392" s="139"/>
      <c r="H3392" s="104"/>
      <c r="I3392" s="102"/>
      <c r="J3392" s="105"/>
      <c r="K3392" s="83"/>
      <c r="L3392" s="102"/>
      <c r="M3392" s="105"/>
      <c r="N3392" s="83"/>
    </row>
    <row r="3393" spans="1:14" x14ac:dyDescent="0.25">
      <c r="A3393" s="79"/>
      <c r="B3393" s="133"/>
      <c r="C3393" s="137"/>
      <c r="D3393" s="81" t="str">
        <f>IFERROR(IF(C3393="No CAS","",INDEX('DEQ Pollutant List'!$C$7:$C$611,MATCH('5. Pollutant Emissions - MB'!C3393,'DEQ Pollutant List'!$B$7:$B$611,0))),"")</f>
        <v/>
      </c>
      <c r="E3393" s="115" t="str">
        <f>IFERROR(IF(OR($C3393="",$C3393="No CAS"),INDEX('DEQ Pollutant List'!$A$7:$A$611,MATCH($D3393,'DEQ Pollutant List'!$C$7:$C$611,0)),INDEX('DEQ Pollutant List'!$A$7:$A$611,MATCH($C3393,'DEQ Pollutant List'!$B$7:$B$611,0))),"")</f>
        <v/>
      </c>
      <c r="F3393" s="138"/>
      <c r="G3393" s="139"/>
      <c r="H3393" s="104"/>
      <c r="I3393" s="102"/>
      <c r="J3393" s="105"/>
      <c r="K3393" s="83"/>
      <c r="L3393" s="102"/>
      <c r="M3393" s="105"/>
      <c r="N3393" s="83"/>
    </row>
    <row r="3394" spans="1:14" x14ac:dyDescent="0.25">
      <c r="A3394" s="79"/>
      <c r="B3394" s="133"/>
      <c r="C3394" s="137"/>
      <c r="D3394" s="81" t="str">
        <f>IFERROR(IF(C3394="No CAS","",INDEX('DEQ Pollutant List'!$C$7:$C$611,MATCH('5. Pollutant Emissions - MB'!C3394,'DEQ Pollutant List'!$B$7:$B$611,0))),"")</f>
        <v/>
      </c>
      <c r="E3394" s="115" t="str">
        <f>IFERROR(IF(OR($C3394="",$C3394="No CAS"),INDEX('DEQ Pollutant List'!$A$7:$A$611,MATCH($D3394,'DEQ Pollutant List'!$C$7:$C$611,0)),INDEX('DEQ Pollutant List'!$A$7:$A$611,MATCH($C3394,'DEQ Pollutant List'!$B$7:$B$611,0))),"")</f>
        <v/>
      </c>
      <c r="F3394" s="138"/>
      <c r="G3394" s="139"/>
      <c r="H3394" s="104"/>
      <c r="I3394" s="102"/>
      <c r="J3394" s="105"/>
      <c r="K3394" s="83"/>
      <c r="L3394" s="102"/>
      <c r="M3394" s="105"/>
      <c r="N3394" s="83"/>
    </row>
    <row r="3395" spans="1:14" x14ac:dyDescent="0.25">
      <c r="A3395" s="79"/>
      <c r="B3395" s="133"/>
      <c r="C3395" s="137"/>
      <c r="D3395" s="81" t="str">
        <f>IFERROR(IF(C3395="No CAS","",INDEX('DEQ Pollutant List'!$C$7:$C$611,MATCH('5. Pollutant Emissions - MB'!C3395,'DEQ Pollutant List'!$B$7:$B$611,0))),"")</f>
        <v/>
      </c>
      <c r="E3395" s="115" t="str">
        <f>IFERROR(IF(OR($C3395="",$C3395="No CAS"),INDEX('DEQ Pollutant List'!$A$7:$A$611,MATCH($D3395,'DEQ Pollutant List'!$C$7:$C$611,0)),INDEX('DEQ Pollutant List'!$A$7:$A$611,MATCH($C3395,'DEQ Pollutant List'!$B$7:$B$611,0))),"")</f>
        <v/>
      </c>
      <c r="F3395" s="138"/>
      <c r="G3395" s="139"/>
      <c r="H3395" s="104"/>
      <c r="I3395" s="102"/>
      <c r="J3395" s="105"/>
      <c r="K3395" s="83"/>
      <c r="L3395" s="102"/>
      <c r="M3395" s="105"/>
      <c r="N3395" s="83"/>
    </row>
    <row r="3396" spans="1:14" x14ac:dyDescent="0.25">
      <c r="A3396" s="79"/>
      <c r="B3396" s="133"/>
      <c r="C3396" s="137"/>
      <c r="D3396" s="81" t="str">
        <f>IFERROR(IF(C3396="No CAS","",INDEX('DEQ Pollutant List'!$C$7:$C$611,MATCH('5. Pollutant Emissions - MB'!C3396,'DEQ Pollutant List'!$B$7:$B$611,0))),"")</f>
        <v/>
      </c>
      <c r="E3396" s="115" t="str">
        <f>IFERROR(IF(OR($C3396="",$C3396="No CAS"),INDEX('DEQ Pollutant List'!$A$7:$A$611,MATCH($D3396,'DEQ Pollutant List'!$C$7:$C$611,0)),INDEX('DEQ Pollutant List'!$A$7:$A$611,MATCH($C3396,'DEQ Pollutant List'!$B$7:$B$611,0))),"")</f>
        <v/>
      </c>
      <c r="F3396" s="138"/>
      <c r="G3396" s="139"/>
      <c r="H3396" s="104"/>
      <c r="I3396" s="102"/>
      <c r="J3396" s="105"/>
      <c r="K3396" s="83"/>
      <c r="L3396" s="102"/>
      <c r="M3396" s="105"/>
      <c r="N3396" s="83"/>
    </row>
    <row r="3397" spans="1:14" x14ac:dyDescent="0.25">
      <c r="A3397" s="79"/>
      <c r="B3397" s="133"/>
      <c r="C3397" s="137"/>
      <c r="D3397" s="81" t="str">
        <f>IFERROR(IF(C3397="No CAS","",INDEX('DEQ Pollutant List'!$C$7:$C$611,MATCH('5. Pollutant Emissions - MB'!C3397,'DEQ Pollutant List'!$B$7:$B$611,0))),"")</f>
        <v/>
      </c>
      <c r="E3397" s="115" t="str">
        <f>IFERROR(IF(OR($C3397="",$C3397="No CAS"),INDEX('DEQ Pollutant List'!$A$7:$A$611,MATCH($D3397,'DEQ Pollutant List'!$C$7:$C$611,0)),INDEX('DEQ Pollutant List'!$A$7:$A$611,MATCH($C3397,'DEQ Pollutant List'!$B$7:$B$611,0))),"")</f>
        <v/>
      </c>
      <c r="F3397" s="138"/>
      <c r="G3397" s="139"/>
      <c r="H3397" s="104"/>
      <c r="I3397" s="102"/>
      <c r="J3397" s="105"/>
      <c r="K3397" s="83"/>
      <c r="L3397" s="102"/>
      <c r="M3397" s="105"/>
      <c r="N3397" s="83"/>
    </row>
    <row r="3398" spans="1:14" x14ac:dyDescent="0.25">
      <c r="A3398" s="79"/>
      <c r="B3398" s="133"/>
      <c r="C3398" s="137"/>
      <c r="D3398" s="81" t="str">
        <f>IFERROR(IF(C3398="No CAS","",INDEX('DEQ Pollutant List'!$C$7:$C$611,MATCH('5. Pollutant Emissions - MB'!C3398,'DEQ Pollutant List'!$B$7:$B$611,0))),"")</f>
        <v/>
      </c>
      <c r="E3398" s="115" t="str">
        <f>IFERROR(IF(OR($C3398="",$C3398="No CAS"),INDEX('DEQ Pollutant List'!$A$7:$A$611,MATCH($D3398,'DEQ Pollutant List'!$C$7:$C$611,0)),INDEX('DEQ Pollutant List'!$A$7:$A$611,MATCH($C3398,'DEQ Pollutant List'!$B$7:$B$611,0))),"")</f>
        <v/>
      </c>
      <c r="F3398" s="138"/>
      <c r="G3398" s="139"/>
      <c r="H3398" s="104"/>
      <c r="I3398" s="102"/>
      <c r="J3398" s="105"/>
      <c r="K3398" s="83"/>
      <c r="L3398" s="102"/>
      <c r="M3398" s="105"/>
      <c r="N3398" s="83"/>
    </row>
    <row r="3399" spans="1:14" x14ac:dyDescent="0.25">
      <c r="A3399" s="79"/>
      <c r="B3399" s="133"/>
      <c r="C3399" s="137"/>
      <c r="D3399" s="81" t="str">
        <f>IFERROR(IF(C3399="No CAS","",INDEX('DEQ Pollutant List'!$C$7:$C$611,MATCH('5. Pollutant Emissions - MB'!C3399,'DEQ Pollutant List'!$B$7:$B$611,0))),"")</f>
        <v/>
      </c>
      <c r="E3399" s="115" t="str">
        <f>IFERROR(IF(OR($C3399="",$C3399="No CAS"),INDEX('DEQ Pollutant List'!$A$7:$A$611,MATCH($D3399,'DEQ Pollutant List'!$C$7:$C$611,0)),INDEX('DEQ Pollutant List'!$A$7:$A$611,MATCH($C3399,'DEQ Pollutant List'!$B$7:$B$611,0))),"")</f>
        <v/>
      </c>
      <c r="F3399" s="138"/>
      <c r="G3399" s="139"/>
      <c r="H3399" s="104"/>
      <c r="I3399" s="102"/>
      <c r="J3399" s="105"/>
      <c r="K3399" s="83"/>
      <c r="L3399" s="102"/>
      <c r="M3399" s="105"/>
      <c r="N3399" s="83"/>
    </row>
    <row r="3400" spans="1:14" x14ac:dyDescent="0.25">
      <c r="A3400" s="79"/>
      <c r="B3400" s="133"/>
      <c r="C3400" s="137"/>
      <c r="D3400" s="81" t="str">
        <f>IFERROR(IF(C3400="No CAS","",INDEX('DEQ Pollutant List'!$C$7:$C$611,MATCH('5. Pollutant Emissions - MB'!C3400,'DEQ Pollutant List'!$B$7:$B$611,0))),"")</f>
        <v/>
      </c>
      <c r="E3400" s="115" t="str">
        <f>IFERROR(IF(OR($C3400="",$C3400="No CAS"),INDEX('DEQ Pollutant List'!$A$7:$A$611,MATCH($D3400,'DEQ Pollutant List'!$C$7:$C$611,0)),INDEX('DEQ Pollutant List'!$A$7:$A$611,MATCH($C3400,'DEQ Pollutant List'!$B$7:$B$611,0))),"")</f>
        <v/>
      </c>
      <c r="F3400" s="138"/>
      <c r="G3400" s="139"/>
      <c r="H3400" s="104"/>
      <c r="I3400" s="102"/>
      <c r="J3400" s="105"/>
      <c r="K3400" s="83"/>
      <c r="L3400" s="102"/>
      <c r="M3400" s="105"/>
      <c r="N3400" s="83"/>
    </row>
    <row r="3401" spans="1:14" x14ac:dyDescent="0.25">
      <c r="A3401" s="79"/>
      <c r="B3401" s="133"/>
      <c r="C3401" s="137"/>
      <c r="D3401" s="81" t="str">
        <f>IFERROR(IF(C3401="No CAS","",INDEX('DEQ Pollutant List'!$C$7:$C$611,MATCH('5. Pollutant Emissions - MB'!C3401,'DEQ Pollutant List'!$B$7:$B$611,0))),"")</f>
        <v/>
      </c>
      <c r="E3401" s="115" t="str">
        <f>IFERROR(IF(OR($C3401="",$C3401="No CAS"),INDEX('DEQ Pollutant List'!$A$7:$A$611,MATCH($D3401,'DEQ Pollutant List'!$C$7:$C$611,0)),INDEX('DEQ Pollutant List'!$A$7:$A$611,MATCH($C3401,'DEQ Pollutant List'!$B$7:$B$611,0))),"")</f>
        <v/>
      </c>
      <c r="F3401" s="138"/>
      <c r="G3401" s="139"/>
      <c r="H3401" s="104"/>
      <c r="I3401" s="102"/>
      <c r="J3401" s="105"/>
      <c r="K3401" s="83"/>
      <c r="L3401" s="102"/>
      <c r="M3401" s="105"/>
      <c r="N3401" s="83"/>
    </row>
    <row r="3402" spans="1:14" x14ac:dyDescent="0.25">
      <c r="A3402" s="79"/>
      <c r="B3402" s="133"/>
      <c r="C3402" s="137"/>
      <c r="D3402" s="81" t="str">
        <f>IFERROR(IF(C3402="No CAS","",INDEX('DEQ Pollutant List'!$C$7:$C$611,MATCH('5. Pollutant Emissions - MB'!C3402,'DEQ Pollutant List'!$B$7:$B$611,0))),"")</f>
        <v/>
      </c>
      <c r="E3402" s="115" t="str">
        <f>IFERROR(IF(OR($C3402="",$C3402="No CAS"),INDEX('DEQ Pollutant List'!$A$7:$A$611,MATCH($D3402,'DEQ Pollutant List'!$C$7:$C$611,0)),INDEX('DEQ Pollutant List'!$A$7:$A$611,MATCH($C3402,'DEQ Pollutant List'!$B$7:$B$611,0))),"")</f>
        <v/>
      </c>
      <c r="F3402" s="138"/>
      <c r="G3402" s="139"/>
      <c r="H3402" s="104"/>
      <c r="I3402" s="102"/>
      <c r="J3402" s="105"/>
      <c r="K3402" s="83"/>
      <c r="L3402" s="102"/>
      <c r="M3402" s="105"/>
      <c r="N3402" s="83"/>
    </row>
    <row r="3403" spans="1:14" x14ac:dyDescent="0.25">
      <c r="A3403" s="79"/>
      <c r="B3403" s="133"/>
      <c r="C3403" s="137"/>
      <c r="D3403" s="81" t="str">
        <f>IFERROR(IF(C3403="No CAS","",INDEX('DEQ Pollutant List'!$C$7:$C$611,MATCH('5. Pollutant Emissions - MB'!C3403,'DEQ Pollutant List'!$B$7:$B$611,0))),"")</f>
        <v/>
      </c>
      <c r="E3403" s="115" t="str">
        <f>IFERROR(IF(OR($C3403="",$C3403="No CAS"),INDEX('DEQ Pollutant List'!$A$7:$A$611,MATCH($D3403,'DEQ Pollutant List'!$C$7:$C$611,0)),INDEX('DEQ Pollutant List'!$A$7:$A$611,MATCH($C3403,'DEQ Pollutant List'!$B$7:$B$611,0))),"")</f>
        <v/>
      </c>
      <c r="F3403" s="138"/>
      <c r="G3403" s="139"/>
      <c r="H3403" s="104"/>
      <c r="I3403" s="102"/>
      <c r="J3403" s="105"/>
      <c r="K3403" s="83"/>
      <c r="L3403" s="102"/>
      <c r="M3403" s="105"/>
      <c r="N3403" s="83"/>
    </row>
    <row r="3404" spans="1:14" x14ac:dyDescent="0.25">
      <c r="A3404" s="79"/>
      <c r="B3404" s="133"/>
      <c r="C3404" s="137"/>
      <c r="D3404" s="81" t="str">
        <f>IFERROR(IF(C3404="No CAS","",INDEX('DEQ Pollutant List'!$C$7:$C$611,MATCH('5. Pollutant Emissions - MB'!C3404,'DEQ Pollutant List'!$B$7:$B$611,0))),"")</f>
        <v/>
      </c>
      <c r="E3404" s="115" t="str">
        <f>IFERROR(IF(OR($C3404="",$C3404="No CAS"),INDEX('DEQ Pollutant List'!$A$7:$A$611,MATCH($D3404,'DEQ Pollutant List'!$C$7:$C$611,0)),INDEX('DEQ Pollutant List'!$A$7:$A$611,MATCH($C3404,'DEQ Pollutant List'!$B$7:$B$611,0))),"")</f>
        <v/>
      </c>
      <c r="F3404" s="138"/>
      <c r="G3404" s="139"/>
      <c r="H3404" s="104"/>
      <c r="I3404" s="102"/>
      <c r="J3404" s="105"/>
      <c r="K3404" s="83"/>
      <c r="L3404" s="102"/>
      <c r="M3404" s="105"/>
      <c r="N3404" s="83"/>
    </row>
    <row r="3405" spans="1:14" x14ac:dyDescent="0.25">
      <c r="A3405" s="79"/>
      <c r="B3405" s="133"/>
      <c r="C3405" s="137"/>
      <c r="D3405" s="81" t="str">
        <f>IFERROR(IF(C3405="No CAS","",INDEX('DEQ Pollutant List'!$C$7:$C$611,MATCH('5. Pollutant Emissions - MB'!C3405,'DEQ Pollutant List'!$B$7:$B$611,0))),"")</f>
        <v/>
      </c>
      <c r="E3405" s="115" t="str">
        <f>IFERROR(IF(OR($C3405="",$C3405="No CAS"),INDEX('DEQ Pollutant List'!$A$7:$A$611,MATCH($D3405,'DEQ Pollutant List'!$C$7:$C$611,0)),INDEX('DEQ Pollutant List'!$A$7:$A$611,MATCH($C3405,'DEQ Pollutant List'!$B$7:$B$611,0))),"")</f>
        <v/>
      </c>
      <c r="F3405" s="138"/>
      <c r="G3405" s="139"/>
      <c r="H3405" s="104"/>
      <c r="I3405" s="102"/>
      <c r="J3405" s="105"/>
      <c r="K3405" s="83"/>
      <c r="L3405" s="102"/>
      <c r="M3405" s="105"/>
      <c r="N3405" s="83"/>
    </row>
    <row r="3406" spans="1:14" x14ac:dyDescent="0.25">
      <c r="A3406" s="79"/>
      <c r="B3406" s="133"/>
      <c r="C3406" s="137"/>
      <c r="D3406" s="81" t="str">
        <f>IFERROR(IF(C3406="No CAS","",INDEX('DEQ Pollutant List'!$C$7:$C$611,MATCH('5. Pollutant Emissions - MB'!C3406,'DEQ Pollutant List'!$B$7:$B$611,0))),"")</f>
        <v/>
      </c>
      <c r="E3406" s="115" t="str">
        <f>IFERROR(IF(OR($C3406="",$C3406="No CAS"),INDEX('DEQ Pollutant List'!$A$7:$A$611,MATCH($D3406,'DEQ Pollutant List'!$C$7:$C$611,0)),INDEX('DEQ Pollutant List'!$A$7:$A$611,MATCH($C3406,'DEQ Pollutant List'!$B$7:$B$611,0))),"")</f>
        <v/>
      </c>
      <c r="F3406" s="138"/>
      <c r="G3406" s="139"/>
      <c r="H3406" s="104"/>
      <c r="I3406" s="102"/>
      <c r="J3406" s="105"/>
      <c r="K3406" s="83"/>
      <c r="L3406" s="102"/>
      <c r="M3406" s="105"/>
      <c r="N3406" s="83"/>
    </row>
    <row r="3407" spans="1:14" x14ac:dyDescent="0.25">
      <c r="A3407" s="79"/>
      <c r="B3407" s="133"/>
      <c r="C3407" s="137"/>
      <c r="D3407" s="81" t="str">
        <f>IFERROR(IF(C3407="No CAS","",INDEX('DEQ Pollutant List'!$C$7:$C$611,MATCH('5. Pollutant Emissions - MB'!C3407,'DEQ Pollutant List'!$B$7:$B$611,0))),"")</f>
        <v/>
      </c>
      <c r="E3407" s="115" t="str">
        <f>IFERROR(IF(OR($C3407="",$C3407="No CAS"),INDEX('DEQ Pollutant List'!$A$7:$A$611,MATCH($D3407,'DEQ Pollutant List'!$C$7:$C$611,0)),INDEX('DEQ Pollutant List'!$A$7:$A$611,MATCH($C3407,'DEQ Pollutant List'!$B$7:$B$611,0))),"")</f>
        <v/>
      </c>
      <c r="F3407" s="138"/>
      <c r="G3407" s="139"/>
      <c r="H3407" s="104"/>
      <c r="I3407" s="102"/>
      <c r="J3407" s="105"/>
      <c r="K3407" s="83"/>
      <c r="L3407" s="102"/>
      <c r="M3407" s="105"/>
      <c r="N3407" s="83"/>
    </row>
    <row r="3408" spans="1:14" x14ac:dyDescent="0.25">
      <c r="A3408" s="79"/>
      <c r="B3408" s="133"/>
      <c r="C3408" s="137"/>
      <c r="D3408" s="81" t="str">
        <f>IFERROR(IF(C3408="No CAS","",INDEX('DEQ Pollutant List'!$C$7:$C$611,MATCH('5. Pollutant Emissions - MB'!C3408,'DEQ Pollutant List'!$B$7:$B$611,0))),"")</f>
        <v/>
      </c>
      <c r="E3408" s="115" t="str">
        <f>IFERROR(IF(OR($C3408="",$C3408="No CAS"),INDEX('DEQ Pollutant List'!$A$7:$A$611,MATCH($D3408,'DEQ Pollutant List'!$C$7:$C$611,0)),INDEX('DEQ Pollutant List'!$A$7:$A$611,MATCH($C3408,'DEQ Pollutant List'!$B$7:$B$611,0))),"")</f>
        <v/>
      </c>
      <c r="F3408" s="138"/>
      <c r="G3408" s="139"/>
      <c r="H3408" s="104"/>
      <c r="I3408" s="102"/>
      <c r="J3408" s="105"/>
      <c r="K3408" s="83"/>
      <c r="L3408" s="102"/>
      <c r="M3408" s="105"/>
      <c r="N3408" s="83"/>
    </row>
    <row r="3409" spans="1:14" x14ac:dyDescent="0.25">
      <c r="A3409" s="79"/>
      <c r="B3409" s="133"/>
      <c r="C3409" s="137"/>
      <c r="D3409" s="81" t="str">
        <f>IFERROR(IF(C3409="No CAS","",INDEX('DEQ Pollutant List'!$C$7:$C$611,MATCH('5. Pollutant Emissions - MB'!C3409,'DEQ Pollutant List'!$B$7:$B$611,0))),"")</f>
        <v/>
      </c>
      <c r="E3409" s="115" t="str">
        <f>IFERROR(IF(OR($C3409="",$C3409="No CAS"),INDEX('DEQ Pollutant List'!$A$7:$A$611,MATCH($D3409,'DEQ Pollutant List'!$C$7:$C$611,0)),INDEX('DEQ Pollutant List'!$A$7:$A$611,MATCH($C3409,'DEQ Pollutant List'!$B$7:$B$611,0))),"")</f>
        <v/>
      </c>
      <c r="F3409" s="138"/>
      <c r="G3409" s="139"/>
      <c r="H3409" s="104"/>
      <c r="I3409" s="102"/>
      <c r="J3409" s="105"/>
      <c r="K3409" s="83"/>
      <c r="L3409" s="102"/>
      <c r="M3409" s="105"/>
      <c r="N3409" s="83"/>
    </row>
    <row r="3410" spans="1:14" x14ac:dyDescent="0.25">
      <c r="A3410" s="79"/>
      <c r="B3410" s="133"/>
      <c r="C3410" s="137"/>
      <c r="D3410" s="81" t="str">
        <f>IFERROR(IF(C3410="No CAS","",INDEX('DEQ Pollutant List'!$C$7:$C$611,MATCH('5. Pollutant Emissions - MB'!C3410,'DEQ Pollutant List'!$B$7:$B$611,0))),"")</f>
        <v/>
      </c>
      <c r="E3410" s="115" t="str">
        <f>IFERROR(IF(OR($C3410="",$C3410="No CAS"),INDEX('DEQ Pollutant List'!$A$7:$A$611,MATCH($D3410,'DEQ Pollutant List'!$C$7:$C$611,0)),INDEX('DEQ Pollutant List'!$A$7:$A$611,MATCH($C3410,'DEQ Pollutant List'!$B$7:$B$611,0))),"")</f>
        <v/>
      </c>
      <c r="F3410" s="138"/>
      <c r="G3410" s="139"/>
      <c r="H3410" s="104"/>
      <c r="I3410" s="102"/>
      <c r="J3410" s="105"/>
      <c r="K3410" s="83"/>
      <c r="L3410" s="102"/>
      <c r="M3410" s="105"/>
      <c r="N3410" s="83"/>
    </row>
    <row r="3411" spans="1:14" x14ac:dyDescent="0.25">
      <c r="A3411" s="79"/>
      <c r="B3411" s="133"/>
      <c r="C3411" s="137"/>
      <c r="D3411" s="81" t="str">
        <f>IFERROR(IF(C3411="No CAS","",INDEX('DEQ Pollutant List'!$C$7:$C$611,MATCH('5. Pollutant Emissions - MB'!C3411,'DEQ Pollutant List'!$B$7:$B$611,0))),"")</f>
        <v/>
      </c>
      <c r="E3411" s="115" t="str">
        <f>IFERROR(IF(OR($C3411="",$C3411="No CAS"),INDEX('DEQ Pollutant List'!$A$7:$A$611,MATCH($D3411,'DEQ Pollutant List'!$C$7:$C$611,0)),INDEX('DEQ Pollutant List'!$A$7:$A$611,MATCH($C3411,'DEQ Pollutant List'!$B$7:$B$611,0))),"")</f>
        <v/>
      </c>
      <c r="F3411" s="138"/>
      <c r="G3411" s="139"/>
      <c r="H3411" s="104"/>
      <c r="I3411" s="102"/>
      <c r="J3411" s="105"/>
      <c r="K3411" s="83"/>
      <c r="L3411" s="102"/>
      <c r="M3411" s="105"/>
      <c r="N3411" s="83"/>
    </row>
    <row r="3412" spans="1:14" x14ac:dyDescent="0.25">
      <c r="A3412" s="79"/>
      <c r="B3412" s="133"/>
      <c r="C3412" s="137"/>
      <c r="D3412" s="81" t="str">
        <f>IFERROR(IF(C3412="No CAS","",INDEX('DEQ Pollutant List'!$C$7:$C$611,MATCH('5. Pollutant Emissions - MB'!C3412,'DEQ Pollutant List'!$B$7:$B$611,0))),"")</f>
        <v/>
      </c>
      <c r="E3412" s="115" t="str">
        <f>IFERROR(IF(OR($C3412="",$C3412="No CAS"),INDEX('DEQ Pollutant List'!$A$7:$A$611,MATCH($D3412,'DEQ Pollutant List'!$C$7:$C$611,0)),INDEX('DEQ Pollutant List'!$A$7:$A$611,MATCH($C3412,'DEQ Pollutant List'!$B$7:$B$611,0))),"")</f>
        <v/>
      </c>
      <c r="F3412" s="138"/>
      <c r="G3412" s="139"/>
      <c r="H3412" s="104"/>
      <c r="I3412" s="102"/>
      <c r="J3412" s="105"/>
      <c r="K3412" s="83"/>
      <c r="L3412" s="102"/>
      <c r="M3412" s="105"/>
      <c r="N3412" s="83"/>
    </row>
    <row r="3413" spans="1:14" x14ac:dyDescent="0.25">
      <c r="A3413" s="79"/>
      <c r="B3413" s="133"/>
      <c r="C3413" s="137"/>
      <c r="D3413" s="81" t="str">
        <f>IFERROR(IF(C3413="No CAS","",INDEX('DEQ Pollutant List'!$C$7:$C$611,MATCH('5. Pollutant Emissions - MB'!C3413,'DEQ Pollutant List'!$B$7:$B$611,0))),"")</f>
        <v/>
      </c>
      <c r="E3413" s="115" t="str">
        <f>IFERROR(IF(OR($C3413="",$C3413="No CAS"),INDEX('DEQ Pollutant List'!$A$7:$A$611,MATCH($D3413,'DEQ Pollutant List'!$C$7:$C$611,0)),INDEX('DEQ Pollutant List'!$A$7:$A$611,MATCH($C3413,'DEQ Pollutant List'!$B$7:$B$611,0))),"")</f>
        <v/>
      </c>
      <c r="F3413" s="138"/>
      <c r="G3413" s="139"/>
      <c r="H3413" s="104"/>
      <c r="I3413" s="102"/>
      <c r="J3413" s="105"/>
      <c r="K3413" s="83"/>
      <c r="L3413" s="102"/>
      <c r="M3413" s="105"/>
      <c r="N3413" s="83"/>
    </row>
    <row r="3414" spans="1:14" x14ac:dyDescent="0.25">
      <c r="A3414" s="79"/>
      <c r="B3414" s="133"/>
      <c r="C3414" s="137"/>
      <c r="D3414" s="81" t="str">
        <f>IFERROR(IF(C3414="No CAS","",INDEX('DEQ Pollutant List'!$C$7:$C$611,MATCH('5. Pollutant Emissions - MB'!C3414,'DEQ Pollutant List'!$B$7:$B$611,0))),"")</f>
        <v/>
      </c>
      <c r="E3414" s="115" t="str">
        <f>IFERROR(IF(OR($C3414="",$C3414="No CAS"),INDEX('DEQ Pollutant List'!$A$7:$A$611,MATCH($D3414,'DEQ Pollutant List'!$C$7:$C$611,0)),INDEX('DEQ Pollutant List'!$A$7:$A$611,MATCH($C3414,'DEQ Pollutant List'!$B$7:$B$611,0))),"")</f>
        <v/>
      </c>
      <c r="F3414" s="138"/>
      <c r="G3414" s="139"/>
      <c r="H3414" s="104"/>
      <c r="I3414" s="102"/>
      <c r="J3414" s="105"/>
      <c r="K3414" s="83"/>
      <c r="L3414" s="102"/>
      <c r="M3414" s="105"/>
      <c r="N3414" s="83"/>
    </row>
    <row r="3415" spans="1:14" x14ac:dyDescent="0.25">
      <c r="A3415" s="79"/>
      <c r="B3415" s="133"/>
      <c r="C3415" s="137"/>
      <c r="D3415" s="81" t="str">
        <f>IFERROR(IF(C3415="No CAS","",INDEX('DEQ Pollutant List'!$C$7:$C$611,MATCH('5. Pollutant Emissions - MB'!C3415,'DEQ Pollutant List'!$B$7:$B$611,0))),"")</f>
        <v/>
      </c>
      <c r="E3415" s="115" t="str">
        <f>IFERROR(IF(OR($C3415="",$C3415="No CAS"),INDEX('DEQ Pollutant List'!$A$7:$A$611,MATCH($D3415,'DEQ Pollutant List'!$C$7:$C$611,0)),INDEX('DEQ Pollutant List'!$A$7:$A$611,MATCH($C3415,'DEQ Pollutant List'!$B$7:$B$611,0))),"")</f>
        <v/>
      </c>
      <c r="F3415" s="138"/>
      <c r="G3415" s="139"/>
      <c r="H3415" s="104"/>
      <c r="I3415" s="102"/>
      <c r="J3415" s="105"/>
      <c r="K3415" s="83"/>
      <c r="L3415" s="102"/>
      <c r="M3415" s="105"/>
      <c r="N3415" s="83"/>
    </row>
    <row r="3416" spans="1:14" x14ac:dyDescent="0.25">
      <c r="A3416" s="79"/>
      <c r="B3416" s="133"/>
      <c r="C3416" s="137"/>
      <c r="D3416" s="81" t="str">
        <f>IFERROR(IF(C3416="No CAS","",INDEX('DEQ Pollutant List'!$C$7:$C$611,MATCH('5. Pollutant Emissions - MB'!C3416,'DEQ Pollutant List'!$B$7:$B$611,0))),"")</f>
        <v/>
      </c>
      <c r="E3416" s="115" t="str">
        <f>IFERROR(IF(OR($C3416="",$C3416="No CAS"),INDEX('DEQ Pollutant List'!$A$7:$A$611,MATCH($D3416,'DEQ Pollutant List'!$C$7:$C$611,0)),INDEX('DEQ Pollutant List'!$A$7:$A$611,MATCH($C3416,'DEQ Pollutant List'!$B$7:$B$611,0))),"")</f>
        <v/>
      </c>
      <c r="F3416" s="138"/>
      <c r="G3416" s="139"/>
      <c r="H3416" s="104"/>
      <c r="I3416" s="102"/>
      <c r="J3416" s="105"/>
      <c r="K3416" s="83"/>
      <c r="L3416" s="102"/>
      <c r="M3416" s="105"/>
      <c r="N3416" s="83"/>
    </row>
    <row r="3417" spans="1:14" x14ac:dyDescent="0.25">
      <c r="A3417" s="79"/>
      <c r="B3417" s="133"/>
      <c r="C3417" s="137"/>
      <c r="D3417" s="81" t="str">
        <f>IFERROR(IF(C3417="No CAS","",INDEX('DEQ Pollutant List'!$C$7:$C$611,MATCH('5. Pollutant Emissions - MB'!C3417,'DEQ Pollutant List'!$B$7:$B$611,0))),"")</f>
        <v/>
      </c>
      <c r="E3417" s="115" t="str">
        <f>IFERROR(IF(OR($C3417="",$C3417="No CAS"),INDEX('DEQ Pollutant List'!$A$7:$A$611,MATCH($D3417,'DEQ Pollutant List'!$C$7:$C$611,0)),INDEX('DEQ Pollutant List'!$A$7:$A$611,MATCH($C3417,'DEQ Pollutant List'!$B$7:$B$611,0))),"")</f>
        <v/>
      </c>
      <c r="F3417" s="138"/>
      <c r="G3417" s="139"/>
      <c r="H3417" s="104"/>
      <c r="I3417" s="102"/>
      <c r="J3417" s="105"/>
      <c r="K3417" s="83"/>
      <c r="L3417" s="102"/>
      <c r="M3417" s="105"/>
      <c r="N3417" s="83"/>
    </row>
    <row r="3418" spans="1:14" x14ac:dyDescent="0.25">
      <c r="A3418" s="79"/>
      <c r="B3418" s="133"/>
      <c r="C3418" s="137"/>
      <c r="D3418" s="81" t="str">
        <f>IFERROR(IF(C3418="No CAS","",INDEX('DEQ Pollutant List'!$C$7:$C$611,MATCH('5. Pollutant Emissions - MB'!C3418,'DEQ Pollutant List'!$B$7:$B$611,0))),"")</f>
        <v/>
      </c>
      <c r="E3418" s="115" t="str">
        <f>IFERROR(IF(OR($C3418="",$C3418="No CAS"),INDEX('DEQ Pollutant List'!$A$7:$A$611,MATCH($D3418,'DEQ Pollutant List'!$C$7:$C$611,0)),INDEX('DEQ Pollutant List'!$A$7:$A$611,MATCH($C3418,'DEQ Pollutant List'!$B$7:$B$611,0))),"")</f>
        <v/>
      </c>
      <c r="F3418" s="138"/>
      <c r="G3418" s="139"/>
      <c r="H3418" s="104"/>
      <c r="I3418" s="102"/>
      <c r="J3418" s="105"/>
      <c r="K3418" s="83"/>
      <c r="L3418" s="102"/>
      <c r="M3418" s="105"/>
      <c r="N3418" s="83"/>
    </row>
    <row r="3419" spans="1:14" x14ac:dyDescent="0.25">
      <c r="A3419" s="79"/>
      <c r="B3419" s="133"/>
      <c r="C3419" s="137"/>
      <c r="D3419" s="81" t="str">
        <f>IFERROR(IF(C3419="No CAS","",INDEX('DEQ Pollutant List'!$C$7:$C$611,MATCH('5. Pollutant Emissions - MB'!C3419,'DEQ Pollutant List'!$B$7:$B$611,0))),"")</f>
        <v/>
      </c>
      <c r="E3419" s="115" t="str">
        <f>IFERROR(IF(OR($C3419="",$C3419="No CAS"),INDEX('DEQ Pollutant List'!$A$7:$A$611,MATCH($D3419,'DEQ Pollutant List'!$C$7:$C$611,0)),INDEX('DEQ Pollutant List'!$A$7:$A$611,MATCH($C3419,'DEQ Pollutant List'!$B$7:$B$611,0))),"")</f>
        <v/>
      </c>
      <c r="F3419" s="138"/>
      <c r="G3419" s="139"/>
      <c r="H3419" s="104"/>
      <c r="I3419" s="102"/>
      <c r="J3419" s="105"/>
      <c r="K3419" s="83"/>
      <c r="L3419" s="102"/>
      <c r="M3419" s="105"/>
      <c r="N3419" s="83"/>
    </row>
    <row r="3420" spans="1:14" x14ac:dyDescent="0.25">
      <c r="A3420" s="79"/>
      <c r="B3420" s="133"/>
      <c r="C3420" s="137"/>
      <c r="D3420" s="81" t="str">
        <f>IFERROR(IF(C3420="No CAS","",INDEX('DEQ Pollutant List'!$C$7:$C$611,MATCH('5. Pollutant Emissions - MB'!C3420,'DEQ Pollutant List'!$B$7:$B$611,0))),"")</f>
        <v/>
      </c>
      <c r="E3420" s="115" t="str">
        <f>IFERROR(IF(OR($C3420="",$C3420="No CAS"),INDEX('DEQ Pollutant List'!$A$7:$A$611,MATCH($D3420,'DEQ Pollutant List'!$C$7:$C$611,0)),INDEX('DEQ Pollutant List'!$A$7:$A$611,MATCH($C3420,'DEQ Pollutant List'!$B$7:$B$611,0))),"")</f>
        <v/>
      </c>
      <c r="F3420" s="138"/>
      <c r="G3420" s="139"/>
      <c r="H3420" s="104"/>
      <c r="I3420" s="102"/>
      <c r="J3420" s="105"/>
      <c r="K3420" s="83"/>
      <c r="L3420" s="102"/>
      <c r="M3420" s="105"/>
      <c r="N3420" s="83"/>
    </row>
    <row r="3421" spans="1:14" x14ac:dyDescent="0.25">
      <c r="A3421" s="79"/>
      <c r="B3421" s="133"/>
      <c r="C3421" s="137"/>
      <c r="D3421" s="81" t="str">
        <f>IFERROR(IF(C3421="No CAS","",INDEX('DEQ Pollutant List'!$C$7:$C$611,MATCH('5. Pollutant Emissions - MB'!C3421,'DEQ Pollutant List'!$B$7:$B$611,0))),"")</f>
        <v/>
      </c>
      <c r="E3421" s="115" t="str">
        <f>IFERROR(IF(OR($C3421="",$C3421="No CAS"),INDEX('DEQ Pollutant List'!$A$7:$A$611,MATCH($D3421,'DEQ Pollutant List'!$C$7:$C$611,0)),INDEX('DEQ Pollutant List'!$A$7:$A$611,MATCH($C3421,'DEQ Pollutant List'!$B$7:$B$611,0))),"")</f>
        <v/>
      </c>
      <c r="F3421" s="138"/>
      <c r="G3421" s="139"/>
      <c r="H3421" s="104"/>
      <c r="I3421" s="102"/>
      <c r="J3421" s="105"/>
      <c r="K3421" s="83"/>
      <c r="L3421" s="102"/>
      <c r="M3421" s="105"/>
      <c r="N3421" s="83"/>
    </row>
    <row r="3422" spans="1:14" x14ac:dyDescent="0.25">
      <c r="A3422" s="79"/>
      <c r="B3422" s="133"/>
      <c r="C3422" s="137"/>
      <c r="D3422" s="81" t="str">
        <f>IFERROR(IF(C3422="No CAS","",INDEX('DEQ Pollutant List'!$C$7:$C$611,MATCH('5. Pollutant Emissions - MB'!C3422,'DEQ Pollutant List'!$B$7:$B$611,0))),"")</f>
        <v/>
      </c>
      <c r="E3422" s="115" t="str">
        <f>IFERROR(IF(OR($C3422="",$C3422="No CAS"),INDEX('DEQ Pollutant List'!$A$7:$A$611,MATCH($D3422,'DEQ Pollutant List'!$C$7:$C$611,0)),INDEX('DEQ Pollutant List'!$A$7:$A$611,MATCH($C3422,'DEQ Pollutant List'!$B$7:$B$611,0))),"")</f>
        <v/>
      </c>
      <c r="F3422" s="138"/>
      <c r="G3422" s="139"/>
      <c r="H3422" s="104"/>
      <c r="I3422" s="102"/>
      <c r="J3422" s="105"/>
      <c r="K3422" s="83"/>
      <c r="L3422" s="102"/>
      <c r="M3422" s="105"/>
      <c r="N3422" s="83"/>
    </row>
    <row r="3423" spans="1:14" x14ac:dyDescent="0.25">
      <c r="A3423" s="79"/>
      <c r="B3423" s="133"/>
      <c r="C3423" s="137"/>
      <c r="D3423" s="81" t="str">
        <f>IFERROR(IF(C3423="No CAS","",INDEX('DEQ Pollutant List'!$C$7:$C$611,MATCH('5. Pollutant Emissions - MB'!C3423,'DEQ Pollutant List'!$B$7:$B$611,0))),"")</f>
        <v/>
      </c>
      <c r="E3423" s="115" t="str">
        <f>IFERROR(IF(OR($C3423="",$C3423="No CAS"),INDEX('DEQ Pollutant List'!$A$7:$A$611,MATCH($D3423,'DEQ Pollutant List'!$C$7:$C$611,0)),INDEX('DEQ Pollutant List'!$A$7:$A$611,MATCH($C3423,'DEQ Pollutant List'!$B$7:$B$611,0))),"")</f>
        <v/>
      </c>
      <c r="F3423" s="138"/>
      <c r="G3423" s="139"/>
      <c r="H3423" s="104"/>
      <c r="I3423" s="102"/>
      <c r="J3423" s="105"/>
      <c r="K3423" s="83"/>
      <c r="L3423" s="102"/>
      <c r="M3423" s="105"/>
      <c r="N3423" s="83"/>
    </row>
    <row r="3424" spans="1:14" x14ac:dyDescent="0.25">
      <c r="A3424" s="79"/>
      <c r="B3424" s="133"/>
      <c r="C3424" s="137"/>
      <c r="D3424" s="81" t="str">
        <f>IFERROR(IF(C3424="No CAS","",INDEX('DEQ Pollutant List'!$C$7:$C$611,MATCH('5. Pollutant Emissions - MB'!C3424,'DEQ Pollutant List'!$B$7:$B$611,0))),"")</f>
        <v/>
      </c>
      <c r="E3424" s="115" t="str">
        <f>IFERROR(IF(OR($C3424="",$C3424="No CAS"),INDEX('DEQ Pollutant List'!$A$7:$A$611,MATCH($D3424,'DEQ Pollutant List'!$C$7:$C$611,0)),INDEX('DEQ Pollutant List'!$A$7:$A$611,MATCH($C3424,'DEQ Pollutant List'!$B$7:$B$611,0))),"")</f>
        <v/>
      </c>
      <c r="F3424" s="138"/>
      <c r="G3424" s="139"/>
      <c r="H3424" s="104"/>
      <c r="I3424" s="102"/>
      <c r="J3424" s="105"/>
      <c r="K3424" s="83"/>
      <c r="L3424" s="102"/>
      <c r="M3424" s="105"/>
      <c r="N3424" s="83"/>
    </row>
    <row r="3425" spans="1:14" x14ac:dyDescent="0.25">
      <c r="A3425" s="79"/>
      <c r="B3425" s="133"/>
      <c r="C3425" s="137"/>
      <c r="D3425" s="81" t="str">
        <f>IFERROR(IF(C3425="No CAS","",INDEX('DEQ Pollutant List'!$C$7:$C$611,MATCH('5. Pollutant Emissions - MB'!C3425,'DEQ Pollutant List'!$B$7:$B$611,0))),"")</f>
        <v/>
      </c>
      <c r="E3425" s="115" t="str">
        <f>IFERROR(IF(OR($C3425="",$C3425="No CAS"),INDEX('DEQ Pollutant List'!$A$7:$A$611,MATCH($D3425,'DEQ Pollutant List'!$C$7:$C$611,0)),INDEX('DEQ Pollutant List'!$A$7:$A$611,MATCH($C3425,'DEQ Pollutant List'!$B$7:$B$611,0))),"")</f>
        <v/>
      </c>
      <c r="F3425" s="138"/>
      <c r="G3425" s="139"/>
      <c r="H3425" s="104"/>
      <c r="I3425" s="102"/>
      <c r="J3425" s="105"/>
      <c r="K3425" s="83"/>
      <c r="L3425" s="102"/>
      <c r="M3425" s="105"/>
      <c r="N3425" s="83"/>
    </row>
    <row r="3426" spans="1:14" x14ac:dyDescent="0.25">
      <c r="A3426" s="79"/>
      <c r="B3426" s="133"/>
      <c r="C3426" s="137"/>
      <c r="D3426" s="81" t="str">
        <f>IFERROR(IF(C3426="No CAS","",INDEX('DEQ Pollutant List'!$C$7:$C$611,MATCH('5. Pollutant Emissions - MB'!C3426,'DEQ Pollutant List'!$B$7:$B$611,0))),"")</f>
        <v/>
      </c>
      <c r="E3426" s="115" t="str">
        <f>IFERROR(IF(OR($C3426="",$C3426="No CAS"),INDEX('DEQ Pollutant List'!$A$7:$A$611,MATCH($D3426,'DEQ Pollutant List'!$C$7:$C$611,0)),INDEX('DEQ Pollutant List'!$A$7:$A$611,MATCH($C3426,'DEQ Pollutant List'!$B$7:$B$611,0))),"")</f>
        <v/>
      </c>
      <c r="F3426" s="138"/>
      <c r="G3426" s="139"/>
      <c r="H3426" s="104"/>
      <c r="I3426" s="102"/>
      <c r="J3426" s="105"/>
      <c r="K3426" s="83"/>
      <c r="L3426" s="102"/>
      <c r="M3426" s="105"/>
      <c r="N3426" s="83"/>
    </row>
    <row r="3427" spans="1:14" x14ac:dyDescent="0.25">
      <c r="A3427" s="79"/>
      <c r="B3427" s="133"/>
      <c r="C3427" s="137"/>
      <c r="D3427" s="81" t="str">
        <f>IFERROR(IF(C3427="No CAS","",INDEX('DEQ Pollutant List'!$C$7:$C$611,MATCH('5. Pollutant Emissions - MB'!C3427,'DEQ Pollutant List'!$B$7:$B$611,0))),"")</f>
        <v/>
      </c>
      <c r="E3427" s="115" t="str">
        <f>IFERROR(IF(OR($C3427="",$C3427="No CAS"),INDEX('DEQ Pollutant List'!$A$7:$A$611,MATCH($D3427,'DEQ Pollutant List'!$C$7:$C$611,0)),INDEX('DEQ Pollutant List'!$A$7:$A$611,MATCH($C3427,'DEQ Pollutant List'!$B$7:$B$611,0))),"")</f>
        <v/>
      </c>
      <c r="F3427" s="138"/>
      <c r="G3427" s="139"/>
      <c r="H3427" s="104"/>
      <c r="I3427" s="102"/>
      <c r="J3427" s="105"/>
      <c r="K3427" s="83"/>
      <c r="L3427" s="102"/>
      <c r="M3427" s="105"/>
      <c r="N3427" s="83"/>
    </row>
    <row r="3428" spans="1:14" x14ac:dyDescent="0.25">
      <c r="A3428" s="79"/>
      <c r="B3428" s="133"/>
      <c r="C3428" s="137"/>
      <c r="D3428" s="81" t="str">
        <f>IFERROR(IF(C3428="No CAS","",INDEX('DEQ Pollutant List'!$C$7:$C$611,MATCH('5. Pollutant Emissions - MB'!C3428,'DEQ Pollutant List'!$B$7:$B$611,0))),"")</f>
        <v/>
      </c>
      <c r="E3428" s="115" t="str">
        <f>IFERROR(IF(OR($C3428="",$C3428="No CAS"),INDEX('DEQ Pollutant List'!$A$7:$A$611,MATCH($D3428,'DEQ Pollutant List'!$C$7:$C$611,0)),INDEX('DEQ Pollutant List'!$A$7:$A$611,MATCH($C3428,'DEQ Pollutant List'!$B$7:$B$611,0))),"")</f>
        <v/>
      </c>
      <c r="F3428" s="138"/>
      <c r="G3428" s="139"/>
      <c r="H3428" s="104"/>
      <c r="I3428" s="102"/>
      <c r="J3428" s="105"/>
      <c r="K3428" s="83"/>
      <c r="L3428" s="102"/>
      <c r="M3428" s="105"/>
      <c r="N3428" s="83"/>
    </row>
    <row r="3429" spans="1:14" x14ac:dyDescent="0.25">
      <c r="A3429" s="79"/>
      <c r="B3429" s="133"/>
      <c r="C3429" s="137"/>
      <c r="D3429" s="81" t="str">
        <f>IFERROR(IF(C3429="No CAS","",INDEX('DEQ Pollutant List'!$C$7:$C$611,MATCH('5. Pollutant Emissions - MB'!C3429,'DEQ Pollutant List'!$B$7:$B$611,0))),"")</f>
        <v/>
      </c>
      <c r="E3429" s="115" t="str">
        <f>IFERROR(IF(OR($C3429="",$C3429="No CAS"),INDEX('DEQ Pollutant List'!$A$7:$A$611,MATCH($D3429,'DEQ Pollutant List'!$C$7:$C$611,0)),INDEX('DEQ Pollutant List'!$A$7:$A$611,MATCH($C3429,'DEQ Pollutant List'!$B$7:$B$611,0))),"")</f>
        <v/>
      </c>
      <c r="F3429" s="138"/>
      <c r="G3429" s="139"/>
      <c r="H3429" s="104"/>
      <c r="I3429" s="102"/>
      <c r="J3429" s="105"/>
      <c r="K3429" s="83"/>
      <c r="L3429" s="102"/>
      <c r="M3429" s="105"/>
      <c r="N3429" s="83"/>
    </row>
    <row r="3430" spans="1:14" x14ac:dyDescent="0.25">
      <c r="A3430" s="79"/>
      <c r="B3430" s="133"/>
      <c r="C3430" s="137"/>
      <c r="D3430" s="81" t="str">
        <f>IFERROR(IF(C3430="No CAS","",INDEX('DEQ Pollutant List'!$C$7:$C$611,MATCH('5. Pollutant Emissions - MB'!C3430,'DEQ Pollutant List'!$B$7:$B$611,0))),"")</f>
        <v/>
      </c>
      <c r="E3430" s="115" t="str">
        <f>IFERROR(IF(OR($C3430="",$C3430="No CAS"),INDEX('DEQ Pollutant List'!$A$7:$A$611,MATCH($D3430,'DEQ Pollutant List'!$C$7:$C$611,0)),INDEX('DEQ Pollutant List'!$A$7:$A$611,MATCH($C3430,'DEQ Pollutant List'!$B$7:$B$611,0))),"")</f>
        <v/>
      </c>
      <c r="F3430" s="138"/>
      <c r="G3430" s="139"/>
      <c r="H3430" s="104"/>
      <c r="I3430" s="102"/>
      <c r="J3430" s="105"/>
      <c r="K3430" s="83"/>
      <c r="L3430" s="102"/>
      <c r="M3430" s="105"/>
      <c r="N3430" s="83"/>
    </row>
    <row r="3431" spans="1:14" x14ac:dyDescent="0.25">
      <c r="A3431" s="79"/>
      <c r="B3431" s="133"/>
      <c r="C3431" s="137"/>
      <c r="D3431" s="81" t="str">
        <f>IFERROR(IF(C3431="No CAS","",INDEX('DEQ Pollutant List'!$C$7:$C$611,MATCH('5. Pollutant Emissions - MB'!C3431,'DEQ Pollutant List'!$B$7:$B$611,0))),"")</f>
        <v/>
      </c>
      <c r="E3431" s="115" t="str">
        <f>IFERROR(IF(OR($C3431="",$C3431="No CAS"),INDEX('DEQ Pollutant List'!$A$7:$A$611,MATCH($D3431,'DEQ Pollutant List'!$C$7:$C$611,0)),INDEX('DEQ Pollutant List'!$A$7:$A$611,MATCH($C3431,'DEQ Pollutant List'!$B$7:$B$611,0))),"")</f>
        <v/>
      </c>
      <c r="F3431" s="138"/>
      <c r="G3431" s="139"/>
      <c r="H3431" s="104"/>
      <c r="I3431" s="102"/>
      <c r="J3431" s="105"/>
      <c r="K3431" s="83"/>
      <c r="L3431" s="102"/>
      <c r="M3431" s="105"/>
      <c r="N3431" s="83"/>
    </row>
    <row r="3432" spans="1:14" x14ac:dyDescent="0.25">
      <c r="A3432" s="79"/>
      <c r="B3432" s="133"/>
      <c r="C3432" s="137"/>
      <c r="D3432" s="81" t="str">
        <f>IFERROR(IF(C3432="No CAS","",INDEX('DEQ Pollutant List'!$C$7:$C$611,MATCH('5. Pollutant Emissions - MB'!C3432,'DEQ Pollutant List'!$B$7:$B$611,0))),"")</f>
        <v/>
      </c>
      <c r="E3432" s="115" t="str">
        <f>IFERROR(IF(OR($C3432="",$C3432="No CAS"),INDEX('DEQ Pollutant List'!$A$7:$A$611,MATCH($D3432,'DEQ Pollutant List'!$C$7:$C$611,0)),INDEX('DEQ Pollutant List'!$A$7:$A$611,MATCH($C3432,'DEQ Pollutant List'!$B$7:$B$611,0))),"")</f>
        <v/>
      </c>
      <c r="F3432" s="138"/>
      <c r="G3432" s="139"/>
      <c r="H3432" s="104"/>
      <c r="I3432" s="102"/>
      <c r="J3432" s="105"/>
      <c r="K3432" s="83"/>
      <c r="L3432" s="102"/>
      <c r="M3432" s="105"/>
      <c r="N3432" s="83"/>
    </row>
    <row r="3433" spans="1:14" x14ac:dyDescent="0.25">
      <c r="A3433" s="79"/>
      <c r="B3433" s="133"/>
      <c r="C3433" s="137"/>
      <c r="D3433" s="81" t="str">
        <f>IFERROR(IF(C3433="No CAS","",INDEX('DEQ Pollutant List'!$C$7:$C$611,MATCH('5. Pollutant Emissions - MB'!C3433,'DEQ Pollutant List'!$B$7:$B$611,0))),"")</f>
        <v/>
      </c>
      <c r="E3433" s="115" t="str">
        <f>IFERROR(IF(OR($C3433="",$C3433="No CAS"),INDEX('DEQ Pollutant List'!$A$7:$A$611,MATCH($D3433,'DEQ Pollutant List'!$C$7:$C$611,0)),INDEX('DEQ Pollutant List'!$A$7:$A$611,MATCH($C3433,'DEQ Pollutant List'!$B$7:$B$611,0))),"")</f>
        <v/>
      </c>
      <c r="F3433" s="138"/>
      <c r="G3433" s="139"/>
      <c r="H3433" s="104"/>
      <c r="I3433" s="102"/>
      <c r="J3433" s="105"/>
      <c r="K3433" s="83"/>
      <c r="L3433" s="102"/>
      <c r="M3433" s="105"/>
      <c r="N3433" s="83"/>
    </row>
    <row r="3434" spans="1:14" x14ac:dyDescent="0.25">
      <c r="A3434" s="79"/>
      <c r="B3434" s="133"/>
      <c r="C3434" s="137"/>
      <c r="D3434" s="81" t="str">
        <f>IFERROR(IF(C3434="No CAS","",INDEX('DEQ Pollutant List'!$C$7:$C$611,MATCH('5. Pollutant Emissions - MB'!C3434,'DEQ Pollutant List'!$B$7:$B$611,0))),"")</f>
        <v/>
      </c>
      <c r="E3434" s="115" t="str">
        <f>IFERROR(IF(OR($C3434="",$C3434="No CAS"),INDEX('DEQ Pollutant List'!$A$7:$A$611,MATCH($D3434,'DEQ Pollutant List'!$C$7:$C$611,0)),INDEX('DEQ Pollutant List'!$A$7:$A$611,MATCH($C3434,'DEQ Pollutant List'!$B$7:$B$611,0))),"")</f>
        <v/>
      </c>
      <c r="F3434" s="138"/>
      <c r="G3434" s="139"/>
      <c r="H3434" s="104"/>
      <c r="I3434" s="102"/>
      <c r="J3434" s="105"/>
      <c r="K3434" s="83"/>
      <c r="L3434" s="102"/>
      <c r="M3434" s="105"/>
      <c r="N3434" s="83"/>
    </row>
    <row r="3435" spans="1:14" x14ac:dyDescent="0.25">
      <c r="A3435" s="79"/>
      <c r="B3435" s="133"/>
      <c r="C3435" s="137"/>
      <c r="D3435" s="81" t="str">
        <f>IFERROR(IF(C3435="No CAS","",INDEX('DEQ Pollutant List'!$C$7:$C$611,MATCH('5. Pollutant Emissions - MB'!C3435,'DEQ Pollutant List'!$B$7:$B$611,0))),"")</f>
        <v/>
      </c>
      <c r="E3435" s="115" t="str">
        <f>IFERROR(IF(OR($C3435="",$C3435="No CAS"),INDEX('DEQ Pollutant List'!$A$7:$A$611,MATCH($D3435,'DEQ Pollutant List'!$C$7:$C$611,0)),INDEX('DEQ Pollutant List'!$A$7:$A$611,MATCH($C3435,'DEQ Pollutant List'!$B$7:$B$611,0))),"")</f>
        <v/>
      </c>
      <c r="F3435" s="138"/>
      <c r="G3435" s="139"/>
      <c r="H3435" s="104"/>
      <c r="I3435" s="102"/>
      <c r="J3435" s="105"/>
      <c r="K3435" s="83"/>
      <c r="L3435" s="102"/>
      <c r="M3435" s="105"/>
      <c r="N3435" s="83"/>
    </row>
    <row r="3436" spans="1:14" x14ac:dyDescent="0.25">
      <c r="A3436" s="79"/>
      <c r="B3436" s="133"/>
      <c r="C3436" s="137"/>
      <c r="D3436" s="81" t="str">
        <f>IFERROR(IF(C3436="No CAS","",INDEX('DEQ Pollutant List'!$C$7:$C$611,MATCH('5. Pollutant Emissions - MB'!C3436,'DEQ Pollutant List'!$B$7:$B$611,0))),"")</f>
        <v/>
      </c>
      <c r="E3436" s="115" t="str">
        <f>IFERROR(IF(OR($C3436="",$C3436="No CAS"),INDEX('DEQ Pollutant List'!$A$7:$A$611,MATCH($D3436,'DEQ Pollutant List'!$C$7:$C$611,0)),INDEX('DEQ Pollutant List'!$A$7:$A$611,MATCH($C3436,'DEQ Pollutant List'!$B$7:$B$611,0))),"")</f>
        <v/>
      </c>
      <c r="F3436" s="138"/>
      <c r="G3436" s="139"/>
      <c r="H3436" s="104"/>
      <c r="I3436" s="102"/>
      <c r="J3436" s="105"/>
      <c r="K3436" s="83"/>
      <c r="L3436" s="102"/>
      <c r="M3436" s="105"/>
      <c r="N3436" s="83"/>
    </row>
    <row r="3437" spans="1:14" x14ac:dyDescent="0.25">
      <c r="A3437" s="79"/>
      <c r="B3437" s="133"/>
      <c r="C3437" s="137"/>
      <c r="D3437" s="81" t="str">
        <f>IFERROR(IF(C3437="No CAS","",INDEX('DEQ Pollutant List'!$C$7:$C$611,MATCH('5. Pollutant Emissions - MB'!C3437,'DEQ Pollutant List'!$B$7:$B$611,0))),"")</f>
        <v/>
      </c>
      <c r="E3437" s="115" t="str">
        <f>IFERROR(IF(OR($C3437="",$C3437="No CAS"),INDEX('DEQ Pollutant List'!$A$7:$A$611,MATCH($D3437,'DEQ Pollutant List'!$C$7:$C$611,0)),INDEX('DEQ Pollutant List'!$A$7:$A$611,MATCH($C3437,'DEQ Pollutant List'!$B$7:$B$611,0))),"")</f>
        <v/>
      </c>
      <c r="F3437" s="138"/>
      <c r="G3437" s="139"/>
      <c r="H3437" s="104"/>
      <c r="I3437" s="102"/>
      <c r="J3437" s="105"/>
      <c r="K3437" s="83"/>
      <c r="L3437" s="102"/>
      <c r="M3437" s="105"/>
      <c r="N3437" s="83"/>
    </row>
    <row r="3438" spans="1:14" x14ac:dyDescent="0.25">
      <c r="A3438" s="79"/>
      <c r="B3438" s="133"/>
      <c r="C3438" s="137"/>
      <c r="D3438" s="81" t="str">
        <f>IFERROR(IF(C3438="No CAS","",INDEX('DEQ Pollutant List'!$C$7:$C$611,MATCH('5. Pollutant Emissions - MB'!C3438,'DEQ Pollutant List'!$B$7:$B$611,0))),"")</f>
        <v/>
      </c>
      <c r="E3438" s="115" t="str">
        <f>IFERROR(IF(OR($C3438="",$C3438="No CAS"),INDEX('DEQ Pollutant List'!$A$7:$A$611,MATCH($D3438,'DEQ Pollutant List'!$C$7:$C$611,0)),INDEX('DEQ Pollutant List'!$A$7:$A$611,MATCH($C3438,'DEQ Pollutant List'!$B$7:$B$611,0))),"")</f>
        <v/>
      </c>
      <c r="F3438" s="138"/>
      <c r="G3438" s="139"/>
      <c r="H3438" s="104"/>
      <c r="I3438" s="102"/>
      <c r="J3438" s="105"/>
      <c r="K3438" s="83"/>
      <c r="L3438" s="102"/>
      <c r="M3438" s="105"/>
      <c r="N3438" s="83"/>
    </row>
    <row r="3439" spans="1:14" x14ac:dyDescent="0.25">
      <c r="A3439" s="79"/>
      <c r="B3439" s="133"/>
      <c r="C3439" s="137"/>
      <c r="D3439" s="81" t="str">
        <f>IFERROR(IF(C3439="No CAS","",INDEX('DEQ Pollutant List'!$C$7:$C$611,MATCH('5. Pollutant Emissions - MB'!C3439,'DEQ Pollutant List'!$B$7:$B$611,0))),"")</f>
        <v/>
      </c>
      <c r="E3439" s="115" t="str">
        <f>IFERROR(IF(OR($C3439="",$C3439="No CAS"),INDEX('DEQ Pollutant List'!$A$7:$A$611,MATCH($D3439,'DEQ Pollutant List'!$C$7:$C$611,0)),INDEX('DEQ Pollutant List'!$A$7:$A$611,MATCH($C3439,'DEQ Pollutant List'!$B$7:$B$611,0))),"")</f>
        <v/>
      </c>
      <c r="F3439" s="138"/>
      <c r="G3439" s="139"/>
      <c r="H3439" s="104"/>
      <c r="I3439" s="102"/>
      <c r="J3439" s="105"/>
      <c r="K3439" s="83"/>
      <c r="L3439" s="102"/>
      <c r="M3439" s="105"/>
      <c r="N3439" s="83"/>
    </row>
    <row r="3440" spans="1:14" x14ac:dyDescent="0.25">
      <c r="A3440" s="79"/>
      <c r="B3440" s="133"/>
      <c r="C3440" s="137"/>
      <c r="D3440" s="81" t="str">
        <f>IFERROR(IF(C3440="No CAS","",INDEX('DEQ Pollutant List'!$C$7:$C$611,MATCH('5. Pollutant Emissions - MB'!C3440,'DEQ Pollutant List'!$B$7:$B$611,0))),"")</f>
        <v/>
      </c>
      <c r="E3440" s="115" t="str">
        <f>IFERROR(IF(OR($C3440="",$C3440="No CAS"),INDEX('DEQ Pollutant List'!$A$7:$A$611,MATCH($D3440,'DEQ Pollutant List'!$C$7:$C$611,0)),INDEX('DEQ Pollutant List'!$A$7:$A$611,MATCH($C3440,'DEQ Pollutant List'!$B$7:$B$611,0))),"")</f>
        <v/>
      </c>
      <c r="F3440" s="138"/>
      <c r="G3440" s="139"/>
      <c r="H3440" s="104"/>
      <c r="I3440" s="102"/>
      <c r="J3440" s="105"/>
      <c r="K3440" s="83"/>
      <c r="L3440" s="102"/>
      <c r="M3440" s="105"/>
      <c r="N3440" s="83"/>
    </row>
    <row r="3441" spans="1:14" x14ac:dyDescent="0.25">
      <c r="A3441" s="79"/>
      <c r="B3441" s="133"/>
      <c r="C3441" s="137"/>
      <c r="D3441" s="81" t="str">
        <f>IFERROR(IF(C3441="No CAS","",INDEX('DEQ Pollutant List'!$C$7:$C$611,MATCH('5. Pollutant Emissions - MB'!C3441,'DEQ Pollutant List'!$B$7:$B$611,0))),"")</f>
        <v/>
      </c>
      <c r="E3441" s="115" t="str">
        <f>IFERROR(IF(OR($C3441="",$C3441="No CAS"),INDEX('DEQ Pollutant List'!$A$7:$A$611,MATCH($D3441,'DEQ Pollutant List'!$C$7:$C$611,0)),INDEX('DEQ Pollutant List'!$A$7:$A$611,MATCH($C3441,'DEQ Pollutant List'!$B$7:$B$611,0))),"")</f>
        <v/>
      </c>
      <c r="F3441" s="138"/>
      <c r="G3441" s="139"/>
      <c r="H3441" s="104"/>
      <c r="I3441" s="102"/>
      <c r="J3441" s="105"/>
      <c r="K3441" s="83"/>
      <c r="L3441" s="102"/>
      <c r="M3441" s="105"/>
      <c r="N3441" s="83"/>
    </row>
    <row r="3442" spans="1:14" x14ac:dyDescent="0.25">
      <c r="A3442" s="79"/>
      <c r="B3442" s="133"/>
      <c r="C3442" s="137"/>
      <c r="D3442" s="81" t="str">
        <f>IFERROR(IF(C3442="No CAS","",INDEX('DEQ Pollutant List'!$C$7:$C$611,MATCH('5. Pollutant Emissions - MB'!C3442,'DEQ Pollutant List'!$B$7:$B$611,0))),"")</f>
        <v/>
      </c>
      <c r="E3442" s="115" t="str">
        <f>IFERROR(IF(OR($C3442="",$C3442="No CAS"),INDEX('DEQ Pollutant List'!$A$7:$A$611,MATCH($D3442,'DEQ Pollutant List'!$C$7:$C$611,0)),INDEX('DEQ Pollutant List'!$A$7:$A$611,MATCH($C3442,'DEQ Pollutant List'!$B$7:$B$611,0))),"")</f>
        <v/>
      </c>
      <c r="F3442" s="138"/>
      <c r="G3442" s="139"/>
      <c r="H3442" s="104"/>
      <c r="I3442" s="102"/>
      <c r="J3442" s="105"/>
      <c r="K3442" s="83"/>
      <c r="L3442" s="102"/>
      <c r="M3442" s="105"/>
      <c r="N3442" s="83"/>
    </row>
    <row r="3443" spans="1:14" x14ac:dyDescent="0.25">
      <c r="A3443" s="79"/>
      <c r="B3443" s="133"/>
      <c r="C3443" s="137"/>
      <c r="D3443" s="81" t="str">
        <f>IFERROR(IF(C3443="No CAS","",INDEX('DEQ Pollutant List'!$C$7:$C$611,MATCH('5. Pollutant Emissions - MB'!C3443,'DEQ Pollutant List'!$B$7:$B$611,0))),"")</f>
        <v/>
      </c>
      <c r="E3443" s="115" t="str">
        <f>IFERROR(IF(OR($C3443="",$C3443="No CAS"),INDEX('DEQ Pollutant List'!$A$7:$A$611,MATCH($D3443,'DEQ Pollutant List'!$C$7:$C$611,0)),INDEX('DEQ Pollutant List'!$A$7:$A$611,MATCH($C3443,'DEQ Pollutant List'!$B$7:$B$611,0))),"")</f>
        <v/>
      </c>
      <c r="F3443" s="138"/>
      <c r="G3443" s="139"/>
      <c r="H3443" s="104"/>
      <c r="I3443" s="102"/>
      <c r="J3443" s="105"/>
      <c r="K3443" s="83"/>
      <c r="L3443" s="102"/>
      <c r="M3443" s="105"/>
      <c r="N3443" s="83"/>
    </row>
    <row r="3444" spans="1:14" x14ac:dyDescent="0.25">
      <c r="A3444" s="79"/>
      <c r="B3444" s="133"/>
      <c r="C3444" s="137"/>
      <c r="D3444" s="81" t="str">
        <f>IFERROR(IF(C3444="No CAS","",INDEX('DEQ Pollutant List'!$C$7:$C$611,MATCH('5. Pollutant Emissions - MB'!C3444,'DEQ Pollutant List'!$B$7:$B$611,0))),"")</f>
        <v/>
      </c>
      <c r="E3444" s="115" t="str">
        <f>IFERROR(IF(OR($C3444="",$C3444="No CAS"),INDEX('DEQ Pollutant List'!$A$7:$A$611,MATCH($D3444,'DEQ Pollutant List'!$C$7:$C$611,0)),INDEX('DEQ Pollutant List'!$A$7:$A$611,MATCH($C3444,'DEQ Pollutant List'!$B$7:$B$611,0))),"")</f>
        <v/>
      </c>
      <c r="F3444" s="138"/>
      <c r="G3444" s="139"/>
      <c r="H3444" s="104"/>
      <c r="I3444" s="102"/>
      <c r="J3444" s="105"/>
      <c r="K3444" s="83"/>
      <c r="L3444" s="102"/>
      <c r="M3444" s="105"/>
      <c r="N3444" s="83"/>
    </row>
    <row r="3445" spans="1:14" x14ac:dyDescent="0.25">
      <c r="A3445" s="79"/>
      <c r="B3445" s="133"/>
      <c r="C3445" s="137"/>
      <c r="D3445" s="81" t="str">
        <f>IFERROR(IF(C3445="No CAS","",INDEX('DEQ Pollutant List'!$C$7:$C$611,MATCH('5. Pollutant Emissions - MB'!C3445,'DEQ Pollutant List'!$B$7:$B$611,0))),"")</f>
        <v/>
      </c>
      <c r="E3445" s="115" t="str">
        <f>IFERROR(IF(OR($C3445="",$C3445="No CAS"),INDEX('DEQ Pollutant List'!$A$7:$A$611,MATCH($D3445,'DEQ Pollutant List'!$C$7:$C$611,0)),INDEX('DEQ Pollutant List'!$A$7:$A$611,MATCH($C3445,'DEQ Pollutant List'!$B$7:$B$611,0))),"")</f>
        <v/>
      </c>
      <c r="F3445" s="138"/>
      <c r="G3445" s="139"/>
      <c r="H3445" s="104"/>
      <c r="I3445" s="102"/>
      <c r="J3445" s="105"/>
      <c r="K3445" s="83"/>
      <c r="L3445" s="102"/>
      <c r="M3445" s="105"/>
      <c r="N3445" s="83"/>
    </row>
    <row r="3446" spans="1:14" x14ac:dyDescent="0.25">
      <c r="A3446" s="79"/>
      <c r="B3446" s="133"/>
      <c r="C3446" s="137"/>
      <c r="D3446" s="81" t="str">
        <f>IFERROR(IF(C3446="No CAS","",INDEX('DEQ Pollutant List'!$C$7:$C$611,MATCH('5. Pollutant Emissions - MB'!C3446,'DEQ Pollutant List'!$B$7:$B$611,0))),"")</f>
        <v/>
      </c>
      <c r="E3446" s="115" t="str">
        <f>IFERROR(IF(OR($C3446="",$C3446="No CAS"),INDEX('DEQ Pollutant List'!$A$7:$A$611,MATCH($D3446,'DEQ Pollutant List'!$C$7:$C$611,0)),INDEX('DEQ Pollutant List'!$A$7:$A$611,MATCH($C3446,'DEQ Pollutant List'!$B$7:$B$611,0))),"")</f>
        <v/>
      </c>
      <c r="F3446" s="138"/>
      <c r="G3446" s="139"/>
      <c r="H3446" s="104"/>
      <c r="I3446" s="102"/>
      <c r="J3446" s="105"/>
      <c r="K3446" s="83"/>
      <c r="L3446" s="102"/>
      <c r="M3446" s="105"/>
      <c r="N3446" s="83"/>
    </row>
    <row r="3447" spans="1:14" x14ac:dyDescent="0.25">
      <c r="A3447" s="79"/>
      <c r="B3447" s="133"/>
      <c r="C3447" s="137"/>
      <c r="D3447" s="81" t="str">
        <f>IFERROR(IF(C3447="No CAS","",INDEX('DEQ Pollutant List'!$C$7:$C$611,MATCH('5. Pollutant Emissions - MB'!C3447,'DEQ Pollutant List'!$B$7:$B$611,0))),"")</f>
        <v/>
      </c>
      <c r="E3447" s="115" t="str">
        <f>IFERROR(IF(OR($C3447="",$C3447="No CAS"),INDEX('DEQ Pollutant List'!$A$7:$A$611,MATCH($D3447,'DEQ Pollutant List'!$C$7:$C$611,0)),INDEX('DEQ Pollutant List'!$A$7:$A$611,MATCH($C3447,'DEQ Pollutant List'!$B$7:$B$611,0))),"")</f>
        <v/>
      </c>
      <c r="F3447" s="138"/>
      <c r="G3447" s="139"/>
      <c r="H3447" s="104"/>
      <c r="I3447" s="102"/>
      <c r="J3447" s="105"/>
      <c r="K3447" s="83"/>
      <c r="L3447" s="102"/>
      <c r="M3447" s="105"/>
      <c r="N3447" s="83"/>
    </row>
    <row r="3448" spans="1:14" x14ac:dyDescent="0.25">
      <c r="A3448" s="79"/>
      <c r="B3448" s="133"/>
      <c r="C3448" s="137"/>
      <c r="D3448" s="81" t="str">
        <f>IFERROR(IF(C3448="No CAS","",INDEX('DEQ Pollutant List'!$C$7:$C$611,MATCH('5. Pollutant Emissions - MB'!C3448,'DEQ Pollutant List'!$B$7:$B$611,0))),"")</f>
        <v/>
      </c>
      <c r="E3448" s="115" t="str">
        <f>IFERROR(IF(OR($C3448="",$C3448="No CAS"),INDEX('DEQ Pollutant List'!$A$7:$A$611,MATCH($D3448,'DEQ Pollutant List'!$C$7:$C$611,0)),INDEX('DEQ Pollutant List'!$A$7:$A$611,MATCH($C3448,'DEQ Pollutant List'!$B$7:$B$611,0))),"")</f>
        <v/>
      </c>
      <c r="F3448" s="138"/>
      <c r="G3448" s="139"/>
      <c r="H3448" s="104"/>
      <c r="I3448" s="102"/>
      <c r="J3448" s="105"/>
      <c r="K3448" s="83"/>
      <c r="L3448" s="102"/>
      <c r="M3448" s="105"/>
      <c r="N3448" s="83"/>
    </row>
    <row r="3449" spans="1:14" x14ac:dyDescent="0.25">
      <c r="A3449" s="79"/>
      <c r="B3449" s="133"/>
      <c r="C3449" s="137"/>
      <c r="D3449" s="81" t="str">
        <f>IFERROR(IF(C3449="No CAS","",INDEX('DEQ Pollutant List'!$C$7:$C$611,MATCH('5. Pollutant Emissions - MB'!C3449,'DEQ Pollutant List'!$B$7:$B$611,0))),"")</f>
        <v/>
      </c>
      <c r="E3449" s="115" t="str">
        <f>IFERROR(IF(OR($C3449="",$C3449="No CAS"),INDEX('DEQ Pollutant List'!$A$7:$A$611,MATCH($D3449,'DEQ Pollutant List'!$C$7:$C$611,0)),INDEX('DEQ Pollutant List'!$A$7:$A$611,MATCH($C3449,'DEQ Pollutant List'!$B$7:$B$611,0))),"")</f>
        <v/>
      </c>
      <c r="F3449" s="138"/>
      <c r="G3449" s="139"/>
      <c r="H3449" s="104"/>
      <c r="I3449" s="102"/>
      <c r="J3449" s="105"/>
      <c r="K3449" s="83"/>
      <c r="L3449" s="102"/>
      <c r="M3449" s="105"/>
      <c r="N3449" s="83"/>
    </row>
    <row r="3450" spans="1:14" x14ac:dyDescent="0.25">
      <c r="A3450" s="79"/>
      <c r="B3450" s="133"/>
      <c r="C3450" s="137"/>
      <c r="D3450" s="81" t="str">
        <f>IFERROR(IF(C3450="No CAS","",INDEX('DEQ Pollutant List'!$C$7:$C$611,MATCH('5. Pollutant Emissions - MB'!C3450,'DEQ Pollutant List'!$B$7:$B$611,0))),"")</f>
        <v/>
      </c>
      <c r="E3450" s="115" t="str">
        <f>IFERROR(IF(OR($C3450="",$C3450="No CAS"),INDEX('DEQ Pollutant List'!$A$7:$A$611,MATCH($D3450,'DEQ Pollutant List'!$C$7:$C$611,0)),INDEX('DEQ Pollutant List'!$A$7:$A$611,MATCH($C3450,'DEQ Pollutant List'!$B$7:$B$611,0))),"")</f>
        <v/>
      </c>
      <c r="F3450" s="138"/>
      <c r="G3450" s="139"/>
      <c r="H3450" s="104"/>
      <c r="I3450" s="102"/>
      <c r="J3450" s="105"/>
      <c r="K3450" s="83"/>
      <c r="L3450" s="102"/>
      <c r="M3450" s="105"/>
      <c r="N3450" s="83"/>
    </row>
    <row r="3451" spans="1:14" x14ac:dyDescent="0.25">
      <c r="A3451" s="79"/>
      <c r="B3451" s="133"/>
      <c r="C3451" s="137"/>
      <c r="D3451" s="81" t="str">
        <f>IFERROR(IF(C3451="No CAS","",INDEX('DEQ Pollutant List'!$C$7:$C$611,MATCH('5. Pollutant Emissions - MB'!C3451,'DEQ Pollutant List'!$B$7:$B$611,0))),"")</f>
        <v/>
      </c>
      <c r="E3451" s="115" t="str">
        <f>IFERROR(IF(OR($C3451="",$C3451="No CAS"),INDEX('DEQ Pollutant List'!$A$7:$A$611,MATCH($D3451,'DEQ Pollutant List'!$C$7:$C$611,0)),INDEX('DEQ Pollutant List'!$A$7:$A$611,MATCH($C3451,'DEQ Pollutant List'!$B$7:$B$611,0))),"")</f>
        <v/>
      </c>
      <c r="F3451" s="138"/>
      <c r="G3451" s="139"/>
      <c r="H3451" s="104"/>
      <c r="I3451" s="102"/>
      <c r="J3451" s="105"/>
      <c r="K3451" s="83"/>
      <c r="L3451" s="102"/>
      <c r="M3451" s="105"/>
      <c r="N3451" s="83"/>
    </row>
    <row r="3452" spans="1:14" x14ac:dyDescent="0.25">
      <c r="A3452" s="79"/>
      <c r="B3452" s="133"/>
      <c r="C3452" s="137"/>
      <c r="D3452" s="81" t="str">
        <f>IFERROR(IF(C3452="No CAS","",INDEX('DEQ Pollutant List'!$C$7:$C$611,MATCH('5. Pollutant Emissions - MB'!C3452,'DEQ Pollutant List'!$B$7:$B$611,0))),"")</f>
        <v/>
      </c>
      <c r="E3452" s="115" t="str">
        <f>IFERROR(IF(OR($C3452="",$C3452="No CAS"),INDEX('DEQ Pollutant List'!$A$7:$A$611,MATCH($D3452,'DEQ Pollutant List'!$C$7:$C$611,0)),INDEX('DEQ Pollutant List'!$A$7:$A$611,MATCH($C3452,'DEQ Pollutant List'!$B$7:$B$611,0))),"")</f>
        <v/>
      </c>
      <c r="F3452" s="138"/>
      <c r="G3452" s="139"/>
      <c r="H3452" s="104"/>
      <c r="I3452" s="102"/>
      <c r="J3452" s="105"/>
      <c r="K3452" s="83"/>
      <c r="L3452" s="102"/>
      <c r="M3452" s="105"/>
      <c r="N3452" s="83"/>
    </row>
    <row r="3453" spans="1:14" x14ac:dyDescent="0.25">
      <c r="A3453" s="79"/>
      <c r="B3453" s="133"/>
      <c r="C3453" s="137"/>
      <c r="D3453" s="81" t="str">
        <f>IFERROR(IF(C3453="No CAS","",INDEX('DEQ Pollutant List'!$C$7:$C$611,MATCH('5. Pollutant Emissions - MB'!C3453,'DEQ Pollutant List'!$B$7:$B$611,0))),"")</f>
        <v/>
      </c>
      <c r="E3453" s="115" t="str">
        <f>IFERROR(IF(OR($C3453="",$C3453="No CAS"),INDEX('DEQ Pollutant List'!$A$7:$A$611,MATCH($D3453,'DEQ Pollutant List'!$C$7:$C$611,0)),INDEX('DEQ Pollutant List'!$A$7:$A$611,MATCH($C3453,'DEQ Pollutant List'!$B$7:$B$611,0))),"")</f>
        <v/>
      </c>
      <c r="F3453" s="138"/>
      <c r="G3453" s="139"/>
      <c r="H3453" s="104"/>
      <c r="I3453" s="102"/>
      <c r="J3453" s="105"/>
      <c r="K3453" s="83"/>
      <c r="L3453" s="102"/>
      <c r="M3453" s="105"/>
      <c r="N3453" s="83"/>
    </row>
    <row r="3454" spans="1:14" x14ac:dyDescent="0.25">
      <c r="A3454" s="79"/>
      <c r="B3454" s="133"/>
      <c r="C3454" s="137"/>
      <c r="D3454" s="81" t="str">
        <f>IFERROR(IF(C3454="No CAS","",INDEX('DEQ Pollutant List'!$C$7:$C$611,MATCH('5. Pollutant Emissions - MB'!C3454,'DEQ Pollutant List'!$B$7:$B$611,0))),"")</f>
        <v/>
      </c>
      <c r="E3454" s="115" t="str">
        <f>IFERROR(IF(OR($C3454="",$C3454="No CAS"),INDEX('DEQ Pollutant List'!$A$7:$A$611,MATCH($D3454,'DEQ Pollutant List'!$C$7:$C$611,0)),INDEX('DEQ Pollutant List'!$A$7:$A$611,MATCH($C3454,'DEQ Pollutant List'!$B$7:$B$611,0))),"")</f>
        <v/>
      </c>
      <c r="F3454" s="138"/>
      <c r="G3454" s="139"/>
      <c r="H3454" s="104"/>
      <c r="I3454" s="102"/>
      <c r="J3454" s="105"/>
      <c r="K3454" s="83"/>
      <c r="L3454" s="102"/>
      <c r="M3454" s="105"/>
      <c r="N3454" s="83"/>
    </row>
    <row r="3455" spans="1:14" x14ac:dyDescent="0.25">
      <c r="A3455" s="79"/>
      <c r="B3455" s="133"/>
      <c r="C3455" s="137"/>
      <c r="D3455" s="81" t="str">
        <f>IFERROR(IF(C3455="No CAS","",INDEX('DEQ Pollutant List'!$C$7:$C$611,MATCH('5. Pollutant Emissions - MB'!C3455,'DEQ Pollutant List'!$B$7:$B$611,0))),"")</f>
        <v/>
      </c>
      <c r="E3455" s="115" t="str">
        <f>IFERROR(IF(OR($C3455="",$C3455="No CAS"),INDEX('DEQ Pollutant List'!$A$7:$A$611,MATCH($D3455,'DEQ Pollutant List'!$C$7:$C$611,0)),INDEX('DEQ Pollutant List'!$A$7:$A$611,MATCH($C3455,'DEQ Pollutant List'!$B$7:$B$611,0))),"")</f>
        <v/>
      </c>
      <c r="F3455" s="138"/>
      <c r="G3455" s="139"/>
      <c r="H3455" s="104"/>
      <c r="I3455" s="102"/>
      <c r="J3455" s="105"/>
      <c r="K3455" s="83"/>
      <c r="L3455" s="102"/>
      <c r="M3455" s="105"/>
      <c r="N3455" s="83"/>
    </row>
    <row r="3456" spans="1:14" x14ac:dyDescent="0.25">
      <c r="A3456" s="79"/>
      <c r="B3456" s="133"/>
      <c r="C3456" s="137"/>
      <c r="D3456" s="81" t="str">
        <f>IFERROR(IF(C3456="No CAS","",INDEX('DEQ Pollutant List'!$C$7:$C$611,MATCH('5. Pollutant Emissions - MB'!C3456,'DEQ Pollutant List'!$B$7:$B$611,0))),"")</f>
        <v/>
      </c>
      <c r="E3456" s="115" t="str">
        <f>IFERROR(IF(OR($C3456="",$C3456="No CAS"),INDEX('DEQ Pollutant List'!$A$7:$A$611,MATCH($D3456,'DEQ Pollutant List'!$C$7:$C$611,0)),INDEX('DEQ Pollutant List'!$A$7:$A$611,MATCH($C3456,'DEQ Pollutant List'!$B$7:$B$611,0))),"")</f>
        <v/>
      </c>
      <c r="F3456" s="138"/>
      <c r="G3456" s="139"/>
      <c r="H3456" s="104"/>
      <c r="I3456" s="102"/>
      <c r="J3456" s="105"/>
      <c r="K3456" s="83"/>
      <c r="L3456" s="102"/>
      <c r="M3456" s="105"/>
      <c r="N3456" s="83"/>
    </row>
    <row r="3457" spans="1:14" x14ac:dyDescent="0.25">
      <c r="A3457" s="79"/>
      <c r="B3457" s="133"/>
      <c r="C3457" s="137"/>
      <c r="D3457" s="81" t="str">
        <f>IFERROR(IF(C3457="No CAS","",INDEX('DEQ Pollutant List'!$C$7:$C$611,MATCH('5. Pollutant Emissions - MB'!C3457,'DEQ Pollutant List'!$B$7:$B$611,0))),"")</f>
        <v/>
      </c>
      <c r="E3457" s="115" t="str">
        <f>IFERROR(IF(OR($C3457="",$C3457="No CAS"),INDEX('DEQ Pollutant List'!$A$7:$A$611,MATCH($D3457,'DEQ Pollutant List'!$C$7:$C$611,0)),INDEX('DEQ Pollutant List'!$A$7:$A$611,MATCH($C3457,'DEQ Pollutant List'!$B$7:$B$611,0))),"")</f>
        <v/>
      </c>
      <c r="F3457" s="138"/>
      <c r="G3457" s="139"/>
      <c r="H3457" s="104"/>
      <c r="I3457" s="102"/>
      <c r="J3457" s="105"/>
      <c r="K3457" s="83"/>
      <c r="L3457" s="102"/>
      <c r="M3457" s="105"/>
      <c r="N3457" s="83"/>
    </row>
    <row r="3458" spans="1:14" x14ac:dyDescent="0.25">
      <c r="A3458" s="79"/>
      <c r="B3458" s="133"/>
      <c r="C3458" s="137"/>
      <c r="D3458" s="81" t="str">
        <f>IFERROR(IF(C3458="No CAS","",INDEX('DEQ Pollutant List'!$C$7:$C$611,MATCH('5. Pollutant Emissions - MB'!C3458,'DEQ Pollutant List'!$B$7:$B$611,0))),"")</f>
        <v/>
      </c>
      <c r="E3458" s="115" t="str">
        <f>IFERROR(IF(OR($C3458="",$C3458="No CAS"),INDEX('DEQ Pollutant List'!$A$7:$A$611,MATCH($D3458,'DEQ Pollutant List'!$C$7:$C$611,0)),INDEX('DEQ Pollutant List'!$A$7:$A$611,MATCH($C3458,'DEQ Pollutant List'!$B$7:$B$611,0))),"")</f>
        <v/>
      </c>
      <c r="F3458" s="138"/>
      <c r="G3458" s="139"/>
      <c r="H3458" s="104"/>
      <c r="I3458" s="102"/>
      <c r="J3458" s="105"/>
      <c r="K3458" s="83"/>
      <c r="L3458" s="102"/>
      <c r="M3458" s="105"/>
      <c r="N3458" s="83"/>
    </row>
    <row r="3459" spans="1:14" x14ac:dyDescent="0.25">
      <c r="A3459" s="79"/>
      <c r="B3459" s="133"/>
      <c r="C3459" s="137"/>
      <c r="D3459" s="81" t="str">
        <f>IFERROR(IF(C3459="No CAS","",INDEX('DEQ Pollutant List'!$C$7:$C$611,MATCH('5. Pollutant Emissions - MB'!C3459,'DEQ Pollutant List'!$B$7:$B$611,0))),"")</f>
        <v/>
      </c>
      <c r="E3459" s="115" t="str">
        <f>IFERROR(IF(OR($C3459="",$C3459="No CAS"),INDEX('DEQ Pollutant List'!$A$7:$A$611,MATCH($D3459,'DEQ Pollutant List'!$C$7:$C$611,0)),INDEX('DEQ Pollutant List'!$A$7:$A$611,MATCH($C3459,'DEQ Pollutant List'!$B$7:$B$611,0))),"")</f>
        <v/>
      </c>
      <c r="F3459" s="138"/>
      <c r="G3459" s="139"/>
      <c r="H3459" s="104"/>
      <c r="I3459" s="102"/>
      <c r="J3459" s="105"/>
      <c r="K3459" s="83"/>
      <c r="L3459" s="102"/>
      <c r="M3459" s="105"/>
      <c r="N3459" s="83"/>
    </row>
    <row r="3460" spans="1:14" x14ac:dyDescent="0.25">
      <c r="A3460" s="79"/>
      <c r="B3460" s="133"/>
      <c r="C3460" s="137"/>
      <c r="D3460" s="81" t="str">
        <f>IFERROR(IF(C3460="No CAS","",INDEX('DEQ Pollutant List'!$C$7:$C$611,MATCH('5. Pollutant Emissions - MB'!C3460,'DEQ Pollutant List'!$B$7:$B$611,0))),"")</f>
        <v/>
      </c>
      <c r="E3460" s="115" t="str">
        <f>IFERROR(IF(OR($C3460="",$C3460="No CAS"),INDEX('DEQ Pollutant List'!$A$7:$A$611,MATCH($D3460,'DEQ Pollutant List'!$C$7:$C$611,0)),INDEX('DEQ Pollutant List'!$A$7:$A$611,MATCH($C3460,'DEQ Pollutant List'!$B$7:$B$611,0))),"")</f>
        <v/>
      </c>
      <c r="F3460" s="138"/>
      <c r="G3460" s="139"/>
      <c r="H3460" s="104"/>
      <c r="I3460" s="102"/>
      <c r="J3460" s="105"/>
      <c r="K3460" s="83"/>
      <c r="L3460" s="102"/>
      <c r="M3460" s="105"/>
      <c r="N3460" s="83"/>
    </row>
    <row r="3461" spans="1:14" x14ac:dyDescent="0.25">
      <c r="A3461" s="79"/>
      <c r="B3461" s="133"/>
      <c r="C3461" s="137"/>
      <c r="D3461" s="81" t="str">
        <f>IFERROR(IF(C3461="No CAS","",INDEX('DEQ Pollutant List'!$C$7:$C$611,MATCH('5. Pollutant Emissions - MB'!C3461,'DEQ Pollutant List'!$B$7:$B$611,0))),"")</f>
        <v/>
      </c>
      <c r="E3461" s="115" t="str">
        <f>IFERROR(IF(OR($C3461="",$C3461="No CAS"),INDEX('DEQ Pollutant List'!$A$7:$A$611,MATCH($D3461,'DEQ Pollutant List'!$C$7:$C$611,0)),INDEX('DEQ Pollutant List'!$A$7:$A$611,MATCH($C3461,'DEQ Pollutant List'!$B$7:$B$611,0))),"")</f>
        <v/>
      </c>
      <c r="F3461" s="138"/>
      <c r="G3461" s="139"/>
      <c r="H3461" s="104"/>
      <c r="I3461" s="102"/>
      <c r="J3461" s="105"/>
      <c r="K3461" s="83"/>
      <c r="L3461" s="102"/>
      <c r="M3461" s="105"/>
      <c r="N3461" s="83"/>
    </row>
    <row r="3462" spans="1:14" x14ac:dyDescent="0.25">
      <c r="A3462" s="79"/>
      <c r="B3462" s="133"/>
      <c r="C3462" s="137"/>
      <c r="D3462" s="81" t="str">
        <f>IFERROR(IF(C3462="No CAS","",INDEX('DEQ Pollutant List'!$C$7:$C$611,MATCH('5. Pollutant Emissions - MB'!C3462,'DEQ Pollutant List'!$B$7:$B$611,0))),"")</f>
        <v/>
      </c>
      <c r="E3462" s="115" t="str">
        <f>IFERROR(IF(OR($C3462="",$C3462="No CAS"),INDEX('DEQ Pollutant List'!$A$7:$A$611,MATCH($D3462,'DEQ Pollutant List'!$C$7:$C$611,0)),INDEX('DEQ Pollutant List'!$A$7:$A$611,MATCH($C3462,'DEQ Pollutant List'!$B$7:$B$611,0))),"")</f>
        <v/>
      </c>
      <c r="F3462" s="138"/>
      <c r="G3462" s="139"/>
      <c r="H3462" s="104"/>
      <c r="I3462" s="102"/>
      <c r="J3462" s="105"/>
      <c r="K3462" s="83"/>
      <c r="L3462" s="102"/>
      <c r="M3462" s="105"/>
      <c r="N3462" s="83"/>
    </row>
    <row r="3463" spans="1:14" x14ac:dyDescent="0.25">
      <c r="A3463" s="79"/>
      <c r="B3463" s="133"/>
      <c r="C3463" s="137"/>
      <c r="D3463" s="81" t="str">
        <f>IFERROR(IF(C3463="No CAS","",INDEX('DEQ Pollutant List'!$C$7:$C$611,MATCH('5. Pollutant Emissions - MB'!C3463,'DEQ Pollutant List'!$B$7:$B$611,0))),"")</f>
        <v/>
      </c>
      <c r="E3463" s="115" t="str">
        <f>IFERROR(IF(OR($C3463="",$C3463="No CAS"),INDEX('DEQ Pollutant List'!$A$7:$A$611,MATCH($D3463,'DEQ Pollutant List'!$C$7:$C$611,0)),INDEX('DEQ Pollutant List'!$A$7:$A$611,MATCH($C3463,'DEQ Pollutant List'!$B$7:$B$611,0))),"")</f>
        <v/>
      </c>
      <c r="F3463" s="138"/>
      <c r="G3463" s="139"/>
      <c r="H3463" s="104"/>
      <c r="I3463" s="102"/>
      <c r="J3463" s="105"/>
      <c r="K3463" s="83"/>
      <c r="L3463" s="102"/>
      <c r="M3463" s="105"/>
      <c r="N3463" s="83"/>
    </row>
    <row r="3464" spans="1:14" x14ac:dyDescent="0.25">
      <c r="A3464" s="79"/>
      <c r="B3464" s="133"/>
      <c r="C3464" s="137"/>
      <c r="D3464" s="81" t="str">
        <f>IFERROR(IF(C3464="No CAS","",INDEX('DEQ Pollutant List'!$C$7:$C$611,MATCH('5. Pollutant Emissions - MB'!C3464,'DEQ Pollutant List'!$B$7:$B$611,0))),"")</f>
        <v/>
      </c>
      <c r="E3464" s="115" t="str">
        <f>IFERROR(IF(OR($C3464="",$C3464="No CAS"),INDEX('DEQ Pollutant List'!$A$7:$A$611,MATCH($D3464,'DEQ Pollutant List'!$C$7:$C$611,0)),INDEX('DEQ Pollutant List'!$A$7:$A$611,MATCH($C3464,'DEQ Pollutant List'!$B$7:$B$611,0))),"")</f>
        <v/>
      </c>
      <c r="F3464" s="138"/>
      <c r="G3464" s="139"/>
      <c r="H3464" s="104"/>
      <c r="I3464" s="102"/>
      <c r="J3464" s="105"/>
      <c r="K3464" s="83"/>
      <c r="L3464" s="102"/>
      <c r="M3464" s="105"/>
      <c r="N3464" s="83"/>
    </row>
    <row r="3465" spans="1:14" x14ac:dyDescent="0.25">
      <c r="A3465" s="79"/>
      <c r="B3465" s="133"/>
      <c r="C3465" s="137"/>
      <c r="D3465" s="81" t="str">
        <f>IFERROR(IF(C3465="No CAS","",INDEX('DEQ Pollutant List'!$C$7:$C$611,MATCH('5. Pollutant Emissions - MB'!C3465,'DEQ Pollutant List'!$B$7:$B$611,0))),"")</f>
        <v/>
      </c>
      <c r="E3465" s="115" t="str">
        <f>IFERROR(IF(OR($C3465="",$C3465="No CAS"),INDEX('DEQ Pollutant List'!$A$7:$A$611,MATCH($D3465,'DEQ Pollutant List'!$C$7:$C$611,0)),INDEX('DEQ Pollutant List'!$A$7:$A$611,MATCH($C3465,'DEQ Pollutant List'!$B$7:$B$611,0))),"")</f>
        <v/>
      </c>
      <c r="F3465" s="138"/>
      <c r="G3465" s="139"/>
      <c r="H3465" s="104"/>
      <c r="I3465" s="102"/>
      <c r="J3465" s="105"/>
      <c r="K3465" s="83"/>
      <c r="L3465" s="102"/>
      <c r="M3465" s="105"/>
      <c r="N3465" s="83"/>
    </row>
    <row r="3466" spans="1:14" x14ac:dyDescent="0.25">
      <c r="A3466" s="79"/>
      <c r="B3466" s="133"/>
      <c r="C3466" s="137"/>
      <c r="D3466" s="81" t="str">
        <f>IFERROR(IF(C3466="No CAS","",INDEX('DEQ Pollutant List'!$C$7:$C$611,MATCH('5. Pollutant Emissions - MB'!C3466,'DEQ Pollutant List'!$B$7:$B$611,0))),"")</f>
        <v/>
      </c>
      <c r="E3466" s="115" t="str">
        <f>IFERROR(IF(OR($C3466="",$C3466="No CAS"),INDEX('DEQ Pollutant List'!$A$7:$A$611,MATCH($D3466,'DEQ Pollutant List'!$C$7:$C$611,0)),INDEX('DEQ Pollutant List'!$A$7:$A$611,MATCH($C3466,'DEQ Pollutant List'!$B$7:$B$611,0))),"")</f>
        <v/>
      </c>
      <c r="F3466" s="138"/>
      <c r="G3466" s="139"/>
      <c r="H3466" s="104"/>
      <c r="I3466" s="102"/>
      <c r="J3466" s="105"/>
      <c r="K3466" s="83"/>
      <c r="L3466" s="102"/>
      <c r="M3466" s="105"/>
      <c r="N3466" s="83"/>
    </row>
    <row r="3467" spans="1:14" x14ac:dyDescent="0.25">
      <c r="A3467" s="79"/>
      <c r="B3467" s="133"/>
      <c r="C3467" s="137"/>
      <c r="D3467" s="81" t="str">
        <f>IFERROR(IF(C3467="No CAS","",INDEX('DEQ Pollutant List'!$C$7:$C$611,MATCH('5. Pollutant Emissions - MB'!C3467,'DEQ Pollutant List'!$B$7:$B$611,0))),"")</f>
        <v/>
      </c>
      <c r="E3467" s="115" t="str">
        <f>IFERROR(IF(OR($C3467="",$C3467="No CAS"),INDEX('DEQ Pollutant List'!$A$7:$A$611,MATCH($D3467,'DEQ Pollutant List'!$C$7:$C$611,0)),INDEX('DEQ Pollutant List'!$A$7:$A$611,MATCH($C3467,'DEQ Pollutant List'!$B$7:$B$611,0))),"")</f>
        <v/>
      </c>
      <c r="F3467" s="138"/>
      <c r="G3467" s="139"/>
      <c r="H3467" s="104"/>
      <c r="I3467" s="102"/>
      <c r="J3467" s="105"/>
      <c r="K3467" s="83"/>
      <c r="L3467" s="102"/>
      <c r="M3467" s="105"/>
      <c r="N3467" s="83"/>
    </row>
    <row r="3468" spans="1:14" x14ac:dyDescent="0.25">
      <c r="A3468" s="79"/>
      <c r="B3468" s="133"/>
      <c r="C3468" s="137"/>
      <c r="D3468" s="81" t="str">
        <f>IFERROR(IF(C3468="No CAS","",INDEX('DEQ Pollutant List'!$C$7:$C$611,MATCH('5. Pollutant Emissions - MB'!C3468,'DEQ Pollutant List'!$B$7:$B$611,0))),"")</f>
        <v/>
      </c>
      <c r="E3468" s="115" t="str">
        <f>IFERROR(IF(OR($C3468="",$C3468="No CAS"),INDEX('DEQ Pollutant List'!$A$7:$A$611,MATCH($D3468,'DEQ Pollutant List'!$C$7:$C$611,0)),INDEX('DEQ Pollutant List'!$A$7:$A$611,MATCH($C3468,'DEQ Pollutant List'!$B$7:$B$611,0))),"")</f>
        <v/>
      </c>
      <c r="F3468" s="138"/>
      <c r="G3468" s="139"/>
      <c r="H3468" s="104"/>
      <c r="I3468" s="102"/>
      <c r="J3468" s="105"/>
      <c r="K3468" s="83"/>
      <c r="L3468" s="102"/>
      <c r="M3468" s="105"/>
      <c r="N3468" s="83"/>
    </row>
    <row r="3469" spans="1:14" x14ac:dyDescent="0.25">
      <c r="A3469" s="79"/>
      <c r="B3469" s="133"/>
      <c r="C3469" s="137"/>
      <c r="D3469" s="81" t="str">
        <f>IFERROR(IF(C3469="No CAS","",INDEX('DEQ Pollutant List'!$C$7:$C$611,MATCH('5. Pollutant Emissions - MB'!C3469,'DEQ Pollutant List'!$B$7:$B$611,0))),"")</f>
        <v/>
      </c>
      <c r="E3469" s="115" t="str">
        <f>IFERROR(IF(OR($C3469="",$C3469="No CAS"),INDEX('DEQ Pollutant List'!$A$7:$A$611,MATCH($D3469,'DEQ Pollutant List'!$C$7:$C$611,0)),INDEX('DEQ Pollutant List'!$A$7:$A$611,MATCH($C3469,'DEQ Pollutant List'!$B$7:$B$611,0))),"")</f>
        <v/>
      </c>
      <c r="F3469" s="138"/>
      <c r="G3469" s="139"/>
      <c r="H3469" s="104"/>
      <c r="I3469" s="102"/>
      <c r="J3469" s="105"/>
      <c r="K3469" s="83"/>
      <c r="L3469" s="102"/>
      <c r="M3469" s="105"/>
      <c r="N3469" s="83"/>
    </row>
    <row r="3470" spans="1:14" x14ac:dyDescent="0.25">
      <c r="A3470" s="79"/>
      <c r="B3470" s="133"/>
      <c r="C3470" s="137"/>
      <c r="D3470" s="81" t="str">
        <f>IFERROR(IF(C3470="No CAS","",INDEX('DEQ Pollutant List'!$C$7:$C$611,MATCH('5. Pollutant Emissions - MB'!C3470,'DEQ Pollutant List'!$B$7:$B$611,0))),"")</f>
        <v/>
      </c>
      <c r="E3470" s="115" t="str">
        <f>IFERROR(IF(OR($C3470="",$C3470="No CAS"),INDEX('DEQ Pollutant List'!$A$7:$A$611,MATCH($D3470,'DEQ Pollutant List'!$C$7:$C$611,0)),INDEX('DEQ Pollutant List'!$A$7:$A$611,MATCH($C3470,'DEQ Pollutant List'!$B$7:$B$611,0))),"")</f>
        <v/>
      </c>
      <c r="F3470" s="138"/>
      <c r="G3470" s="139"/>
      <c r="H3470" s="104"/>
      <c r="I3470" s="102"/>
      <c r="J3470" s="105"/>
      <c r="K3470" s="83"/>
      <c r="L3470" s="102"/>
      <c r="M3470" s="105"/>
      <c r="N3470" s="83"/>
    </row>
    <row r="3471" spans="1:14" x14ac:dyDescent="0.25">
      <c r="A3471" s="79"/>
      <c r="B3471" s="133"/>
      <c r="C3471" s="137"/>
      <c r="D3471" s="81" t="str">
        <f>IFERROR(IF(C3471="No CAS","",INDEX('DEQ Pollutant List'!$C$7:$C$611,MATCH('5. Pollutant Emissions - MB'!C3471,'DEQ Pollutant List'!$B$7:$B$611,0))),"")</f>
        <v/>
      </c>
      <c r="E3471" s="115" t="str">
        <f>IFERROR(IF(OR($C3471="",$C3471="No CAS"),INDEX('DEQ Pollutant List'!$A$7:$A$611,MATCH($D3471,'DEQ Pollutant List'!$C$7:$C$611,0)),INDEX('DEQ Pollutant List'!$A$7:$A$611,MATCH($C3471,'DEQ Pollutant List'!$B$7:$B$611,0))),"")</f>
        <v/>
      </c>
      <c r="F3471" s="138"/>
      <c r="G3471" s="139"/>
      <c r="H3471" s="104"/>
      <c r="I3471" s="102"/>
      <c r="J3471" s="105"/>
      <c r="K3471" s="83"/>
      <c r="L3471" s="102"/>
      <c r="M3471" s="105"/>
      <c r="N3471" s="83"/>
    </row>
    <row r="3472" spans="1:14" x14ac:dyDescent="0.25">
      <c r="A3472" s="79"/>
      <c r="B3472" s="133"/>
      <c r="C3472" s="137"/>
      <c r="D3472" s="81" t="str">
        <f>IFERROR(IF(C3472="No CAS","",INDEX('DEQ Pollutant List'!$C$7:$C$611,MATCH('5. Pollutant Emissions - MB'!C3472,'DEQ Pollutant List'!$B$7:$B$611,0))),"")</f>
        <v/>
      </c>
      <c r="E3472" s="115" t="str">
        <f>IFERROR(IF(OR($C3472="",$C3472="No CAS"),INDEX('DEQ Pollutant List'!$A$7:$A$611,MATCH($D3472,'DEQ Pollutant List'!$C$7:$C$611,0)),INDEX('DEQ Pollutant List'!$A$7:$A$611,MATCH($C3472,'DEQ Pollutant List'!$B$7:$B$611,0))),"")</f>
        <v/>
      </c>
      <c r="F3472" s="138"/>
      <c r="G3472" s="139"/>
      <c r="H3472" s="104"/>
      <c r="I3472" s="102"/>
      <c r="J3472" s="105"/>
      <c r="K3472" s="83"/>
      <c r="L3472" s="102"/>
      <c r="M3472" s="105"/>
      <c r="N3472" s="83"/>
    </row>
    <row r="3473" spans="1:14" x14ac:dyDescent="0.25">
      <c r="A3473" s="79"/>
      <c r="B3473" s="133"/>
      <c r="C3473" s="137"/>
      <c r="D3473" s="81" t="str">
        <f>IFERROR(IF(C3473="No CAS","",INDEX('DEQ Pollutant List'!$C$7:$C$611,MATCH('5. Pollutant Emissions - MB'!C3473,'DEQ Pollutant List'!$B$7:$B$611,0))),"")</f>
        <v/>
      </c>
      <c r="E3473" s="115" t="str">
        <f>IFERROR(IF(OR($C3473="",$C3473="No CAS"),INDEX('DEQ Pollutant List'!$A$7:$A$611,MATCH($D3473,'DEQ Pollutant List'!$C$7:$C$611,0)),INDEX('DEQ Pollutant List'!$A$7:$A$611,MATCH($C3473,'DEQ Pollutant List'!$B$7:$B$611,0))),"")</f>
        <v/>
      </c>
      <c r="F3473" s="138"/>
      <c r="G3473" s="139"/>
      <c r="H3473" s="104"/>
      <c r="I3473" s="102"/>
      <c r="J3473" s="105"/>
      <c r="K3473" s="83"/>
      <c r="L3473" s="102"/>
      <c r="M3473" s="105"/>
      <c r="N3473" s="83"/>
    </row>
    <row r="3474" spans="1:14" x14ac:dyDescent="0.25">
      <c r="A3474" s="79"/>
      <c r="B3474" s="133"/>
      <c r="C3474" s="137"/>
      <c r="D3474" s="81" t="str">
        <f>IFERROR(IF(C3474="No CAS","",INDEX('DEQ Pollutant List'!$C$7:$C$611,MATCH('5. Pollutant Emissions - MB'!C3474,'DEQ Pollutant List'!$B$7:$B$611,0))),"")</f>
        <v/>
      </c>
      <c r="E3474" s="115" t="str">
        <f>IFERROR(IF(OR($C3474="",$C3474="No CAS"),INDEX('DEQ Pollutant List'!$A$7:$A$611,MATCH($D3474,'DEQ Pollutant List'!$C$7:$C$611,0)),INDEX('DEQ Pollutant List'!$A$7:$A$611,MATCH($C3474,'DEQ Pollutant List'!$B$7:$B$611,0))),"")</f>
        <v/>
      </c>
      <c r="F3474" s="138"/>
      <c r="G3474" s="139"/>
      <c r="H3474" s="104"/>
      <c r="I3474" s="102"/>
      <c r="J3474" s="105"/>
      <c r="K3474" s="83"/>
      <c r="L3474" s="102"/>
      <c r="M3474" s="105"/>
      <c r="N3474" s="83"/>
    </row>
    <row r="3475" spans="1:14" x14ac:dyDescent="0.25">
      <c r="A3475" s="79"/>
      <c r="B3475" s="133"/>
      <c r="C3475" s="137"/>
      <c r="D3475" s="81" t="str">
        <f>IFERROR(IF(C3475="No CAS","",INDEX('DEQ Pollutant List'!$C$7:$C$611,MATCH('5. Pollutant Emissions - MB'!C3475,'DEQ Pollutant List'!$B$7:$B$611,0))),"")</f>
        <v/>
      </c>
      <c r="E3475" s="115" t="str">
        <f>IFERROR(IF(OR($C3475="",$C3475="No CAS"),INDEX('DEQ Pollutant List'!$A$7:$A$611,MATCH($D3475,'DEQ Pollutant List'!$C$7:$C$611,0)),INDEX('DEQ Pollutant List'!$A$7:$A$611,MATCH($C3475,'DEQ Pollutant List'!$B$7:$B$611,0))),"")</f>
        <v/>
      </c>
      <c r="F3475" s="138"/>
      <c r="G3475" s="139"/>
      <c r="H3475" s="104"/>
      <c r="I3475" s="102"/>
      <c r="J3475" s="105"/>
      <c r="K3475" s="83"/>
      <c r="L3475" s="102"/>
      <c r="M3475" s="105"/>
      <c r="N3475" s="83"/>
    </row>
    <row r="3476" spans="1:14" x14ac:dyDescent="0.25">
      <c r="A3476" s="79"/>
      <c r="B3476" s="133"/>
      <c r="C3476" s="137"/>
      <c r="D3476" s="81" t="str">
        <f>IFERROR(IF(C3476="No CAS","",INDEX('DEQ Pollutant List'!$C$7:$C$611,MATCH('5. Pollutant Emissions - MB'!C3476,'DEQ Pollutant List'!$B$7:$B$611,0))),"")</f>
        <v/>
      </c>
      <c r="E3476" s="115" t="str">
        <f>IFERROR(IF(OR($C3476="",$C3476="No CAS"),INDEX('DEQ Pollutant List'!$A$7:$A$611,MATCH($D3476,'DEQ Pollutant List'!$C$7:$C$611,0)),INDEX('DEQ Pollutant List'!$A$7:$A$611,MATCH($C3476,'DEQ Pollutant List'!$B$7:$B$611,0))),"")</f>
        <v/>
      </c>
      <c r="F3476" s="138"/>
      <c r="G3476" s="139"/>
      <c r="H3476" s="104"/>
      <c r="I3476" s="102"/>
      <c r="J3476" s="105"/>
      <c r="K3476" s="83"/>
      <c r="L3476" s="102"/>
      <c r="M3476" s="105"/>
      <c r="N3476" s="83"/>
    </row>
    <row r="3477" spans="1:14" x14ac:dyDescent="0.25">
      <c r="A3477" s="79"/>
      <c r="B3477" s="133"/>
      <c r="C3477" s="137"/>
      <c r="D3477" s="81" t="str">
        <f>IFERROR(IF(C3477="No CAS","",INDEX('DEQ Pollutant List'!$C$7:$C$611,MATCH('5. Pollutant Emissions - MB'!C3477,'DEQ Pollutant List'!$B$7:$B$611,0))),"")</f>
        <v/>
      </c>
      <c r="E3477" s="115" t="str">
        <f>IFERROR(IF(OR($C3477="",$C3477="No CAS"),INDEX('DEQ Pollutant List'!$A$7:$A$611,MATCH($D3477,'DEQ Pollutant List'!$C$7:$C$611,0)),INDEX('DEQ Pollutant List'!$A$7:$A$611,MATCH($C3477,'DEQ Pollutant List'!$B$7:$B$611,0))),"")</f>
        <v/>
      </c>
      <c r="F3477" s="138"/>
      <c r="G3477" s="139"/>
      <c r="H3477" s="104"/>
      <c r="I3477" s="102"/>
      <c r="J3477" s="105"/>
      <c r="K3477" s="83"/>
      <c r="L3477" s="102"/>
      <c r="M3477" s="105"/>
      <c r="N3477" s="83"/>
    </row>
    <row r="3478" spans="1:14" x14ac:dyDescent="0.25">
      <c r="A3478" s="79"/>
      <c r="B3478" s="133"/>
      <c r="C3478" s="137"/>
      <c r="D3478" s="81" t="str">
        <f>IFERROR(IF(C3478="No CAS","",INDEX('DEQ Pollutant List'!$C$7:$C$611,MATCH('5. Pollutant Emissions - MB'!C3478,'DEQ Pollutant List'!$B$7:$B$611,0))),"")</f>
        <v/>
      </c>
      <c r="E3478" s="115" t="str">
        <f>IFERROR(IF(OR($C3478="",$C3478="No CAS"),INDEX('DEQ Pollutant List'!$A$7:$A$611,MATCH($D3478,'DEQ Pollutant List'!$C$7:$C$611,0)),INDEX('DEQ Pollutant List'!$A$7:$A$611,MATCH($C3478,'DEQ Pollutant List'!$B$7:$B$611,0))),"")</f>
        <v/>
      </c>
      <c r="F3478" s="138"/>
      <c r="G3478" s="139"/>
      <c r="H3478" s="104"/>
      <c r="I3478" s="102"/>
      <c r="J3478" s="105"/>
      <c r="K3478" s="83"/>
      <c r="L3478" s="102"/>
      <c r="M3478" s="105"/>
      <c r="N3478" s="83"/>
    </row>
    <row r="3479" spans="1:14" x14ac:dyDescent="0.25">
      <c r="A3479" s="79"/>
      <c r="B3479" s="133"/>
      <c r="C3479" s="137"/>
      <c r="D3479" s="81" t="str">
        <f>IFERROR(IF(C3479="No CAS","",INDEX('DEQ Pollutant List'!$C$7:$C$611,MATCH('5. Pollutant Emissions - MB'!C3479,'DEQ Pollutant List'!$B$7:$B$611,0))),"")</f>
        <v/>
      </c>
      <c r="E3479" s="115" t="str">
        <f>IFERROR(IF(OR($C3479="",$C3479="No CAS"),INDEX('DEQ Pollutant List'!$A$7:$A$611,MATCH($D3479,'DEQ Pollutant List'!$C$7:$C$611,0)),INDEX('DEQ Pollutant List'!$A$7:$A$611,MATCH($C3479,'DEQ Pollutant List'!$B$7:$B$611,0))),"")</f>
        <v/>
      </c>
      <c r="F3479" s="138"/>
      <c r="G3479" s="139"/>
      <c r="H3479" s="104"/>
      <c r="I3479" s="102"/>
      <c r="J3479" s="105"/>
      <c r="K3479" s="83"/>
      <c r="L3479" s="102"/>
      <c r="M3479" s="105"/>
      <c r="N3479" s="83"/>
    </row>
    <row r="3480" spans="1:14" x14ac:dyDescent="0.25">
      <c r="A3480" s="79"/>
      <c r="B3480" s="133"/>
      <c r="C3480" s="137"/>
      <c r="D3480" s="81" t="str">
        <f>IFERROR(IF(C3480="No CAS","",INDEX('DEQ Pollutant List'!$C$7:$C$611,MATCH('5. Pollutant Emissions - MB'!C3480,'DEQ Pollutant List'!$B$7:$B$611,0))),"")</f>
        <v/>
      </c>
      <c r="E3480" s="115" t="str">
        <f>IFERROR(IF(OR($C3480="",$C3480="No CAS"),INDEX('DEQ Pollutant List'!$A$7:$A$611,MATCH($D3480,'DEQ Pollutant List'!$C$7:$C$611,0)),INDEX('DEQ Pollutant List'!$A$7:$A$611,MATCH($C3480,'DEQ Pollutant List'!$B$7:$B$611,0))),"")</f>
        <v/>
      </c>
      <c r="F3480" s="138"/>
      <c r="G3480" s="139"/>
      <c r="H3480" s="104"/>
      <c r="I3480" s="102"/>
      <c r="J3480" s="105"/>
      <c r="K3480" s="83"/>
      <c r="L3480" s="102"/>
      <c r="M3480" s="105"/>
      <c r="N3480" s="83"/>
    </row>
    <row r="3481" spans="1:14" x14ac:dyDescent="0.25">
      <c r="A3481" s="79"/>
      <c r="B3481" s="133"/>
      <c r="C3481" s="137"/>
      <c r="D3481" s="81" t="str">
        <f>IFERROR(IF(C3481="No CAS","",INDEX('DEQ Pollutant List'!$C$7:$C$611,MATCH('5. Pollutant Emissions - MB'!C3481,'DEQ Pollutant List'!$B$7:$B$611,0))),"")</f>
        <v/>
      </c>
      <c r="E3481" s="115" t="str">
        <f>IFERROR(IF(OR($C3481="",$C3481="No CAS"),INDEX('DEQ Pollutant List'!$A$7:$A$611,MATCH($D3481,'DEQ Pollutant List'!$C$7:$C$611,0)),INDEX('DEQ Pollutant List'!$A$7:$A$611,MATCH($C3481,'DEQ Pollutant List'!$B$7:$B$611,0))),"")</f>
        <v/>
      </c>
      <c r="F3481" s="138"/>
      <c r="G3481" s="139"/>
      <c r="H3481" s="104"/>
      <c r="I3481" s="102"/>
      <c r="J3481" s="105"/>
      <c r="K3481" s="83"/>
      <c r="L3481" s="102"/>
      <c r="M3481" s="105"/>
      <c r="N3481" s="83"/>
    </row>
    <row r="3482" spans="1:14" x14ac:dyDescent="0.25">
      <c r="A3482" s="79"/>
      <c r="B3482" s="133"/>
      <c r="C3482" s="137"/>
      <c r="D3482" s="81" t="str">
        <f>IFERROR(IF(C3482="No CAS","",INDEX('DEQ Pollutant List'!$C$7:$C$611,MATCH('5. Pollutant Emissions - MB'!C3482,'DEQ Pollutant List'!$B$7:$B$611,0))),"")</f>
        <v/>
      </c>
      <c r="E3482" s="115" t="str">
        <f>IFERROR(IF(OR($C3482="",$C3482="No CAS"),INDEX('DEQ Pollutant List'!$A$7:$A$611,MATCH($D3482,'DEQ Pollutant List'!$C$7:$C$611,0)),INDEX('DEQ Pollutant List'!$A$7:$A$611,MATCH($C3482,'DEQ Pollutant List'!$B$7:$B$611,0))),"")</f>
        <v/>
      </c>
      <c r="F3482" s="138"/>
      <c r="G3482" s="139"/>
      <c r="H3482" s="104"/>
      <c r="I3482" s="102"/>
      <c r="J3482" s="105"/>
      <c r="K3482" s="83"/>
      <c r="L3482" s="102"/>
      <c r="M3482" s="105"/>
      <c r="N3482" s="83"/>
    </row>
    <row r="3483" spans="1:14" x14ac:dyDescent="0.25">
      <c r="A3483" s="79"/>
      <c r="B3483" s="133"/>
      <c r="C3483" s="137"/>
      <c r="D3483" s="81" t="str">
        <f>IFERROR(IF(C3483="No CAS","",INDEX('DEQ Pollutant List'!$C$7:$C$611,MATCH('5. Pollutant Emissions - MB'!C3483,'DEQ Pollutant List'!$B$7:$B$611,0))),"")</f>
        <v/>
      </c>
      <c r="E3483" s="115" t="str">
        <f>IFERROR(IF(OR($C3483="",$C3483="No CAS"),INDEX('DEQ Pollutant List'!$A$7:$A$611,MATCH($D3483,'DEQ Pollutant List'!$C$7:$C$611,0)),INDEX('DEQ Pollutant List'!$A$7:$A$611,MATCH($C3483,'DEQ Pollutant List'!$B$7:$B$611,0))),"")</f>
        <v/>
      </c>
      <c r="F3483" s="138"/>
      <c r="G3483" s="139"/>
      <c r="H3483" s="104"/>
      <c r="I3483" s="102"/>
      <c r="J3483" s="105"/>
      <c r="K3483" s="83"/>
      <c r="L3483" s="102"/>
      <c r="M3483" s="105"/>
      <c r="N3483" s="83"/>
    </row>
    <row r="3484" spans="1:14" x14ac:dyDescent="0.25">
      <c r="A3484" s="79"/>
      <c r="B3484" s="133"/>
      <c r="C3484" s="137"/>
      <c r="D3484" s="81" t="str">
        <f>IFERROR(IF(C3484="No CAS","",INDEX('DEQ Pollutant List'!$C$7:$C$611,MATCH('5. Pollutant Emissions - MB'!C3484,'DEQ Pollutant List'!$B$7:$B$611,0))),"")</f>
        <v/>
      </c>
      <c r="E3484" s="115" t="str">
        <f>IFERROR(IF(OR($C3484="",$C3484="No CAS"),INDEX('DEQ Pollutant List'!$A$7:$A$611,MATCH($D3484,'DEQ Pollutant List'!$C$7:$C$611,0)),INDEX('DEQ Pollutant List'!$A$7:$A$611,MATCH($C3484,'DEQ Pollutant List'!$B$7:$B$611,0))),"")</f>
        <v/>
      </c>
      <c r="F3484" s="138"/>
      <c r="G3484" s="139"/>
      <c r="H3484" s="104"/>
      <c r="I3484" s="102"/>
      <c r="J3484" s="105"/>
      <c r="K3484" s="83"/>
      <c r="L3484" s="102"/>
      <c r="M3484" s="105"/>
      <c r="N3484" s="83"/>
    </row>
    <row r="3485" spans="1:14" x14ac:dyDescent="0.25">
      <c r="A3485" s="79"/>
      <c r="B3485" s="133"/>
      <c r="C3485" s="137"/>
      <c r="D3485" s="81" t="str">
        <f>IFERROR(IF(C3485="No CAS","",INDEX('DEQ Pollutant List'!$C$7:$C$611,MATCH('5. Pollutant Emissions - MB'!C3485,'DEQ Pollutant List'!$B$7:$B$611,0))),"")</f>
        <v/>
      </c>
      <c r="E3485" s="115" t="str">
        <f>IFERROR(IF(OR($C3485="",$C3485="No CAS"),INDEX('DEQ Pollutant List'!$A$7:$A$611,MATCH($D3485,'DEQ Pollutant List'!$C$7:$C$611,0)),INDEX('DEQ Pollutant List'!$A$7:$A$611,MATCH($C3485,'DEQ Pollutant List'!$B$7:$B$611,0))),"")</f>
        <v/>
      </c>
      <c r="F3485" s="138"/>
      <c r="G3485" s="139"/>
      <c r="H3485" s="104"/>
      <c r="I3485" s="102"/>
      <c r="J3485" s="105"/>
      <c r="K3485" s="83"/>
      <c r="L3485" s="102"/>
      <c r="M3485" s="105"/>
      <c r="N3485" s="83"/>
    </row>
    <row r="3486" spans="1:14" x14ac:dyDescent="0.25">
      <c r="A3486" s="79"/>
      <c r="B3486" s="133"/>
      <c r="C3486" s="137"/>
      <c r="D3486" s="81" t="str">
        <f>IFERROR(IF(C3486="No CAS","",INDEX('DEQ Pollutant List'!$C$7:$C$611,MATCH('5. Pollutant Emissions - MB'!C3486,'DEQ Pollutant List'!$B$7:$B$611,0))),"")</f>
        <v/>
      </c>
      <c r="E3486" s="115" t="str">
        <f>IFERROR(IF(OR($C3486="",$C3486="No CAS"),INDEX('DEQ Pollutant List'!$A$7:$A$611,MATCH($D3486,'DEQ Pollutant List'!$C$7:$C$611,0)),INDEX('DEQ Pollutant List'!$A$7:$A$611,MATCH($C3486,'DEQ Pollutant List'!$B$7:$B$611,0))),"")</f>
        <v/>
      </c>
      <c r="F3486" s="138"/>
      <c r="G3486" s="139"/>
      <c r="H3486" s="104"/>
      <c r="I3486" s="102"/>
      <c r="J3486" s="105"/>
      <c r="K3486" s="83"/>
      <c r="L3486" s="102"/>
      <c r="M3486" s="105"/>
      <c r="N3486" s="83"/>
    </row>
    <row r="3487" spans="1:14" x14ac:dyDescent="0.25">
      <c r="A3487" s="79"/>
      <c r="B3487" s="133"/>
      <c r="C3487" s="137"/>
      <c r="D3487" s="81" t="str">
        <f>IFERROR(IF(C3487="No CAS","",INDEX('DEQ Pollutant List'!$C$7:$C$611,MATCH('5. Pollutant Emissions - MB'!C3487,'DEQ Pollutant List'!$B$7:$B$611,0))),"")</f>
        <v/>
      </c>
      <c r="E3487" s="115" t="str">
        <f>IFERROR(IF(OR($C3487="",$C3487="No CAS"),INDEX('DEQ Pollutant List'!$A$7:$A$611,MATCH($D3487,'DEQ Pollutant List'!$C$7:$C$611,0)),INDEX('DEQ Pollutant List'!$A$7:$A$611,MATCH($C3487,'DEQ Pollutant List'!$B$7:$B$611,0))),"")</f>
        <v/>
      </c>
      <c r="F3487" s="138"/>
      <c r="G3487" s="139"/>
      <c r="H3487" s="104"/>
      <c r="I3487" s="102"/>
      <c r="J3487" s="105"/>
      <c r="K3487" s="83"/>
      <c r="L3487" s="102"/>
      <c r="M3487" s="105"/>
      <c r="N3487" s="83"/>
    </row>
    <row r="3488" spans="1:14" x14ac:dyDescent="0.25">
      <c r="A3488" s="79"/>
      <c r="B3488" s="133"/>
      <c r="C3488" s="137"/>
      <c r="D3488" s="81" t="str">
        <f>IFERROR(IF(C3488="No CAS","",INDEX('DEQ Pollutant List'!$C$7:$C$611,MATCH('5. Pollutant Emissions - MB'!C3488,'DEQ Pollutant List'!$B$7:$B$611,0))),"")</f>
        <v/>
      </c>
      <c r="E3488" s="115" t="str">
        <f>IFERROR(IF(OR($C3488="",$C3488="No CAS"),INDEX('DEQ Pollutant List'!$A$7:$A$611,MATCH($D3488,'DEQ Pollutant List'!$C$7:$C$611,0)),INDEX('DEQ Pollutant List'!$A$7:$A$611,MATCH($C3488,'DEQ Pollutant List'!$B$7:$B$611,0))),"")</f>
        <v/>
      </c>
      <c r="F3488" s="138"/>
      <c r="G3488" s="139"/>
      <c r="H3488" s="104"/>
      <c r="I3488" s="102"/>
      <c r="J3488" s="105"/>
      <c r="K3488" s="83"/>
      <c r="L3488" s="102"/>
      <c r="M3488" s="105"/>
      <c r="N3488" s="83"/>
    </row>
    <row r="3489" spans="1:14" x14ac:dyDescent="0.25">
      <c r="A3489" s="79"/>
      <c r="B3489" s="133"/>
      <c r="C3489" s="137"/>
      <c r="D3489" s="81" t="str">
        <f>IFERROR(IF(C3489="No CAS","",INDEX('DEQ Pollutant List'!$C$7:$C$611,MATCH('5. Pollutant Emissions - MB'!C3489,'DEQ Pollutant List'!$B$7:$B$611,0))),"")</f>
        <v/>
      </c>
      <c r="E3489" s="115" t="str">
        <f>IFERROR(IF(OR($C3489="",$C3489="No CAS"),INDEX('DEQ Pollutant List'!$A$7:$A$611,MATCH($D3489,'DEQ Pollutant List'!$C$7:$C$611,0)),INDEX('DEQ Pollutant List'!$A$7:$A$611,MATCH($C3489,'DEQ Pollutant List'!$B$7:$B$611,0))),"")</f>
        <v/>
      </c>
      <c r="F3489" s="138"/>
      <c r="G3489" s="139"/>
      <c r="H3489" s="104"/>
      <c r="I3489" s="102"/>
      <c r="J3489" s="105"/>
      <c r="K3489" s="83"/>
      <c r="L3489" s="102"/>
      <c r="M3489" s="105"/>
      <c r="N3489" s="83"/>
    </row>
    <row r="3490" spans="1:14" x14ac:dyDescent="0.25">
      <c r="A3490" s="79"/>
      <c r="B3490" s="133"/>
      <c r="C3490" s="137"/>
      <c r="D3490" s="81" t="str">
        <f>IFERROR(IF(C3490="No CAS","",INDEX('DEQ Pollutant List'!$C$7:$C$611,MATCH('5. Pollutant Emissions - MB'!C3490,'DEQ Pollutant List'!$B$7:$B$611,0))),"")</f>
        <v/>
      </c>
      <c r="E3490" s="115" t="str">
        <f>IFERROR(IF(OR($C3490="",$C3490="No CAS"),INDEX('DEQ Pollutant List'!$A$7:$A$611,MATCH($D3490,'DEQ Pollutant List'!$C$7:$C$611,0)),INDEX('DEQ Pollutant List'!$A$7:$A$611,MATCH($C3490,'DEQ Pollutant List'!$B$7:$B$611,0))),"")</f>
        <v/>
      </c>
      <c r="F3490" s="138"/>
      <c r="G3490" s="139"/>
      <c r="H3490" s="104"/>
      <c r="I3490" s="102"/>
      <c r="J3490" s="105"/>
      <c r="K3490" s="83"/>
      <c r="L3490" s="102"/>
      <c r="M3490" s="105"/>
      <c r="N3490" s="83"/>
    </row>
    <row r="3491" spans="1:14" x14ac:dyDescent="0.25">
      <c r="A3491" s="79"/>
      <c r="B3491" s="133"/>
      <c r="C3491" s="137"/>
      <c r="D3491" s="81" t="str">
        <f>IFERROR(IF(C3491="No CAS","",INDEX('DEQ Pollutant List'!$C$7:$C$611,MATCH('5. Pollutant Emissions - MB'!C3491,'DEQ Pollutant List'!$B$7:$B$611,0))),"")</f>
        <v/>
      </c>
      <c r="E3491" s="115" t="str">
        <f>IFERROR(IF(OR($C3491="",$C3491="No CAS"),INDEX('DEQ Pollutant List'!$A$7:$A$611,MATCH($D3491,'DEQ Pollutant List'!$C$7:$C$611,0)),INDEX('DEQ Pollutant List'!$A$7:$A$611,MATCH($C3491,'DEQ Pollutant List'!$B$7:$B$611,0))),"")</f>
        <v/>
      </c>
      <c r="F3491" s="138"/>
      <c r="G3491" s="139"/>
      <c r="H3491" s="104"/>
      <c r="I3491" s="102"/>
      <c r="J3491" s="105"/>
      <c r="K3491" s="83"/>
      <c r="L3491" s="102"/>
      <c r="M3491" s="105"/>
      <c r="N3491" s="83"/>
    </row>
    <row r="3492" spans="1:14" x14ac:dyDescent="0.25">
      <c r="A3492" s="79"/>
      <c r="B3492" s="133"/>
      <c r="C3492" s="137"/>
      <c r="D3492" s="81" t="str">
        <f>IFERROR(IF(C3492="No CAS","",INDEX('DEQ Pollutant List'!$C$7:$C$611,MATCH('5. Pollutant Emissions - MB'!C3492,'DEQ Pollutant List'!$B$7:$B$611,0))),"")</f>
        <v/>
      </c>
      <c r="E3492" s="115" t="str">
        <f>IFERROR(IF(OR($C3492="",$C3492="No CAS"),INDEX('DEQ Pollutant List'!$A$7:$A$611,MATCH($D3492,'DEQ Pollutant List'!$C$7:$C$611,0)),INDEX('DEQ Pollutant List'!$A$7:$A$611,MATCH($C3492,'DEQ Pollutant List'!$B$7:$B$611,0))),"")</f>
        <v/>
      </c>
      <c r="F3492" s="138"/>
      <c r="G3492" s="139"/>
      <c r="H3492" s="104"/>
      <c r="I3492" s="102"/>
      <c r="J3492" s="105"/>
      <c r="K3492" s="83"/>
      <c r="L3492" s="102"/>
      <c r="M3492" s="105"/>
      <c r="N3492" s="83"/>
    </row>
    <row r="3493" spans="1:14" x14ac:dyDescent="0.25">
      <c r="A3493" s="79"/>
      <c r="B3493" s="133"/>
      <c r="C3493" s="137"/>
      <c r="D3493" s="81" t="str">
        <f>IFERROR(IF(C3493="No CAS","",INDEX('DEQ Pollutant List'!$C$7:$C$611,MATCH('5. Pollutant Emissions - MB'!C3493,'DEQ Pollutant List'!$B$7:$B$611,0))),"")</f>
        <v/>
      </c>
      <c r="E3493" s="115" t="str">
        <f>IFERROR(IF(OR($C3493="",$C3493="No CAS"),INDEX('DEQ Pollutant List'!$A$7:$A$611,MATCH($D3493,'DEQ Pollutant List'!$C$7:$C$611,0)),INDEX('DEQ Pollutant List'!$A$7:$A$611,MATCH($C3493,'DEQ Pollutant List'!$B$7:$B$611,0))),"")</f>
        <v/>
      </c>
      <c r="F3493" s="138"/>
      <c r="G3493" s="139"/>
      <c r="H3493" s="104"/>
      <c r="I3493" s="102"/>
      <c r="J3493" s="105"/>
      <c r="K3493" s="83"/>
      <c r="L3493" s="102"/>
      <c r="M3493" s="105"/>
      <c r="N3493" s="83"/>
    </row>
    <row r="3494" spans="1:14" x14ac:dyDescent="0.25">
      <c r="A3494" s="79"/>
      <c r="B3494" s="133"/>
      <c r="C3494" s="137"/>
      <c r="D3494" s="81" t="str">
        <f>IFERROR(IF(C3494="No CAS","",INDEX('DEQ Pollutant List'!$C$7:$C$611,MATCH('5. Pollutant Emissions - MB'!C3494,'DEQ Pollutant List'!$B$7:$B$611,0))),"")</f>
        <v/>
      </c>
      <c r="E3494" s="115" t="str">
        <f>IFERROR(IF(OR($C3494="",$C3494="No CAS"),INDEX('DEQ Pollutant List'!$A$7:$A$611,MATCH($D3494,'DEQ Pollutant List'!$C$7:$C$611,0)),INDEX('DEQ Pollutant List'!$A$7:$A$611,MATCH($C3494,'DEQ Pollutant List'!$B$7:$B$611,0))),"")</f>
        <v/>
      </c>
      <c r="F3494" s="138"/>
      <c r="G3494" s="139"/>
      <c r="H3494" s="104"/>
      <c r="I3494" s="102"/>
      <c r="J3494" s="105"/>
      <c r="K3494" s="83"/>
      <c r="L3494" s="102"/>
      <c r="M3494" s="105"/>
      <c r="N3494" s="83"/>
    </row>
    <row r="3495" spans="1:14" x14ac:dyDescent="0.25">
      <c r="A3495" s="79"/>
      <c r="B3495" s="133"/>
      <c r="C3495" s="137"/>
      <c r="D3495" s="81" t="str">
        <f>IFERROR(IF(C3495="No CAS","",INDEX('DEQ Pollutant List'!$C$7:$C$611,MATCH('5. Pollutant Emissions - MB'!C3495,'DEQ Pollutant List'!$B$7:$B$611,0))),"")</f>
        <v/>
      </c>
      <c r="E3495" s="115" t="str">
        <f>IFERROR(IF(OR($C3495="",$C3495="No CAS"),INDEX('DEQ Pollutant List'!$A$7:$A$611,MATCH($D3495,'DEQ Pollutant List'!$C$7:$C$611,0)),INDEX('DEQ Pollutant List'!$A$7:$A$611,MATCH($C3495,'DEQ Pollutant List'!$B$7:$B$611,0))),"")</f>
        <v/>
      </c>
      <c r="F3495" s="138"/>
      <c r="G3495" s="139"/>
      <c r="H3495" s="104"/>
      <c r="I3495" s="102"/>
      <c r="J3495" s="105"/>
      <c r="K3495" s="83"/>
      <c r="L3495" s="102"/>
      <c r="M3495" s="105"/>
      <c r="N3495" s="83"/>
    </row>
    <row r="3496" spans="1:14" x14ac:dyDescent="0.25">
      <c r="A3496" s="79"/>
      <c r="B3496" s="133"/>
      <c r="C3496" s="137"/>
      <c r="D3496" s="81" t="str">
        <f>IFERROR(IF(C3496="No CAS","",INDEX('DEQ Pollutant List'!$C$7:$C$611,MATCH('5. Pollutant Emissions - MB'!C3496,'DEQ Pollutant List'!$B$7:$B$611,0))),"")</f>
        <v/>
      </c>
      <c r="E3496" s="115" t="str">
        <f>IFERROR(IF(OR($C3496="",$C3496="No CAS"),INDEX('DEQ Pollutant List'!$A$7:$A$611,MATCH($D3496,'DEQ Pollutant List'!$C$7:$C$611,0)),INDEX('DEQ Pollutant List'!$A$7:$A$611,MATCH($C3496,'DEQ Pollutant List'!$B$7:$B$611,0))),"")</f>
        <v/>
      </c>
      <c r="F3496" s="138"/>
      <c r="G3496" s="139"/>
      <c r="H3496" s="104"/>
      <c r="I3496" s="102"/>
      <c r="J3496" s="105"/>
      <c r="K3496" s="83"/>
      <c r="L3496" s="102"/>
      <c r="M3496" s="105"/>
      <c r="N3496" s="83"/>
    </row>
    <row r="3497" spans="1:14" x14ac:dyDescent="0.25">
      <c r="A3497" s="79"/>
      <c r="B3497" s="133"/>
      <c r="C3497" s="137"/>
      <c r="D3497" s="81" t="str">
        <f>IFERROR(IF(C3497="No CAS","",INDEX('DEQ Pollutant List'!$C$7:$C$611,MATCH('5. Pollutant Emissions - MB'!C3497,'DEQ Pollutant List'!$B$7:$B$611,0))),"")</f>
        <v/>
      </c>
      <c r="E3497" s="115" t="str">
        <f>IFERROR(IF(OR($C3497="",$C3497="No CAS"),INDEX('DEQ Pollutant List'!$A$7:$A$611,MATCH($D3497,'DEQ Pollutant List'!$C$7:$C$611,0)),INDEX('DEQ Pollutant List'!$A$7:$A$611,MATCH($C3497,'DEQ Pollutant List'!$B$7:$B$611,0))),"")</f>
        <v/>
      </c>
      <c r="F3497" s="138"/>
      <c r="G3497" s="139"/>
      <c r="H3497" s="104"/>
      <c r="I3497" s="102"/>
      <c r="J3497" s="105"/>
      <c r="K3497" s="83"/>
      <c r="L3497" s="102"/>
      <c r="M3497" s="105"/>
      <c r="N3497" s="83"/>
    </row>
    <row r="3498" spans="1:14" x14ac:dyDescent="0.25">
      <c r="A3498" s="79"/>
      <c r="B3498" s="133"/>
      <c r="C3498" s="137"/>
      <c r="D3498" s="81" t="str">
        <f>IFERROR(IF(C3498="No CAS","",INDEX('DEQ Pollutant List'!$C$7:$C$611,MATCH('5. Pollutant Emissions - MB'!C3498,'DEQ Pollutant List'!$B$7:$B$611,0))),"")</f>
        <v/>
      </c>
      <c r="E3498" s="115" t="str">
        <f>IFERROR(IF(OR($C3498="",$C3498="No CAS"),INDEX('DEQ Pollutant List'!$A$7:$A$611,MATCH($D3498,'DEQ Pollutant List'!$C$7:$C$611,0)),INDEX('DEQ Pollutant List'!$A$7:$A$611,MATCH($C3498,'DEQ Pollutant List'!$B$7:$B$611,0))),"")</f>
        <v/>
      </c>
      <c r="F3498" s="138"/>
      <c r="G3498" s="139"/>
      <c r="H3498" s="104"/>
      <c r="I3498" s="102"/>
      <c r="J3498" s="105"/>
      <c r="K3498" s="83"/>
      <c r="L3498" s="102"/>
      <c r="M3498" s="105"/>
      <c r="N3498" s="83"/>
    </row>
    <row r="3499" spans="1:14" x14ac:dyDescent="0.25">
      <c r="A3499" s="79"/>
      <c r="B3499" s="133"/>
      <c r="C3499" s="137"/>
      <c r="D3499" s="81" t="str">
        <f>IFERROR(IF(C3499="No CAS","",INDEX('DEQ Pollutant List'!$C$7:$C$611,MATCH('5. Pollutant Emissions - MB'!C3499,'DEQ Pollutant List'!$B$7:$B$611,0))),"")</f>
        <v/>
      </c>
      <c r="E3499" s="115" t="str">
        <f>IFERROR(IF(OR($C3499="",$C3499="No CAS"),INDEX('DEQ Pollutant List'!$A$7:$A$611,MATCH($D3499,'DEQ Pollutant List'!$C$7:$C$611,0)),INDEX('DEQ Pollutant List'!$A$7:$A$611,MATCH($C3499,'DEQ Pollutant List'!$B$7:$B$611,0))),"")</f>
        <v/>
      </c>
      <c r="F3499" s="138"/>
      <c r="G3499" s="139"/>
      <c r="H3499" s="104"/>
      <c r="I3499" s="102"/>
      <c r="J3499" s="105"/>
      <c r="K3499" s="83"/>
      <c r="L3499" s="102"/>
      <c r="M3499" s="105"/>
      <c r="N3499" s="83"/>
    </row>
    <row r="3500" spans="1:14" x14ac:dyDescent="0.25">
      <c r="A3500" s="79"/>
      <c r="B3500" s="133"/>
      <c r="C3500" s="137"/>
      <c r="D3500" s="81" t="str">
        <f>IFERROR(IF(C3500="No CAS","",INDEX('DEQ Pollutant List'!$C$7:$C$611,MATCH('5. Pollutant Emissions - MB'!C3500,'DEQ Pollutant List'!$B$7:$B$611,0))),"")</f>
        <v/>
      </c>
      <c r="E3500" s="115" t="str">
        <f>IFERROR(IF(OR($C3500="",$C3500="No CAS"),INDEX('DEQ Pollutant List'!$A$7:$A$611,MATCH($D3500,'DEQ Pollutant List'!$C$7:$C$611,0)),INDEX('DEQ Pollutant List'!$A$7:$A$611,MATCH($C3500,'DEQ Pollutant List'!$B$7:$B$611,0))),"")</f>
        <v/>
      </c>
      <c r="F3500" s="138"/>
      <c r="G3500" s="139"/>
      <c r="H3500" s="104"/>
      <c r="I3500" s="102"/>
      <c r="J3500" s="105"/>
      <c r="K3500" s="83"/>
      <c r="L3500" s="102"/>
      <c r="M3500" s="105"/>
      <c r="N3500" s="83"/>
    </row>
    <row r="3501" spans="1:14" x14ac:dyDescent="0.25">
      <c r="A3501" s="79"/>
      <c r="B3501" s="133"/>
      <c r="C3501" s="137"/>
      <c r="D3501" s="81" t="str">
        <f>IFERROR(IF(C3501="No CAS","",INDEX('DEQ Pollutant List'!$C$7:$C$611,MATCH('5. Pollutant Emissions - MB'!C3501,'DEQ Pollutant List'!$B$7:$B$611,0))),"")</f>
        <v/>
      </c>
      <c r="E3501" s="115" t="str">
        <f>IFERROR(IF(OR($C3501="",$C3501="No CAS"),INDEX('DEQ Pollutant List'!$A$7:$A$611,MATCH($D3501,'DEQ Pollutant List'!$C$7:$C$611,0)),INDEX('DEQ Pollutant List'!$A$7:$A$611,MATCH($C3501,'DEQ Pollutant List'!$B$7:$B$611,0))),"")</f>
        <v/>
      </c>
      <c r="F3501" s="138"/>
      <c r="G3501" s="139"/>
      <c r="H3501" s="104"/>
      <c r="I3501" s="102"/>
      <c r="J3501" s="105"/>
      <c r="K3501" s="83"/>
      <c r="L3501" s="102"/>
      <c r="M3501" s="105"/>
      <c r="N3501" s="83"/>
    </row>
    <row r="3502" spans="1:14" x14ac:dyDescent="0.25">
      <c r="A3502" s="79"/>
      <c r="B3502" s="133"/>
      <c r="C3502" s="137"/>
      <c r="D3502" s="81" t="str">
        <f>IFERROR(IF(C3502="No CAS","",INDEX('DEQ Pollutant List'!$C$7:$C$611,MATCH('5. Pollutant Emissions - MB'!C3502,'DEQ Pollutant List'!$B$7:$B$611,0))),"")</f>
        <v/>
      </c>
      <c r="E3502" s="115" t="str">
        <f>IFERROR(IF(OR($C3502="",$C3502="No CAS"),INDEX('DEQ Pollutant List'!$A$7:$A$611,MATCH($D3502,'DEQ Pollutant List'!$C$7:$C$611,0)),INDEX('DEQ Pollutant List'!$A$7:$A$611,MATCH($C3502,'DEQ Pollutant List'!$B$7:$B$611,0))),"")</f>
        <v/>
      </c>
      <c r="F3502" s="138"/>
      <c r="G3502" s="139"/>
      <c r="H3502" s="104"/>
      <c r="I3502" s="102"/>
      <c r="J3502" s="105"/>
      <c r="K3502" s="83"/>
      <c r="L3502" s="102"/>
      <c r="M3502" s="105"/>
      <c r="N3502" s="83"/>
    </row>
    <row r="3503" spans="1:14" x14ac:dyDescent="0.25">
      <c r="A3503" s="79"/>
      <c r="B3503" s="133"/>
      <c r="C3503" s="137"/>
      <c r="D3503" s="81" t="str">
        <f>IFERROR(IF(C3503="No CAS","",INDEX('DEQ Pollutant List'!$C$7:$C$611,MATCH('5. Pollutant Emissions - MB'!C3503,'DEQ Pollutant List'!$B$7:$B$611,0))),"")</f>
        <v/>
      </c>
      <c r="E3503" s="115" t="str">
        <f>IFERROR(IF(OR($C3503="",$C3503="No CAS"),INDEX('DEQ Pollutant List'!$A$7:$A$611,MATCH($D3503,'DEQ Pollutant List'!$C$7:$C$611,0)),INDEX('DEQ Pollutant List'!$A$7:$A$611,MATCH($C3503,'DEQ Pollutant List'!$B$7:$B$611,0))),"")</f>
        <v/>
      </c>
      <c r="F3503" s="138"/>
      <c r="G3503" s="139"/>
      <c r="H3503" s="104"/>
      <c r="I3503" s="102"/>
      <c r="J3503" s="105"/>
      <c r="K3503" s="83"/>
      <c r="L3503" s="102"/>
      <c r="M3503" s="105"/>
      <c r="N3503" s="83"/>
    </row>
    <row r="3504" spans="1:14" x14ac:dyDescent="0.25">
      <c r="A3504" s="79"/>
      <c r="B3504" s="133"/>
      <c r="C3504" s="137"/>
      <c r="D3504" s="81" t="str">
        <f>IFERROR(IF(C3504="No CAS","",INDEX('DEQ Pollutant List'!$C$7:$C$611,MATCH('5. Pollutant Emissions - MB'!C3504,'DEQ Pollutant List'!$B$7:$B$611,0))),"")</f>
        <v/>
      </c>
      <c r="E3504" s="115" t="str">
        <f>IFERROR(IF(OR($C3504="",$C3504="No CAS"),INDEX('DEQ Pollutant List'!$A$7:$A$611,MATCH($D3504,'DEQ Pollutant List'!$C$7:$C$611,0)),INDEX('DEQ Pollutant List'!$A$7:$A$611,MATCH($C3504,'DEQ Pollutant List'!$B$7:$B$611,0))),"")</f>
        <v/>
      </c>
      <c r="F3504" s="138"/>
      <c r="G3504" s="139"/>
      <c r="H3504" s="104"/>
      <c r="I3504" s="102"/>
      <c r="J3504" s="105"/>
      <c r="K3504" s="83"/>
      <c r="L3504" s="102"/>
      <c r="M3504" s="105"/>
      <c r="N3504" s="83"/>
    </row>
    <row r="3505" spans="1:14" x14ac:dyDescent="0.25">
      <c r="A3505" s="79"/>
      <c r="B3505" s="133"/>
      <c r="C3505" s="137"/>
      <c r="D3505" s="81" t="str">
        <f>IFERROR(IF(C3505="No CAS","",INDEX('DEQ Pollutant List'!$C$7:$C$611,MATCH('5. Pollutant Emissions - MB'!C3505,'DEQ Pollutant List'!$B$7:$B$611,0))),"")</f>
        <v/>
      </c>
      <c r="E3505" s="115" t="str">
        <f>IFERROR(IF(OR($C3505="",$C3505="No CAS"),INDEX('DEQ Pollutant List'!$A$7:$A$611,MATCH($D3505,'DEQ Pollutant List'!$C$7:$C$611,0)),INDEX('DEQ Pollutant List'!$A$7:$A$611,MATCH($C3505,'DEQ Pollutant List'!$B$7:$B$611,0))),"")</f>
        <v/>
      </c>
      <c r="F3505" s="138"/>
      <c r="G3505" s="139"/>
      <c r="H3505" s="104"/>
      <c r="I3505" s="102"/>
      <c r="J3505" s="105"/>
      <c r="K3505" s="83"/>
      <c r="L3505" s="102"/>
      <c r="M3505" s="105"/>
      <c r="N3505" s="83"/>
    </row>
    <row r="3506" spans="1:14" x14ac:dyDescent="0.25">
      <c r="A3506" s="79"/>
      <c r="B3506" s="133"/>
      <c r="C3506" s="137"/>
      <c r="D3506" s="81" t="str">
        <f>IFERROR(IF(C3506="No CAS","",INDEX('DEQ Pollutant List'!$C$7:$C$611,MATCH('5. Pollutant Emissions - MB'!C3506,'DEQ Pollutant List'!$B$7:$B$611,0))),"")</f>
        <v/>
      </c>
      <c r="E3506" s="115" t="str">
        <f>IFERROR(IF(OR($C3506="",$C3506="No CAS"),INDEX('DEQ Pollutant List'!$A$7:$A$611,MATCH($D3506,'DEQ Pollutant List'!$C$7:$C$611,0)),INDEX('DEQ Pollutant List'!$A$7:$A$611,MATCH($C3506,'DEQ Pollutant List'!$B$7:$B$611,0))),"")</f>
        <v/>
      </c>
      <c r="F3506" s="138"/>
      <c r="G3506" s="139"/>
      <c r="H3506" s="104"/>
      <c r="I3506" s="102"/>
      <c r="J3506" s="105"/>
      <c r="K3506" s="83"/>
      <c r="L3506" s="102"/>
      <c r="M3506" s="105"/>
      <c r="N3506" s="83"/>
    </row>
    <row r="3507" spans="1:14" x14ac:dyDescent="0.25">
      <c r="A3507" s="79"/>
      <c r="B3507" s="133"/>
      <c r="C3507" s="137"/>
      <c r="D3507" s="81" t="str">
        <f>IFERROR(IF(C3507="No CAS","",INDEX('DEQ Pollutant List'!$C$7:$C$611,MATCH('5. Pollutant Emissions - MB'!C3507,'DEQ Pollutant List'!$B$7:$B$611,0))),"")</f>
        <v/>
      </c>
      <c r="E3507" s="115" t="str">
        <f>IFERROR(IF(OR($C3507="",$C3507="No CAS"),INDEX('DEQ Pollutant List'!$A$7:$A$611,MATCH($D3507,'DEQ Pollutant List'!$C$7:$C$611,0)),INDEX('DEQ Pollutant List'!$A$7:$A$611,MATCH($C3507,'DEQ Pollutant List'!$B$7:$B$611,0))),"")</f>
        <v/>
      </c>
      <c r="F3507" s="138"/>
      <c r="G3507" s="139"/>
      <c r="H3507" s="104"/>
      <c r="I3507" s="102"/>
      <c r="J3507" s="105"/>
      <c r="K3507" s="83"/>
      <c r="L3507" s="102"/>
      <c r="M3507" s="105"/>
      <c r="N3507" s="83"/>
    </row>
    <row r="3508" spans="1:14" x14ac:dyDescent="0.25">
      <c r="A3508" s="79"/>
      <c r="B3508" s="133"/>
      <c r="C3508" s="137"/>
      <c r="D3508" s="81" t="str">
        <f>IFERROR(IF(C3508="No CAS","",INDEX('DEQ Pollutant List'!$C$7:$C$611,MATCH('5. Pollutant Emissions - MB'!C3508,'DEQ Pollutant List'!$B$7:$B$611,0))),"")</f>
        <v/>
      </c>
      <c r="E3508" s="115" t="str">
        <f>IFERROR(IF(OR($C3508="",$C3508="No CAS"),INDEX('DEQ Pollutant List'!$A$7:$A$611,MATCH($D3508,'DEQ Pollutant List'!$C$7:$C$611,0)),INDEX('DEQ Pollutant List'!$A$7:$A$611,MATCH($C3508,'DEQ Pollutant List'!$B$7:$B$611,0))),"")</f>
        <v/>
      </c>
      <c r="F3508" s="138"/>
      <c r="G3508" s="139"/>
      <c r="H3508" s="104"/>
      <c r="I3508" s="102"/>
      <c r="J3508" s="105"/>
      <c r="K3508" s="83"/>
      <c r="L3508" s="102"/>
      <c r="M3508" s="105"/>
      <c r="N3508" s="83"/>
    </row>
    <row r="3509" spans="1:14" x14ac:dyDescent="0.25">
      <c r="A3509" s="79"/>
      <c r="B3509" s="133"/>
      <c r="C3509" s="137"/>
      <c r="D3509" s="81" t="str">
        <f>IFERROR(IF(C3509="No CAS","",INDEX('DEQ Pollutant List'!$C$7:$C$611,MATCH('5. Pollutant Emissions - MB'!C3509,'DEQ Pollutant List'!$B$7:$B$611,0))),"")</f>
        <v/>
      </c>
      <c r="E3509" s="115" t="str">
        <f>IFERROR(IF(OR($C3509="",$C3509="No CAS"),INDEX('DEQ Pollutant List'!$A$7:$A$611,MATCH($D3509,'DEQ Pollutant List'!$C$7:$C$611,0)),INDEX('DEQ Pollutant List'!$A$7:$A$611,MATCH($C3509,'DEQ Pollutant List'!$B$7:$B$611,0))),"")</f>
        <v/>
      </c>
      <c r="F3509" s="138"/>
      <c r="G3509" s="139"/>
      <c r="H3509" s="104"/>
      <c r="I3509" s="102"/>
      <c r="J3509" s="105"/>
      <c r="K3509" s="83"/>
      <c r="L3509" s="102"/>
      <c r="M3509" s="105"/>
      <c r="N3509" s="83"/>
    </row>
    <row r="3510" spans="1:14" x14ac:dyDescent="0.25">
      <c r="A3510" s="79"/>
      <c r="B3510" s="133"/>
      <c r="C3510" s="137"/>
      <c r="D3510" s="81" t="str">
        <f>IFERROR(IF(C3510="No CAS","",INDEX('DEQ Pollutant List'!$C$7:$C$611,MATCH('5. Pollutant Emissions - MB'!C3510,'DEQ Pollutant List'!$B$7:$B$611,0))),"")</f>
        <v/>
      </c>
      <c r="E3510" s="115" t="str">
        <f>IFERROR(IF(OR($C3510="",$C3510="No CAS"),INDEX('DEQ Pollutant List'!$A$7:$A$611,MATCH($D3510,'DEQ Pollutant List'!$C$7:$C$611,0)),INDEX('DEQ Pollutant List'!$A$7:$A$611,MATCH($C3510,'DEQ Pollutant List'!$B$7:$B$611,0))),"")</f>
        <v/>
      </c>
      <c r="F3510" s="138"/>
      <c r="G3510" s="139"/>
      <c r="H3510" s="104"/>
      <c r="I3510" s="102"/>
      <c r="J3510" s="105"/>
      <c r="K3510" s="83"/>
      <c r="L3510" s="102"/>
      <c r="M3510" s="105"/>
      <c r="N3510" s="83"/>
    </row>
    <row r="3511" spans="1:14" x14ac:dyDescent="0.25">
      <c r="A3511" s="79"/>
      <c r="B3511" s="133"/>
      <c r="C3511" s="137"/>
      <c r="D3511" s="81" t="str">
        <f>IFERROR(IF(C3511="No CAS","",INDEX('DEQ Pollutant List'!$C$7:$C$611,MATCH('5. Pollutant Emissions - MB'!C3511,'DEQ Pollutant List'!$B$7:$B$611,0))),"")</f>
        <v/>
      </c>
      <c r="E3511" s="115" t="str">
        <f>IFERROR(IF(OR($C3511="",$C3511="No CAS"),INDEX('DEQ Pollutant List'!$A$7:$A$611,MATCH($D3511,'DEQ Pollutant List'!$C$7:$C$611,0)),INDEX('DEQ Pollutant List'!$A$7:$A$611,MATCH($C3511,'DEQ Pollutant List'!$B$7:$B$611,0))),"")</f>
        <v/>
      </c>
      <c r="F3511" s="138"/>
      <c r="G3511" s="139"/>
      <c r="H3511" s="104"/>
      <c r="I3511" s="102"/>
      <c r="J3511" s="105"/>
      <c r="K3511" s="83"/>
      <c r="L3511" s="102"/>
      <c r="M3511" s="105"/>
      <c r="N3511" s="83"/>
    </row>
    <row r="3512" spans="1:14" x14ac:dyDescent="0.25">
      <c r="A3512" s="79"/>
      <c r="B3512" s="133"/>
      <c r="C3512" s="137"/>
      <c r="D3512" s="81" t="str">
        <f>IFERROR(IF(C3512="No CAS","",INDEX('DEQ Pollutant List'!$C$7:$C$611,MATCH('5. Pollutant Emissions - MB'!C3512,'DEQ Pollutant List'!$B$7:$B$611,0))),"")</f>
        <v/>
      </c>
      <c r="E3512" s="115" t="str">
        <f>IFERROR(IF(OR($C3512="",$C3512="No CAS"),INDEX('DEQ Pollutant List'!$A$7:$A$611,MATCH($D3512,'DEQ Pollutant List'!$C$7:$C$611,0)),INDEX('DEQ Pollutant List'!$A$7:$A$611,MATCH($C3512,'DEQ Pollutant List'!$B$7:$B$611,0))),"")</f>
        <v/>
      </c>
      <c r="F3512" s="138"/>
      <c r="G3512" s="139"/>
      <c r="H3512" s="104"/>
      <c r="I3512" s="102"/>
      <c r="J3512" s="105"/>
      <c r="K3512" s="83"/>
      <c r="L3512" s="102"/>
      <c r="M3512" s="105"/>
      <c r="N3512" s="83"/>
    </row>
    <row r="3513" spans="1:14" x14ac:dyDescent="0.25">
      <c r="A3513" s="79"/>
      <c r="B3513" s="133"/>
      <c r="C3513" s="137"/>
      <c r="D3513" s="81" t="str">
        <f>IFERROR(IF(C3513="No CAS","",INDEX('DEQ Pollutant List'!$C$7:$C$611,MATCH('5. Pollutant Emissions - MB'!C3513,'DEQ Pollutant List'!$B$7:$B$611,0))),"")</f>
        <v/>
      </c>
      <c r="E3513" s="115" t="str">
        <f>IFERROR(IF(OR($C3513="",$C3513="No CAS"),INDEX('DEQ Pollutant List'!$A$7:$A$611,MATCH($D3513,'DEQ Pollutant List'!$C$7:$C$611,0)),INDEX('DEQ Pollutant List'!$A$7:$A$611,MATCH($C3513,'DEQ Pollutant List'!$B$7:$B$611,0))),"")</f>
        <v/>
      </c>
      <c r="F3513" s="138"/>
      <c r="G3513" s="139"/>
      <c r="H3513" s="104"/>
      <c r="I3513" s="102"/>
      <c r="J3513" s="105"/>
      <c r="K3513" s="83"/>
      <c r="L3513" s="102"/>
      <c r="M3513" s="105"/>
      <c r="N3513" s="83"/>
    </row>
    <row r="3514" spans="1:14" x14ac:dyDescent="0.25">
      <c r="A3514" s="79"/>
      <c r="B3514" s="133"/>
      <c r="C3514" s="137"/>
      <c r="D3514" s="81" t="str">
        <f>IFERROR(IF(C3514="No CAS","",INDEX('DEQ Pollutant List'!$C$7:$C$611,MATCH('5. Pollutant Emissions - MB'!C3514,'DEQ Pollutant List'!$B$7:$B$611,0))),"")</f>
        <v/>
      </c>
      <c r="E3514" s="115" t="str">
        <f>IFERROR(IF(OR($C3514="",$C3514="No CAS"),INDEX('DEQ Pollutant List'!$A$7:$A$611,MATCH($D3514,'DEQ Pollutant List'!$C$7:$C$611,0)),INDEX('DEQ Pollutant List'!$A$7:$A$611,MATCH($C3514,'DEQ Pollutant List'!$B$7:$B$611,0))),"")</f>
        <v/>
      </c>
      <c r="F3514" s="138"/>
      <c r="G3514" s="139"/>
      <c r="H3514" s="104"/>
      <c r="I3514" s="102"/>
      <c r="J3514" s="105"/>
      <c r="K3514" s="83"/>
      <c r="L3514" s="102"/>
      <c r="M3514" s="105"/>
      <c r="N3514" s="83"/>
    </row>
    <row r="3515" spans="1:14" x14ac:dyDescent="0.25">
      <c r="A3515" s="79"/>
      <c r="B3515" s="133"/>
      <c r="C3515" s="137"/>
      <c r="D3515" s="81" t="str">
        <f>IFERROR(IF(C3515="No CAS","",INDEX('DEQ Pollutant List'!$C$7:$C$611,MATCH('5. Pollutant Emissions - MB'!C3515,'DEQ Pollutant List'!$B$7:$B$611,0))),"")</f>
        <v/>
      </c>
      <c r="E3515" s="115" t="str">
        <f>IFERROR(IF(OR($C3515="",$C3515="No CAS"),INDEX('DEQ Pollutant List'!$A$7:$A$611,MATCH($D3515,'DEQ Pollutant List'!$C$7:$C$611,0)),INDEX('DEQ Pollutant List'!$A$7:$A$611,MATCH($C3515,'DEQ Pollutant List'!$B$7:$B$611,0))),"")</f>
        <v/>
      </c>
      <c r="F3515" s="138"/>
      <c r="G3515" s="139"/>
      <c r="H3515" s="104"/>
      <c r="I3515" s="102"/>
      <c r="J3515" s="105"/>
      <c r="K3515" s="83"/>
      <c r="L3515" s="102"/>
      <c r="M3515" s="105"/>
      <c r="N3515" s="83"/>
    </row>
    <row r="3516" spans="1:14" x14ac:dyDescent="0.25">
      <c r="A3516" s="79"/>
      <c r="B3516" s="133"/>
      <c r="C3516" s="137"/>
      <c r="D3516" s="81" t="str">
        <f>IFERROR(IF(C3516="No CAS","",INDEX('DEQ Pollutant List'!$C$7:$C$611,MATCH('5. Pollutant Emissions - MB'!C3516,'DEQ Pollutant List'!$B$7:$B$611,0))),"")</f>
        <v/>
      </c>
      <c r="E3516" s="115" t="str">
        <f>IFERROR(IF(OR($C3516="",$C3516="No CAS"),INDEX('DEQ Pollutant List'!$A$7:$A$611,MATCH($D3516,'DEQ Pollutant List'!$C$7:$C$611,0)),INDEX('DEQ Pollutant List'!$A$7:$A$611,MATCH($C3516,'DEQ Pollutant List'!$B$7:$B$611,0))),"")</f>
        <v/>
      </c>
      <c r="F3516" s="138"/>
      <c r="G3516" s="139"/>
      <c r="H3516" s="104"/>
      <c r="I3516" s="102"/>
      <c r="J3516" s="105"/>
      <c r="K3516" s="83"/>
      <c r="L3516" s="102"/>
      <c r="M3516" s="105"/>
      <c r="N3516" s="83"/>
    </row>
    <row r="3517" spans="1:14" x14ac:dyDescent="0.25">
      <c r="A3517" s="79"/>
      <c r="B3517" s="133"/>
      <c r="C3517" s="137"/>
      <c r="D3517" s="81" t="str">
        <f>IFERROR(IF(C3517="No CAS","",INDEX('DEQ Pollutant List'!$C$7:$C$611,MATCH('5. Pollutant Emissions - MB'!C3517,'DEQ Pollutant List'!$B$7:$B$611,0))),"")</f>
        <v/>
      </c>
      <c r="E3517" s="115" t="str">
        <f>IFERROR(IF(OR($C3517="",$C3517="No CAS"),INDEX('DEQ Pollutant List'!$A$7:$A$611,MATCH($D3517,'DEQ Pollutant List'!$C$7:$C$611,0)),INDEX('DEQ Pollutant List'!$A$7:$A$611,MATCH($C3517,'DEQ Pollutant List'!$B$7:$B$611,0))),"")</f>
        <v/>
      </c>
      <c r="F3517" s="138"/>
      <c r="G3517" s="139"/>
      <c r="H3517" s="104"/>
      <c r="I3517" s="102"/>
      <c r="J3517" s="105"/>
      <c r="K3517" s="83"/>
      <c r="L3517" s="102"/>
      <c r="M3517" s="105"/>
      <c r="N3517" s="83"/>
    </row>
    <row r="3518" spans="1:14" x14ac:dyDescent="0.25">
      <c r="A3518" s="79"/>
      <c r="B3518" s="133"/>
      <c r="C3518" s="137"/>
      <c r="D3518" s="81" t="str">
        <f>IFERROR(IF(C3518="No CAS","",INDEX('DEQ Pollutant List'!$C$7:$C$611,MATCH('5. Pollutant Emissions - MB'!C3518,'DEQ Pollutant List'!$B$7:$B$611,0))),"")</f>
        <v/>
      </c>
      <c r="E3518" s="115" t="str">
        <f>IFERROR(IF(OR($C3518="",$C3518="No CAS"),INDEX('DEQ Pollutant List'!$A$7:$A$611,MATCH($D3518,'DEQ Pollutant List'!$C$7:$C$611,0)),INDEX('DEQ Pollutant List'!$A$7:$A$611,MATCH($C3518,'DEQ Pollutant List'!$B$7:$B$611,0))),"")</f>
        <v/>
      </c>
      <c r="F3518" s="138"/>
      <c r="G3518" s="139"/>
      <c r="H3518" s="104"/>
      <c r="I3518" s="102"/>
      <c r="J3518" s="105"/>
      <c r="K3518" s="83"/>
      <c r="L3518" s="102"/>
      <c r="M3518" s="105"/>
      <c r="N3518" s="83"/>
    </row>
    <row r="3519" spans="1:14" x14ac:dyDescent="0.25">
      <c r="A3519" s="79"/>
      <c r="B3519" s="133"/>
      <c r="C3519" s="137"/>
      <c r="D3519" s="81" t="str">
        <f>IFERROR(IF(C3519="No CAS","",INDEX('DEQ Pollutant List'!$C$7:$C$611,MATCH('5. Pollutant Emissions - MB'!C3519,'DEQ Pollutant List'!$B$7:$B$611,0))),"")</f>
        <v/>
      </c>
      <c r="E3519" s="115" t="str">
        <f>IFERROR(IF(OR($C3519="",$C3519="No CAS"),INDEX('DEQ Pollutant List'!$A$7:$A$611,MATCH($D3519,'DEQ Pollutant List'!$C$7:$C$611,0)),INDEX('DEQ Pollutant List'!$A$7:$A$611,MATCH($C3519,'DEQ Pollutant List'!$B$7:$B$611,0))),"")</f>
        <v/>
      </c>
      <c r="F3519" s="138"/>
      <c r="G3519" s="139"/>
      <c r="H3519" s="104"/>
      <c r="I3519" s="102"/>
      <c r="J3519" s="105"/>
      <c r="K3519" s="83"/>
      <c r="L3519" s="102"/>
      <c r="M3519" s="105"/>
      <c r="N3519" s="83"/>
    </row>
    <row r="3520" spans="1:14" x14ac:dyDescent="0.25">
      <c r="A3520" s="79"/>
      <c r="B3520" s="133"/>
      <c r="C3520" s="137"/>
      <c r="D3520" s="81" t="str">
        <f>IFERROR(IF(C3520="No CAS","",INDEX('DEQ Pollutant List'!$C$7:$C$611,MATCH('5. Pollutant Emissions - MB'!C3520,'DEQ Pollutant List'!$B$7:$B$611,0))),"")</f>
        <v/>
      </c>
      <c r="E3520" s="115" t="str">
        <f>IFERROR(IF(OR($C3520="",$C3520="No CAS"),INDEX('DEQ Pollutant List'!$A$7:$A$611,MATCH($D3520,'DEQ Pollutant List'!$C$7:$C$611,0)),INDEX('DEQ Pollutant List'!$A$7:$A$611,MATCH($C3520,'DEQ Pollutant List'!$B$7:$B$611,0))),"")</f>
        <v/>
      </c>
      <c r="F3520" s="138"/>
      <c r="G3520" s="139"/>
      <c r="H3520" s="104"/>
      <c r="I3520" s="102"/>
      <c r="J3520" s="105"/>
      <c r="K3520" s="83"/>
      <c r="L3520" s="102"/>
      <c r="M3520" s="105"/>
      <c r="N3520" s="83"/>
    </row>
    <row r="3521" spans="1:14" x14ac:dyDescent="0.25">
      <c r="A3521" s="79"/>
      <c r="B3521" s="133"/>
      <c r="C3521" s="137"/>
      <c r="D3521" s="81" t="str">
        <f>IFERROR(IF(C3521="No CAS","",INDEX('DEQ Pollutant List'!$C$7:$C$611,MATCH('5. Pollutant Emissions - MB'!C3521,'DEQ Pollutant List'!$B$7:$B$611,0))),"")</f>
        <v/>
      </c>
      <c r="E3521" s="115" t="str">
        <f>IFERROR(IF(OR($C3521="",$C3521="No CAS"),INDEX('DEQ Pollutant List'!$A$7:$A$611,MATCH($D3521,'DEQ Pollutant List'!$C$7:$C$611,0)),INDEX('DEQ Pollutant List'!$A$7:$A$611,MATCH($C3521,'DEQ Pollutant List'!$B$7:$B$611,0))),"")</f>
        <v/>
      </c>
      <c r="F3521" s="138"/>
      <c r="G3521" s="139"/>
      <c r="H3521" s="104"/>
      <c r="I3521" s="102"/>
      <c r="J3521" s="105"/>
      <c r="K3521" s="83"/>
      <c r="L3521" s="102"/>
      <c r="M3521" s="105"/>
      <c r="N3521" s="83"/>
    </row>
    <row r="3522" spans="1:14" x14ac:dyDescent="0.25">
      <c r="A3522" s="79"/>
      <c r="B3522" s="133"/>
      <c r="C3522" s="137"/>
      <c r="D3522" s="81" t="str">
        <f>IFERROR(IF(C3522="No CAS","",INDEX('DEQ Pollutant List'!$C$7:$C$611,MATCH('5. Pollutant Emissions - MB'!C3522,'DEQ Pollutant List'!$B$7:$B$611,0))),"")</f>
        <v/>
      </c>
      <c r="E3522" s="115" t="str">
        <f>IFERROR(IF(OR($C3522="",$C3522="No CAS"),INDEX('DEQ Pollutant List'!$A$7:$A$611,MATCH($D3522,'DEQ Pollutant List'!$C$7:$C$611,0)),INDEX('DEQ Pollutant List'!$A$7:$A$611,MATCH($C3522,'DEQ Pollutant List'!$B$7:$B$611,0))),"")</f>
        <v/>
      </c>
      <c r="F3522" s="138"/>
      <c r="G3522" s="139"/>
      <c r="H3522" s="104"/>
      <c r="I3522" s="102"/>
      <c r="J3522" s="105"/>
      <c r="K3522" s="83"/>
      <c r="L3522" s="102"/>
      <c r="M3522" s="105"/>
      <c r="N3522" s="83"/>
    </row>
    <row r="3523" spans="1:14" x14ac:dyDescent="0.25">
      <c r="A3523" s="79"/>
      <c r="B3523" s="133"/>
      <c r="C3523" s="137"/>
      <c r="D3523" s="81" t="str">
        <f>IFERROR(IF(C3523="No CAS","",INDEX('DEQ Pollutant List'!$C$7:$C$611,MATCH('5. Pollutant Emissions - MB'!C3523,'DEQ Pollutant List'!$B$7:$B$611,0))),"")</f>
        <v/>
      </c>
      <c r="E3523" s="115" t="str">
        <f>IFERROR(IF(OR($C3523="",$C3523="No CAS"),INDEX('DEQ Pollutant List'!$A$7:$A$611,MATCH($D3523,'DEQ Pollutant List'!$C$7:$C$611,0)),INDEX('DEQ Pollutant List'!$A$7:$A$611,MATCH($C3523,'DEQ Pollutant List'!$B$7:$B$611,0))),"")</f>
        <v/>
      </c>
      <c r="F3523" s="138"/>
      <c r="G3523" s="139"/>
      <c r="H3523" s="104"/>
      <c r="I3523" s="102"/>
      <c r="J3523" s="105"/>
      <c r="K3523" s="83"/>
      <c r="L3523" s="102"/>
      <c r="M3523" s="105"/>
      <c r="N3523" s="83"/>
    </row>
    <row r="3524" spans="1:14" x14ac:dyDescent="0.25">
      <c r="A3524" s="79"/>
      <c r="B3524" s="133"/>
      <c r="C3524" s="137"/>
      <c r="D3524" s="81" t="str">
        <f>IFERROR(IF(C3524="No CAS","",INDEX('DEQ Pollutant List'!$C$7:$C$611,MATCH('5. Pollutant Emissions - MB'!C3524,'DEQ Pollutant List'!$B$7:$B$611,0))),"")</f>
        <v/>
      </c>
      <c r="E3524" s="115" t="str">
        <f>IFERROR(IF(OR($C3524="",$C3524="No CAS"),INDEX('DEQ Pollutant List'!$A$7:$A$611,MATCH($D3524,'DEQ Pollutant List'!$C$7:$C$611,0)),INDEX('DEQ Pollutant List'!$A$7:$A$611,MATCH($C3524,'DEQ Pollutant List'!$B$7:$B$611,0))),"")</f>
        <v/>
      </c>
      <c r="F3524" s="138"/>
      <c r="G3524" s="139"/>
      <c r="H3524" s="104"/>
      <c r="I3524" s="102"/>
      <c r="J3524" s="105"/>
      <c r="K3524" s="83"/>
      <c r="L3524" s="102"/>
      <c r="M3524" s="105"/>
      <c r="N3524" s="83"/>
    </row>
    <row r="3525" spans="1:14" x14ac:dyDescent="0.25">
      <c r="A3525" s="79"/>
      <c r="B3525" s="133"/>
      <c r="C3525" s="137"/>
      <c r="D3525" s="81" t="str">
        <f>IFERROR(IF(C3525="No CAS","",INDEX('DEQ Pollutant List'!$C$7:$C$611,MATCH('5. Pollutant Emissions - MB'!C3525,'DEQ Pollutant List'!$B$7:$B$611,0))),"")</f>
        <v/>
      </c>
      <c r="E3525" s="115" t="str">
        <f>IFERROR(IF(OR($C3525="",$C3525="No CAS"),INDEX('DEQ Pollutant List'!$A$7:$A$611,MATCH($D3525,'DEQ Pollutant List'!$C$7:$C$611,0)),INDEX('DEQ Pollutant List'!$A$7:$A$611,MATCH($C3525,'DEQ Pollutant List'!$B$7:$B$611,0))),"")</f>
        <v/>
      </c>
      <c r="F3525" s="138"/>
      <c r="G3525" s="139"/>
      <c r="H3525" s="104"/>
      <c r="I3525" s="102"/>
      <c r="J3525" s="105"/>
      <c r="K3525" s="83"/>
      <c r="L3525" s="102"/>
      <c r="M3525" s="105"/>
      <c r="N3525" s="83"/>
    </row>
    <row r="3526" spans="1:14" x14ac:dyDescent="0.25">
      <c r="A3526" s="79"/>
      <c r="B3526" s="133"/>
      <c r="C3526" s="137"/>
      <c r="D3526" s="81" t="str">
        <f>IFERROR(IF(C3526="No CAS","",INDEX('DEQ Pollutant List'!$C$7:$C$611,MATCH('5. Pollutant Emissions - MB'!C3526,'DEQ Pollutant List'!$B$7:$B$611,0))),"")</f>
        <v/>
      </c>
      <c r="E3526" s="115" t="str">
        <f>IFERROR(IF(OR($C3526="",$C3526="No CAS"),INDEX('DEQ Pollutant List'!$A$7:$A$611,MATCH($D3526,'DEQ Pollutant List'!$C$7:$C$611,0)),INDEX('DEQ Pollutant List'!$A$7:$A$611,MATCH($C3526,'DEQ Pollutant List'!$B$7:$B$611,0))),"")</f>
        <v/>
      </c>
      <c r="F3526" s="138"/>
      <c r="G3526" s="139"/>
      <c r="H3526" s="104"/>
      <c r="I3526" s="102"/>
      <c r="J3526" s="105"/>
      <c r="K3526" s="83"/>
      <c r="L3526" s="102"/>
      <c r="M3526" s="105"/>
      <c r="N3526" s="83"/>
    </row>
    <row r="3527" spans="1:14" x14ac:dyDescent="0.25">
      <c r="A3527" s="79"/>
      <c r="B3527" s="133"/>
      <c r="C3527" s="137"/>
      <c r="D3527" s="81" t="str">
        <f>IFERROR(IF(C3527="No CAS","",INDEX('DEQ Pollutant List'!$C$7:$C$611,MATCH('5. Pollutant Emissions - MB'!C3527,'DEQ Pollutant List'!$B$7:$B$611,0))),"")</f>
        <v/>
      </c>
      <c r="E3527" s="115" t="str">
        <f>IFERROR(IF(OR($C3527="",$C3527="No CAS"),INDEX('DEQ Pollutant List'!$A$7:$A$611,MATCH($D3527,'DEQ Pollutant List'!$C$7:$C$611,0)),INDEX('DEQ Pollutant List'!$A$7:$A$611,MATCH($C3527,'DEQ Pollutant List'!$B$7:$B$611,0))),"")</f>
        <v/>
      </c>
      <c r="F3527" s="138"/>
      <c r="G3527" s="139"/>
      <c r="H3527" s="104"/>
      <c r="I3527" s="102"/>
      <c r="J3527" s="105"/>
      <c r="K3527" s="83"/>
      <c r="L3527" s="102"/>
      <c r="M3527" s="105"/>
      <c r="N3527" s="83"/>
    </row>
    <row r="3528" spans="1:14" x14ac:dyDescent="0.25">
      <c r="A3528" s="79"/>
      <c r="B3528" s="133"/>
      <c r="C3528" s="137"/>
      <c r="D3528" s="81" t="str">
        <f>IFERROR(IF(C3528="No CAS","",INDEX('DEQ Pollutant List'!$C$7:$C$611,MATCH('5. Pollutant Emissions - MB'!C3528,'DEQ Pollutant List'!$B$7:$B$611,0))),"")</f>
        <v/>
      </c>
      <c r="E3528" s="115" t="str">
        <f>IFERROR(IF(OR($C3528="",$C3528="No CAS"),INDEX('DEQ Pollutant List'!$A$7:$A$611,MATCH($D3528,'DEQ Pollutant List'!$C$7:$C$611,0)),INDEX('DEQ Pollutant List'!$A$7:$A$611,MATCH($C3528,'DEQ Pollutant List'!$B$7:$B$611,0))),"")</f>
        <v/>
      </c>
      <c r="F3528" s="138"/>
      <c r="G3528" s="139"/>
      <c r="H3528" s="104"/>
      <c r="I3528" s="102"/>
      <c r="J3528" s="105"/>
      <c r="K3528" s="83"/>
      <c r="L3528" s="102"/>
      <c r="M3528" s="105"/>
      <c r="N3528" s="83"/>
    </row>
    <row r="3529" spans="1:14" x14ac:dyDescent="0.25">
      <c r="A3529" s="79"/>
      <c r="B3529" s="133"/>
      <c r="C3529" s="137"/>
      <c r="D3529" s="81" t="str">
        <f>IFERROR(IF(C3529="No CAS","",INDEX('DEQ Pollutant List'!$C$7:$C$611,MATCH('5. Pollutant Emissions - MB'!C3529,'DEQ Pollutant List'!$B$7:$B$611,0))),"")</f>
        <v/>
      </c>
      <c r="E3529" s="115" t="str">
        <f>IFERROR(IF(OR($C3529="",$C3529="No CAS"),INDEX('DEQ Pollutant List'!$A$7:$A$611,MATCH($D3529,'DEQ Pollutant List'!$C$7:$C$611,0)),INDEX('DEQ Pollutant List'!$A$7:$A$611,MATCH($C3529,'DEQ Pollutant List'!$B$7:$B$611,0))),"")</f>
        <v/>
      </c>
      <c r="F3529" s="138"/>
      <c r="G3529" s="139"/>
      <c r="H3529" s="104"/>
      <c r="I3529" s="102"/>
      <c r="J3529" s="105"/>
      <c r="K3529" s="83"/>
      <c r="L3529" s="102"/>
      <c r="M3529" s="105"/>
      <c r="N3529" s="83"/>
    </row>
    <row r="3530" spans="1:14" x14ac:dyDescent="0.25">
      <c r="A3530" s="79"/>
      <c r="B3530" s="133"/>
      <c r="C3530" s="137"/>
      <c r="D3530" s="81" t="str">
        <f>IFERROR(IF(C3530="No CAS","",INDEX('DEQ Pollutant List'!$C$7:$C$611,MATCH('5. Pollutant Emissions - MB'!C3530,'DEQ Pollutant List'!$B$7:$B$611,0))),"")</f>
        <v/>
      </c>
      <c r="E3530" s="115" t="str">
        <f>IFERROR(IF(OR($C3530="",$C3530="No CAS"),INDEX('DEQ Pollutant List'!$A$7:$A$611,MATCH($D3530,'DEQ Pollutant List'!$C$7:$C$611,0)),INDEX('DEQ Pollutant List'!$A$7:$A$611,MATCH($C3530,'DEQ Pollutant List'!$B$7:$B$611,0))),"")</f>
        <v/>
      </c>
      <c r="F3530" s="138"/>
      <c r="G3530" s="139"/>
      <c r="H3530" s="104"/>
      <c r="I3530" s="102"/>
      <c r="J3530" s="105"/>
      <c r="K3530" s="83"/>
      <c r="L3530" s="102"/>
      <c r="M3530" s="105"/>
      <c r="N3530" s="83"/>
    </row>
    <row r="3531" spans="1:14" x14ac:dyDescent="0.25">
      <c r="A3531" s="79"/>
      <c r="B3531" s="133"/>
      <c r="C3531" s="137"/>
      <c r="D3531" s="81" t="str">
        <f>IFERROR(IF(C3531="No CAS","",INDEX('DEQ Pollutant List'!$C$7:$C$611,MATCH('5. Pollutant Emissions - MB'!C3531,'DEQ Pollutant List'!$B$7:$B$611,0))),"")</f>
        <v/>
      </c>
      <c r="E3531" s="115" t="str">
        <f>IFERROR(IF(OR($C3531="",$C3531="No CAS"),INDEX('DEQ Pollutant List'!$A$7:$A$611,MATCH($D3531,'DEQ Pollutant List'!$C$7:$C$611,0)),INDEX('DEQ Pollutant List'!$A$7:$A$611,MATCH($C3531,'DEQ Pollutant List'!$B$7:$B$611,0))),"")</f>
        <v/>
      </c>
      <c r="F3531" s="138"/>
      <c r="G3531" s="139"/>
      <c r="H3531" s="104"/>
      <c r="I3531" s="102"/>
      <c r="J3531" s="105"/>
      <c r="K3531" s="83"/>
      <c r="L3531" s="102"/>
      <c r="M3531" s="105"/>
      <c r="N3531" s="83"/>
    </row>
    <row r="3532" spans="1:14" x14ac:dyDescent="0.25">
      <c r="A3532" s="79"/>
      <c r="B3532" s="133"/>
      <c r="C3532" s="137"/>
      <c r="D3532" s="81" t="str">
        <f>IFERROR(IF(C3532="No CAS","",INDEX('DEQ Pollutant List'!$C$7:$C$611,MATCH('5. Pollutant Emissions - MB'!C3532,'DEQ Pollutant List'!$B$7:$B$611,0))),"")</f>
        <v/>
      </c>
      <c r="E3532" s="115" t="str">
        <f>IFERROR(IF(OR($C3532="",$C3532="No CAS"),INDEX('DEQ Pollutant List'!$A$7:$A$611,MATCH($D3532,'DEQ Pollutant List'!$C$7:$C$611,0)),INDEX('DEQ Pollutant List'!$A$7:$A$611,MATCH($C3532,'DEQ Pollutant List'!$B$7:$B$611,0))),"")</f>
        <v/>
      </c>
      <c r="F3532" s="138"/>
      <c r="G3532" s="139"/>
      <c r="H3532" s="104"/>
      <c r="I3532" s="102"/>
      <c r="J3532" s="105"/>
      <c r="K3532" s="83"/>
      <c r="L3532" s="102"/>
      <c r="M3532" s="105"/>
      <c r="N3532" s="83"/>
    </row>
    <row r="3533" spans="1:14" x14ac:dyDescent="0.25">
      <c r="A3533" s="79"/>
      <c r="B3533" s="133"/>
      <c r="C3533" s="137"/>
      <c r="D3533" s="81" t="str">
        <f>IFERROR(IF(C3533="No CAS","",INDEX('DEQ Pollutant List'!$C$7:$C$611,MATCH('5. Pollutant Emissions - MB'!C3533,'DEQ Pollutant List'!$B$7:$B$611,0))),"")</f>
        <v/>
      </c>
      <c r="E3533" s="115" t="str">
        <f>IFERROR(IF(OR($C3533="",$C3533="No CAS"),INDEX('DEQ Pollutant List'!$A$7:$A$611,MATCH($D3533,'DEQ Pollutant List'!$C$7:$C$611,0)),INDEX('DEQ Pollutant List'!$A$7:$A$611,MATCH($C3533,'DEQ Pollutant List'!$B$7:$B$611,0))),"")</f>
        <v/>
      </c>
      <c r="F3533" s="138"/>
      <c r="G3533" s="139"/>
      <c r="H3533" s="104"/>
      <c r="I3533" s="102"/>
      <c r="J3533" s="105"/>
      <c r="K3533" s="83"/>
      <c r="L3533" s="102"/>
      <c r="M3533" s="105"/>
      <c r="N3533" s="83"/>
    </row>
    <row r="3534" spans="1:14" x14ac:dyDescent="0.25">
      <c r="A3534" s="79"/>
      <c r="B3534" s="133"/>
      <c r="C3534" s="137"/>
      <c r="D3534" s="81" t="str">
        <f>IFERROR(IF(C3534="No CAS","",INDEX('DEQ Pollutant List'!$C$7:$C$611,MATCH('5. Pollutant Emissions - MB'!C3534,'DEQ Pollutant List'!$B$7:$B$611,0))),"")</f>
        <v/>
      </c>
      <c r="E3534" s="115" t="str">
        <f>IFERROR(IF(OR($C3534="",$C3534="No CAS"),INDEX('DEQ Pollutant List'!$A$7:$A$611,MATCH($D3534,'DEQ Pollutant List'!$C$7:$C$611,0)),INDEX('DEQ Pollutant List'!$A$7:$A$611,MATCH($C3534,'DEQ Pollutant List'!$B$7:$B$611,0))),"")</f>
        <v/>
      </c>
      <c r="F3534" s="138"/>
      <c r="G3534" s="139"/>
      <c r="H3534" s="104"/>
      <c r="I3534" s="102"/>
      <c r="J3534" s="105"/>
      <c r="K3534" s="83"/>
      <c r="L3534" s="102"/>
      <c r="M3534" s="105"/>
      <c r="N3534" s="83"/>
    </row>
    <row r="3535" spans="1:14" x14ac:dyDescent="0.25">
      <c r="A3535" s="79"/>
      <c r="B3535" s="133"/>
      <c r="C3535" s="137"/>
      <c r="D3535" s="81" t="str">
        <f>IFERROR(IF(C3535="No CAS","",INDEX('DEQ Pollutant List'!$C$7:$C$611,MATCH('5. Pollutant Emissions - MB'!C3535,'DEQ Pollutant List'!$B$7:$B$611,0))),"")</f>
        <v/>
      </c>
      <c r="E3535" s="115" t="str">
        <f>IFERROR(IF(OR($C3535="",$C3535="No CAS"),INDEX('DEQ Pollutant List'!$A$7:$A$611,MATCH($D3535,'DEQ Pollutant List'!$C$7:$C$611,0)),INDEX('DEQ Pollutant List'!$A$7:$A$611,MATCH($C3535,'DEQ Pollutant List'!$B$7:$B$611,0))),"")</f>
        <v/>
      </c>
      <c r="F3535" s="138"/>
      <c r="G3535" s="139"/>
      <c r="H3535" s="104"/>
      <c r="I3535" s="102"/>
      <c r="J3535" s="105"/>
      <c r="K3535" s="83"/>
      <c r="L3535" s="102"/>
      <c r="M3535" s="105"/>
      <c r="N3535" s="83"/>
    </row>
    <row r="3536" spans="1:14" x14ac:dyDescent="0.25">
      <c r="A3536" s="79"/>
      <c r="B3536" s="133"/>
      <c r="C3536" s="137"/>
      <c r="D3536" s="81" t="str">
        <f>IFERROR(IF(C3536="No CAS","",INDEX('DEQ Pollutant List'!$C$7:$C$611,MATCH('5. Pollutant Emissions - MB'!C3536,'DEQ Pollutant List'!$B$7:$B$611,0))),"")</f>
        <v/>
      </c>
      <c r="E3536" s="115" t="str">
        <f>IFERROR(IF(OR($C3536="",$C3536="No CAS"),INDEX('DEQ Pollutant List'!$A$7:$A$611,MATCH($D3536,'DEQ Pollutant List'!$C$7:$C$611,0)),INDEX('DEQ Pollutant List'!$A$7:$A$611,MATCH($C3536,'DEQ Pollutant List'!$B$7:$B$611,0))),"")</f>
        <v/>
      </c>
      <c r="F3536" s="138"/>
      <c r="G3536" s="139"/>
      <c r="H3536" s="104"/>
      <c r="I3536" s="102"/>
      <c r="J3536" s="105"/>
      <c r="K3536" s="83"/>
      <c r="L3536" s="102"/>
      <c r="M3536" s="105"/>
      <c r="N3536" s="83"/>
    </row>
    <row r="3537" spans="1:14" x14ac:dyDescent="0.25">
      <c r="A3537" s="79"/>
      <c r="B3537" s="133"/>
      <c r="C3537" s="137"/>
      <c r="D3537" s="81" t="str">
        <f>IFERROR(IF(C3537="No CAS","",INDEX('DEQ Pollutant List'!$C$7:$C$611,MATCH('5. Pollutant Emissions - MB'!C3537,'DEQ Pollutant List'!$B$7:$B$611,0))),"")</f>
        <v/>
      </c>
      <c r="E3537" s="115" t="str">
        <f>IFERROR(IF(OR($C3537="",$C3537="No CAS"),INDEX('DEQ Pollutant List'!$A$7:$A$611,MATCH($D3537,'DEQ Pollutant List'!$C$7:$C$611,0)),INDEX('DEQ Pollutant List'!$A$7:$A$611,MATCH($C3537,'DEQ Pollutant List'!$B$7:$B$611,0))),"")</f>
        <v/>
      </c>
      <c r="F3537" s="138"/>
      <c r="G3537" s="139"/>
      <c r="H3537" s="104"/>
      <c r="I3537" s="102"/>
      <c r="J3537" s="105"/>
      <c r="K3537" s="83"/>
      <c r="L3537" s="102"/>
      <c r="M3537" s="105"/>
      <c r="N3537" s="83"/>
    </row>
    <row r="3538" spans="1:14" x14ac:dyDescent="0.25">
      <c r="A3538" s="79"/>
      <c r="B3538" s="133"/>
      <c r="C3538" s="137"/>
      <c r="D3538" s="81" t="str">
        <f>IFERROR(IF(C3538="No CAS","",INDEX('DEQ Pollutant List'!$C$7:$C$611,MATCH('5. Pollutant Emissions - MB'!C3538,'DEQ Pollutant List'!$B$7:$B$611,0))),"")</f>
        <v/>
      </c>
      <c r="E3538" s="115" t="str">
        <f>IFERROR(IF(OR($C3538="",$C3538="No CAS"),INDEX('DEQ Pollutant List'!$A$7:$A$611,MATCH($D3538,'DEQ Pollutant List'!$C$7:$C$611,0)),INDEX('DEQ Pollutant List'!$A$7:$A$611,MATCH($C3538,'DEQ Pollutant List'!$B$7:$B$611,0))),"")</f>
        <v/>
      </c>
      <c r="F3538" s="138"/>
      <c r="G3538" s="139"/>
      <c r="H3538" s="104"/>
      <c r="I3538" s="102"/>
      <c r="J3538" s="105"/>
      <c r="K3538" s="83"/>
      <c r="L3538" s="102"/>
      <c r="M3538" s="105"/>
      <c r="N3538" s="83"/>
    </row>
    <row r="3539" spans="1:14" x14ac:dyDescent="0.25">
      <c r="A3539" s="79"/>
      <c r="B3539" s="133"/>
      <c r="C3539" s="137"/>
      <c r="D3539" s="81" t="str">
        <f>IFERROR(IF(C3539="No CAS","",INDEX('DEQ Pollutant List'!$C$7:$C$611,MATCH('5. Pollutant Emissions - MB'!C3539,'DEQ Pollutant List'!$B$7:$B$611,0))),"")</f>
        <v/>
      </c>
      <c r="E3539" s="115" t="str">
        <f>IFERROR(IF(OR($C3539="",$C3539="No CAS"),INDEX('DEQ Pollutant List'!$A$7:$A$611,MATCH($D3539,'DEQ Pollutant List'!$C$7:$C$611,0)),INDEX('DEQ Pollutant List'!$A$7:$A$611,MATCH($C3539,'DEQ Pollutant List'!$B$7:$B$611,0))),"")</f>
        <v/>
      </c>
      <c r="F3539" s="138"/>
      <c r="G3539" s="139"/>
      <c r="H3539" s="104"/>
      <c r="I3539" s="102"/>
      <c r="J3539" s="105"/>
      <c r="K3539" s="83"/>
      <c r="L3539" s="102"/>
      <c r="M3539" s="105"/>
      <c r="N3539" s="83"/>
    </row>
    <row r="3540" spans="1:14" x14ac:dyDescent="0.25">
      <c r="A3540" s="79"/>
      <c r="B3540" s="133"/>
      <c r="C3540" s="137"/>
      <c r="D3540" s="81" t="str">
        <f>IFERROR(IF(C3540="No CAS","",INDEX('DEQ Pollutant List'!$C$7:$C$611,MATCH('5. Pollutant Emissions - MB'!C3540,'DEQ Pollutant List'!$B$7:$B$611,0))),"")</f>
        <v/>
      </c>
      <c r="E3540" s="115" t="str">
        <f>IFERROR(IF(OR($C3540="",$C3540="No CAS"),INDEX('DEQ Pollutant List'!$A$7:$A$611,MATCH($D3540,'DEQ Pollutant List'!$C$7:$C$611,0)),INDEX('DEQ Pollutant List'!$A$7:$A$611,MATCH($C3540,'DEQ Pollutant List'!$B$7:$B$611,0))),"")</f>
        <v/>
      </c>
      <c r="F3540" s="138"/>
      <c r="G3540" s="139"/>
      <c r="H3540" s="104"/>
      <c r="I3540" s="102"/>
      <c r="J3540" s="105"/>
      <c r="K3540" s="83"/>
      <c r="L3540" s="102"/>
      <c r="M3540" s="105"/>
      <c r="N3540" s="83"/>
    </row>
    <row r="3541" spans="1:14" x14ac:dyDescent="0.25">
      <c r="A3541" s="79"/>
      <c r="B3541" s="133"/>
      <c r="C3541" s="137"/>
      <c r="D3541" s="81" t="str">
        <f>IFERROR(IF(C3541="No CAS","",INDEX('DEQ Pollutant List'!$C$7:$C$611,MATCH('5. Pollutant Emissions - MB'!C3541,'DEQ Pollutant List'!$B$7:$B$611,0))),"")</f>
        <v/>
      </c>
      <c r="E3541" s="115" t="str">
        <f>IFERROR(IF(OR($C3541="",$C3541="No CAS"),INDEX('DEQ Pollutant List'!$A$7:$A$611,MATCH($D3541,'DEQ Pollutant List'!$C$7:$C$611,0)),INDEX('DEQ Pollutant List'!$A$7:$A$611,MATCH($C3541,'DEQ Pollutant List'!$B$7:$B$611,0))),"")</f>
        <v/>
      </c>
      <c r="F3541" s="138"/>
      <c r="G3541" s="139"/>
      <c r="H3541" s="104"/>
      <c r="I3541" s="102"/>
      <c r="J3541" s="105"/>
      <c r="K3541" s="83"/>
      <c r="L3541" s="102"/>
      <c r="M3541" s="105"/>
      <c r="N3541" s="83"/>
    </row>
    <row r="3542" spans="1:14" x14ac:dyDescent="0.25">
      <c r="A3542" s="79"/>
      <c r="B3542" s="133"/>
      <c r="C3542" s="137"/>
      <c r="D3542" s="81" t="str">
        <f>IFERROR(IF(C3542="No CAS","",INDEX('DEQ Pollutant List'!$C$7:$C$611,MATCH('5. Pollutant Emissions - MB'!C3542,'DEQ Pollutant List'!$B$7:$B$611,0))),"")</f>
        <v/>
      </c>
      <c r="E3542" s="115" t="str">
        <f>IFERROR(IF(OR($C3542="",$C3542="No CAS"),INDEX('DEQ Pollutant List'!$A$7:$A$611,MATCH($D3542,'DEQ Pollutant List'!$C$7:$C$611,0)),INDEX('DEQ Pollutant List'!$A$7:$A$611,MATCH($C3542,'DEQ Pollutant List'!$B$7:$B$611,0))),"")</f>
        <v/>
      </c>
      <c r="F3542" s="138"/>
      <c r="G3542" s="139"/>
      <c r="H3542" s="104"/>
      <c r="I3542" s="102"/>
      <c r="J3542" s="105"/>
      <c r="K3542" s="83"/>
      <c r="L3542" s="102"/>
      <c r="M3542" s="105"/>
      <c r="N3542" s="83"/>
    </row>
    <row r="3543" spans="1:14" x14ac:dyDescent="0.25">
      <c r="A3543" s="79"/>
      <c r="B3543" s="133"/>
      <c r="C3543" s="137"/>
      <c r="D3543" s="81" t="str">
        <f>IFERROR(IF(C3543="No CAS","",INDEX('DEQ Pollutant List'!$C$7:$C$611,MATCH('5. Pollutant Emissions - MB'!C3543,'DEQ Pollutant List'!$B$7:$B$611,0))),"")</f>
        <v/>
      </c>
      <c r="E3543" s="115" t="str">
        <f>IFERROR(IF(OR($C3543="",$C3543="No CAS"),INDEX('DEQ Pollutant List'!$A$7:$A$611,MATCH($D3543,'DEQ Pollutant List'!$C$7:$C$611,0)),INDEX('DEQ Pollutant List'!$A$7:$A$611,MATCH($C3543,'DEQ Pollutant List'!$B$7:$B$611,0))),"")</f>
        <v/>
      </c>
      <c r="F3543" s="138"/>
      <c r="G3543" s="139"/>
      <c r="H3543" s="104"/>
      <c r="I3543" s="102"/>
      <c r="J3543" s="105"/>
      <c r="K3543" s="83"/>
      <c r="L3543" s="102"/>
      <c r="M3543" s="105"/>
      <c r="N3543" s="83"/>
    </row>
    <row r="3544" spans="1:14" x14ac:dyDescent="0.25">
      <c r="A3544" s="79"/>
      <c r="B3544" s="133"/>
      <c r="C3544" s="137"/>
      <c r="D3544" s="81" t="str">
        <f>IFERROR(IF(C3544="No CAS","",INDEX('DEQ Pollutant List'!$C$7:$C$611,MATCH('5. Pollutant Emissions - MB'!C3544,'DEQ Pollutant List'!$B$7:$B$611,0))),"")</f>
        <v/>
      </c>
      <c r="E3544" s="115" t="str">
        <f>IFERROR(IF(OR($C3544="",$C3544="No CAS"),INDEX('DEQ Pollutant List'!$A$7:$A$611,MATCH($D3544,'DEQ Pollutant List'!$C$7:$C$611,0)),INDEX('DEQ Pollutant List'!$A$7:$A$611,MATCH($C3544,'DEQ Pollutant List'!$B$7:$B$611,0))),"")</f>
        <v/>
      </c>
      <c r="F3544" s="138"/>
      <c r="G3544" s="139"/>
      <c r="H3544" s="104"/>
      <c r="I3544" s="102"/>
      <c r="J3544" s="105"/>
      <c r="K3544" s="83"/>
      <c r="L3544" s="102"/>
      <c r="M3544" s="105"/>
      <c r="N3544" s="83"/>
    </row>
    <row r="3545" spans="1:14" x14ac:dyDescent="0.25">
      <c r="A3545" s="79"/>
      <c r="B3545" s="133"/>
      <c r="C3545" s="137"/>
      <c r="D3545" s="81" t="str">
        <f>IFERROR(IF(C3545="No CAS","",INDEX('DEQ Pollutant List'!$C$7:$C$611,MATCH('5. Pollutant Emissions - MB'!C3545,'DEQ Pollutant List'!$B$7:$B$611,0))),"")</f>
        <v/>
      </c>
      <c r="E3545" s="115" t="str">
        <f>IFERROR(IF(OR($C3545="",$C3545="No CAS"),INDEX('DEQ Pollutant List'!$A$7:$A$611,MATCH($D3545,'DEQ Pollutant List'!$C$7:$C$611,0)),INDEX('DEQ Pollutant List'!$A$7:$A$611,MATCH($C3545,'DEQ Pollutant List'!$B$7:$B$611,0))),"")</f>
        <v/>
      </c>
      <c r="F3545" s="138"/>
      <c r="G3545" s="139"/>
      <c r="H3545" s="104"/>
      <c r="I3545" s="102"/>
      <c r="J3545" s="105"/>
      <c r="K3545" s="83"/>
      <c r="L3545" s="102"/>
      <c r="M3545" s="105"/>
      <c r="N3545" s="83"/>
    </row>
    <row r="3546" spans="1:14" x14ac:dyDescent="0.25">
      <c r="A3546" s="79"/>
      <c r="B3546" s="133"/>
      <c r="C3546" s="137"/>
      <c r="D3546" s="81" t="str">
        <f>IFERROR(IF(C3546="No CAS","",INDEX('DEQ Pollutant List'!$C$7:$C$611,MATCH('5. Pollutant Emissions - MB'!C3546,'DEQ Pollutant List'!$B$7:$B$611,0))),"")</f>
        <v/>
      </c>
      <c r="E3546" s="115" t="str">
        <f>IFERROR(IF(OR($C3546="",$C3546="No CAS"),INDEX('DEQ Pollutant List'!$A$7:$A$611,MATCH($D3546,'DEQ Pollutant List'!$C$7:$C$611,0)),INDEX('DEQ Pollutant List'!$A$7:$A$611,MATCH($C3546,'DEQ Pollutant List'!$B$7:$B$611,0))),"")</f>
        <v/>
      </c>
      <c r="F3546" s="138"/>
      <c r="G3546" s="139"/>
      <c r="H3546" s="104"/>
      <c r="I3546" s="102"/>
      <c r="J3546" s="105"/>
      <c r="K3546" s="83"/>
      <c r="L3546" s="102"/>
      <c r="M3546" s="105"/>
      <c r="N3546" s="83"/>
    </row>
    <row r="3547" spans="1:14" x14ac:dyDescent="0.25">
      <c r="A3547" s="79"/>
      <c r="B3547" s="133"/>
      <c r="C3547" s="137"/>
      <c r="D3547" s="81" t="str">
        <f>IFERROR(IF(C3547="No CAS","",INDEX('DEQ Pollutant List'!$C$7:$C$611,MATCH('5. Pollutant Emissions - MB'!C3547,'DEQ Pollutant List'!$B$7:$B$611,0))),"")</f>
        <v/>
      </c>
      <c r="E3547" s="115" t="str">
        <f>IFERROR(IF(OR($C3547="",$C3547="No CAS"),INDEX('DEQ Pollutant List'!$A$7:$A$611,MATCH($D3547,'DEQ Pollutant List'!$C$7:$C$611,0)),INDEX('DEQ Pollutant List'!$A$7:$A$611,MATCH($C3547,'DEQ Pollutant List'!$B$7:$B$611,0))),"")</f>
        <v/>
      </c>
      <c r="F3547" s="138"/>
      <c r="G3547" s="139"/>
      <c r="H3547" s="104"/>
      <c r="I3547" s="102"/>
      <c r="J3547" s="105"/>
      <c r="K3547" s="83"/>
      <c r="L3547" s="102"/>
      <c r="M3547" s="105"/>
      <c r="N3547" s="83"/>
    </row>
    <row r="3548" spans="1:14" x14ac:dyDescent="0.25">
      <c r="A3548" s="79"/>
      <c r="B3548" s="133"/>
      <c r="C3548" s="137"/>
      <c r="D3548" s="81" t="str">
        <f>IFERROR(IF(C3548="No CAS","",INDEX('DEQ Pollutant List'!$C$7:$C$611,MATCH('5. Pollutant Emissions - MB'!C3548,'DEQ Pollutant List'!$B$7:$B$611,0))),"")</f>
        <v/>
      </c>
      <c r="E3548" s="115" t="str">
        <f>IFERROR(IF(OR($C3548="",$C3548="No CAS"),INDEX('DEQ Pollutant List'!$A$7:$A$611,MATCH($D3548,'DEQ Pollutant List'!$C$7:$C$611,0)),INDEX('DEQ Pollutant List'!$A$7:$A$611,MATCH($C3548,'DEQ Pollutant List'!$B$7:$B$611,0))),"")</f>
        <v/>
      </c>
      <c r="F3548" s="138"/>
      <c r="G3548" s="139"/>
      <c r="H3548" s="104"/>
      <c r="I3548" s="102"/>
      <c r="J3548" s="105"/>
      <c r="K3548" s="83"/>
      <c r="L3548" s="102"/>
      <c r="M3548" s="105"/>
      <c r="N3548" s="83"/>
    </row>
    <row r="3549" spans="1:14" x14ac:dyDescent="0.25">
      <c r="A3549" s="79"/>
      <c r="B3549" s="133"/>
      <c r="C3549" s="137"/>
      <c r="D3549" s="81" t="str">
        <f>IFERROR(IF(C3549="No CAS","",INDEX('DEQ Pollutant List'!$C$7:$C$611,MATCH('5. Pollutant Emissions - MB'!C3549,'DEQ Pollutant List'!$B$7:$B$611,0))),"")</f>
        <v/>
      </c>
      <c r="E3549" s="115" t="str">
        <f>IFERROR(IF(OR($C3549="",$C3549="No CAS"),INDEX('DEQ Pollutant List'!$A$7:$A$611,MATCH($D3549,'DEQ Pollutant List'!$C$7:$C$611,0)),INDEX('DEQ Pollutant List'!$A$7:$A$611,MATCH($C3549,'DEQ Pollutant List'!$B$7:$B$611,0))),"")</f>
        <v/>
      </c>
      <c r="F3549" s="138"/>
      <c r="G3549" s="139"/>
      <c r="H3549" s="104"/>
      <c r="I3549" s="102"/>
      <c r="J3549" s="105"/>
      <c r="K3549" s="83"/>
      <c r="L3549" s="102"/>
      <c r="M3549" s="105"/>
      <c r="N3549" s="83"/>
    </row>
    <row r="3550" spans="1:14" x14ac:dyDescent="0.25">
      <c r="A3550" s="79"/>
      <c r="B3550" s="133"/>
      <c r="C3550" s="137"/>
      <c r="D3550" s="81" t="str">
        <f>IFERROR(IF(C3550="No CAS","",INDEX('DEQ Pollutant List'!$C$7:$C$611,MATCH('5. Pollutant Emissions - MB'!C3550,'DEQ Pollutant List'!$B$7:$B$611,0))),"")</f>
        <v/>
      </c>
      <c r="E3550" s="115" t="str">
        <f>IFERROR(IF(OR($C3550="",$C3550="No CAS"),INDEX('DEQ Pollutant List'!$A$7:$A$611,MATCH($D3550,'DEQ Pollutant List'!$C$7:$C$611,0)),INDEX('DEQ Pollutant List'!$A$7:$A$611,MATCH($C3550,'DEQ Pollutant List'!$B$7:$B$611,0))),"")</f>
        <v/>
      </c>
      <c r="F3550" s="138"/>
      <c r="G3550" s="139"/>
      <c r="H3550" s="104"/>
      <c r="I3550" s="102"/>
      <c r="J3550" s="105"/>
      <c r="K3550" s="83"/>
      <c r="L3550" s="102"/>
      <c r="M3550" s="105"/>
      <c r="N3550" s="83"/>
    </row>
    <row r="3551" spans="1:14" x14ac:dyDescent="0.25">
      <c r="A3551" s="79"/>
      <c r="B3551" s="133"/>
      <c r="C3551" s="137"/>
      <c r="D3551" s="81" t="str">
        <f>IFERROR(IF(C3551="No CAS","",INDEX('DEQ Pollutant List'!$C$7:$C$611,MATCH('5. Pollutant Emissions - MB'!C3551,'DEQ Pollutant List'!$B$7:$B$611,0))),"")</f>
        <v/>
      </c>
      <c r="E3551" s="115" t="str">
        <f>IFERROR(IF(OR($C3551="",$C3551="No CAS"),INDEX('DEQ Pollutant List'!$A$7:$A$611,MATCH($D3551,'DEQ Pollutant List'!$C$7:$C$611,0)),INDEX('DEQ Pollutant List'!$A$7:$A$611,MATCH($C3551,'DEQ Pollutant List'!$B$7:$B$611,0))),"")</f>
        <v/>
      </c>
      <c r="F3551" s="138"/>
      <c r="G3551" s="139"/>
      <c r="H3551" s="104"/>
      <c r="I3551" s="102"/>
      <c r="J3551" s="105"/>
      <c r="K3551" s="83"/>
      <c r="L3551" s="102"/>
      <c r="M3551" s="105"/>
      <c r="N3551" s="83"/>
    </row>
    <row r="3552" spans="1:14" x14ac:dyDescent="0.25">
      <c r="A3552" s="79"/>
      <c r="B3552" s="133"/>
      <c r="C3552" s="137"/>
      <c r="D3552" s="81" t="str">
        <f>IFERROR(IF(C3552="No CAS","",INDEX('DEQ Pollutant List'!$C$7:$C$611,MATCH('5. Pollutant Emissions - MB'!C3552,'DEQ Pollutant List'!$B$7:$B$611,0))),"")</f>
        <v/>
      </c>
      <c r="E3552" s="115" t="str">
        <f>IFERROR(IF(OR($C3552="",$C3552="No CAS"),INDEX('DEQ Pollutant List'!$A$7:$A$611,MATCH($D3552,'DEQ Pollutant List'!$C$7:$C$611,0)),INDEX('DEQ Pollutant List'!$A$7:$A$611,MATCH($C3552,'DEQ Pollutant List'!$B$7:$B$611,0))),"")</f>
        <v/>
      </c>
      <c r="F3552" s="138"/>
      <c r="G3552" s="139"/>
      <c r="H3552" s="104"/>
      <c r="I3552" s="102"/>
      <c r="J3552" s="105"/>
      <c r="K3552" s="83"/>
      <c r="L3552" s="102"/>
      <c r="M3552" s="105"/>
      <c r="N3552" s="83"/>
    </row>
    <row r="3553" spans="1:14" x14ac:dyDescent="0.25">
      <c r="A3553" s="79"/>
      <c r="B3553" s="133"/>
      <c r="C3553" s="137"/>
      <c r="D3553" s="81" t="str">
        <f>IFERROR(IF(C3553="No CAS","",INDEX('DEQ Pollutant List'!$C$7:$C$611,MATCH('5. Pollutant Emissions - MB'!C3553,'DEQ Pollutant List'!$B$7:$B$611,0))),"")</f>
        <v/>
      </c>
      <c r="E3553" s="115" t="str">
        <f>IFERROR(IF(OR($C3553="",$C3553="No CAS"),INDEX('DEQ Pollutant List'!$A$7:$A$611,MATCH($D3553,'DEQ Pollutant List'!$C$7:$C$611,0)),INDEX('DEQ Pollutant List'!$A$7:$A$611,MATCH($C3553,'DEQ Pollutant List'!$B$7:$B$611,0))),"")</f>
        <v/>
      </c>
      <c r="F3553" s="138"/>
      <c r="G3553" s="139"/>
      <c r="H3553" s="104"/>
      <c r="I3553" s="102"/>
      <c r="J3553" s="105"/>
      <c r="K3553" s="83"/>
      <c r="L3553" s="102"/>
      <c r="M3553" s="105"/>
      <c r="N3553" s="83"/>
    </row>
    <row r="3554" spans="1:14" x14ac:dyDescent="0.25">
      <c r="A3554" s="79"/>
      <c r="B3554" s="133"/>
      <c r="C3554" s="137"/>
      <c r="D3554" s="81" t="str">
        <f>IFERROR(IF(C3554="No CAS","",INDEX('DEQ Pollutant List'!$C$7:$C$611,MATCH('5. Pollutant Emissions - MB'!C3554,'DEQ Pollutant List'!$B$7:$B$611,0))),"")</f>
        <v/>
      </c>
      <c r="E3554" s="115" t="str">
        <f>IFERROR(IF(OR($C3554="",$C3554="No CAS"),INDEX('DEQ Pollutant List'!$A$7:$A$611,MATCH($D3554,'DEQ Pollutant List'!$C$7:$C$611,0)),INDEX('DEQ Pollutant List'!$A$7:$A$611,MATCH($C3554,'DEQ Pollutant List'!$B$7:$B$611,0))),"")</f>
        <v/>
      </c>
      <c r="F3554" s="138"/>
      <c r="G3554" s="139"/>
      <c r="H3554" s="104"/>
      <c r="I3554" s="102"/>
      <c r="J3554" s="105"/>
      <c r="K3554" s="83"/>
      <c r="L3554" s="102"/>
      <c r="M3554" s="105"/>
      <c r="N3554" s="83"/>
    </row>
    <row r="3555" spans="1:14" x14ac:dyDescent="0.25">
      <c r="A3555" s="79"/>
      <c r="B3555" s="133"/>
      <c r="C3555" s="137"/>
      <c r="D3555" s="81" t="str">
        <f>IFERROR(IF(C3555="No CAS","",INDEX('DEQ Pollutant List'!$C$7:$C$611,MATCH('5. Pollutant Emissions - MB'!C3555,'DEQ Pollutant List'!$B$7:$B$611,0))),"")</f>
        <v/>
      </c>
      <c r="E3555" s="115" t="str">
        <f>IFERROR(IF(OR($C3555="",$C3555="No CAS"),INDEX('DEQ Pollutant List'!$A$7:$A$611,MATCH($D3555,'DEQ Pollutant List'!$C$7:$C$611,0)),INDEX('DEQ Pollutant List'!$A$7:$A$611,MATCH($C3555,'DEQ Pollutant List'!$B$7:$B$611,0))),"")</f>
        <v/>
      </c>
      <c r="F3555" s="138"/>
      <c r="G3555" s="139"/>
      <c r="H3555" s="104"/>
      <c r="I3555" s="102"/>
      <c r="J3555" s="105"/>
      <c r="K3555" s="83"/>
      <c r="L3555" s="102"/>
      <c r="M3555" s="105"/>
      <c r="N3555" s="83"/>
    </row>
    <row r="3556" spans="1:14" x14ac:dyDescent="0.25">
      <c r="A3556" s="79"/>
      <c r="B3556" s="133"/>
      <c r="C3556" s="137"/>
      <c r="D3556" s="81" t="str">
        <f>IFERROR(IF(C3556="No CAS","",INDEX('DEQ Pollutant List'!$C$7:$C$611,MATCH('5. Pollutant Emissions - MB'!C3556,'DEQ Pollutant List'!$B$7:$B$611,0))),"")</f>
        <v/>
      </c>
      <c r="E3556" s="115" t="str">
        <f>IFERROR(IF(OR($C3556="",$C3556="No CAS"),INDEX('DEQ Pollutant List'!$A$7:$A$611,MATCH($D3556,'DEQ Pollutant List'!$C$7:$C$611,0)),INDEX('DEQ Pollutant List'!$A$7:$A$611,MATCH($C3556,'DEQ Pollutant List'!$B$7:$B$611,0))),"")</f>
        <v/>
      </c>
      <c r="F3556" s="138"/>
      <c r="G3556" s="139"/>
      <c r="H3556" s="104"/>
      <c r="I3556" s="102"/>
      <c r="J3556" s="105"/>
      <c r="K3556" s="83"/>
      <c r="L3556" s="102"/>
      <c r="M3556" s="105"/>
      <c r="N3556" s="83"/>
    </row>
    <row r="3557" spans="1:14" x14ac:dyDescent="0.25">
      <c r="A3557" s="79"/>
      <c r="B3557" s="133"/>
      <c r="C3557" s="137"/>
      <c r="D3557" s="81" t="str">
        <f>IFERROR(IF(C3557="No CAS","",INDEX('DEQ Pollutant List'!$C$7:$C$611,MATCH('5. Pollutant Emissions - MB'!C3557,'DEQ Pollutant List'!$B$7:$B$611,0))),"")</f>
        <v/>
      </c>
      <c r="E3557" s="115" t="str">
        <f>IFERROR(IF(OR($C3557="",$C3557="No CAS"),INDEX('DEQ Pollutant List'!$A$7:$A$611,MATCH($D3557,'DEQ Pollutant List'!$C$7:$C$611,0)),INDEX('DEQ Pollutant List'!$A$7:$A$611,MATCH($C3557,'DEQ Pollutant List'!$B$7:$B$611,0))),"")</f>
        <v/>
      </c>
      <c r="F3557" s="138"/>
      <c r="G3557" s="139"/>
      <c r="H3557" s="104"/>
      <c r="I3557" s="102"/>
      <c r="J3557" s="105"/>
      <c r="K3557" s="83"/>
      <c r="L3557" s="102"/>
      <c r="M3557" s="105"/>
      <c r="N3557" s="83"/>
    </row>
    <row r="3558" spans="1:14" x14ac:dyDescent="0.25">
      <c r="A3558" s="79"/>
      <c r="B3558" s="133"/>
      <c r="C3558" s="137"/>
      <c r="D3558" s="81" t="str">
        <f>IFERROR(IF(C3558="No CAS","",INDEX('DEQ Pollutant List'!$C$7:$C$611,MATCH('5. Pollutant Emissions - MB'!C3558,'DEQ Pollutant List'!$B$7:$B$611,0))),"")</f>
        <v/>
      </c>
      <c r="E3558" s="115" t="str">
        <f>IFERROR(IF(OR($C3558="",$C3558="No CAS"),INDEX('DEQ Pollutant List'!$A$7:$A$611,MATCH($D3558,'DEQ Pollutant List'!$C$7:$C$611,0)),INDEX('DEQ Pollutant List'!$A$7:$A$611,MATCH($C3558,'DEQ Pollutant List'!$B$7:$B$611,0))),"")</f>
        <v/>
      </c>
      <c r="F3558" s="138"/>
      <c r="G3558" s="139"/>
      <c r="H3558" s="104"/>
      <c r="I3558" s="102"/>
      <c r="J3558" s="105"/>
      <c r="K3558" s="83"/>
      <c r="L3558" s="102"/>
      <c r="M3558" s="105"/>
      <c r="N3558" s="83"/>
    </row>
    <row r="3559" spans="1:14" x14ac:dyDescent="0.25">
      <c r="A3559" s="79"/>
      <c r="B3559" s="133"/>
      <c r="C3559" s="137"/>
      <c r="D3559" s="81" t="str">
        <f>IFERROR(IF(C3559="No CAS","",INDEX('DEQ Pollutant List'!$C$7:$C$611,MATCH('5. Pollutant Emissions - MB'!C3559,'DEQ Pollutant List'!$B$7:$B$611,0))),"")</f>
        <v/>
      </c>
      <c r="E3559" s="115" t="str">
        <f>IFERROR(IF(OR($C3559="",$C3559="No CAS"),INDEX('DEQ Pollutant List'!$A$7:$A$611,MATCH($D3559,'DEQ Pollutant List'!$C$7:$C$611,0)),INDEX('DEQ Pollutant List'!$A$7:$A$611,MATCH($C3559,'DEQ Pollutant List'!$B$7:$B$611,0))),"")</f>
        <v/>
      </c>
      <c r="F3559" s="138"/>
      <c r="G3559" s="139"/>
      <c r="H3559" s="104"/>
      <c r="I3559" s="102"/>
      <c r="J3559" s="105"/>
      <c r="K3559" s="83"/>
      <c r="L3559" s="102"/>
      <c r="M3559" s="105"/>
      <c r="N3559" s="83"/>
    </row>
    <row r="3560" spans="1:14" x14ac:dyDescent="0.25">
      <c r="A3560" s="79"/>
      <c r="B3560" s="133"/>
      <c r="C3560" s="137"/>
      <c r="D3560" s="81" t="str">
        <f>IFERROR(IF(C3560="No CAS","",INDEX('DEQ Pollutant List'!$C$7:$C$611,MATCH('5. Pollutant Emissions - MB'!C3560,'DEQ Pollutant List'!$B$7:$B$611,0))),"")</f>
        <v/>
      </c>
      <c r="E3560" s="115" t="str">
        <f>IFERROR(IF(OR($C3560="",$C3560="No CAS"),INDEX('DEQ Pollutant List'!$A$7:$A$611,MATCH($D3560,'DEQ Pollutant List'!$C$7:$C$611,0)),INDEX('DEQ Pollutant List'!$A$7:$A$611,MATCH($C3560,'DEQ Pollutant List'!$B$7:$B$611,0))),"")</f>
        <v/>
      </c>
      <c r="F3560" s="138"/>
      <c r="G3560" s="139"/>
      <c r="H3560" s="104"/>
      <c r="I3560" s="102"/>
      <c r="J3560" s="105"/>
      <c r="K3560" s="83"/>
      <c r="L3560" s="102"/>
      <c r="M3560" s="105"/>
      <c r="N3560" s="83"/>
    </row>
    <row r="3561" spans="1:14" x14ac:dyDescent="0.25">
      <c r="A3561" s="79"/>
      <c r="B3561" s="133"/>
      <c r="C3561" s="137"/>
      <c r="D3561" s="81" t="str">
        <f>IFERROR(IF(C3561="No CAS","",INDEX('DEQ Pollutant List'!$C$7:$C$611,MATCH('5. Pollutant Emissions - MB'!C3561,'DEQ Pollutant List'!$B$7:$B$611,0))),"")</f>
        <v/>
      </c>
      <c r="E3561" s="115" t="str">
        <f>IFERROR(IF(OR($C3561="",$C3561="No CAS"),INDEX('DEQ Pollutant List'!$A$7:$A$611,MATCH($D3561,'DEQ Pollutant List'!$C$7:$C$611,0)),INDEX('DEQ Pollutant List'!$A$7:$A$611,MATCH($C3561,'DEQ Pollutant List'!$B$7:$B$611,0))),"")</f>
        <v/>
      </c>
      <c r="F3561" s="138"/>
      <c r="G3561" s="139"/>
      <c r="H3561" s="104"/>
      <c r="I3561" s="102"/>
      <c r="J3561" s="105"/>
      <c r="K3561" s="83"/>
      <c r="L3561" s="102"/>
      <c r="M3561" s="105"/>
      <c r="N3561" s="83"/>
    </row>
    <row r="3562" spans="1:14" x14ac:dyDescent="0.25">
      <c r="A3562" s="79"/>
      <c r="B3562" s="133"/>
      <c r="C3562" s="137"/>
      <c r="D3562" s="81" t="str">
        <f>IFERROR(IF(C3562="No CAS","",INDEX('DEQ Pollutant List'!$C$7:$C$611,MATCH('5. Pollutant Emissions - MB'!C3562,'DEQ Pollutant List'!$B$7:$B$611,0))),"")</f>
        <v/>
      </c>
      <c r="E3562" s="115" t="str">
        <f>IFERROR(IF(OR($C3562="",$C3562="No CAS"),INDEX('DEQ Pollutant List'!$A$7:$A$611,MATCH($D3562,'DEQ Pollutant List'!$C$7:$C$611,0)),INDEX('DEQ Pollutant List'!$A$7:$A$611,MATCH($C3562,'DEQ Pollutant List'!$B$7:$B$611,0))),"")</f>
        <v/>
      </c>
      <c r="F3562" s="138"/>
      <c r="G3562" s="139"/>
      <c r="H3562" s="104"/>
      <c r="I3562" s="102"/>
      <c r="J3562" s="105"/>
      <c r="K3562" s="83"/>
      <c r="L3562" s="102"/>
      <c r="M3562" s="105"/>
      <c r="N3562" s="83"/>
    </row>
    <row r="3563" spans="1:14" x14ac:dyDescent="0.25">
      <c r="A3563" s="79"/>
      <c r="B3563" s="133"/>
      <c r="C3563" s="137"/>
      <c r="D3563" s="81" t="str">
        <f>IFERROR(IF(C3563="No CAS","",INDEX('DEQ Pollutant List'!$C$7:$C$611,MATCH('5. Pollutant Emissions - MB'!C3563,'DEQ Pollutant List'!$B$7:$B$611,0))),"")</f>
        <v/>
      </c>
      <c r="E3563" s="115" t="str">
        <f>IFERROR(IF(OR($C3563="",$C3563="No CAS"),INDEX('DEQ Pollutant List'!$A$7:$A$611,MATCH($D3563,'DEQ Pollutant List'!$C$7:$C$611,0)),INDEX('DEQ Pollutant List'!$A$7:$A$611,MATCH($C3563,'DEQ Pollutant List'!$B$7:$B$611,0))),"")</f>
        <v/>
      </c>
      <c r="F3563" s="138"/>
      <c r="G3563" s="139"/>
      <c r="H3563" s="104"/>
      <c r="I3563" s="102"/>
      <c r="J3563" s="105"/>
      <c r="K3563" s="83"/>
      <c r="L3563" s="102"/>
      <c r="M3563" s="105"/>
      <c r="N3563" s="83"/>
    </row>
    <row r="3564" spans="1:14" x14ac:dyDescent="0.25">
      <c r="A3564" s="79"/>
      <c r="B3564" s="133"/>
      <c r="C3564" s="137"/>
      <c r="D3564" s="81" t="str">
        <f>IFERROR(IF(C3564="No CAS","",INDEX('DEQ Pollutant List'!$C$7:$C$611,MATCH('5. Pollutant Emissions - MB'!C3564,'DEQ Pollutant List'!$B$7:$B$611,0))),"")</f>
        <v/>
      </c>
      <c r="E3564" s="115" t="str">
        <f>IFERROR(IF(OR($C3564="",$C3564="No CAS"),INDEX('DEQ Pollutant List'!$A$7:$A$611,MATCH($D3564,'DEQ Pollutant List'!$C$7:$C$611,0)),INDEX('DEQ Pollutant List'!$A$7:$A$611,MATCH($C3564,'DEQ Pollutant List'!$B$7:$B$611,0))),"")</f>
        <v/>
      </c>
      <c r="F3564" s="138"/>
      <c r="G3564" s="139"/>
      <c r="H3564" s="104"/>
      <c r="I3564" s="102"/>
      <c r="J3564" s="105"/>
      <c r="K3564" s="83"/>
      <c r="L3564" s="102"/>
      <c r="M3564" s="105"/>
      <c r="N3564" s="83"/>
    </row>
    <row r="3565" spans="1:14" x14ac:dyDescent="0.25">
      <c r="A3565" s="79"/>
      <c r="B3565" s="133"/>
      <c r="C3565" s="137"/>
      <c r="D3565" s="81" t="str">
        <f>IFERROR(IF(C3565="No CAS","",INDEX('DEQ Pollutant List'!$C$7:$C$611,MATCH('5. Pollutant Emissions - MB'!C3565,'DEQ Pollutant List'!$B$7:$B$611,0))),"")</f>
        <v/>
      </c>
      <c r="E3565" s="115" t="str">
        <f>IFERROR(IF(OR($C3565="",$C3565="No CAS"),INDEX('DEQ Pollutant List'!$A$7:$A$611,MATCH($D3565,'DEQ Pollutant List'!$C$7:$C$611,0)),INDEX('DEQ Pollutant List'!$A$7:$A$611,MATCH($C3565,'DEQ Pollutant List'!$B$7:$B$611,0))),"")</f>
        <v/>
      </c>
      <c r="F3565" s="138"/>
      <c r="G3565" s="139"/>
      <c r="H3565" s="104"/>
      <c r="I3565" s="102"/>
      <c r="J3565" s="105"/>
      <c r="K3565" s="83"/>
      <c r="L3565" s="102"/>
      <c r="M3565" s="105"/>
      <c r="N3565" s="83"/>
    </row>
    <row r="3566" spans="1:14" x14ac:dyDescent="0.25">
      <c r="A3566" s="79"/>
      <c r="B3566" s="133"/>
      <c r="C3566" s="137"/>
      <c r="D3566" s="81" t="str">
        <f>IFERROR(IF(C3566="No CAS","",INDEX('DEQ Pollutant List'!$C$7:$C$611,MATCH('5. Pollutant Emissions - MB'!C3566,'DEQ Pollutant List'!$B$7:$B$611,0))),"")</f>
        <v/>
      </c>
      <c r="E3566" s="115" t="str">
        <f>IFERROR(IF(OR($C3566="",$C3566="No CAS"),INDEX('DEQ Pollutant List'!$A$7:$A$611,MATCH($D3566,'DEQ Pollutant List'!$C$7:$C$611,0)),INDEX('DEQ Pollutant List'!$A$7:$A$611,MATCH($C3566,'DEQ Pollutant List'!$B$7:$B$611,0))),"")</f>
        <v/>
      </c>
      <c r="F3566" s="138"/>
      <c r="G3566" s="139"/>
      <c r="H3566" s="104"/>
      <c r="I3566" s="102"/>
      <c r="J3566" s="105"/>
      <c r="K3566" s="83"/>
      <c r="L3566" s="102"/>
      <c r="M3566" s="105"/>
      <c r="N3566" s="83"/>
    </row>
    <row r="3567" spans="1:14" x14ac:dyDescent="0.25">
      <c r="A3567" s="79"/>
      <c r="B3567" s="133"/>
      <c r="C3567" s="137"/>
      <c r="D3567" s="81" t="str">
        <f>IFERROR(IF(C3567="No CAS","",INDEX('DEQ Pollutant List'!$C$7:$C$611,MATCH('5. Pollutant Emissions - MB'!C3567,'DEQ Pollutant List'!$B$7:$B$611,0))),"")</f>
        <v/>
      </c>
      <c r="E3567" s="115" t="str">
        <f>IFERROR(IF(OR($C3567="",$C3567="No CAS"),INDEX('DEQ Pollutant List'!$A$7:$A$611,MATCH($D3567,'DEQ Pollutant List'!$C$7:$C$611,0)),INDEX('DEQ Pollutant List'!$A$7:$A$611,MATCH($C3567,'DEQ Pollutant List'!$B$7:$B$611,0))),"")</f>
        <v/>
      </c>
      <c r="F3567" s="138"/>
      <c r="G3567" s="139"/>
      <c r="H3567" s="104"/>
      <c r="I3567" s="102"/>
      <c r="J3567" s="105"/>
      <c r="K3567" s="83"/>
      <c r="L3567" s="102"/>
      <c r="M3567" s="105"/>
      <c r="N3567" s="83"/>
    </row>
    <row r="3568" spans="1:14" x14ac:dyDescent="0.25">
      <c r="A3568" s="79"/>
      <c r="B3568" s="133"/>
      <c r="C3568" s="137"/>
      <c r="D3568" s="81" t="str">
        <f>IFERROR(IF(C3568="No CAS","",INDEX('DEQ Pollutant List'!$C$7:$C$611,MATCH('5. Pollutant Emissions - MB'!C3568,'DEQ Pollutant List'!$B$7:$B$611,0))),"")</f>
        <v/>
      </c>
      <c r="E3568" s="115" t="str">
        <f>IFERROR(IF(OR($C3568="",$C3568="No CAS"),INDEX('DEQ Pollutant List'!$A$7:$A$611,MATCH($D3568,'DEQ Pollutant List'!$C$7:$C$611,0)),INDEX('DEQ Pollutant List'!$A$7:$A$611,MATCH($C3568,'DEQ Pollutant List'!$B$7:$B$611,0))),"")</f>
        <v/>
      </c>
      <c r="F3568" s="138"/>
      <c r="G3568" s="139"/>
      <c r="H3568" s="104"/>
      <c r="I3568" s="102"/>
      <c r="J3568" s="105"/>
      <c r="K3568" s="83"/>
      <c r="L3568" s="102"/>
      <c r="M3568" s="105"/>
      <c r="N3568" s="83"/>
    </row>
    <row r="3569" spans="1:14" x14ac:dyDescent="0.25">
      <c r="A3569" s="79"/>
      <c r="B3569" s="133"/>
      <c r="C3569" s="137"/>
      <c r="D3569" s="81" t="str">
        <f>IFERROR(IF(C3569="No CAS","",INDEX('DEQ Pollutant List'!$C$7:$C$611,MATCH('5. Pollutant Emissions - MB'!C3569,'DEQ Pollutant List'!$B$7:$B$611,0))),"")</f>
        <v/>
      </c>
      <c r="E3569" s="115" t="str">
        <f>IFERROR(IF(OR($C3569="",$C3569="No CAS"),INDEX('DEQ Pollutant List'!$A$7:$A$611,MATCH($D3569,'DEQ Pollutant List'!$C$7:$C$611,0)),INDEX('DEQ Pollutant List'!$A$7:$A$611,MATCH($C3569,'DEQ Pollutant List'!$B$7:$B$611,0))),"")</f>
        <v/>
      </c>
      <c r="F3569" s="138"/>
      <c r="G3569" s="139"/>
      <c r="H3569" s="104"/>
      <c r="I3569" s="102"/>
      <c r="J3569" s="105"/>
      <c r="K3569" s="83"/>
      <c r="L3569" s="102"/>
      <c r="M3569" s="105"/>
      <c r="N3569" s="83"/>
    </row>
    <row r="3570" spans="1:14" x14ac:dyDescent="0.25">
      <c r="A3570" s="79"/>
      <c r="B3570" s="133"/>
      <c r="C3570" s="137"/>
      <c r="D3570" s="81" t="str">
        <f>IFERROR(IF(C3570="No CAS","",INDEX('DEQ Pollutant List'!$C$7:$C$611,MATCH('5. Pollutant Emissions - MB'!C3570,'DEQ Pollutant List'!$B$7:$B$611,0))),"")</f>
        <v/>
      </c>
      <c r="E3570" s="115" t="str">
        <f>IFERROR(IF(OR($C3570="",$C3570="No CAS"),INDEX('DEQ Pollutant List'!$A$7:$A$611,MATCH($D3570,'DEQ Pollutant List'!$C$7:$C$611,0)),INDEX('DEQ Pollutant List'!$A$7:$A$611,MATCH($C3570,'DEQ Pollutant List'!$B$7:$B$611,0))),"")</f>
        <v/>
      </c>
      <c r="F3570" s="138"/>
      <c r="G3570" s="139"/>
      <c r="H3570" s="104"/>
      <c r="I3570" s="102"/>
      <c r="J3570" s="105"/>
      <c r="K3570" s="83"/>
      <c r="L3570" s="102"/>
      <c r="M3570" s="105"/>
      <c r="N3570" s="83"/>
    </row>
    <row r="3571" spans="1:14" x14ac:dyDescent="0.25">
      <c r="A3571" s="79"/>
      <c r="B3571" s="133"/>
      <c r="C3571" s="137"/>
      <c r="D3571" s="81" t="str">
        <f>IFERROR(IF(C3571="No CAS","",INDEX('DEQ Pollutant List'!$C$7:$C$611,MATCH('5. Pollutant Emissions - MB'!C3571,'DEQ Pollutant List'!$B$7:$B$611,0))),"")</f>
        <v/>
      </c>
      <c r="E3571" s="115" t="str">
        <f>IFERROR(IF(OR($C3571="",$C3571="No CAS"),INDEX('DEQ Pollutant List'!$A$7:$A$611,MATCH($D3571,'DEQ Pollutant List'!$C$7:$C$611,0)),INDEX('DEQ Pollutant List'!$A$7:$A$611,MATCH($C3571,'DEQ Pollutant List'!$B$7:$B$611,0))),"")</f>
        <v/>
      </c>
      <c r="F3571" s="138"/>
      <c r="G3571" s="139"/>
      <c r="H3571" s="104"/>
      <c r="I3571" s="102"/>
      <c r="J3571" s="105"/>
      <c r="K3571" s="83"/>
      <c r="L3571" s="102"/>
      <c r="M3571" s="105"/>
      <c r="N3571" s="83"/>
    </row>
    <row r="3572" spans="1:14" x14ac:dyDescent="0.25">
      <c r="A3572" s="79"/>
      <c r="B3572" s="133"/>
      <c r="C3572" s="137"/>
      <c r="D3572" s="81" t="str">
        <f>IFERROR(IF(C3572="No CAS","",INDEX('DEQ Pollutant List'!$C$7:$C$611,MATCH('5. Pollutant Emissions - MB'!C3572,'DEQ Pollutant List'!$B$7:$B$611,0))),"")</f>
        <v/>
      </c>
      <c r="E3572" s="115" t="str">
        <f>IFERROR(IF(OR($C3572="",$C3572="No CAS"),INDEX('DEQ Pollutant List'!$A$7:$A$611,MATCH($D3572,'DEQ Pollutant List'!$C$7:$C$611,0)),INDEX('DEQ Pollutant List'!$A$7:$A$611,MATCH($C3572,'DEQ Pollutant List'!$B$7:$B$611,0))),"")</f>
        <v/>
      </c>
      <c r="F3572" s="138"/>
      <c r="G3572" s="139"/>
      <c r="H3572" s="104"/>
      <c r="I3572" s="102"/>
      <c r="J3572" s="105"/>
      <c r="K3572" s="83"/>
      <c r="L3572" s="102"/>
      <c r="M3572" s="105"/>
      <c r="N3572" s="83"/>
    </row>
    <row r="3573" spans="1:14" x14ac:dyDescent="0.25">
      <c r="A3573" s="79"/>
      <c r="B3573" s="133"/>
      <c r="C3573" s="137"/>
      <c r="D3573" s="81" t="str">
        <f>IFERROR(IF(C3573="No CAS","",INDEX('DEQ Pollutant List'!$C$7:$C$611,MATCH('5. Pollutant Emissions - MB'!C3573,'DEQ Pollutant List'!$B$7:$B$611,0))),"")</f>
        <v/>
      </c>
      <c r="E3573" s="115" t="str">
        <f>IFERROR(IF(OR($C3573="",$C3573="No CAS"),INDEX('DEQ Pollutant List'!$A$7:$A$611,MATCH($D3573,'DEQ Pollutant List'!$C$7:$C$611,0)),INDEX('DEQ Pollutant List'!$A$7:$A$611,MATCH($C3573,'DEQ Pollutant List'!$B$7:$B$611,0))),"")</f>
        <v/>
      </c>
      <c r="F3573" s="138"/>
      <c r="G3573" s="139"/>
      <c r="H3573" s="104"/>
      <c r="I3573" s="102"/>
      <c r="J3573" s="105"/>
      <c r="K3573" s="83"/>
      <c r="L3573" s="102"/>
      <c r="M3573" s="105"/>
      <c r="N3573" s="83"/>
    </row>
    <row r="3574" spans="1:14" x14ac:dyDescent="0.25">
      <c r="A3574" s="79"/>
      <c r="B3574" s="133"/>
      <c r="C3574" s="137"/>
      <c r="D3574" s="81" t="str">
        <f>IFERROR(IF(C3574="No CAS","",INDEX('DEQ Pollutant List'!$C$7:$C$611,MATCH('5. Pollutant Emissions - MB'!C3574,'DEQ Pollutant List'!$B$7:$B$611,0))),"")</f>
        <v/>
      </c>
      <c r="E3574" s="115" t="str">
        <f>IFERROR(IF(OR($C3574="",$C3574="No CAS"),INDEX('DEQ Pollutant List'!$A$7:$A$611,MATCH($D3574,'DEQ Pollutant List'!$C$7:$C$611,0)),INDEX('DEQ Pollutant List'!$A$7:$A$611,MATCH($C3574,'DEQ Pollutant List'!$B$7:$B$611,0))),"")</f>
        <v/>
      </c>
      <c r="F3574" s="138"/>
      <c r="G3574" s="139"/>
      <c r="H3574" s="104"/>
      <c r="I3574" s="102"/>
      <c r="J3574" s="105"/>
      <c r="K3574" s="83"/>
      <c r="L3574" s="102"/>
      <c r="M3574" s="105"/>
      <c r="N3574" s="83"/>
    </row>
    <row r="3575" spans="1:14" x14ac:dyDescent="0.25">
      <c r="A3575" s="79"/>
      <c r="B3575" s="133"/>
      <c r="C3575" s="137"/>
      <c r="D3575" s="81" t="str">
        <f>IFERROR(IF(C3575="No CAS","",INDEX('DEQ Pollutant List'!$C$7:$C$611,MATCH('5. Pollutant Emissions - MB'!C3575,'DEQ Pollutant List'!$B$7:$B$611,0))),"")</f>
        <v/>
      </c>
      <c r="E3575" s="115" t="str">
        <f>IFERROR(IF(OR($C3575="",$C3575="No CAS"),INDEX('DEQ Pollutant List'!$A$7:$A$611,MATCH($D3575,'DEQ Pollutant List'!$C$7:$C$611,0)),INDEX('DEQ Pollutant List'!$A$7:$A$611,MATCH($C3575,'DEQ Pollutant List'!$B$7:$B$611,0))),"")</f>
        <v/>
      </c>
      <c r="F3575" s="138"/>
      <c r="G3575" s="139"/>
      <c r="H3575" s="104"/>
      <c r="I3575" s="102"/>
      <c r="J3575" s="105"/>
      <c r="K3575" s="83"/>
      <c r="L3575" s="102"/>
      <c r="M3575" s="105"/>
      <c r="N3575" s="83"/>
    </row>
    <row r="3576" spans="1:14" x14ac:dyDescent="0.25">
      <c r="A3576" s="79"/>
      <c r="B3576" s="133"/>
      <c r="C3576" s="137"/>
      <c r="D3576" s="81" t="str">
        <f>IFERROR(IF(C3576="No CAS","",INDEX('DEQ Pollutant List'!$C$7:$C$611,MATCH('5. Pollutant Emissions - MB'!C3576,'DEQ Pollutant List'!$B$7:$B$611,0))),"")</f>
        <v/>
      </c>
      <c r="E3576" s="115" t="str">
        <f>IFERROR(IF(OR($C3576="",$C3576="No CAS"),INDEX('DEQ Pollutant List'!$A$7:$A$611,MATCH($D3576,'DEQ Pollutant List'!$C$7:$C$611,0)),INDEX('DEQ Pollutant List'!$A$7:$A$611,MATCH($C3576,'DEQ Pollutant List'!$B$7:$B$611,0))),"")</f>
        <v/>
      </c>
      <c r="F3576" s="138"/>
      <c r="G3576" s="139"/>
      <c r="H3576" s="104"/>
      <c r="I3576" s="102"/>
      <c r="J3576" s="105"/>
      <c r="K3576" s="83"/>
      <c r="L3576" s="102"/>
      <c r="M3576" s="105"/>
      <c r="N3576" s="83"/>
    </row>
    <row r="3577" spans="1:14" x14ac:dyDescent="0.25">
      <c r="A3577" s="79"/>
      <c r="B3577" s="133"/>
      <c r="C3577" s="137"/>
      <c r="D3577" s="81" t="str">
        <f>IFERROR(IF(C3577="No CAS","",INDEX('DEQ Pollutant List'!$C$7:$C$611,MATCH('5. Pollutant Emissions - MB'!C3577,'DEQ Pollutant List'!$B$7:$B$611,0))),"")</f>
        <v/>
      </c>
      <c r="E3577" s="115" t="str">
        <f>IFERROR(IF(OR($C3577="",$C3577="No CAS"),INDEX('DEQ Pollutant List'!$A$7:$A$611,MATCH($D3577,'DEQ Pollutant List'!$C$7:$C$611,0)),INDEX('DEQ Pollutant List'!$A$7:$A$611,MATCH($C3577,'DEQ Pollutant List'!$B$7:$B$611,0))),"")</f>
        <v/>
      </c>
      <c r="F3577" s="138"/>
      <c r="G3577" s="139"/>
      <c r="H3577" s="104"/>
      <c r="I3577" s="102"/>
      <c r="J3577" s="105"/>
      <c r="K3577" s="83"/>
      <c r="L3577" s="102"/>
      <c r="M3577" s="105"/>
      <c r="N3577" s="83"/>
    </row>
    <row r="3578" spans="1:14" x14ac:dyDescent="0.25">
      <c r="A3578" s="79"/>
      <c r="B3578" s="133"/>
      <c r="C3578" s="137"/>
      <c r="D3578" s="81" t="str">
        <f>IFERROR(IF(C3578="No CAS","",INDEX('DEQ Pollutant List'!$C$7:$C$611,MATCH('5. Pollutant Emissions - MB'!C3578,'DEQ Pollutant List'!$B$7:$B$611,0))),"")</f>
        <v/>
      </c>
      <c r="E3578" s="115" t="str">
        <f>IFERROR(IF(OR($C3578="",$C3578="No CAS"),INDEX('DEQ Pollutant List'!$A$7:$A$611,MATCH($D3578,'DEQ Pollutant List'!$C$7:$C$611,0)),INDEX('DEQ Pollutant List'!$A$7:$A$611,MATCH($C3578,'DEQ Pollutant List'!$B$7:$B$611,0))),"")</f>
        <v/>
      </c>
      <c r="F3578" s="138"/>
      <c r="G3578" s="139"/>
      <c r="H3578" s="104"/>
      <c r="I3578" s="102"/>
      <c r="J3578" s="105"/>
      <c r="K3578" s="83"/>
      <c r="L3578" s="102"/>
      <c r="M3578" s="105"/>
      <c r="N3578" s="83"/>
    </row>
    <row r="3579" spans="1:14" x14ac:dyDescent="0.25">
      <c r="A3579" s="79"/>
      <c r="B3579" s="133"/>
      <c r="C3579" s="137"/>
      <c r="D3579" s="81" t="str">
        <f>IFERROR(IF(C3579="No CAS","",INDEX('DEQ Pollutant List'!$C$7:$C$611,MATCH('5. Pollutant Emissions - MB'!C3579,'DEQ Pollutant List'!$B$7:$B$611,0))),"")</f>
        <v/>
      </c>
      <c r="E3579" s="115" t="str">
        <f>IFERROR(IF(OR($C3579="",$C3579="No CAS"),INDEX('DEQ Pollutant List'!$A$7:$A$611,MATCH($D3579,'DEQ Pollutant List'!$C$7:$C$611,0)),INDEX('DEQ Pollutant List'!$A$7:$A$611,MATCH($C3579,'DEQ Pollutant List'!$B$7:$B$611,0))),"")</f>
        <v/>
      </c>
      <c r="F3579" s="138"/>
      <c r="G3579" s="139"/>
      <c r="H3579" s="104"/>
      <c r="I3579" s="102"/>
      <c r="J3579" s="105"/>
      <c r="K3579" s="83"/>
      <c r="L3579" s="102"/>
      <c r="M3579" s="105"/>
      <c r="N3579" s="83"/>
    </row>
    <row r="3580" spans="1:14" x14ac:dyDescent="0.25">
      <c r="A3580" s="79"/>
      <c r="B3580" s="133"/>
      <c r="C3580" s="137"/>
      <c r="D3580" s="81" t="str">
        <f>IFERROR(IF(C3580="No CAS","",INDEX('DEQ Pollutant List'!$C$7:$C$611,MATCH('5. Pollutant Emissions - MB'!C3580,'DEQ Pollutant List'!$B$7:$B$611,0))),"")</f>
        <v/>
      </c>
      <c r="E3580" s="115" t="str">
        <f>IFERROR(IF(OR($C3580="",$C3580="No CAS"),INDEX('DEQ Pollutant List'!$A$7:$A$611,MATCH($D3580,'DEQ Pollutant List'!$C$7:$C$611,0)),INDEX('DEQ Pollutant List'!$A$7:$A$611,MATCH($C3580,'DEQ Pollutant List'!$B$7:$B$611,0))),"")</f>
        <v/>
      </c>
      <c r="F3580" s="138"/>
      <c r="G3580" s="139"/>
      <c r="H3580" s="104"/>
      <c r="I3580" s="102"/>
      <c r="J3580" s="105"/>
      <c r="K3580" s="83"/>
      <c r="L3580" s="102"/>
      <c r="M3580" s="105"/>
      <c r="N3580" s="83"/>
    </row>
    <row r="3581" spans="1:14" x14ac:dyDescent="0.25">
      <c r="A3581" s="79"/>
      <c r="B3581" s="133"/>
      <c r="C3581" s="137"/>
      <c r="D3581" s="81" t="str">
        <f>IFERROR(IF(C3581="No CAS","",INDEX('DEQ Pollutant List'!$C$7:$C$611,MATCH('5. Pollutant Emissions - MB'!C3581,'DEQ Pollutant List'!$B$7:$B$611,0))),"")</f>
        <v/>
      </c>
      <c r="E3581" s="115" t="str">
        <f>IFERROR(IF(OR($C3581="",$C3581="No CAS"),INDEX('DEQ Pollutant List'!$A$7:$A$611,MATCH($D3581,'DEQ Pollutant List'!$C$7:$C$611,0)),INDEX('DEQ Pollutant List'!$A$7:$A$611,MATCH($C3581,'DEQ Pollutant List'!$B$7:$B$611,0))),"")</f>
        <v/>
      </c>
      <c r="F3581" s="138"/>
      <c r="G3581" s="139"/>
      <c r="H3581" s="104"/>
      <c r="I3581" s="102"/>
      <c r="J3581" s="105"/>
      <c r="K3581" s="83"/>
      <c r="L3581" s="102"/>
      <c r="M3581" s="105"/>
      <c r="N3581" s="83"/>
    </row>
    <row r="3582" spans="1:14" x14ac:dyDescent="0.25">
      <c r="A3582" s="79"/>
      <c r="B3582" s="133"/>
      <c r="C3582" s="137"/>
      <c r="D3582" s="81" t="str">
        <f>IFERROR(IF(C3582="No CAS","",INDEX('DEQ Pollutant List'!$C$7:$C$611,MATCH('5. Pollutant Emissions - MB'!C3582,'DEQ Pollutant List'!$B$7:$B$611,0))),"")</f>
        <v/>
      </c>
      <c r="E3582" s="115" t="str">
        <f>IFERROR(IF(OR($C3582="",$C3582="No CAS"),INDEX('DEQ Pollutant List'!$A$7:$A$611,MATCH($D3582,'DEQ Pollutant List'!$C$7:$C$611,0)),INDEX('DEQ Pollutant List'!$A$7:$A$611,MATCH($C3582,'DEQ Pollutant List'!$B$7:$B$611,0))),"")</f>
        <v/>
      </c>
      <c r="F3582" s="138"/>
      <c r="G3582" s="139"/>
      <c r="H3582" s="104"/>
      <c r="I3582" s="102"/>
      <c r="J3582" s="105"/>
      <c r="K3582" s="83"/>
      <c r="L3582" s="102"/>
      <c r="M3582" s="105"/>
      <c r="N3582" s="83"/>
    </row>
    <row r="3583" spans="1:14" x14ac:dyDescent="0.25">
      <c r="A3583" s="79"/>
      <c r="B3583" s="133"/>
      <c r="C3583" s="137"/>
      <c r="D3583" s="81" t="str">
        <f>IFERROR(IF(C3583="No CAS","",INDEX('DEQ Pollutant List'!$C$7:$C$611,MATCH('5. Pollutant Emissions - MB'!C3583,'DEQ Pollutant List'!$B$7:$B$611,0))),"")</f>
        <v/>
      </c>
      <c r="E3583" s="115" t="str">
        <f>IFERROR(IF(OR($C3583="",$C3583="No CAS"),INDEX('DEQ Pollutant List'!$A$7:$A$611,MATCH($D3583,'DEQ Pollutant List'!$C$7:$C$611,0)),INDEX('DEQ Pollutant List'!$A$7:$A$611,MATCH($C3583,'DEQ Pollutant List'!$B$7:$B$611,0))),"")</f>
        <v/>
      </c>
      <c r="F3583" s="138"/>
      <c r="G3583" s="139"/>
      <c r="H3583" s="104"/>
      <c r="I3583" s="102"/>
      <c r="J3583" s="105"/>
      <c r="K3583" s="83"/>
      <c r="L3583" s="102"/>
      <c r="M3583" s="105"/>
      <c r="N3583" s="83"/>
    </row>
    <row r="3584" spans="1:14" x14ac:dyDescent="0.25">
      <c r="A3584" s="79"/>
      <c r="B3584" s="133"/>
      <c r="C3584" s="137"/>
      <c r="D3584" s="81" t="str">
        <f>IFERROR(IF(C3584="No CAS","",INDEX('DEQ Pollutant List'!$C$7:$C$611,MATCH('5. Pollutant Emissions - MB'!C3584,'DEQ Pollutant List'!$B$7:$B$611,0))),"")</f>
        <v/>
      </c>
      <c r="E3584" s="115" t="str">
        <f>IFERROR(IF(OR($C3584="",$C3584="No CAS"),INDEX('DEQ Pollutant List'!$A$7:$A$611,MATCH($D3584,'DEQ Pollutant List'!$C$7:$C$611,0)),INDEX('DEQ Pollutant List'!$A$7:$A$611,MATCH($C3584,'DEQ Pollutant List'!$B$7:$B$611,0))),"")</f>
        <v/>
      </c>
      <c r="F3584" s="138"/>
      <c r="G3584" s="139"/>
      <c r="H3584" s="104"/>
      <c r="I3584" s="102"/>
      <c r="J3584" s="105"/>
      <c r="K3584" s="83"/>
      <c r="L3584" s="102"/>
      <c r="M3584" s="105"/>
      <c r="N3584" s="83"/>
    </row>
    <row r="3585" spans="1:14" x14ac:dyDescent="0.25">
      <c r="A3585" s="79"/>
      <c r="B3585" s="133"/>
      <c r="C3585" s="137"/>
      <c r="D3585" s="81" t="str">
        <f>IFERROR(IF(C3585="No CAS","",INDEX('DEQ Pollutant List'!$C$7:$C$611,MATCH('5. Pollutant Emissions - MB'!C3585,'DEQ Pollutant List'!$B$7:$B$611,0))),"")</f>
        <v/>
      </c>
      <c r="E3585" s="115" t="str">
        <f>IFERROR(IF(OR($C3585="",$C3585="No CAS"),INDEX('DEQ Pollutant List'!$A$7:$A$611,MATCH($D3585,'DEQ Pollutant List'!$C$7:$C$611,0)),INDEX('DEQ Pollutant List'!$A$7:$A$611,MATCH($C3585,'DEQ Pollutant List'!$B$7:$B$611,0))),"")</f>
        <v/>
      </c>
      <c r="F3585" s="138"/>
      <c r="G3585" s="139"/>
      <c r="H3585" s="104"/>
      <c r="I3585" s="102"/>
      <c r="J3585" s="105"/>
      <c r="K3585" s="83"/>
      <c r="L3585" s="102"/>
      <c r="M3585" s="105"/>
      <c r="N3585" s="83"/>
    </row>
    <row r="3586" spans="1:14" x14ac:dyDescent="0.25">
      <c r="A3586" s="79"/>
      <c r="B3586" s="133"/>
      <c r="C3586" s="137"/>
      <c r="D3586" s="81" t="str">
        <f>IFERROR(IF(C3586="No CAS","",INDEX('DEQ Pollutant List'!$C$7:$C$611,MATCH('5. Pollutant Emissions - MB'!C3586,'DEQ Pollutant List'!$B$7:$B$611,0))),"")</f>
        <v/>
      </c>
      <c r="E3586" s="115" t="str">
        <f>IFERROR(IF(OR($C3586="",$C3586="No CAS"),INDEX('DEQ Pollutant List'!$A$7:$A$611,MATCH($D3586,'DEQ Pollutant List'!$C$7:$C$611,0)),INDEX('DEQ Pollutant List'!$A$7:$A$611,MATCH($C3586,'DEQ Pollutant List'!$B$7:$B$611,0))),"")</f>
        <v/>
      </c>
      <c r="F3586" s="138"/>
      <c r="G3586" s="139"/>
      <c r="H3586" s="104"/>
      <c r="I3586" s="102"/>
      <c r="J3586" s="105"/>
      <c r="K3586" s="83"/>
      <c r="L3586" s="102"/>
      <c r="M3586" s="105"/>
      <c r="N3586" s="83"/>
    </row>
    <row r="3587" spans="1:14" x14ac:dyDescent="0.25">
      <c r="A3587" s="79"/>
      <c r="B3587" s="133"/>
      <c r="C3587" s="137"/>
      <c r="D3587" s="81" t="str">
        <f>IFERROR(IF(C3587="No CAS","",INDEX('DEQ Pollutant List'!$C$7:$C$611,MATCH('5. Pollutant Emissions - MB'!C3587,'DEQ Pollutant List'!$B$7:$B$611,0))),"")</f>
        <v/>
      </c>
      <c r="E3587" s="115" t="str">
        <f>IFERROR(IF(OR($C3587="",$C3587="No CAS"),INDEX('DEQ Pollutant List'!$A$7:$A$611,MATCH($D3587,'DEQ Pollutant List'!$C$7:$C$611,0)),INDEX('DEQ Pollutant List'!$A$7:$A$611,MATCH($C3587,'DEQ Pollutant List'!$B$7:$B$611,0))),"")</f>
        <v/>
      </c>
      <c r="F3587" s="138"/>
      <c r="G3587" s="139"/>
      <c r="H3587" s="104"/>
      <c r="I3587" s="102"/>
      <c r="J3587" s="105"/>
      <c r="K3587" s="83"/>
      <c r="L3587" s="102"/>
      <c r="M3587" s="105"/>
      <c r="N3587" s="83"/>
    </row>
    <row r="3588" spans="1:14" x14ac:dyDescent="0.25">
      <c r="A3588" s="79"/>
      <c r="B3588" s="133"/>
      <c r="C3588" s="137"/>
      <c r="D3588" s="81" t="str">
        <f>IFERROR(IF(C3588="No CAS","",INDEX('DEQ Pollutant List'!$C$7:$C$611,MATCH('5. Pollutant Emissions - MB'!C3588,'DEQ Pollutant List'!$B$7:$B$611,0))),"")</f>
        <v/>
      </c>
      <c r="E3588" s="115" t="str">
        <f>IFERROR(IF(OR($C3588="",$C3588="No CAS"),INDEX('DEQ Pollutant List'!$A$7:$A$611,MATCH($D3588,'DEQ Pollutant List'!$C$7:$C$611,0)),INDEX('DEQ Pollutant List'!$A$7:$A$611,MATCH($C3588,'DEQ Pollutant List'!$B$7:$B$611,0))),"")</f>
        <v/>
      </c>
      <c r="F3588" s="138"/>
      <c r="G3588" s="139"/>
      <c r="H3588" s="104"/>
      <c r="I3588" s="102"/>
      <c r="J3588" s="105"/>
      <c r="K3588" s="83"/>
      <c r="L3588" s="102"/>
      <c r="M3588" s="105"/>
      <c r="N3588" s="83"/>
    </row>
    <row r="3589" spans="1:14" x14ac:dyDescent="0.25">
      <c r="A3589" s="79"/>
      <c r="B3589" s="133"/>
      <c r="C3589" s="137"/>
      <c r="D3589" s="81" t="str">
        <f>IFERROR(IF(C3589="No CAS","",INDEX('DEQ Pollutant List'!$C$7:$C$611,MATCH('5. Pollutant Emissions - MB'!C3589,'DEQ Pollutant List'!$B$7:$B$611,0))),"")</f>
        <v/>
      </c>
      <c r="E3589" s="115" t="str">
        <f>IFERROR(IF(OR($C3589="",$C3589="No CAS"),INDEX('DEQ Pollutant List'!$A$7:$A$611,MATCH($D3589,'DEQ Pollutant List'!$C$7:$C$611,0)),INDEX('DEQ Pollutant List'!$A$7:$A$611,MATCH($C3589,'DEQ Pollutant List'!$B$7:$B$611,0))),"")</f>
        <v/>
      </c>
      <c r="F3589" s="138"/>
      <c r="G3589" s="139"/>
      <c r="H3589" s="104"/>
      <c r="I3589" s="102"/>
      <c r="J3589" s="105"/>
      <c r="K3589" s="83"/>
      <c r="L3589" s="102"/>
      <c r="M3589" s="105"/>
      <c r="N3589" s="83"/>
    </row>
    <row r="3590" spans="1:14" x14ac:dyDescent="0.25">
      <c r="A3590" s="79"/>
      <c r="B3590" s="133"/>
      <c r="C3590" s="137"/>
      <c r="D3590" s="81" t="str">
        <f>IFERROR(IF(C3590="No CAS","",INDEX('DEQ Pollutant List'!$C$7:$C$611,MATCH('5. Pollutant Emissions - MB'!C3590,'DEQ Pollutant List'!$B$7:$B$611,0))),"")</f>
        <v/>
      </c>
      <c r="E3590" s="115" t="str">
        <f>IFERROR(IF(OR($C3590="",$C3590="No CAS"),INDEX('DEQ Pollutant List'!$A$7:$A$611,MATCH($D3590,'DEQ Pollutant List'!$C$7:$C$611,0)),INDEX('DEQ Pollutant List'!$A$7:$A$611,MATCH($C3590,'DEQ Pollutant List'!$B$7:$B$611,0))),"")</f>
        <v/>
      </c>
      <c r="F3590" s="138"/>
      <c r="G3590" s="139"/>
      <c r="H3590" s="104"/>
      <c r="I3590" s="102"/>
      <c r="J3590" s="105"/>
      <c r="K3590" s="83"/>
      <c r="L3590" s="102"/>
      <c r="M3590" s="105"/>
      <c r="N3590" s="83"/>
    </row>
    <row r="3591" spans="1:14" x14ac:dyDescent="0.25">
      <c r="A3591" s="79"/>
      <c r="B3591" s="133"/>
      <c r="C3591" s="137"/>
      <c r="D3591" s="81" t="str">
        <f>IFERROR(IF(C3591="No CAS","",INDEX('DEQ Pollutant List'!$C$7:$C$611,MATCH('5. Pollutant Emissions - MB'!C3591,'DEQ Pollutant List'!$B$7:$B$611,0))),"")</f>
        <v/>
      </c>
      <c r="E3591" s="115" t="str">
        <f>IFERROR(IF(OR($C3591="",$C3591="No CAS"),INDEX('DEQ Pollutant List'!$A$7:$A$611,MATCH($D3591,'DEQ Pollutant List'!$C$7:$C$611,0)),INDEX('DEQ Pollutant List'!$A$7:$A$611,MATCH($C3591,'DEQ Pollutant List'!$B$7:$B$611,0))),"")</f>
        <v/>
      </c>
      <c r="F3591" s="138"/>
      <c r="G3591" s="139"/>
      <c r="H3591" s="104"/>
      <c r="I3591" s="102"/>
      <c r="J3591" s="105"/>
      <c r="K3591" s="83"/>
      <c r="L3591" s="102"/>
      <c r="M3591" s="105"/>
      <c r="N3591" s="83"/>
    </row>
    <row r="3592" spans="1:14" x14ac:dyDescent="0.25">
      <c r="A3592" s="79"/>
      <c r="B3592" s="133"/>
      <c r="C3592" s="137"/>
      <c r="D3592" s="81" t="str">
        <f>IFERROR(IF(C3592="No CAS","",INDEX('DEQ Pollutant List'!$C$7:$C$611,MATCH('5. Pollutant Emissions - MB'!C3592,'DEQ Pollutant List'!$B$7:$B$611,0))),"")</f>
        <v/>
      </c>
      <c r="E3592" s="115" t="str">
        <f>IFERROR(IF(OR($C3592="",$C3592="No CAS"),INDEX('DEQ Pollutant List'!$A$7:$A$611,MATCH($D3592,'DEQ Pollutant List'!$C$7:$C$611,0)),INDEX('DEQ Pollutant List'!$A$7:$A$611,MATCH($C3592,'DEQ Pollutant List'!$B$7:$B$611,0))),"")</f>
        <v/>
      </c>
      <c r="F3592" s="138"/>
      <c r="G3592" s="139"/>
      <c r="H3592" s="104"/>
      <c r="I3592" s="102"/>
      <c r="J3592" s="105"/>
      <c r="K3592" s="83"/>
      <c r="L3592" s="102"/>
      <c r="M3592" s="105"/>
      <c r="N3592" s="83"/>
    </row>
    <row r="3593" spans="1:14" x14ac:dyDescent="0.25">
      <c r="A3593" s="79"/>
      <c r="B3593" s="133"/>
      <c r="C3593" s="137"/>
      <c r="D3593" s="81" t="str">
        <f>IFERROR(IF(C3593="No CAS","",INDEX('DEQ Pollutant List'!$C$7:$C$611,MATCH('5. Pollutant Emissions - MB'!C3593,'DEQ Pollutant List'!$B$7:$B$611,0))),"")</f>
        <v/>
      </c>
      <c r="E3593" s="115" t="str">
        <f>IFERROR(IF(OR($C3593="",$C3593="No CAS"),INDEX('DEQ Pollutant List'!$A$7:$A$611,MATCH($D3593,'DEQ Pollutant List'!$C$7:$C$611,0)),INDEX('DEQ Pollutant List'!$A$7:$A$611,MATCH($C3593,'DEQ Pollutant List'!$B$7:$B$611,0))),"")</f>
        <v/>
      </c>
      <c r="F3593" s="138"/>
      <c r="G3593" s="139"/>
      <c r="H3593" s="104"/>
      <c r="I3593" s="102"/>
      <c r="J3593" s="105"/>
      <c r="K3593" s="83"/>
      <c r="L3593" s="102"/>
      <c r="M3593" s="105"/>
      <c r="N3593" s="83"/>
    </row>
    <row r="3594" spans="1:14" x14ac:dyDescent="0.25">
      <c r="A3594" s="79"/>
      <c r="B3594" s="133"/>
      <c r="C3594" s="137"/>
      <c r="D3594" s="81" t="str">
        <f>IFERROR(IF(C3594="No CAS","",INDEX('DEQ Pollutant List'!$C$7:$C$611,MATCH('5. Pollutant Emissions - MB'!C3594,'DEQ Pollutant List'!$B$7:$B$611,0))),"")</f>
        <v/>
      </c>
      <c r="E3594" s="115" t="str">
        <f>IFERROR(IF(OR($C3594="",$C3594="No CAS"),INDEX('DEQ Pollutant List'!$A$7:$A$611,MATCH($D3594,'DEQ Pollutant List'!$C$7:$C$611,0)),INDEX('DEQ Pollutant List'!$A$7:$A$611,MATCH($C3594,'DEQ Pollutant List'!$B$7:$B$611,0))),"")</f>
        <v/>
      </c>
      <c r="F3594" s="138"/>
      <c r="G3594" s="139"/>
      <c r="H3594" s="104"/>
      <c r="I3594" s="102"/>
      <c r="J3594" s="105"/>
      <c r="K3594" s="83"/>
      <c r="L3594" s="102"/>
      <c r="M3594" s="105"/>
      <c r="N3594" s="83"/>
    </row>
    <row r="3595" spans="1:14" x14ac:dyDescent="0.25">
      <c r="A3595" s="79"/>
      <c r="B3595" s="133"/>
      <c r="C3595" s="137"/>
      <c r="D3595" s="81" t="str">
        <f>IFERROR(IF(C3595="No CAS","",INDEX('DEQ Pollutant List'!$C$7:$C$611,MATCH('5. Pollutant Emissions - MB'!C3595,'DEQ Pollutant List'!$B$7:$B$611,0))),"")</f>
        <v/>
      </c>
      <c r="E3595" s="115" t="str">
        <f>IFERROR(IF(OR($C3595="",$C3595="No CAS"),INDEX('DEQ Pollutant List'!$A$7:$A$611,MATCH($D3595,'DEQ Pollutant List'!$C$7:$C$611,0)),INDEX('DEQ Pollutant List'!$A$7:$A$611,MATCH($C3595,'DEQ Pollutant List'!$B$7:$B$611,0))),"")</f>
        <v/>
      </c>
      <c r="F3595" s="138"/>
      <c r="G3595" s="139"/>
      <c r="H3595" s="104"/>
      <c r="I3595" s="102"/>
      <c r="J3595" s="105"/>
      <c r="K3595" s="83"/>
      <c r="L3595" s="102"/>
      <c r="M3595" s="105"/>
      <c r="N3595" s="83"/>
    </row>
    <row r="3596" spans="1:14" x14ac:dyDescent="0.25">
      <c r="A3596" s="79"/>
      <c r="B3596" s="133"/>
      <c r="C3596" s="137"/>
      <c r="D3596" s="81" t="str">
        <f>IFERROR(IF(C3596="No CAS","",INDEX('DEQ Pollutant List'!$C$7:$C$611,MATCH('5. Pollutant Emissions - MB'!C3596,'DEQ Pollutant List'!$B$7:$B$611,0))),"")</f>
        <v/>
      </c>
      <c r="E3596" s="115" t="str">
        <f>IFERROR(IF(OR($C3596="",$C3596="No CAS"),INDEX('DEQ Pollutant List'!$A$7:$A$611,MATCH($D3596,'DEQ Pollutant List'!$C$7:$C$611,0)),INDEX('DEQ Pollutant List'!$A$7:$A$611,MATCH($C3596,'DEQ Pollutant List'!$B$7:$B$611,0))),"")</f>
        <v/>
      </c>
      <c r="F3596" s="138"/>
      <c r="G3596" s="139"/>
      <c r="H3596" s="104"/>
      <c r="I3596" s="102"/>
      <c r="J3596" s="105"/>
      <c r="K3596" s="83"/>
      <c r="L3596" s="102"/>
      <c r="M3596" s="105"/>
      <c r="N3596" s="83"/>
    </row>
    <row r="3597" spans="1:14" x14ac:dyDescent="0.25">
      <c r="A3597" s="79"/>
      <c r="B3597" s="133"/>
      <c r="C3597" s="137"/>
      <c r="D3597" s="81" t="str">
        <f>IFERROR(IF(C3597="No CAS","",INDEX('DEQ Pollutant List'!$C$7:$C$611,MATCH('5. Pollutant Emissions - MB'!C3597,'DEQ Pollutant List'!$B$7:$B$611,0))),"")</f>
        <v/>
      </c>
      <c r="E3597" s="115" t="str">
        <f>IFERROR(IF(OR($C3597="",$C3597="No CAS"),INDEX('DEQ Pollutant List'!$A$7:$A$611,MATCH($D3597,'DEQ Pollutant List'!$C$7:$C$611,0)),INDEX('DEQ Pollutant List'!$A$7:$A$611,MATCH($C3597,'DEQ Pollutant List'!$B$7:$B$611,0))),"")</f>
        <v/>
      </c>
      <c r="F3597" s="138"/>
      <c r="G3597" s="139"/>
      <c r="H3597" s="104"/>
      <c r="I3597" s="102"/>
      <c r="J3597" s="105"/>
      <c r="K3597" s="83"/>
      <c r="L3597" s="102"/>
      <c r="M3597" s="105"/>
      <c r="N3597" s="83"/>
    </row>
    <row r="3598" spans="1:14" x14ac:dyDescent="0.25">
      <c r="A3598" s="79"/>
      <c r="B3598" s="133"/>
      <c r="C3598" s="137"/>
      <c r="D3598" s="81" t="str">
        <f>IFERROR(IF(C3598="No CAS","",INDEX('DEQ Pollutant List'!$C$7:$C$611,MATCH('5. Pollutant Emissions - MB'!C3598,'DEQ Pollutant List'!$B$7:$B$611,0))),"")</f>
        <v/>
      </c>
      <c r="E3598" s="115" t="str">
        <f>IFERROR(IF(OR($C3598="",$C3598="No CAS"),INDEX('DEQ Pollutant List'!$A$7:$A$611,MATCH($D3598,'DEQ Pollutant List'!$C$7:$C$611,0)),INDEX('DEQ Pollutant List'!$A$7:$A$611,MATCH($C3598,'DEQ Pollutant List'!$B$7:$B$611,0))),"")</f>
        <v/>
      </c>
      <c r="F3598" s="138"/>
      <c r="G3598" s="139"/>
      <c r="H3598" s="104"/>
      <c r="I3598" s="102"/>
      <c r="J3598" s="105"/>
      <c r="K3598" s="83"/>
      <c r="L3598" s="102"/>
      <c r="M3598" s="105"/>
      <c r="N3598" s="83"/>
    </row>
    <row r="3599" spans="1:14" x14ac:dyDescent="0.25">
      <c r="A3599" s="79"/>
      <c r="B3599" s="133"/>
      <c r="C3599" s="137"/>
      <c r="D3599" s="81" t="str">
        <f>IFERROR(IF(C3599="No CAS","",INDEX('DEQ Pollutant List'!$C$7:$C$611,MATCH('5. Pollutant Emissions - MB'!C3599,'DEQ Pollutant List'!$B$7:$B$611,0))),"")</f>
        <v/>
      </c>
      <c r="E3599" s="115" t="str">
        <f>IFERROR(IF(OR($C3599="",$C3599="No CAS"),INDEX('DEQ Pollutant List'!$A$7:$A$611,MATCH($D3599,'DEQ Pollutant List'!$C$7:$C$611,0)),INDEX('DEQ Pollutant List'!$A$7:$A$611,MATCH($C3599,'DEQ Pollutant List'!$B$7:$B$611,0))),"")</f>
        <v/>
      </c>
      <c r="F3599" s="138"/>
      <c r="G3599" s="139"/>
      <c r="H3599" s="104"/>
      <c r="I3599" s="102"/>
      <c r="J3599" s="105"/>
      <c r="K3599" s="83"/>
      <c r="L3599" s="102"/>
      <c r="M3599" s="105"/>
      <c r="N3599" s="83"/>
    </row>
    <row r="3600" spans="1:14" x14ac:dyDescent="0.25">
      <c r="A3600" s="79"/>
      <c r="B3600" s="133"/>
      <c r="C3600" s="137"/>
      <c r="D3600" s="81" t="str">
        <f>IFERROR(IF(C3600="No CAS","",INDEX('DEQ Pollutant List'!$C$7:$C$611,MATCH('5. Pollutant Emissions - MB'!C3600,'DEQ Pollutant List'!$B$7:$B$611,0))),"")</f>
        <v/>
      </c>
      <c r="E3600" s="115" t="str">
        <f>IFERROR(IF(OR($C3600="",$C3600="No CAS"),INDEX('DEQ Pollutant List'!$A$7:$A$611,MATCH($D3600,'DEQ Pollutant List'!$C$7:$C$611,0)),INDEX('DEQ Pollutant List'!$A$7:$A$611,MATCH($C3600,'DEQ Pollutant List'!$B$7:$B$611,0))),"")</f>
        <v/>
      </c>
      <c r="F3600" s="138"/>
      <c r="G3600" s="139"/>
      <c r="H3600" s="104"/>
      <c r="I3600" s="102"/>
      <c r="J3600" s="105"/>
      <c r="K3600" s="83"/>
      <c r="L3600" s="102"/>
      <c r="M3600" s="105"/>
      <c r="N3600" s="83"/>
    </row>
    <row r="3601" spans="1:14" x14ac:dyDescent="0.25">
      <c r="A3601" s="79"/>
      <c r="B3601" s="133"/>
      <c r="C3601" s="137"/>
      <c r="D3601" s="81" t="str">
        <f>IFERROR(IF(C3601="No CAS","",INDEX('DEQ Pollutant List'!$C$7:$C$611,MATCH('5. Pollutant Emissions - MB'!C3601,'DEQ Pollutant List'!$B$7:$B$611,0))),"")</f>
        <v/>
      </c>
      <c r="E3601" s="115" t="str">
        <f>IFERROR(IF(OR($C3601="",$C3601="No CAS"),INDEX('DEQ Pollutant List'!$A$7:$A$611,MATCH($D3601,'DEQ Pollutant List'!$C$7:$C$611,0)),INDEX('DEQ Pollutant List'!$A$7:$A$611,MATCH($C3601,'DEQ Pollutant List'!$B$7:$B$611,0))),"")</f>
        <v/>
      </c>
      <c r="F3601" s="138"/>
      <c r="G3601" s="139"/>
      <c r="H3601" s="104"/>
      <c r="I3601" s="102"/>
      <c r="J3601" s="105"/>
      <c r="K3601" s="83"/>
      <c r="L3601" s="102"/>
      <c r="M3601" s="105"/>
      <c r="N3601" s="83"/>
    </row>
    <row r="3602" spans="1:14" x14ac:dyDescent="0.25">
      <c r="A3602" s="79"/>
      <c r="B3602" s="133"/>
      <c r="C3602" s="137"/>
      <c r="D3602" s="81" t="str">
        <f>IFERROR(IF(C3602="No CAS","",INDEX('DEQ Pollutant List'!$C$7:$C$611,MATCH('5. Pollutant Emissions - MB'!C3602,'DEQ Pollutant List'!$B$7:$B$611,0))),"")</f>
        <v/>
      </c>
      <c r="E3602" s="115" t="str">
        <f>IFERROR(IF(OR($C3602="",$C3602="No CAS"),INDEX('DEQ Pollutant List'!$A$7:$A$611,MATCH($D3602,'DEQ Pollutant List'!$C$7:$C$611,0)),INDEX('DEQ Pollutant List'!$A$7:$A$611,MATCH($C3602,'DEQ Pollutant List'!$B$7:$B$611,0))),"")</f>
        <v/>
      </c>
      <c r="F3602" s="138"/>
      <c r="G3602" s="139"/>
      <c r="H3602" s="104"/>
      <c r="I3602" s="102"/>
      <c r="J3602" s="105"/>
      <c r="K3602" s="83"/>
      <c r="L3602" s="102"/>
      <c r="M3602" s="105"/>
      <c r="N3602" s="83"/>
    </row>
    <row r="3603" spans="1:14" x14ac:dyDescent="0.25">
      <c r="A3603" s="79"/>
      <c r="B3603" s="133"/>
      <c r="C3603" s="137"/>
      <c r="D3603" s="81" t="str">
        <f>IFERROR(IF(C3603="No CAS","",INDEX('DEQ Pollutant List'!$C$7:$C$611,MATCH('5. Pollutant Emissions - MB'!C3603,'DEQ Pollutant List'!$B$7:$B$611,0))),"")</f>
        <v/>
      </c>
      <c r="E3603" s="115" t="str">
        <f>IFERROR(IF(OR($C3603="",$C3603="No CAS"),INDEX('DEQ Pollutant List'!$A$7:$A$611,MATCH($D3603,'DEQ Pollutant List'!$C$7:$C$611,0)),INDEX('DEQ Pollutant List'!$A$7:$A$611,MATCH($C3603,'DEQ Pollutant List'!$B$7:$B$611,0))),"")</f>
        <v/>
      </c>
      <c r="F3603" s="138"/>
      <c r="G3603" s="139"/>
      <c r="H3603" s="104"/>
      <c r="I3603" s="102"/>
      <c r="J3603" s="105"/>
      <c r="K3603" s="83"/>
      <c r="L3603" s="102"/>
      <c r="M3603" s="105"/>
      <c r="N3603" s="83"/>
    </row>
    <row r="3604" spans="1:14" x14ac:dyDescent="0.25">
      <c r="A3604" s="79"/>
      <c r="B3604" s="133"/>
      <c r="C3604" s="137"/>
      <c r="D3604" s="81" t="str">
        <f>IFERROR(IF(C3604="No CAS","",INDEX('DEQ Pollutant List'!$C$7:$C$611,MATCH('5. Pollutant Emissions - MB'!C3604,'DEQ Pollutant List'!$B$7:$B$611,0))),"")</f>
        <v/>
      </c>
      <c r="E3604" s="115" t="str">
        <f>IFERROR(IF(OR($C3604="",$C3604="No CAS"),INDEX('DEQ Pollutant List'!$A$7:$A$611,MATCH($D3604,'DEQ Pollutant List'!$C$7:$C$611,0)),INDEX('DEQ Pollutant List'!$A$7:$A$611,MATCH($C3604,'DEQ Pollutant List'!$B$7:$B$611,0))),"")</f>
        <v/>
      </c>
      <c r="F3604" s="138"/>
      <c r="G3604" s="139"/>
      <c r="H3604" s="104"/>
      <c r="I3604" s="102"/>
      <c r="J3604" s="105"/>
      <c r="K3604" s="83"/>
      <c r="L3604" s="102"/>
      <c r="M3604" s="105"/>
      <c r="N3604" s="83"/>
    </row>
    <row r="3605" spans="1:14" x14ac:dyDescent="0.25">
      <c r="A3605" s="79"/>
      <c r="B3605" s="133"/>
      <c r="C3605" s="137"/>
      <c r="D3605" s="81" t="str">
        <f>IFERROR(IF(C3605="No CAS","",INDEX('DEQ Pollutant List'!$C$7:$C$611,MATCH('5. Pollutant Emissions - MB'!C3605,'DEQ Pollutant List'!$B$7:$B$611,0))),"")</f>
        <v/>
      </c>
      <c r="E3605" s="115" t="str">
        <f>IFERROR(IF(OR($C3605="",$C3605="No CAS"),INDEX('DEQ Pollutant List'!$A$7:$A$611,MATCH($D3605,'DEQ Pollutant List'!$C$7:$C$611,0)),INDEX('DEQ Pollutant List'!$A$7:$A$611,MATCH($C3605,'DEQ Pollutant List'!$B$7:$B$611,0))),"")</f>
        <v/>
      </c>
      <c r="F3605" s="138"/>
      <c r="G3605" s="139"/>
      <c r="H3605" s="104"/>
      <c r="I3605" s="102"/>
      <c r="J3605" s="105"/>
      <c r="K3605" s="83"/>
      <c r="L3605" s="102"/>
      <c r="M3605" s="105"/>
      <c r="N3605" s="83"/>
    </row>
    <row r="3606" spans="1:14" x14ac:dyDescent="0.25">
      <c r="A3606" s="79"/>
      <c r="B3606" s="133"/>
      <c r="C3606" s="137"/>
      <c r="D3606" s="81" t="str">
        <f>IFERROR(IF(C3606="No CAS","",INDEX('DEQ Pollutant List'!$C$7:$C$611,MATCH('5. Pollutant Emissions - MB'!C3606,'DEQ Pollutant List'!$B$7:$B$611,0))),"")</f>
        <v/>
      </c>
      <c r="E3606" s="115" t="str">
        <f>IFERROR(IF(OR($C3606="",$C3606="No CAS"),INDEX('DEQ Pollutant List'!$A$7:$A$611,MATCH($D3606,'DEQ Pollutant List'!$C$7:$C$611,0)),INDEX('DEQ Pollutant List'!$A$7:$A$611,MATCH($C3606,'DEQ Pollutant List'!$B$7:$B$611,0))),"")</f>
        <v/>
      </c>
      <c r="F3606" s="138"/>
      <c r="G3606" s="139"/>
      <c r="H3606" s="104"/>
      <c r="I3606" s="102"/>
      <c r="J3606" s="105"/>
      <c r="K3606" s="83"/>
      <c r="L3606" s="102"/>
      <c r="M3606" s="105"/>
      <c r="N3606" s="83"/>
    </row>
    <row r="3607" spans="1:14" x14ac:dyDescent="0.25">
      <c r="A3607" s="79"/>
      <c r="B3607" s="133"/>
      <c r="C3607" s="137"/>
      <c r="D3607" s="81" t="str">
        <f>IFERROR(IF(C3607="No CAS","",INDEX('DEQ Pollutant List'!$C$7:$C$611,MATCH('5. Pollutant Emissions - MB'!C3607,'DEQ Pollutant List'!$B$7:$B$611,0))),"")</f>
        <v/>
      </c>
      <c r="E3607" s="115" t="str">
        <f>IFERROR(IF(OR($C3607="",$C3607="No CAS"),INDEX('DEQ Pollutant List'!$A$7:$A$611,MATCH($D3607,'DEQ Pollutant List'!$C$7:$C$611,0)),INDEX('DEQ Pollutant List'!$A$7:$A$611,MATCH($C3607,'DEQ Pollutant List'!$B$7:$B$611,0))),"")</f>
        <v/>
      </c>
      <c r="F3607" s="138"/>
      <c r="G3607" s="139"/>
      <c r="H3607" s="104"/>
      <c r="I3607" s="102"/>
      <c r="J3607" s="105"/>
      <c r="K3607" s="83"/>
      <c r="L3607" s="102"/>
      <c r="M3607" s="105"/>
      <c r="N3607" s="83"/>
    </row>
    <row r="3608" spans="1:14" x14ac:dyDescent="0.25">
      <c r="A3608" s="79"/>
      <c r="B3608" s="133"/>
      <c r="C3608" s="137"/>
      <c r="D3608" s="81" t="str">
        <f>IFERROR(IF(C3608="No CAS","",INDEX('DEQ Pollutant List'!$C$7:$C$611,MATCH('5. Pollutant Emissions - MB'!C3608,'DEQ Pollutant List'!$B$7:$B$611,0))),"")</f>
        <v/>
      </c>
      <c r="E3608" s="115" t="str">
        <f>IFERROR(IF(OR($C3608="",$C3608="No CAS"),INDEX('DEQ Pollutant List'!$A$7:$A$611,MATCH($D3608,'DEQ Pollutant List'!$C$7:$C$611,0)),INDEX('DEQ Pollutant List'!$A$7:$A$611,MATCH($C3608,'DEQ Pollutant List'!$B$7:$B$611,0))),"")</f>
        <v/>
      </c>
      <c r="F3608" s="138"/>
      <c r="G3608" s="139"/>
      <c r="H3608" s="104"/>
      <c r="I3608" s="102"/>
      <c r="J3608" s="105"/>
      <c r="K3608" s="83"/>
      <c r="L3608" s="102"/>
      <c r="M3608" s="105"/>
      <c r="N3608" s="83"/>
    </row>
    <row r="3609" spans="1:14" x14ac:dyDescent="0.25">
      <c r="A3609" s="79"/>
      <c r="B3609" s="133"/>
      <c r="C3609" s="137"/>
      <c r="D3609" s="81" t="str">
        <f>IFERROR(IF(C3609="No CAS","",INDEX('DEQ Pollutant List'!$C$7:$C$611,MATCH('5. Pollutant Emissions - MB'!C3609,'DEQ Pollutant List'!$B$7:$B$611,0))),"")</f>
        <v/>
      </c>
      <c r="E3609" s="115" t="str">
        <f>IFERROR(IF(OR($C3609="",$C3609="No CAS"),INDEX('DEQ Pollutant List'!$A$7:$A$611,MATCH($D3609,'DEQ Pollutant List'!$C$7:$C$611,0)),INDEX('DEQ Pollutant List'!$A$7:$A$611,MATCH($C3609,'DEQ Pollutant List'!$B$7:$B$611,0))),"")</f>
        <v/>
      </c>
      <c r="F3609" s="138"/>
      <c r="G3609" s="139"/>
      <c r="H3609" s="104"/>
      <c r="I3609" s="102"/>
      <c r="J3609" s="105"/>
      <c r="K3609" s="83"/>
      <c r="L3609" s="102"/>
      <c r="M3609" s="105"/>
      <c r="N3609" s="83"/>
    </row>
    <row r="3610" spans="1:14" x14ac:dyDescent="0.25">
      <c r="A3610" s="79"/>
      <c r="B3610" s="133"/>
      <c r="C3610" s="137"/>
      <c r="D3610" s="81" t="str">
        <f>IFERROR(IF(C3610="No CAS","",INDEX('DEQ Pollutant List'!$C$7:$C$611,MATCH('5. Pollutant Emissions - MB'!C3610,'DEQ Pollutant List'!$B$7:$B$611,0))),"")</f>
        <v/>
      </c>
      <c r="E3610" s="115" t="str">
        <f>IFERROR(IF(OR($C3610="",$C3610="No CAS"),INDEX('DEQ Pollutant List'!$A$7:$A$611,MATCH($D3610,'DEQ Pollutant List'!$C$7:$C$611,0)),INDEX('DEQ Pollutant List'!$A$7:$A$611,MATCH($C3610,'DEQ Pollutant List'!$B$7:$B$611,0))),"")</f>
        <v/>
      </c>
      <c r="F3610" s="138"/>
      <c r="G3610" s="139"/>
      <c r="H3610" s="104"/>
      <c r="I3610" s="102"/>
      <c r="J3610" s="105"/>
      <c r="K3610" s="83"/>
      <c r="L3610" s="102"/>
      <c r="M3610" s="105"/>
      <c r="N3610" s="83"/>
    </row>
    <row r="3611" spans="1:14" x14ac:dyDescent="0.25">
      <c r="A3611" s="79"/>
      <c r="B3611" s="133"/>
      <c r="C3611" s="137"/>
      <c r="D3611" s="81" t="str">
        <f>IFERROR(IF(C3611="No CAS","",INDEX('DEQ Pollutant List'!$C$7:$C$611,MATCH('5. Pollutant Emissions - MB'!C3611,'DEQ Pollutant List'!$B$7:$B$611,0))),"")</f>
        <v/>
      </c>
      <c r="E3611" s="115" t="str">
        <f>IFERROR(IF(OR($C3611="",$C3611="No CAS"),INDEX('DEQ Pollutant List'!$A$7:$A$611,MATCH($D3611,'DEQ Pollutant List'!$C$7:$C$611,0)),INDEX('DEQ Pollutant List'!$A$7:$A$611,MATCH($C3611,'DEQ Pollutant List'!$B$7:$B$611,0))),"")</f>
        <v/>
      </c>
      <c r="F3611" s="138"/>
      <c r="G3611" s="139"/>
      <c r="H3611" s="104"/>
      <c r="I3611" s="102"/>
      <c r="J3611" s="105"/>
      <c r="K3611" s="83"/>
      <c r="L3611" s="102"/>
      <c r="M3611" s="105"/>
      <c r="N3611" s="83"/>
    </row>
    <row r="3612" spans="1:14" x14ac:dyDescent="0.25">
      <c r="A3612" s="79"/>
      <c r="B3612" s="133"/>
      <c r="C3612" s="137"/>
      <c r="D3612" s="81" t="str">
        <f>IFERROR(IF(C3612="No CAS","",INDEX('DEQ Pollutant List'!$C$7:$C$611,MATCH('5. Pollutant Emissions - MB'!C3612,'DEQ Pollutant List'!$B$7:$B$611,0))),"")</f>
        <v/>
      </c>
      <c r="E3612" s="115" t="str">
        <f>IFERROR(IF(OR($C3612="",$C3612="No CAS"),INDEX('DEQ Pollutant List'!$A$7:$A$611,MATCH($D3612,'DEQ Pollutant List'!$C$7:$C$611,0)),INDEX('DEQ Pollutant List'!$A$7:$A$611,MATCH($C3612,'DEQ Pollutant List'!$B$7:$B$611,0))),"")</f>
        <v/>
      </c>
      <c r="F3612" s="138"/>
      <c r="G3612" s="139"/>
      <c r="H3612" s="104"/>
      <c r="I3612" s="102"/>
      <c r="J3612" s="105"/>
      <c r="K3612" s="83"/>
      <c r="L3612" s="102"/>
      <c r="M3612" s="105"/>
      <c r="N3612" s="83"/>
    </row>
    <row r="3613" spans="1:14" x14ac:dyDescent="0.25">
      <c r="A3613" s="79"/>
      <c r="B3613" s="133"/>
      <c r="C3613" s="137"/>
      <c r="D3613" s="81" t="str">
        <f>IFERROR(IF(C3613="No CAS","",INDEX('DEQ Pollutant List'!$C$7:$C$611,MATCH('5. Pollutant Emissions - MB'!C3613,'DEQ Pollutant List'!$B$7:$B$611,0))),"")</f>
        <v/>
      </c>
      <c r="E3613" s="115" t="str">
        <f>IFERROR(IF(OR($C3613="",$C3613="No CAS"),INDEX('DEQ Pollutant List'!$A$7:$A$611,MATCH($D3613,'DEQ Pollutant List'!$C$7:$C$611,0)),INDEX('DEQ Pollutant List'!$A$7:$A$611,MATCH($C3613,'DEQ Pollutant List'!$B$7:$B$611,0))),"")</f>
        <v/>
      </c>
      <c r="F3613" s="138"/>
      <c r="G3613" s="139"/>
      <c r="H3613" s="104"/>
      <c r="I3613" s="102"/>
      <c r="J3613" s="105"/>
      <c r="K3613" s="83"/>
      <c r="L3613" s="102"/>
      <c r="M3613" s="105"/>
      <c r="N3613" s="83"/>
    </row>
    <row r="3614" spans="1:14" x14ac:dyDescent="0.25">
      <c r="A3614" s="79"/>
      <c r="B3614" s="133"/>
      <c r="C3614" s="137"/>
      <c r="D3614" s="81" t="str">
        <f>IFERROR(IF(C3614="No CAS","",INDEX('DEQ Pollutant List'!$C$7:$C$611,MATCH('5. Pollutant Emissions - MB'!C3614,'DEQ Pollutant List'!$B$7:$B$611,0))),"")</f>
        <v/>
      </c>
      <c r="E3614" s="115" t="str">
        <f>IFERROR(IF(OR($C3614="",$C3614="No CAS"),INDEX('DEQ Pollutant List'!$A$7:$A$611,MATCH($D3614,'DEQ Pollutant List'!$C$7:$C$611,0)),INDEX('DEQ Pollutant List'!$A$7:$A$611,MATCH($C3614,'DEQ Pollutant List'!$B$7:$B$611,0))),"")</f>
        <v/>
      </c>
      <c r="F3614" s="138"/>
      <c r="G3614" s="139"/>
      <c r="H3614" s="104"/>
      <c r="I3614" s="102"/>
      <c r="J3614" s="105"/>
      <c r="K3614" s="83"/>
      <c r="L3614" s="102"/>
      <c r="M3614" s="105"/>
      <c r="N3614" s="83"/>
    </row>
    <row r="3615" spans="1:14" x14ac:dyDescent="0.25">
      <c r="A3615" s="79"/>
      <c r="B3615" s="133"/>
      <c r="C3615" s="137"/>
      <c r="D3615" s="81" t="str">
        <f>IFERROR(IF(C3615="No CAS","",INDEX('DEQ Pollutant List'!$C$7:$C$611,MATCH('5. Pollutant Emissions - MB'!C3615,'DEQ Pollutant List'!$B$7:$B$611,0))),"")</f>
        <v/>
      </c>
      <c r="E3615" s="115" t="str">
        <f>IFERROR(IF(OR($C3615="",$C3615="No CAS"),INDEX('DEQ Pollutant List'!$A$7:$A$611,MATCH($D3615,'DEQ Pollutant List'!$C$7:$C$611,0)),INDEX('DEQ Pollutant List'!$A$7:$A$611,MATCH($C3615,'DEQ Pollutant List'!$B$7:$B$611,0))),"")</f>
        <v/>
      </c>
      <c r="F3615" s="138"/>
      <c r="G3615" s="139"/>
      <c r="H3615" s="104"/>
      <c r="I3615" s="102"/>
      <c r="J3615" s="105"/>
      <c r="K3615" s="83"/>
      <c r="L3615" s="102"/>
      <c r="M3615" s="105"/>
      <c r="N3615" s="83"/>
    </row>
    <row r="3616" spans="1:14" x14ac:dyDescent="0.25">
      <c r="A3616" s="79"/>
      <c r="B3616" s="133"/>
      <c r="C3616" s="137"/>
      <c r="D3616" s="81" t="str">
        <f>IFERROR(IF(C3616="No CAS","",INDEX('DEQ Pollutant List'!$C$7:$C$611,MATCH('5. Pollutant Emissions - MB'!C3616,'DEQ Pollutant List'!$B$7:$B$611,0))),"")</f>
        <v/>
      </c>
      <c r="E3616" s="115" t="str">
        <f>IFERROR(IF(OR($C3616="",$C3616="No CAS"),INDEX('DEQ Pollutant List'!$A$7:$A$611,MATCH($D3616,'DEQ Pollutant List'!$C$7:$C$611,0)),INDEX('DEQ Pollutant List'!$A$7:$A$611,MATCH($C3616,'DEQ Pollutant List'!$B$7:$B$611,0))),"")</f>
        <v/>
      </c>
      <c r="F3616" s="138"/>
      <c r="G3616" s="139"/>
      <c r="H3616" s="104"/>
      <c r="I3616" s="102"/>
      <c r="J3616" s="105"/>
      <c r="K3616" s="83"/>
      <c r="L3616" s="102"/>
      <c r="M3616" s="105"/>
      <c r="N3616" s="83"/>
    </row>
    <row r="3617" spans="1:14" x14ac:dyDescent="0.25">
      <c r="A3617" s="79"/>
      <c r="B3617" s="133"/>
      <c r="C3617" s="137"/>
      <c r="D3617" s="81" t="str">
        <f>IFERROR(IF(C3617="No CAS","",INDEX('DEQ Pollutant List'!$C$7:$C$611,MATCH('5. Pollutant Emissions - MB'!C3617,'DEQ Pollutant List'!$B$7:$B$611,0))),"")</f>
        <v/>
      </c>
      <c r="E3617" s="115" t="str">
        <f>IFERROR(IF(OR($C3617="",$C3617="No CAS"),INDEX('DEQ Pollutant List'!$A$7:$A$611,MATCH($D3617,'DEQ Pollutant List'!$C$7:$C$611,0)),INDEX('DEQ Pollutant List'!$A$7:$A$611,MATCH($C3617,'DEQ Pollutant List'!$B$7:$B$611,0))),"")</f>
        <v/>
      </c>
      <c r="F3617" s="138"/>
      <c r="G3617" s="139"/>
      <c r="H3617" s="104"/>
      <c r="I3617" s="102"/>
      <c r="J3617" s="105"/>
      <c r="K3617" s="83"/>
      <c r="L3617" s="102"/>
      <c r="M3617" s="105"/>
      <c r="N3617" s="83"/>
    </row>
    <row r="3618" spans="1:14" x14ac:dyDescent="0.25">
      <c r="A3618" s="79"/>
      <c r="B3618" s="133"/>
      <c r="C3618" s="137"/>
      <c r="D3618" s="81" t="str">
        <f>IFERROR(IF(C3618="No CAS","",INDEX('DEQ Pollutant List'!$C$7:$C$611,MATCH('5. Pollutant Emissions - MB'!C3618,'DEQ Pollutant List'!$B$7:$B$611,0))),"")</f>
        <v/>
      </c>
      <c r="E3618" s="115" t="str">
        <f>IFERROR(IF(OR($C3618="",$C3618="No CAS"),INDEX('DEQ Pollutant List'!$A$7:$A$611,MATCH($D3618,'DEQ Pollutant List'!$C$7:$C$611,0)),INDEX('DEQ Pollutant List'!$A$7:$A$611,MATCH($C3618,'DEQ Pollutant List'!$B$7:$B$611,0))),"")</f>
        <v/>
      </c>
      <c r="F3618" s="138"/>
      <c r="G3618" s="139"/>
      <c r="H3618" s="104"/>
      <c r="I3618" s="102"/>
      <c r="J3618" s="105"/>
      <c r="K3618" s="83"/>
      <c r="L3618" s="102"/>
      <c r="M3618" s="105"/>
      <c r="N3618" s="83"/>
    </row>
    <row r="3619" spans="1:14" x14ac:dyDescent="0.25">
      <c r="A3619" s="79"/>
      <c r="B3619" s="133"/>
      <c r="C3619" s="137"/>
      <c r="D3619" s="81" t="str">
        <f>IFERROR(IF(C3619="No CAS","",INDEX('DEQ Pollutant List'!$C$7:$C$611,MATCH('5. Pollutant Emissions - MB'!C3619,'DEQ Pollutant List'!$B$7:$B$611,0))),"")</f>
        <v/>
      </c>
      <c r="E3619" s="115" t="str">
        <f>IFERROR(IF(OR($C3619="",$C3619="No CAS"),INDEX('DEQ Pollutant List'!$A$7:$A$611,MATCH($D3619,'DEQ Pollutant List'!$C$7:$C$611,0)),INDEX('DEQ Pollutant List'!$A$7:$A$611,MATCH($C3619,'DEQ Pollutant List'!$B$7:$B$611,0))),"")</f>
        <v/>
      </c>
      <c r="F3619" s="138"/>
      <c r="G3619" s="139"/>
      <c r="H3619" s="104"/>
      <c r="I3619" s="102"/>
      <c r="J3619" s="105"/>
      <c r="K3619" s="83"/>
      <c r="L3619" s="102"/>
      <c r="M3619" s="105"/>
      <c r="N3619" s="83"/>
    </row>
    <row r="3620" spans="1:14" x14ac:dyDescent="0.25">
      <c r="A3620" s="79"/>
      <c r="B3620" s="133"/>
      <c r="C3620" s="137"/>
      <c r="D3620" s="81" t="str">
        <f>IFERROR(IF(C3620="No CAS","",INDEX('DEQ Pollutant List'!$C$7:$C$611,MATCH('5. Pollutant Emissions - MB'!C3620,'DEQ Pollutant List'!$B$7:$B$611,0))),"")</f>
        <v/>
      </c>
      <c r="E3620" s="115" t="str">
        <f>IFERROR(IF(OR($C3620="",$C3620="No CAS"),INDEX('DEQ Pollutant List'!$A$7:$A$611,MATCH($D3620,'DEQ Pollutant List'!$C$7:$C$611,0)),INDEX('DEQ Pollutant List'!$A$7:$A$611,MATCH($C3620,'DEQ Pollutant List'!$B$7:$B$611,0))),"")</f>
        <v/>
      </c>
      <c r="F3620" s="138"/>
      <c r="G3620" s="139"/>
      <c r="H3620" s="104"/>
      <c r="I3620" s="102"/>
      <c r="J3620" s="105"/>
      <c r="K3620" s="83"/>
      <c r="L3620" s="102"/>
      <c r="M3620" s="105"/>
      <c r="N3620" s="83"/>
    </row>
    <row r="3621" spans="1:14" x14ac:dyDescent="0.25">
      <c r="A3621" s="79"/>
      <c r="B3621" s="133"/>
      <c r="C3621" s="137"/>
      <c r="D3621" s="81" t="str">
        <f>IFERROR(IF(C3621="No CAS","",INDEX('DEQ Pollutant List'!$C$7:$C$611,MATCH('5. Pollutant Emissions - MB'!C3621,'DEQ Pollutant List'!$B$7:$B$611,0))),"")</f>
        <v/>
      </c>
      <c r="E3621" s="115" t="str">
        <f>IFERROR(IF(OR($C3621="",$C3621="No CAS"),INDEX('DEQ Pollutant List'!$A$7:$A$611,MATCH($D3621,'DEQ Pollutant List'!$C$7:$C$611,0)),INDEX('DEQ Pollutant List'!$A$7:$A$611,MATCH($C3621,'DEQ Pollutant List'!$B$7:$B$611,0))),"")</f>
        <v/>
      </c>
      <c r="F3621" s="138"/>
      <c r="G3621" s="139"/>
      <c r="H3621" s="104"/>
      <c r="I3621" s="102"/>
      <c r="J3621" s="105"/>
      <c r="K3621" s="83"/>
      <c r="L3621" s="102"/>
      <c r="M3621" s="105"/>
      <c r="N3621" s="83"/>
    </row>
    <row r="3622" spans="1:14" x14ac:dyDescent="0.25">
      <c r="A3622" s="79"/>
      <c r="B3622" s="133"/>
      <c r="C3622" s="137"/>
      <c r="D3622" s="81" t="str">
        <f>IFERROR(IF(C3622="No CAS","",INDEX('DEQ Pollutant List'!$C$7:$C$611,MATCH('5. Pollutant Emissions - MB'!C3622,'DEQ Pollutant List'!$B$7:$B$611,0))),"")</f>
        <v/>
      </c>
      <c r="E3622" s="115" t="str">
        <f>IFERROR(IF(OR($C3622="",$C3622="No CAS"),INDEX('DEQ Pollutant List'!$A$7:$A$611,MATCH($D3622,'DEQ Pollutant List'!$C$7:$C$611,0)),INDEX('DEQ Pollutant List'!$A$7:$A$611,MATCH($C3622,'DEQ Pollutant List'!$B$7:$B$611,0))),"")</f>
        <v/>
      </c>
      <c r="F3622" s="138"/>
      <c r="G3622" s="139"/>
      <c r="H3622" s="104"/>
      <c r="I3622" s="102"/>
      <c r="J3622" s="105"/>
      <c r="K3622" s="83"/>
      <c r="L3622" s="102"/>
      <c r="M3622" s="105"/>
      <c r="N3622" s="83"/>
    </row>
    <row r="3623" spans="1:14" x14ac:dyDescent="0.25">
      <c r="A3623" s="79"/>
      <c r="B3623" s="133"/>
      <c r="C3623" s="137"/>
      <c r="D3623" s="81" t="str">
        <f>IFERROR(IF(C3623="No CAS","",INDEX('DEQ Pollutant List'!$C$7:$C$611,MATCH('5. Pollutant Emissions - MB'!C3623,'DEQ Pollutant List'!$B$7:$B$611,0))),"")</f>
        <v/>
      </c>
      <c r="E3623" s="115" t="str">
        <f>IFERROR(IF(OR($C3623="",$C3623="No CAS"),INDEX('DEQ Pollutant List'!$A$7:$A$611,MATCH($D3623,'DEQ Pollutant List'!$C$7:$C$611,0)),INDEX('DEQ Pollutant List'!$A$7:$A$611,MATCH($C3623,'DEQ Pollutant List'!$B$7:$B$611,0))),"")</f>
        <v/>
      </c>
      <c r="F3623" s="138"/>
      <c r="G3623" s="139"/>
      <c r="H3623" s="104"/>
      <c r="I3623" s="102"/>
      <c r="J3623" s="105"/>
      <c r="K3623" s="83"/>
      <c r="L3623" s="102"/>
      <c r="M3623" s="105"/>
      <c r="N3623" s="83"/>
    </row>
    <row r="3624" spans="1:14" x14ac:dyDescent="0.25">
      <c r="A3624" s="79"/>
      <c r="B3624" s="133"/>
      <c r="C3624" s="137"/>
      <c r="D3624" s="81" t="str">
        <f>IFERROR(IF(C3624="No CAS","",INDEX('DEQ Pollutant List'!$C$7:$C$611,MATCH('5. Pollutant Emissions - MB'!C3624,'DEQ Pollutant List'!$B$7:$B$611,0))),"")</f>
        <v/>
      </c>
      <c r="E3624" s="115" t="str">
        <f>IFERROR(IF(OR($C3624="",$C3624="No CAS"),INDEX('DEQ Pollutant List'!$A$7:$A$611,MATCH($D3624,'DEQ Pollutant List'!$C$7:$C$611,0)),INDEX('DEQ Pollutant List'!$A$7:$A$611,MATCH($C3624,'DEQ Pollutant List'!$B$7:$B$611,0))),"")</f>
        <v/>
      </c>
      <c r="F3624" s="138"/>
      <c r="G3624" s="139"/>
      <c r="H3624" s="104"/>
      <c r="I3624" s="102"/>
      <c r="J3624" s="105"/>
      <c r="K3624" s="83"/>
      <c r="L3624" s="102"/>
      <c r="M3624" s="105"/>
      <c r="N3624" s="83"/>
    </row>
    <row r="3625" spans="1:14" x14ac:dyDescent="0.25">
      <c r="A3625" s="79"/>
      <c r="B3625" s="133"/>
      <c r="C3625" s="137"/>
      <c r="D3625" s="81" t="str">
        <f>IFERROR(IF(C3625="No CAS","",INDEX('DEQ Pollutant List'!$C$7:$C$611,MATCH('5. Pollutant Emissions - MB'!C3625,'DEQ Pollutant List'!$B$7:$B$611,0))),"")</f>
        <v/>
      </c>
      <c r="E3625" s="115" t="str">
        <f>IFERROR(IF(OR($C3625="",$C3625="No CAS"),INDEX('DEQ Pollutant List'!$A$7:$A$611,MATCH($D3625,'DEQ Pollutant List'!$C$7:$C$611,0)),INDEX('DEQ Pollutant List'!$A$7:$A$611,MATCH($C3625,'DEQ Pollutant List'!$B$7:$B$611,0))),"")</f>
        <v/>
      </c>
      <c r="F3625" s="138"/>
      <c r="G3625" s="139"/>
      <c r="H3625" s="104"/>
      <c r="I3625" s="102"/>
      <c r="J3625" s="105"/>
      <c r="K3625" s="83"/>
      <c r="L3625" s="102"/>
      <c r="M3625" s="105"/>
      <c r="N3625" s="83"/>
    </row>
    <row r="3626" spans="1:14" x14ac:dyDescent="0.25">
      <c r="A3626" s="79"/>
      <c r="B3626" s="133"/>
      <c r="C3626" s="137"/>
      <c r="D3626" s="81" t="str">
        <f>IFERROR(IF(C3626="No CAS","",INDEX('DEQ Pollutant List'!$C$7:$C$611,MATCH('5. Pollutant Emissions - MB'!C3626,'DEQ Pollutant List'!$B$7:$B$611,0))),"")</f>
        <v/>
      </c>
      <c r="E3626" s="115" t="str">
        <f>IFERROR(IF(OR($C3626="",$C3626="No CAS"),INDEX('DEQ Pollutant List'!$A$7:$A$611,MATCH($D3626,'DEQ Pollutant List'!$C$7:$C$611,0)),INDEX('DEQ Pollutant List'!$A$7:$A$611,MATCH($C3626,'DEQ Pollutant List'!$B$7:$B$611,0))),"")</f>
        <v/>
      </c>
      <c r="F3626" s="138"/>
      <c r="G3626" s="139"/>
      <c r="H3626" s="104"/>
      <c r="I3626" s="102"/>
      <c r="J3626" s="105"/>
      <c r="K3626" s="83"/>
      <c r="L3626" s="102"/>
      <c r="M3626" s="105"/>
      <c r="N3626" s="83"/>
    </row>
    <row r="3627" spans="1:14" x14ac:dyDescent="0.25">
      <c r="A3627" s="79"/>
      <c r="B3627" s="133"/>
      <c r="C3627" s="137"/>
      <c r="D3627" s="81" t="str">
        <f>IFERROR(IF(C3627="No CAS","",INDEX('DEQ Pollutant List'!$C$7:$C$611,MATCH('5. Pollutant Emissions - MB'!C3627,'DEQ Pollutant List'!$B$7:$B$611,0))),"")</f>
        <v/>
      </c>
      <c r="E3627" s="115" t="str">
        <f>IFERROR(IF(OR($C3627="",$C3627="No CAS"),INDEX('DEQ Pollutant List'!$A$7:$A$611,MATCH($D3627,'DEQ Pollutant List'!$C$7:$C$611,0)),INDEX('DEQ Pollutant List'!$A$7:$A$611,MATCH($C3627,'DEQ Pollutant List'!$B$7:$B$611,0))),"")</f>
        <v/>
      </c>
      <c r="F3627" s="138"/>
      <c r="G3627" s="139"/>
      <c r="H3627" s="104"/>
      <c r="I3627" s="102"/>
      <c r="J3627" s="105"/>
      <c r="K3627" s="83"/>
      <c r="L3627" s="102"/>
      <c r="M3627" s="105"/>
      <c r="N3627" s="83"/>
    </row>
    <row r="3628" spans="1:14" x14ac:dyDescent="0.25">
      <c r="A3628" s="79"/>
      <c r="B3628" s="133"/>
      <c r="C3628" s="137"/>
      <c r="D3628" s="81" t="str">
        <f>IFERROR(IF(C3628="No CAS","",INDEX('DEQ Pollutant List'!$C$7:$C$611,MATCH('5. Pollutant Emissions - MB'!C3628,'DEQ Pollutant List'!$B$7:$B$611,0))),"")</f>
        <v/>
      </c>
      <c r="E3628" s="115" t="str">
        <f>IFERROR(IF(OR($C3628="",$C3628="No CAS"),INDEX('DEQ Pollutant List'!$A$7:$A$611,MATCH($D3628,'DEQ Pollutant List'!$C$7:$C$611,0)),INDEX('DEQ Pollutant List'!$A$7:$A$611,MATCH($C3628,'DEQ Pollutant List'!$B$7:$B$611,0))),"")</f>
        <v/>
      </c>
      <c r="F3628" s="138"/>
      <c r="G3628" s="139"/>
      <c r="H3628" s="104"/>
      <c r="I3628" s="102"/>
      <c r="J3628" s="105"/>
      <c r="K3628" s="83"/>
      <c r="L3628" s="102"/>
      <c r="M3628" s="105"/>
      <c r="N3628" s="83"/>
    </row>
    <row r="3629" spans="1:14" x14ac:dyDescent="0.25">
      <c r="A3629" s="79"/>
      <c r="B3629" s="133"/>
      <c r="C3629" s="137"/>
      <c r="D3629" s="81" t="str">
        <f>IFERROR(IF(C3629="No CAS","",INDEX('DEQ Pollutant List'!$C$7:$C$611,MATCH('5. Pollutant Emissions - MB'!C3629,'DEQ Pollutant List'!$B$7:$B$611,0))),"")</f>
        <v/>
      </c>
      <c r="E3629" s="115" t="str">
        <f>IFERROR(IF(OR($C3629="",$C3629="No CAS"),INDEX('DEQ Pollutant List'!$A$7:$A$611,MATCH($D3629,'DEQ Pollutant List'!$C$7:$C$611,0)),INDEX('DEQ Pollutant List'!$A$7:$A$611,MATCH($C3629,'DEQ Pollutant List'!$B$7:$B$611,0))),"")</f>
        <v/>
      </c>
      <c r="F3629" s="138"/>
      <c r="G3629" s="139"/>
      <c r="H3629" s="104"/>
      <c r="I3629" s="102"/>
      <c r="J3629" s="105"/>
      <c r="K3629" s="83"/>
      <c r="L3629" s="102"/>
      <c r="M3629" s="105"/>
      <c r="N3629" s="83"/>
    </row>
    <row r="3630" spans="1:14" x14ac:dyDescent="0.25">
      <c r="A3630" s="79"/>
      <c r="B3630" s="133"/>
      <c r="C3630" s="137"/>
      <c r="D3630" s="81" t="str">
        <f>IFERROR(IF(C3630="No CAS","",INDEX('DEQ Pollutant List'!$C$7:$C$611,MATCH('5. Pollutant Emissions - MB'!C3630,'DEQ Pollutant List'!$B$7:$B$611,0))),"")</f>
        <v/>
      </c>
      <c r="E3630" s="115" t="str">
        <f>IFERROR(IF(OR($C3630="",$C3630="No CAS"),INDEX('DEQ Pollutant List'!$A$7:$A$611,MATCH($D3630,'DEQ Pollutant List'!$C$7:$C$611,0)),INDEX('DEQ Pollutant List'!$A$7:$A$611,MATCH($C3630,'DEQ Pollutant List'!$B$7:$B$611,0))),"")</f>
        <v/>
      </c>
      <c r="F3630" s="138"/>
      <c r="G3630" s="139"/>
      <c r="H3630" s="104"/>
      <c r="I3630" s="102"/>
      <c r="J3630" s="105"/>
      <c r="K3630" s="83"/>
      <c r="L3630" s="102"/>
      <c r="M3630" s="105"/>
      <c r="N3630" s="83"/>
    </row>
    <row r="3631" spans="1:14" x14ac:dyDescent="0.25">
      <c r="A3631" s="79"/>
      <c r="B3631" s="133"/>
      <c r="C3631" s="137"/>
      <c r="D3631" s="81" t="str">
        <f>IFERROR(IF(C3631="No CAS","",INDEX('DEQ Pollutant List'!$C$7:$C$611,MATCH('5. Pollutant Emissions - MB'!C3631,'DEQ Pollutant List'!$B$7:$B$611,0))),"")</f>
        <v/>
      </c>
      <c r="E3631" s="115" t="str">
        <f>IFERROR(IF(OR($C3631="",$C3631="No CAS"),INDEX('DEQ Pollutant List'!$A$7:$A$611,MATCH($D3631,'DEQ Pollutant List'!$C$7:$C$611,0)),INDEX('DEQ Pollutant List'!$A$7:$A$611,MATCH($C3631,'DEQ Pollutant List'!$B$7:$B$611,0))),"")</f>
        <v/>
      </c>
      <c r="F3631" s="138"/>
      <c r="G3631" s="139"/>
      <c r="H3631" s="104"/>
      <c r="I3631" s="102"/>
      <c r="J3631" s="105"/>
      <c r="K3631" s="83"/>
      <c r="L3631" s="102"/>
      <c r="M3631" s="105"/>
      <c r="N3631" s="83"/>
    </row>
    <row r="3632" spans="1:14" x14ac:dyDescent="0.25">
      <c r="A3632" s="79"/>
      <c r="B3632" s="133"/>
      <c r="C3632" s="137"/>
      <c r="D3632" s="81" t="str">
        <f>IFERROR(IF(C3632="No CAS","",INDEX('DEQ Pollutant List'!$C$7:$C$611,MATCH('5. Pollutant Emissions - MB'!C3632,'DEQ Pollutant List'!$B$7:$B$611,0))),"")</f>
        <v/>
      </c>
      <c r="E3632" s="115" t="str">
        <f>IFERROR(IF(OR($C3632="",$C3632="No CAS"),INDEX('DEQ Pollutant List'!$A$7:$A$611,MATCH($D3632,'DEQ Pollutant List'!$C$7:$C$611,0)),INDEX('DEQ Pollutant List'!$A$7:$A$611,MATCH($C3632,'DEQ Pollutant List'!$B$7:$B$611,0))),"")</f>
        <v/>
      </c>
      <c r="F3632" s="138"/>
      <c r="G3632" s="139"/>
      <c r="H3632" s="104"/>
      <c r="I3632" s="102"/>
      <c r="J3632" s="105"/>
      <c r="K3632" s="83"/>
      <c r="L3632" s="102"/>
      <c r="M3632" s="105"/>
      <c r="N3632" s="83"/>
    </row>
    <row r="3633" spans="1:14" x14ac:dyDescent="0.25">
      <c r="A3633" s="79"/>
      <c r="B3633" s="133"/>
      <c r="C3633" s="137"/>
      <c r="D3633" s="81" t="str">
        <f>IFERROR(IF(C3633="No CAS","",INDEX('DEQ Pollutant List'!$C$7:$C$611,MATCH('5. Pollutant Emissions - MB'!C3633,'DEQ Pollutant List'!$B$7:$B$611,0))),"")</f>
        <v/>
      </c>
      <c r="E3633" s="115" t="str">
        <f>IFERROR(IF(OR($C3633="",$C3633="No CAS"),INDEX('DEQ Pollutant List'!$A$7:$A$611,MATCH($D3633,'DEQ Pollutant List'!$C$7:$C$611,0)),INDEX('DEQ Pollutant List'!$A$7:$A$611,MATCH($C3633,'DEQ Pollutant List'!$B$7:$B$611,0))),"")</f>
        <v/>
      </c>
      <c r="F3633" s="138"/>
      <c r="G3633" s="139"/>
      <c r="H3633" s="104"/>
      <c r="I3633" s="102"/>
      <c r="J3633" s="105"/>
      <c r="K3633" s="83"/>
      <c r="L3633" s="102"/>
      <c r="M3633" s="105"/>
      <c r="N3633" s="83"/>
    </row>
    <row r="3634" spans="1:14" x14ac:dyDescent="0.25">
      <c r="A3634" s="87"/>
      <c r="B3634" s="135"/>
      <c r="C3634" s="140"/>
      <c r="D3634" s="81" t="str">
        <f>IFERROR(IF(C3634="No CAS","",INDEX('DEQ Pollutant List'!$C$7:$C$611,MATCH('5. Pollutant Emissions - MB'!C3634,'DEQ Pollutant List'!$B$7:$B$611,0))),"")</f>
        <v/>
      </c>
      <c r="E3634" s="115" t="str">
        <f>IFERROR(IF(OR($C3634="",$C3634="No CAS"),INDEX('DEQ Pollutant List'!$A$7:$A$611,MATCH($D3634,'DEQ Pollutant List'!$C$7:$C$611,0)),INDEX('DEQ Pollutant List'!$A$7:$A$611,MATCH($C3634,'DEQ Pollutant List'!$B$7:$B$611,0))),"")</f>
        <v/>
      </c>
      <c r="F3634" s="141"/>
      <c r="G3634" s="142"/>
      <c r="H3634" s="110"/>
      <c r="I3634" s="108"/>
      <c r="J3634" s="111"/>
      <c r="K3634" s="91"/>
      <c r="L3634" s="108"/>
      <c r="M3634" s="111"/>
      <c r="N3634" s="91"/>
    </row>
    <row r="3635" spans="1:14" x14ac:dyDescent="0.25">
      <c r="A3635" s="287" t="s">
        <v>195</v>
      </c>
      <c r="B3635" s="288"/>
      <c r="C3635" s="288"/>
      <c r="D3635" s="288"/>
      <c r="E3635" s="288"/>
      <c r="F3635" s="288"/>
      <c r="G3635" s="288"/>
      <c r="H3635" s="288"/>
      <c r="I3635" s="288"/>
      <c r="J3635" s="288"/>
      <c r="K3635" s="288"/>
      <c r="L3635" s="288"/>
      <c r="M3635" s="288"/>
      <c r="N3635" s="288"/>
    </row>
    <row r="3636" spans="1:14" x14ac:dyDescent="0.25">
      <c r="A3636" s="290"/>
      <c r="B3636" s="291"/>
      <c r="C3636" s="291"/>
      <c r="D3636" s="291"/>
      <c r="E3636" s="291"/>
      <c r="F3636" s="291"/>
      <c r="G3636" s="291"/>
      <c r="H3636" s="291"/>
      <c r="I3636" s="291"/>
      <c r="J3636" s="291"/>
      <c r="K3636" s="291"/>
      <c r="L3636" s="291"/>
      <c r="M3636" s="291"/>
      <c r="N3636" s="291"/>
    </row>
    <row r="3637" spans="1:14" x14ac:dyDescent="0.25">
      <c r="A3637" s="293"/>
      <c r="B3637" s="294"/>
      <c r="C3637" s="294"/>
      <c r="D3637" s="294"/>
      <c r="E3637" s="294"/>
      <c r="F3637" s="294"/>
      <c r="G3637" s="294"/>
      <c r="H3637" s="294"/>
      <c r="I3637" s="294"/>
      <c r="J3637" s="294"/>
      <c r="K3637" s="294"/>
      <c r="L3637" s="294"/>
      <c r="M3637" s="294"/>
      <c r="N3637" s="294"/>
    </row>
  </sheetData>
  <sheetProtection insertRows="0"/>
  <mergeCells count="8">
    <mergeCell ref="I9:N9"/>
    <mergeCell ref="A3635:N3637"/>
    <mergeCell ref="F10:H10"/>
    <mergeCell ref="A10:A11"/>
    <mergeCell ref="B10:B11"/>
    <mergeCell ref="I10:K10"/>
    <mergeCell ref="L10:N10"/>
    <mergeCell ref="C10:E10"/>
  </mergeCells>
  <phoneticPr fontId="47" type="noConversion"/>
  <conditionalFormatting sqref="E12:E881 E891:E1061 E1063:E1154 E1162:E1871 E1873:E1964 E2650:E2710 E2718:E3634 E1972:E2648">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D12:D3634</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C2320:C3634 C12:C2318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2E009-66F5-4E58-AEEE-E02237E5BC36}">
  <dimension ref="A1:AZ47"/>
  <sheetViews>
    <sheetView topLeftCell="A3" workbookViewId="0">
      <selection activeCell="H25" sqref="H25"/>
    </sheetView>
  </sheetViews>
  <sheetFormatPr defaultRowHeight="14.25" x14ac:dyDescent="0.2"/>
  <cols>
    <col min="1" max="1" width="15.85546875" style="113" customWidth="1"/>
    <col min="2" max="2" width="21.7109375" style="113" customWidth="1"/>
    <col min="3" max="3" width="11.7109375" style="113" customWidth="1"/>
    <col min="4" max="4" width="11.140625" style="113" customWidth="1"/>
    <col min="5" max="5" width="11.7109375" style="113" customWidth="1"/>
    <col min="6" max="6" width="11.42578125" style="113" customWidth="1"/>
    <col min="7" max="7" width="11.140625" style="113" customWidth="1"/>
    <col min="8" max="8" width="11.5703125" style="113" customWidth="1"/>
    <col min="9" max="9" width="11.28515625" style="113" customWidth="1"/>
    <col min="10" max="10" width="10.5703125" style="113" customWidth="1"/>
    <col min="11" max="11" width="11.42578125" style="113" customWidth="1"/>
    <col min="12" max="12" width="10.5703125" style="113" customWidth="1"/>
    <col min="13" max="13" width="11.140625" style="113" customWidth="1"/>
    <col min="14" max="14" width="10.7109375" style="113" customWidth="1"/>
    <col min="15" max="15" width="10.85546875" style="113" customWidth="1"/>
    <col min="16" max="16" width="10.140625" style="113" customWidth="1"/>
    <col min="17" max="17" width="10.5703125" style="113" customWidth="1"/>
    <col min="18" max="18" width="10.28515625" style="113" customWidth="1"/>
    <col min="19" max="19" width="12" style="113" bestFit="1" customWidth="1"/>
    <col min="20" max="20" width="11.5703125" style="113" customWidth="1"/>
    <col min="21" max="21" width="11.85546875" style="113" customWidth="1"/>
    <col min="22" max="22" width="11.7109375" style="113" customWidth="1"/>
    <col min="23" max="23" width="14.42578125" style="113" customWidth="1"/>
    <col min="24" max="24" width="14.85546875" style="113" customWidth="1"/>
    <col min="25" max="25" width="11.5703125" style="113" customWidth="1"/>
    <col min="26" max="26" width="10.5703125" style="113" customWidth="1"/>
    <col min="27" max="27" width="10.7109375" style="113" customWidth="1"/>
    <col min="28" max="28" width="9.85546875" style="113" customWidth="1"/>
    <col min="29" max="29" width="10.5703125" style="113" customWidth="1"/>
    <col min="30" max="30" width="10.7109375" style="113" customWidth="1"/>
    <col min="31" max="31" width="11.7109375" style="113" customWidth="1"/>
    <col min="32" max="32" width="11.5703125" style="113" customWidth="1"/>
    <col min="33" max="33" width="10.85546875" style="113" customWidth="1"/>
    <col min="34" max="34" width="11.28515625" style="113" customWidth="1"/>
    <col min="35" max="35" width="11" style="113" customWidth="1"/>
    <col min="36" max="36" width="12.28515625" style="113" customWidth="1"/>
    <col min="37" max="37" width="11.28515625" style="113" customWidth="1"/>
    <col min="38" max="38" width="12" style="113" customWidth="1"/>
    <col min="39" max="39" width="11.28515625" style="113" customWidth="1"/>
    <col min="40" max="41" width="11.42578125" style="113" customWidth="1"/>
    <col min="42" max="42" width="10.5703125" style="113" customWidth="1"/>
    <col min="43" max="44" width="11.140625" style="113" customWidth="1"/>
    <col min="45" max="45" width="11.28515625" style="113" customWidth="1"/>
    <col min="46" max="47" width="11.140625" style="113" customWidth="1"/>
    <col min="48" max="48" width="10.7109375" style="113" customWidth="1"/>
    <col min="49" max="50" width="11.140625" style="113" customWidth="1"/>
    <col min="51" max="51" width="11.5703125" style="113" customWidth="1"/>
    <col min="52" max="52" width="11.140625" style="113" customWidth="1"/>
    <col min="53" max="16384" width="9.140625" style="113"/>
  </cols>
  <sheetData>
    <row r="1" spans="1:52" ht="18" x14ac:dyDescent="0.25">
      <c r="A1" s="218" t="s">
        <v>469</v>
      </c>
    </row>
    <row r="2" spans="1:52" ht="20.25" x14ac:dyDescent="0.3">
      <c r="A2" s="219" t="s">
        <v>470</v>
      </c>
    </row>
    <row r="3" spans="1:52" x14ac:dyDescent="0.2">
      <c r="A3" s="221"/>
    </row>
    <row r="4" spans="1:52" ht="21" thickBot="1" x14ac:dyDescent="0.35">
      <c r="A4" s="220" t="s">
        <v>471</v>
      </c>
    </row>
    <row r="5" spans="1:52" ht="25.5" x14ac:dyDescent="0.2">
      <c r="A5" s="214" t="s">
        <v>472</v>
      </c>
      <c r="B5" s="204" t="s">
        <v>473</v>
      </c>
      <c r="C5" s="340" t="s">
        <v>439</v>
      </c>
      <c r="D5" s="341"/>
      <c r="E5" s="340" t="s">
        <v>474</v>
      </c>
      <c r="F5" s="341"/>
      <c r="G5" s="340" t="s">
        <v>440</v>
      </c>
      <c r="H5" s="341"/>
      <c r="I5" s="340" t="s">
        <v>475</v>
      </c>
      <c r="J5" s="341"/>
      <c r="K5" s="340" t="s">
        <v>476</v>
      </c>
      <c r="L5" s="341"/>
      <c r="M5" s="340" t="s">
        <v>443</v>
      </c>
      <c r="N5" s="341"/>
      <c r="O5" s="340" t="s">
        <v>454</v>
      </c>
      <c r="P5" s="341"/>
      <c r="Q5" s="340" t="s">
        <v>477</v>
      </c>
      <c r="R5" s="341"/>
      <c r="S5" s="340" t="s">
        <v>478</v>
      </c>
      <c r="T5" s="341"/>
      <c r="U5" s="340" t="s">
        <v>479</v>
      </c>
      <c r="V5" s="341"/>
      <c r="W5" s="340" t="s">
        <v>480</v>
      </c>
      <c r="X5" s="341"/>
      <c r="Y5" s="340" t="s">
        <v>481</v>
      </c>
      <c r="Z5" s="341"/>
      <c r="AA5" s="340" t="s">
        <v>482</v>
      </c>
      <c r="AB5" s="341"/>
      <c r="AC5" s="340" t="s">
        <v>483</v>
      </c>
      <c r="AD5" s="341"/>
      <c r="AE5" s="340" t="s">
        <v>452</v>
      </c>
      <c r="AF5" s="341"/>
      <c r="AG5" s="340" t="s">
        <v>456</v>
      </c>
      <c r="AH5" s="341"/>
      <c r="AI5" s="340" t="s">
        <v>441</v>
      </c>
      <c r="AJ5" s="341"/>
      <c r="AK5" s="340" t="s">
        <v>442</v>
      </c>
      <c r="AL5" s="341"/>
      <c r="AM5" s="340" t="s">
        <v>484</v>
      </c>
      <c r="AN5" s="341"/>
      <c r="AO5" s="340" t="s">
        <v>485</v>
      </c>
      <c r="AP5" s="341"/>
      <c r="AQ5" s="340" t="s">
        <v>486</v>
      </c>
      <c r="AR5" s="341"/>
      <c r="AS5" s="340" t="s">
        <v>487</v>
      </c>
      <c r="AT5" s="341"/>
      <c r="AU5" s="340" t="s">
        <v>488</v>
      </c>
      <c r="AV5" s="341"/>
      <c r="AW5" s="340" t="s">
        <v>489</v>
      </c>
      <c r="AX5" s="341"/>
      <c r="AY5" s="340" t="s">
        <v>490</v>
      </c>
      <c r="AZ5" s="342"/>
    </row>
    <row r="6" spans="1:52" x14ac:dyDescent="0.2">
      <c r="A6" s="215"/>
      <c r="B6" s="205"/>
      <c r="C6" s="209" t="s">
        <v>191</v>
      </c>
      <c r="D6" s="210" t="str">
        <f>C6</f>
        <v>1330-20-7</v>
      </c>
      <c r="E6" s="209" t="s">
        <v>181</v>
      </c>
      <c r="F6" s="210" t="str">
        <f>E6</f>
        <v>100-41-4</v>
      </c>
      <c r="G6" s="209" t="s">
        <v>189</v>
      </c>
      <c r="H6" s="210" t="str">
        <f>G6</f>
        <v>108-88-3</v>
      </c>
      <c r="I6" s="209" t="s">
        <v>422</v>
      </c>
      <c r="J6" s="210" t="str">
        <f>I6</f>
        <v>108-10-1</v>
      </c>
      <c r="K6" s="209" t="s">
        <v>187</v>
      </c>
      <c r="L6" s="210" t="str">
        <f>K6</f>
        <v>91-20-3</v>
      </c>
      <c r="M6" s="209" t="s">
        <v>428</v>
      </c>
      <c r="N6" s="210" t="str">
        <f>M6</f>
        <v>98-82-8</v>
      </c>
      <c r="O6" s="209" t="s">
        <v>156</v>
      </c>
      <c r="P6" s="210" t="str">
        <f>O6</f>
        <v>50-00-0</v>
      </c>
      <c r="Q6" s="209" t="s">
        <v>429</v>
      </c>
      <c r="R6" s="210" t="str">
        <f>Q6</f>
        <v>111-76-2</v>
      </c>
      <c r="S6" s="209" t="s">
        <v>430</v>
      </c>
      <c r="T6" s="210" t="str">
        <f>S6</f>
        <v>71-36-3</v>
      </c>
      <c r="U6" s="212" t="s">
        <v>431</v>
      </c>
      <c r="V6" s="211" t="str">
        <f>U6</f>
        <v>95-63-6</v>
      </c>
      <c r="W6" s="212" t="s">
        <v>432</v>
      </c>
      <c r="X6" s="211" t="str">
        <f>W6</f>
        <v>108-65-6</v>
      </c>
      <c r="Y6" s="212" t="s">
        <v>178</v>
      </c>
      <c r="Z6" s="211" t="str">
        <f>Y6</f>
        <v>18540-29-9</v>
      </c>
      <c r="AA6" s="212" t="s">
        <v>425</v>
      </c>
      <c r="AB6" s="211" t="str">
        <f>AA6</f>
        <v>78-93-3</v>
      </c>
      <c r="AC6" s="212" t="s">
        <v>433</v>
      </c>
      <c r="AD6" s="211" t="str">
        <f>AC6</f>
        <v>540-88-5</v>
      </c>
      <c r="AE6" s="212" t="s">
        <v>185</v>
      </c>
      <c r="AF6" s="211" t="str">
        <f>AE6</f>
        <v>7439-97-6</v>
      </c>
      <c r="AG6" s="212" t="s">
        <v>183</v>
      </c>
      <c r="AH6" s="211" t="str">
        <f>AG6</f>
        <v>7439-92-1</v>
      </c>
      <c r="AI6" s="212" t="s">
        <v>424</v>
      </c>
      <c r="AJ6" s="211" t="str">
        <f>AI6</f>
        <v>67-63-0</v>
      </c>
      <c r="AK6" s="212" t="s">
        <v>420</v>
      </c>
      <c r="AL6" s="211" t="str">
        <f>AK6</f>
        <v>67-64-1</v>
      </c>
      <c r="AM6" s="212" t="s">
        <v>423</v>
      </c>
      <c r="AN6" s="211" t="str">
        <f>AM6</f>
        <v>107-98-2</v>
      </c>
      <c r="AO6" s="212" t="s">
        <v>179</v>
      </c>
      <c r="AP6" s="211" t="str">
        <f>AO6</f>
        <v>7440-48-4</v>
      </c>
      <c r="AQ6" s="212" t="s">
        <v>434</v>
      </c>
      <c r="AR6" s="211" t="str">
        <f>AQ6</f>
        <v>7664-93-9</v>
      </c>
      <c r="AS6" s="212" t="s">
        <v>435</v>
      </c>
      <c r="AT6" s="211" t="str">
        <f>AS6</f>
        <v>118-74-1</v>
      </c>
      <c r="AU6" s="212" t="s">
        <v>180</v>
      </c>
      <c r="AV6" s="211" t="str">
        <f>AU6</f>
        <v>7440-50-8</v>
      </c>
      <c r="AW6" s="212" t="s">
        <v>184</v>
      </c>
      <c r="AX6" s="211" t="str">
        <f>AW6</f>
        <v>7439-96-5</v>
      </c>
      <c r="AY6" s="212" t="s">
        <v>436</v>
      </c>
      <c r="AZ6" s="213" t="str">
        <f>AY6</f>
        <v>526-73-8</v>
      </c>
    </row>
    <row r="7" spans="1:52" ht="15" thickBot="1" x14ac:dyDescent="0.25">
      <c r="A7" s="206"/>
      <c r="B7" s="206"/>
      <c r="C7" s="207" t="s">
        <v>491</v>
      </c>
      <c r="D7" s="208" t="s">
        <v>492</v>
      </c>
      <c r="E7" s="207" t="s">
        <v>491</v>
      </c>
      <c r="F7" s="208" t="s">
        <v>492</v>
      </c>
      <c r="G7" s="207" t="s">
        <v>491</v>
      </c>
      <c r="H7" s="208" t="s">
        <v>492</v>
      </c>
      <c r="I7" s="207" t="s">
        <v>491</v>
      </c>
      <c r="J7" s="208" t="s">
        <v>492</v>
      </c>
      <c r="K7" s="207" t="s">
        <v>491</v>
      </c>
      <c r="L7" s="208" t="s">
        <v>492</v>
      </c>
      <c r="M7" s="207" t="s">
        <v>491</v>
      </c>
      <c r="N7" s="208" t="s">
        <v>492</v>
      </c>
      <c r="O7" s="207" t="s">
        <v>491</v>
      </c>
      <c r="P7" s="208" t="s">
        <v>492</v>
      </c>
      <c r="Q7" s="207" t="s">
        <v>491</v>
      </c>
      <c r="R7" s="208" t="s">
        <v>492</v>
      </c>
      <c r="S7" s="207" t="s">
        <v>491</v>
      </c>
      <c r="T7" s="208" t="s">
        <v>492</v>
      </c>
      <c r="U7" s="207" t="s">
        <v>491</v>
      </c>
      <c r="V7" s="208" t="s">
        <v>492</v>
      </c>
      <c r="W7" s="207" t="s">
        <v>491</v>
      </c>
      <c r="X7" s="208" t="s">
        <v>492</v>
      </c>
      <c r="Y7" s="207" t="s">
        <v>491</v>
      </c>
      <c r="Z7" s="208" t="s">
        <v>492</v>
      </c>
      <c r="AA7" s="207" t="s">
        <v>491</v>
      </c>
      <c r="AB7" s="208" t="s">
        <v>492</v>
      </c>
      <c r="AC7" s="207" t="s">
        <v>491</v>
      </c>
      <c r="AD7" s="208" t="s">
        <v>492</v>
      </c>
      <c r="AE7" s="207" t="s">
        <v>491</v>
      </c>
      <c r="AF7" s="208" t="s">
        <v>492</v>
      </c>
      <c r="AG7" s="207" t="s">
        <v>491</v>
      </c>
      <c r="AH7" s="208" t="s">
        <v>492</v>
      </c>
      <c r="AI7" s="207" t="s">
        <v>491</v>
      </c>
      <c r="AJ7" s="208" t="s">
        <v>492</v>
      </c>
      <c r="AK7" s="207" t="s">
        <v>491</v>
      </c>
      <c r="AL7" s="208" t="s">
        <v>492</v>
      </c>
      <c r="AM7" s="207" t="s">
        <v>491</v>
      </c>
      <c r="AN7" s="208" t="s">
        <v>492</v>
      </c>
      <c r="AO7" s="207" t="s">
        <v>491</v>
      </c>
      <c r="AP7" s="208" t="s">
        <v>492</v>
      </c>
      <c r="AQ7" s="207" t="s">
        <v>491</v>
      </c>
      <c r="AR7" s="208" t="s">
        <v>492</v>
      </c>
      <c r="AS7" s="207" t="s">
        <v>491</v>
      </c>
      <c r="AT7" s="208" t="s">
        <v>492</v>
      </c>
      <c r="AU7" s="207" t="s">
        <v>491</v>
      </c>
      <c r="AV7" s="208" t="s">
        <v>492</v>
      </c>
      <c r="AW7" s="207" t="s">
        <v>491</v>
      </c>
      <c r="AX7" s="208" t="s">
        <v>492</v>
      </c>
      <c r="AY7" s="207" t="s">
        <v>491</v>
      </c>
      <c r="AZ7" s="208" t="s">
        <v>492</v>
      </c>
    </row>
    <row r="8" spans="1:52" x14ac:dyDescent="0.2">
      <c r="A8" s="217" t="s">
        <v>107</v>
      </c>
      <c r="B8" s="133" t="s">
        <v>211</v>
      </c>
      <c r="C8" s="224">
        <f>SUMIFS('5. Pollutant Emissions - MB'!$I$19:$I$3139,'5. Pollutant Emissions - MB'!$A$19:$A$3139,'6. Summary'!$A8,'5. Pollutant Emissions - MB'!$C$19:$C$3139,'6. Summary'!C$6)</f>
        <v>0</v>
      </c>
      <c r="D8" s="224">
        <f>SUMIFS('5. Pollutant Emissions - MB'!$L$19:$L$3139,'5. Pollutant Emissions - MB'!$A$19:$A$3139,'6. Summary'!$A8,'5. Pollutant Emissions - MB'!$C$19:$C$3139,'6. Summary'!D$6)</f>
        <v>0</v>
      </c>
      <c r="E8" s="222">
        <f>SUMIFS('5. Pollutant Emissions - MB'!$I$19:$I$3139,'5. Pollutant Emissions - MB'!$A$19:$A$3139,'6. Summary'!$A8,'5. Pollutant Emissions - MB'!$C$19:$C$3139,'6. Summary'!E$6)</f>
        <v>3.3610000000000001E-2</v>
      </c>
      <c r="F8" s="222">
        <f>SUMIFS('5. Pollutant Emissions - MB'!$L$19:$L$3139,'5. Pollutant Emissions - MB'!$A$19:$A$3139,'6. Summary'!$A8,'5. Pollutant Emissions - MB'!$C$19:$C$3139,'6. Summary'!F$6)</f>
        <v>1.4000000000000001E-4</v>
      </c>
      <c r="G8" s="224">
        <f>SUMIFS('5. Pollutant Emissions - MB'!$I$19:$I$3139,'5. Pollutant Emissions - MB'!$A$19:$A$3139,'6. Summary'!$A8,'5. Pollutant Emissions - MB'!$C$19:$C$3139,'6. Summary'!G$6)</f>
        <v>0</v>
      </c>
      <c r="H8" s="224">
        <f>SUMIFS('5. Pollutant Emissions - MB'!$L$19:$L$3139,'5. Pollutant Emissions - MB'!$A$19:$A$3139,'6. Summary'!$A8,'5. Pollutant Emissions - MB'!$C$19:$C$3139,'6. Summary'!H$6)</f>
        <v>0</v>
      </c>
      <c r="I8" s="222">
        <f>SUMIFS('5. Pollutant Emissions - MB'!$I$19:$I$3139,'5. Pollutant Emissions - MB'!$A$19:$A$3139,'6. Summary'!$A8,'5. Pollutant Emissions - MB'!$C$19:$C$3139,'6. Summary'!I$6)</f>
        <v>2.2484999999999999</v>
      </c>
      <c r="J8" s="222">
        <f>SUMIFS('5. Pollutant Emissions - MB'!$L$19:$L$3139,'5. Pollutant Emissions - MB'!$A$19:$A$3139,'6. Summary'!$A8,'5. Pollutant Emissions - MB'!$C$19:$C$3139,'6. Summary'!J$6)</f>
        <v>9.1000000000000004E-3</v>
      </c>
      <c r="K8" s="224">
        <f>SUMIFS('5. Pollutant Emissions - MB'!$I$19:$I$3139,'5. Pollutant Emissions - MB'!$A$19:$A$3139,'6. Summary'!$A8,'5. Pollutant Emissions - MB'!$C$19:$C$3139,'6. Summary'!K$6)</f>
        <v>0</v>
      </c>
      <c r="L8" s="224">
        <f>SUMIFS('5. Pollutant Emissions - MB'!$L$19:$L$3139,'5. Pollutant Emissions - MB'!$A$19:$A$3139,'6. Summary'!$A8,'5. Pollutant Emissions - MB'!$C$19:$C$3139,'6. Summary'!L$6)</f>
        <v>0</v>
      </c>
      <c r="M8" s="222">
        <f>SUMIFS('5. Pollutant Emissions - MB'!$I$19:$I$3139,'5. Pollutant Emissions - MB'!$A$19:$A$3139,'6. Summary'!$A8,'5. Pollutant Emissions - MB'!$C$19:$C$3139,'6. Summary'!M$6)</f>
        <v>0</v>
      </c>
      <c r="N8" s="222">
        <f>SUMIFS('5. Pollutant Emissions - MB'!$L$19:$L$3139,'5. Pollutant Emissions - MB'!$A$19:$A$3139,'6. Summary'!$A8,'5. Pollutant Emissions - MB'!$C$19:$C$3139,'6. Summary'!N$6)</f>
        <v>0</v>
      </c>
      <c r="O8" s="224">
        <f>SUMIFS('5. Pollutant Emissions - MB'!$I$19:$I$3139,'5. Pollutant Emissions - MB'!$A$19:$A$3139,'6. Summary'!$A8,'5. Pollutant Emissions - MB'!$C$19:$C$3139,'6. Summary'!O$6)</f>
        <v>0</v>
      </c>
      <c r="P8" s="224">
        <f>SUMIFS('5. Pollutant Emissions - MB'!$L$19:$L$3139,'5. Pollutant Emissions - MB'!$A$19:$A$3139,'6. Summary'!$A8,'5. Pollutant Emissions - MB'!$C$19:$C$3139,'6. Summary'!P$6)</f>
        <v>0</v>
      </c>
      <c r="Q8" s="222">
        <f>SUMIFS('5. Pollutant Emissions - MB'!$I$19:$I$3139,'5. Pollutant Emissions - MB'!$A$19:$A$3139,'6. Summary'!$A8,'5. Pollutant Emissions - MB'!$C$19:$C$3139,'6. Summary'!Q$6)</f>
        <v>0</v>
      </c>
      <c r="R8" s="222">
        <f>SUMIFS('5. Pollutant Emissions - MB'!$L$19:$L$3139,'5. Pollutant Emissions - MB'!$A$19:$A$3139,'6. Summary'!$A8,'5. Pollutant Emissions - MB'!$C$19:$C$3139,'6. Summary'!R$6)</f>
        <v>0</v>
      </c>
      <c r="S8" s="224">
        <f>SUMIFS('5. Pollutant Emissions - MB'!$I$19:$I$3139,'5. Pollutant Emissions - MB'!$A$19:$A$3139,'6. Summary'!$A8,'5. Pollutant Emissions - MB'!$C$19:$C$3139,'6. Summary'!S$6)</f>
        <v>0</v>
      </c>
      <c r="T8" s="224">
        <f>SUMIFS('5. Pollutant Emissions - MB'!$L$19:$L$3139,'5. Pollutant Emissions - MB'!$A$19:$A$3139,'6. Summary'!$A8,'5. Pollutant Emissions - MB'!$C$19:$C$3139,'6. Summary'!T$6)</f>
        <v>0</v>
      </c>
      <c r="U8" s="222">
        <f>SUMIFS('5. Pollutant Emissions - MB'!$I$19:$I$3139,'5. Pollutant Emissions - MB'!$A$19:$A$3139,'6. Summary'!$A8,'5. Pollutant Emissions - MB'!$C$19:$C$3139,'6. Summary'!U$6)</f>
        <v>0</v>
      </c>
      <c r="V8" s="222">
        <f>SUMIFS('5. Pollutant Emissions - MB'!$L$19:$L$3139,'5. Pollutant Emissions - MB'!$A$19:$A$3139,'6. Summary'!$A8,'5. Pollutant Emissions - MB'!$C$19:$C$3139,'6. Summary'!V$6)</f>
        <v>0</v>
      </c>
      <c r="W8" s="224">
        <f>SUMIFS('5. Pollutant Emissions - MB'!$I$19:$I$3139,'5. Pollutant Emissions - MB'!$A$19:$A$3139,'6. Summary'!$A8,'5. Pollutant Emissions - MB'!$C$19:$C$3139,'6. Summary'!W$6)</f>
        <v>0</v>
      </c>
      <c r="X8" s="224">
        <f>SUMIFS('5. Pollutant Emissions - MB'!$L$19:$L$3139,'5. Pollutant Emissions - MB'!$A$19:$A$3139,'6. Summary'!$A8,'5. Pollutant Emissions - MB'!$C$19:$C$3139,'6. Summary'!X$6)</f>
        <v>0</v>
      </c>
      <c r="Y8" s="222">
        <f>SUMIFS('5. Pollutant Emissions - MB'!$I$19:$I$3139,'5. Pollutant Emissions - MB'!$A$19:$A$3139,'6. Summary'!$A8,'5. Pollutant Emissions - MB'!$C$19:$C$3139,'6. Summary'!Y$6)</f>
        <v>2.2415020000000018E-2</v>
      </c>
      <c r="Z8" s="222">
        <f>SUMIFS('5. Pollutant Emissions - MB'!$L$19:$L$3139,'5. Pollutant Emissions - MB'!$A$19:$A$3139,'6. Summary'!$A8,'5. Pollutant Emissions - MB'!$C$19:$C$3139,'6. Summary'!Z$6)</f>
        <v>9.0400000000000083E-5</v>
      </c>
      <c r="AA8" s="224">
        <f>SUMIFS('5. Pollutant Emissions - MB'!$I$19:$I$3139,'5. Pollutant Emissions - MB'!$A$19:$A$3139,'6. Summary'!$A8,'5. Pollutant Emissions - MB'!$C$19:$C$3139,'6. Summary'!AA$6)</f>
        <v>15.43</v>
      </c>
      <c r="AB8" s="224">
        <f>SUMIFS('5. Pollutant Emissions - MB'!$L$19:$L$3139,'5. Pollutant Emissions - MB'!$A$19:$A$3139,'6. Summary'!$A8,'5. Pollutant Emissions - MB'!$C$19:$C$3139,'6. Summary'!AB$6)</f>
        <v>0.06</v>
      </c>
      <c r="AC8" s="222">
        <f>SUMIFS('5. Pollutant Emissions - MB'!$I$19:$I$3139,'5. Pollutant Emissions - MB'!$A$19:$A$3139,'6. Summary'!$A8,'5. Pollutant Emissions - MB'!$C$19:$C$3139,'6. Summary'!AC$6)</f>
        <v>0</v>
      </c>
      <c r="AD8" s="222">
        <f>SUMIFS('5. Pollutant Emissions - MB'!$L$19:$L$3139,'5. Pollutant Emissions - MB'!$A$19:$A$3139,'6. Summary'!$A8,'5. Pollutant Emissions - MB'!$C$19:$C$3139,'6. Summary'!AD$6)</f>
        <v>0</v>
      </c>
      <c r="AE8" s="224">
        <f>SUMIFS('5. Pollutant Emissions - MB'!$I$19:$I$3139,'5. Pollutant Emissions - MB'!$A$19:$A$3139,'6. Summary'!$A8,'5. Pollutant Emissions - MB'!$C$19:$C$3139,'6. Summary'!AE$6)</f>
        <v>0</v>
      </c>
      <c r="AF8" s="224">
        <f>SUMIFS('5. Pollutant Emissions - MB'!$L$19:$L$3139,'5. Pollutant Emissions - MB'!$A$19:$A$3139,'6. Summary'!$A8,'5. Pollutant Emissions - MB'!$C$19:$C$3139,'6. Summary'!AF$6)</f>
        <v>0</v>
      </c>
      <c r="AG8" s="222">
        <f>SUMIFS('5. Pollutant Emissions - MB'!$I$19:$I$3139,'5. Pollutant Emissions - MB'!$A$19:$A$3139,'6. Summary'!$A8,'5. Pollutant Emissions - MB'!$C$19:$C$3139,'6. Summary'!AG$6)</f>
        <v>0</v>
      </c>
      <c r="AH8" s="222">
        <f>SUMIFS('5. Pollutant Emissions - MB'!$L$19:$L$3139,'5. Pollutant Emissions - MB'!$A$19:$A$3139,'6. Summary'!$A8,'5. Pollutant Emissions - MB'!$C$19:$C$3139,'6. Summary'!AH$6)</f>
        <v>0</v>
      </c>
      <c r="AI8" s="224">
        <f>SUMIFS('5. Pollutant Emissions - MB'!$I$19:$I$3139,'5. Pollutant Emissions - MB'!$A$19:$A$3139,'6. Summary'!$A8,'5. Pollutant Emissions - MB'!$C$19:$C$3139,'6. Summary'!AI$6)</f>
        <v>26.704800000000002</v>
      </c>
      <c r="AJ8" s="224">
        <f>SUMIFS('5. Pollutant Emissions - MB'!$L$19:$L$3139,'5. Pollutant Emissions - MB'!$A$19:$A$3139,'6. Summary'!$A8,'5. Pollutant Emissions - MB'!$C$19:$C$3139,'6. Summary'!AJ$6)</f>
        <v>0.10810000000000002</v>
      </c>
      <c r="AK8" s="222">
        <f>SUMIFS('5. Pollutant Emissions - MB'!$I$19:$I$3139,'5. Pollutant Emissions - MB'!$A$19:$A$3139,'6. Summary'!$A8,'5. Pollutant Emissions - MB'!$C$19:$C$3139,'6. Summary'!AK$6)</f>
        <v>9136.3249770000002</v>
      </c>
      <c r="AL8" s="222">
        <f>SUMIFS('5. Pollutant Emissions - MB'!$L$19:$L$3139,'5. Pollutant Emissions - MB'!$A$19:$A$3139,'6. Summary'!$A8,'5. Pollutant Emissions - MB'!$C$19:$C$3139,'6. Summary'!AL$6)</f>
        <v>36.842450999999997</v>
      </c>
      <c r="AM8" s="224">
        <f>SUMIFS('5. Pollutant Emissions - MB'!$I$19:$I$3139,'5. Pollutant Emissions - MB'!$A$19:$A$3139,'6. Summary'!$A8,'5. Pollutant Emissions - MB'!$C$19:$C$3139,'6. Summary'!AM$6)</f>
        <v>328.94690000000008</v>
      </c>
      <c r="AN8" s="224">
        <f>SUMIFS('5. Pollutant Emissions - MB'!$L$19:$L$3139,'5. Pollutant Emissions - MB'!$A$19:$A$3139,'6. Summary'!$A8,'5. Pollutant Emissions - MB'!$C$19:$C$3139,'6. Summary'!AN$6)</f>
        <v>1.3251000000000002</v>
      </c>
      <c r="AO8" s="222">
        <f>SUMIFS('5. Pollutant Emissions - MB'!$I$19:$I$3139,'5. Pollutant Emissions - MB'!$A$19:$A$3139,'6. Summary'!$A8,'5. Pollutant Emissions - MB'!$C$19:$C$3139,'6. Summary'!AO$6)</f>
        <v>1.6580440000000016E-2</v>
      </c>
      <c r="AP8" s="222">
        <f>SUMIFS('5. Pollutant Emissions - MB'!$L$19:$L$3139,'5. Pollutant Emissions - MB'!$A$19:$A$3139,'6. Summary'!$A8,'5. Pollutant Emissions - MB'!$C$19:$C$3139,'6. Summary'!AP$6)</f>
        <v>6.6920000000000057E-5</v>
      </c>
      <c r="AQ8" s="224">
        <f>SUMIFS('5. Pollutant Emissions - MB'!$I$19:$I$3139,'5. Pollutant Emissions - MB'!$A$19:$A$3139,'6. Summary'!$A8,'5. Pollutant Emissions - MB'!$C$19:$C$3139,'6. Summary'!AQ$6)</f>
        <v>0</v>
      </c>
      <c r="AR8" s="224">
        <f>SUMIFS('5. Pollutant Emissions - MB'!$L$19:$L$3139,'5. Pollutant Emissions - MB'!$A$19:$A$3139,'6. Summary'!$A8,'5. Pollutant Emissions - MB'!$C$19:$C$3139,'6. Summary'!AR$6)</f>
        <v>0</v>
      </c>
      <c r="AS8" s="222">
        <f>SUMIFS('5. Pollutant Emissions - MB'!$I$19:$I$3139,'5. Pollutant Emissions - MB'!$A$19:$A$3139,'6. Summary'!$A8,'5. Pollutant Emissions - MB'!$C$19:$C$3139,'6. Summary'!AS$6)</f>
        <v>0</v>
      </c>
      <c r="AT8" s="222">
        <f>SUMIFS('5. Pollutant Emissions - MB'!$L$19:$L$3139,'5. Pollutant Emissions - MB'!$A$19:$A$3139,'6. Summary'!$A8,'5. Pollutant Emissions - MB'!$C$19:$C$3139,'6. Summary'!AT$6)</f>
        <v>0</v>
      </c>
      <c r="AU8" s="224">
        <f>SUMIFS('5. Pollutant Emissions - MB'!$I$19:$I$3139,'5. Pollutant Emissions - MB'!$A$19:$A$3139,'6. Summary'!$A8,'5. Pollutant Emissions - MB'!$C$19:$C$3139,'6. Summary'!AU$6)</f>
        <v>0</v>
      </c>
      <c r="AV8" s="224">
        <f>SUMIFS('5. Pollutant Emissions - MB'!$L$19:$L$3139,'5. Pollutant Emissions - MB'!$A$19:$A$3139,'6. Summary'!$A8,'5. Pollutant Emissions - MB'!$C$19:$C$3139,'6. Summary'!AV$6)</f>
        <v>0</v>
      </c>
      <c r="AW8" s="222">
        <f>SUMIFS('5. Pollutant Emissions - MB'!$I$19:$I$3139,'5. Pollutant Emissions - MB'!$A$19:$A$3139,'6. Summary'!$A8,'5. Pollutant Emissions - MB'!$C$19:$C$3139,'6. Summary'!AW$6)</f>
        <v>0</v>
      </c>
      <c r="AX8" s="222">
        <f>SUMIFS('5. Pollutant Emissions - MB'!$L$19:$L$3139,'5. Pollutant Emissions - MB'!$A$19:$A$3139,'6. Summary'!$A8,'5. Pollutant Emissions - MB'!$C$19:$C$3139,'6. Summary'!AX$6)</f>
        <v>0</v>
      </c>
      <c r="AY8" s="224">
        <f>SUMIFS('5. Pollutant Emissions - MB'!$I$19:$I$3139,'5. Pollutant Emissions - MB'!$A$19:$A$3139,'6. Summary'!$A8,'5. Pollutant Emissions - MB'!$C$19:$C$3139,'6. Summary'!AY$6)</f>
        <v>0</v>
      </c>
      <c r="AZ8" s="224">
        <f>SUMIFS('5. Pollutant Emissions - MB'!$L$19:$L$3139,'5. Pollutant Emissions - MB'!$A$19:$A$3139,'6. Summary'!$A8,'5. Pollutant Emissions - MB'!$C$19:$C$3139,'6. Summary'!AZ$6)</f>
        <v>0</v>
      </c>
    </row>
    <row r="9" spans="1:52" x14ac:dyDescent="0.2">
      <c r="A9" s="216" t="s">
        <v>236</v>
      </c>
      <c r="B9" s="133" t="s">
        <v>237</v>
      </c>
      <c r="C9" s="224">
        <f>SUMIFS('5. Pollutant Emissions - MB'!$I$19:$I$3139,'5. Pollutant Emissions - MB'!$A$19:$A$3139,'6. Summary'!$A9,'5. Pollutant Emissions - MB'!$C$19:$C$3139,'6. Summary'!C$6)</f>
        <v>52.153436280000001</v>
      </c>
      <c r="D9" s="224">
        <f>SUMIFS('5. Pollutant Emissions - MB'!$L$19:$L$3139,'5. Pollutant Emissions - MB'!$A$19:$A$3139,'6. Summary'!$A9,'5. Pollutant Emissions - MB'!$C$19:$C$3139,'6. Summary'!D$6)</f>
        <v>0.21029611403225809</v>
      </c>
      <c r="E9" s="222">
        <f>SUMIFS('5. Pollutant Emissions - MB'!$I$19:$I$3139,'5. Pollutant Emissions - MB'!$A$19:$A$3139,'6. Summary'!$A9,'5. Pollutant Emissions - MB'!$C$19:$C$3139,'6. Summary'!E$6)</f>
        <v>16.398683267999999</v>
      </c>
      <c r="F9" s="222">
        <f>SUMIFS('5. Pollutant Emissions - MB'!$L$19:$L$3139,'5. Pollutant Emissions - MB'!$A$19:$A$3139,'6. Summary'!$A9,'5. Pollutant Emissions - MB'!$C$19:$C$3139,'6. Summary'!F$6)</f>
        <v>6.6123722854838723E-2</v>
      </c>
      <c r="G9" s="224">
        <f>SUMIFS('5. Pollutant Emissions - MB'!$I$19:$I$3139,'5. Pollutant Emissions - MB'!$A$19:$A$3139,'6. Summary'!$A9,'5. Pollutant Emissions - MB'!$C$19:$C$3139,'6. Summary'!G$6)</f>
        <v>2017.2353058000001</v>
      </c>
      <c r="H9" s="224">
        <f>SUMIFS('5. Pollutant Emissions - MB'!$L$19:$L$3139,'5. Pollutant Emissions - MB'!$A$19:$A$3139,'6. Summary'!$A9,'5. Pollutant Emissions - MB'!$C$19:$C$3139,'6. Summary'!H$6)</f>
        <v>8.1340133298387105</v>
      </c>
      <c r="I9" s="222">
        <f>SUMIFS('5. Pollutant Emissions - MB'!$I$19:$I$3139,'5. Pollutant Emissions - MB'!$A$19:$A$3139,'6. Summary'!$A9,'5. Pollutant Emissions - MB'!$C$19:$C$3139,'6. Summary'!I$6)</f>
        <v>0.92068349999999999</v>
      </c>
      <c r="J9" s="222">
        <f>SUMIFS('5. Pollutant Emissions - MB'!$L$19:$L$3139,'5. Pollutant Emissions - MB'!$A$19:$A$3139,'6. Summary'!$A9,'5. Pollutant Emissions - MB'!$C$19:$C$3139,'6. Summary'!J$6)</f>
        <v>3.7124334677419361E-3</v>
      </c>
      <c r="K9" s="224">
        <f>SUMIFS('5. Pollutant Emissions - MB'!$I$19:$I$3139,'5. Pollutant Emissions - MB'!$A$19:$A$3139,'6. Summary'!$A9,'5. Pollutant Emissions - MB'!$C$19:$C$3139,'6. Summary'!K$6)</f>
        <v>0</v>
      </c>
      <c r="L9" s="224">
        <f>SUMIFS('5. Pollutant Emissions - MB'!$L$19:$L$3139,'5. Pollutant Emissions - MB'!$A$19:$A$3139,'6. Summary'!$A9,'5. Pollutant Emissions - MB'!$C$19:$C$3139,'6. Summary'!L$6)</f>
        <v>0</v>
      </c>
      <c r="M9" s="222">
        <f>SUMIFS('5. Pollutant Emissions - MB'!$I$19:$I$3139,'5. Pollutant Emissions - MB'!$A$19:$A$3139,'6. Summary'!$A9,'5. Pollutant Emissions - MB'!$C$19:$C$3139,'6. Summary'!M$6)</f>
        <v>2.8712607000000001</v>
      </c>
      <c r="N9" s="222">
        <f>SUMIFS('5. Pollutant Emissions - MB'!$L$19:$L$3139,'5. Pollutant Emissions - MB'!$A$19:$A$3139,'6. Summary'!$A9,'5. Pollutant Emissions - MB'!$C$19:$C$3139,'6. Summary'!N$6)</f>
        <v>1.1577664112903226E-2</v>
      </c>
      <c r="O9" s="224">
        <f>SUMIFS('5. Pollutant Emissions - MB'!$I$19:$I$3139,'5. Pollutant Emissions - MB'!$A$19:$A$3139,'6. Summary'!$A9,'5. Pollutant Emissions - MB'!$C$19:$C$3139,'6. Summary'!O$6)</f>
        <v>40.432082459999997</v>
      </c>
      <c r="P9" s="224">
        <f>SUMIFS('5. Pollutant Emissions - MB'!$L$19:$L$3139,'5. Pollutant Emissions - MB'!$A$19:$A$3139,'6. Summary'!$A9,'5. Pollutant Emissions - MB'!$C$19:$C$3139,'6. Summary'!P$6)</f>
        <v>0.16303259056451613</v>
      </c>
      <c r="Q9" s="222">
        <f>SUMIFS('5. Pollutant Emissions - MB'!$I$19:$I$3139,'5. Pollutant Emissions - MB'!$A$19:$A$3139,'6. Summary'!$A9,'5. Pollutant Emissions - MB'!$C$19:$C$3139,'6. Summary'!Q$6)</f>
        <v>184.9485</v>
      </c>
      <c r="R9" s="222">
        <f>SUMIFS('5. Pollutant Emissions - MB'!$L$19:$L$3139,'5. Pollutant Emissions - MB'!$A$19:$A$3139,'6. Summary'!$A9,'5. Pollutant Emissions - MB'!$C$19:$C$3139,'6. Summary'!R$6)</f>
        <v>0.74576008064516119</v>
      </c>
      <c r="S9" s="224">
        <f>SUMIFS('5. Pollutant Emissions - MB'!$I$19:$I$3139,'5. Pollutant Emissions - MB'!$A$19:$A$3139,'6. Summary'!$A9,'5. Pollutant Emissions - MB'!$C$19:$C$3139,'6. Summary'!S$6)</f>
        <v>0</v>
      </c>
      <c r="T9" s="224">
        <f>SUMIFS('5. Pollutant Emissions - MB'!$L$19:$L$3139,'5. Pollutant Emissions - MB'!$A$19:$A$3139,'6. Summary'!$A9,'5. Pollutant Emissions - MB'!$C$19:$C$3139,'6. Summary'!T$6)</f>
        <v>0</v>
      </c>
      <c r="U9" s="222">
        <f>SUMIFS('5. Pollutant Emissions - MB'!$I$19:$I$3139,'5. Pollutant Emissions - MB'!$A$19:$A$3139,'6. Summary'!$A9,'5. Pollutant Emissions - MB'!$C$19:$C$3139,'6. Summary'!U$6)</f>
        <v>125.28043175999998</v>
      </c>
      <c r="V9" s="222">
        <f>SUMIFS('5. Pollutant Emissions - MB'!$L$19:$L$3139,'5. Pollutant Emissions - MB'!$A$19:$A$3139,'6. Summary'!$A9,'5. Pollutant Emissions - MB'!$C$19:$C$3139,'6. Summary'!V$6)</f>
        <v>0.50516303129032258</v>
      </c>
      <c r="W9" s="224">
        <f>SUMIFS('5. Pollutant Emissions - MB'!$I$19:$I$3139,'5. Pollutant Emissions - MB'!$A$19:$A$3139,'6. Summary'!$A9,'5. Pollutant Emissions - MB'!$C$19:$C$3139,'6. Summary'!W$6)</f>
        <v>294.02402277599998</v>
      </c>
      <c r="X9" s="224">
        <f>SUMIFS('5. Pollutant Emissions - MB'!$L$19:$L$3139,'5. Pollutant Emissions - MB'!$A$19:$A$3139,'6. Summary'!$A9,'5. Pollutant Emissions - MB'!$C$19:$C$3139,'6. Summary'!X$6)</f>
        <v>1.1855807370000002</v>
      </c>
      <c r="Y9" s="222">
        <f>SUMIFS('5. Pollutant Emissions - MB'!$I$19:$I$3139,'5. Pollutant Emissions - MB'!$A$19:$A$3139,'6. Summary'!$A9,'5. Pollutant Emissions - MB'!$C$19:$C$3139,'6. Summary'!Y$6)</f>
        <v>8.8246686000000071E-3</v>
      </c>
      <c r="Z9" s="222">
        <f>SUMIFS('5. Pollutant Emissions - MB'!$L$19:$L$3139,'5. Pollutant Emissions - MB'!$A$19:$A$3139,'6. Summary'!$A9,'5. Pollutant Emissions - MB'!$C$19:$C$3139,'6. Summary'!Z$6)</f>
        <v>3.5583341129032284E-5</v>
      </c>
      <c r="AA9" s="224">
        <f>SUMIFS('5. Pollutant Emissions - MB'!$I$19:$I$3139,'5. Pollutant Emissions - MB'!$A$19:$A$3139,'6. Summary'!$A9,'5. Pollutant Emissions - MB'!$C$19:$C$3139,'6. Summary'!AA$6)</f>
        <v>5810.2624965000005</v>
      </c>
      <c r="AB9" s="224">
        <f>SUMIFS('5. Pollutant Emissions - MB'!$L$19:$L$3139,'5. Pollutant Emissions - MB'!$A$19:$A$3139,'6. Summary'!$A9,'5. Pollutant Emissions - MB'!$C$19:$C$3139,'6. Summary'!AB$6)</f>
        <v>23.42847780846774</v>
      </c>
      <c r="AC9" s="222">
        <f>SUMIFS('5. Pollutant Emissions - MB'!$I$19:$I$3139,'5. Pollutant Emissions - MB'!$A$19:$A$3139,'6. Summary'!$A9,'5. Pollutant Emissions - MB'!$C$19:$C$3139,'6. Summary'!AC$6)</f>
        <v>110.34143999999999</v>
      </c>
      <c r="AD9" s="222">
        <f>SUMIFS('5. Pollutant Emissions - MB'!$L$19:$L$3139,'5. Pollutant Emissions - MB'!$A$19:$A$3139,'6. Summary'!$A9,'5. Pollutant Emissions - MB'!$C$19:$C$3139,'6. Summary'!AD$6)</f>
        <v>0.44492516129032256</v>
      </c>
      <c r="AE9" s="224">
        <f>SUMIFS('5. Pollutant Emissions - MB'!$I$19:$I$3139,'5. Pollutant Emissions - MB'!$A$19:$A$3139,'6. Summary'!$A9,'5. Pollutant Emissions - MB'!$C$19:$C$3139,'6. Summary'!AE$6)</f>
        <v>1.2636376500000011E-7</v>
      </c>
      <c r="AF9" s="224">
        <f>SUMIFS('5. Pollutant Emissions - MB'!$L$19:$L$3139,'5. Pollutant Emissions - MB'!$A$19:$A$3139,'6. Summary'!$A9,'5. Pollutant Emissions - MB'!$C$19:$C$3139,'6. Summary'!AF$6)</f>
        <v>5.0953131048387144E-10</v>
      </c>
      <c r="AG9" s="222">
        <f>SUMIFS('5. Pollutant Emissions - MB'!$I$19:$I$3139,'5. Pollutant Emissions - MB'!$A$19:$A$3139,'6. Summary'!$A9,'5. Pollutant Emissions - MB'!$C$19:$C$3139,'6. Summary'!AG$6)</f>
        <v>5.2259167620000053E-7</v>
      </c>
      <c r="AH9" s="222">
        <f>SUMIFS('5. Pollutant Emissions - MB'!$L$19:$L$3139,'5. Pollutant Emissions - MB'!$A$19:$A$3139,'6. Summary'!$A9,'5. Pollutant Emissions - MB'!$C$19:$C$3139,'6. Summary'!AH$6)</f>
        <v>2.1072245008064534E-9</v>
      </c>
      <c r="AI9" s="224">
        <f>SUMIFS('5. Pollutant Emissions - MB'!$I$19:$I$3139,'5. Pollutant Emissions - MB'!$A$19:$A$3139,'6. Summary'!$A9,'5. Pollutant Emissions - MB'!$C$19:$C$3139,'6. Summary'!AI$6)</f>
        <v>779.26830300000017</v>
      </c>
      <c r="AJ9" s="224">
        <f>SUMIFS('5. Pollutant Emissions - MB'!$L$19:$L$3139,'5. Pollutant Emissions - MB'!$A$19:$A$3139,'6. Summary'!$A9,'5. Pollutant Emissions - MB'!$C$19:$C$3139,'6. Summary'!AJ$6)</f>
        <v>3.142210899193548</v>
      </c>
      <c r="AK9" s="222">
        <f>SUMIFS('5. Pollutant Emissions - MB'!$I$19:$I$3139,'5. Pollutant Emissions - MB'!$A$19:$A$3139,'6. Summary'!$A9,'5. Pollutant Emissions - MB'!$C$19:$C$3139,'6. Summary'!AK$6)</f>
        <v>12590.894755560001</v>
      </c>
      <c r="AL9" s="222">
        <f>SUMIFS('5. Pollutant Emissions - MB'!$L$19:$L$3139,'5. Pollutant Emissions - MB'!$A$19:$A$3139,'6. Summary'!$A9,'5. Pollutant Emissions - MB'!$C$19:$C$3139,'6. Summary'!AL$6)</f>
        <v>50.769736917580637</v>
      </c>
      <c r="AM9" s="224">
        <f>SUMIFS('5. Pollutant Emissions - MB'!$I$19:$I$3139,'5. Pollutant Emissions - MB'!$A$19:$A$3139,'6. Summary'!$A9,'5. Pollutant Emissions - MB'!$C$19:$C$3139,'6. Summary'!AM$6)</f>
        <v>96.365780808000011</v>
      </c>
      <c r="AN9" s="224">
        <f>SUMIFS('5. Pollutant Emissions - MB'!$L$19:$L$3139,'5. Pollutant Emissions - MB'!$A$19:$A$3139,'6. Summary'!$A9,'5. Pollutant Emissions - MB'!$C$19:$C$3139,'6. Summary'!AN$6)</f>
        <v>0.38857169680645165</v>
      </c>
      <c r="AO9" s="222">
        <f>SUMIFS('5. Pollutant Emissions - MB'!$I$19:$I$3139,'5. Pollutant Emissions - MB'!$A$19:$A$3139,'6. Summary'!$A9,'5. Pollutant Emissions - MB'!$C$19:$C$3139,'6. Summary'!AO$6)</f>
        <v>3.9410250000000042E-3</v>
      </c>
      <c r="AP9" s="222">
        <f>SUMIFS('5. Pollutant Emissions - MB'!$L$19:$L$3139,'5. Pollutant Emissions - MB'!$A$19:$A$3139,'6. Summary'!$A9,'5. Pollutant Emissions - MB'!$C$19:$C$3139,'6. Summary'!AP$6)</f>
        <v>1.5891229838709694E-5</v>
      </c>
      <c r="AQ9" s="224">
        <f>SUMIFS('5. Pollutant Emissions - MB'!$I$19:$I$3139,'5. Pollutant Emissions - MB'!$A$19:$A$3139,'6. Summary'!$A9,'5. Pollutant Emissions - MB'!$C$19:$C$3139,'6. Summary'!AQ$6)</f>
        <v>98.633700000000005</v>
      </c>
      <c r="AR9" s="224">
        <f>SUMIFS('5. Pollutant Emissions - MB'!$L$19:$L$3139,'5. Pollutant Emissions - MB'!$A$19:$A$3139,'6. Summary'!$A9,'5. Pollutant Emissions - MB'!$C$19:$C$3139,'6. Summary'!AR$6)</f>
        <v>0.39771653225806453</v>
      </c>
      <c r="AS9" s="222">
        <f>SUMIFS('5. Pollutant Emissions - MB'!$I$19:$I$3139,'5. Pollutant Emissions - MB'!$A$19:$A$3139,'6. Summary'!$A9,'5. Pollutant Emissions - MB'!$C$19:$C$3139,'6. Summary'!AS$6)</f>
        <v>2.6640900000000002E-6</v>
      </c>
      <c r="AT9" s="222">
        <f>SUMIFS('5. Pollutant Emissions - MB'!$L$19:$L$3139,'5. Pollutant Emissions - MB'!$A$19:$A$3139,'6. Summary'!$A9,'5. Pollutant Emissions - MB'!$C$19:$C$3139,'6. Summary'!AT$6)</f>
        <v>1.0742298387096774E-8</v>
      </c>
      <c r="AU9" s="224">
        <f>SUMIFS('5. Pollutant Emissions - MB'!$I$19:$I$3139,'5. Pollutant Emissions - MB'!$A$19:$A$3139,'6. Summary'!$A9,'5. Pollutant Emissions - MB'!$C$19:$C$3139,'6. Summary'!AU$6)</f>
        <v>3.5996400000000032E-4</v>
      </c>
      <c r="AV9" s="224">
        <f>SUMIFS('5. Pollutant Emissions - MB'!$L$19:$L$3139,'5. Pollutant Emissions - MB'!$A$19:$A$3139,'6. Summary'!$A9,'5. Pollutant Emissions - MB'!$C$19:$C$3139,'6. Summary'!AV$6)</f>
        <v>1.4514677419354852E-6</v>
      </c>
      <c r="AW9" s="222">
        <f>SUMIFS('5. Pollutant Emissions - MB'!$I$19:$I$3139,'5. Pollutant Emissions - MB'!$A$19:$A$3139,'6. Summary'!$A9,'5. Pollutant Emissions - MB'!$C$19:$C$3139,'6. Summary'!AW$6)</f>
        <v>0</v>
      </c>
      <c r="AX9" s="222">
        <f>SUMIFS('5. Pollutant Emissions - MB'!$L$19:$L$3139,'5. Pollutant Emissions - MB'!$A$19:$A$3139,'6. Summary'!$A9,'5. Pollutant Emissions - MB'!$C$19:$C$3139,'6. Summary'!AX$6)</f>
        <v>0</v>
      </c>
      <c r="AY9" s="224">
        <f>SUMIFS('5. Pollutant Emissions - MB'!$I$19:$I$3139,'5. Pollutant Emissions - MB'!$A$19:$A$3139,'6. Summary'!$A9,'5. Pollutant Emissions - MB'!$C$19:$C$3139,'6. Summary'!AY$6)</f>
        <v>0</v>
      </c>
      <c r="AZ9" s="224">
        <f>SUMIFS('5. Pollutant Emissions - MB'!$L$19:$L$3139,'5. Pollutant Emissions - MB'!$A$19:$A$3139,'6. Summary'!$A9,'5. Pollutant Emissions - MB'!$C$19:$C$3139,'6. Summary'!AZ$6)</f>
        <v>0</v>
      </c>
    </row>
    <row r="10" spans="1:52" x14ac:dyDescent="0.2">
      <c r="A10" s="216" t="s">
        <v>291</v>
      </c>
      <c r="B10" s="133" t="s">
        <v>292</v>
      </c>
      <c r="C10" s="224">
        <f>SUMIFS('5. Pollutant Emissions - MB'!$I$19:$I$3139,'5. Pollutant Emissions - MB'!$A$19:$A$3139,'6. Summary'!$A10,'5. Pollutant Emissions - MB'!$C$19:$C$3139,'6. Summary'!C$6)</f>
        <v>762.09423972000013</v>
      </c>
      <c r="D10" s="224">
        <f>SUMIFS('5. Pollutant Emissions - MB'!$L$19:$L$3139,'5. Pollutant Emissions - MB'!$A$19:$A$3139,'6. Summary'!$A10,'5. Pollutant Emissions - MB'!$C$19:$C$3139,'6. Summary'!D$6)</f>
        <v>3.0729606440322583</v>
      </c>
      <c r="E10" s="222">
        <f>SUMIFS('5. Pollutant Emissions - MB'!$I$19:$I$3139,'5. Pollutant Emissions - MB'!$A$19:$A$3139,'6. Summary'!$A10,'5. Pollutant Emissions - MB'!$C$19:$C$3139,'6. Summary'!E$6)</f>
        <v>118.66215240000001</v>
      </c>
      <c r="F10" s="222">
        <f>SUMIFS('5. Pollutant Emissions - MB'!$L$19:$L$3139,'5. Pollutant Emissions - MB'!$A$19:$A$3139,'6. Summary'!$A10,'5. Pollutant Emissions - MB'!$C$19:$C$3139,'6. Summary'!F$6)</f>
        <v>0.47847642096774212</v>
      </c>
      <c r="G10" s="224">
        <f>SUMIFS('5. Pollutant Emissions - MB'!$I$19:$I$3139,'5. Pollutant Emissions - MB'!$A$19:$A$3139,'6. Summary'!$A10,'5. Pollutant Emissions - MB'!$C$19:$C$3139,'6. Summary'!G$6)</f>
        <v>1874.0403000000001</v>
      </c>
      <c r="H10" s="224">
        <f>SUMIFS('5. Pollutant Emissions - MB'!$L$19:$L$3139,'5. Pollutant Emissions - MB'!$A$19:$A$3139,'6. Summary'!$A10,'5. Pollutant Emissions - MB'!$C$19:$C$3139,'6. Summary'!H$6)</f>
        <v>7.556614112903226</v>
      </c>
      <c r="I10" s="222">
        <f>SUMIFS('5. Pollutant Emissions - MB'!$I$19:$I$3139,'5. Pollutant Emissions - MB'!$A$19:$A$3139,'6. Summary'!$A10,'5. Pollutant Emissions - MB'!$C$19:$C$3139,'6. Summary'!I$6)</f>
        <v>0</v>
      </c>
      <c r="J10" s="222">
        <f>SUMIFS('5. Pollutant Emissions - MB'!$L$19:$L$3139,'5. Pollutant Emissions - MB'!$A$19:$A$3139,'6. Summary'!$A10,'5. Pollutant Emissions - MB'!$C$19:$C$3139,'6. Summary'!J$6)</f>
        <v>0</v>
      </c>
      <c r="K10" s="224">
        <f>SUMIFS('5. Pollutant Emissions - MB'!$I$19:$I$3139,'5. Pollutant Emissions - MB'!$A$19:$A$3139,'6. Summary'!$A10,'5. Pollutant Emissions - MB'!$C$19:$C$3139,'6. Summary'!K$6)</f>
        <v>0</v>
      </c>
      <c r="L10" s="224">
        <f>SUMIFS('5. Pollutant Emissions - MB'!$L$19:$L$3139,'5. Pollutant Emissions - MB'!$A$19:$A$3139,'6. Summary'!$A10,'5. Pollutant Emissions - MB'!$C$19:$C$3139,'6. Summary'!L$6)</f>
        <v>0</v>
      </c>
      <c r="M10" s="222">
        <f>SUMIFS('5. Pollutant Emissions - MB'!$I$19:$I$3139,'5. Pollutant Emissions - MB'!$A$19:$A$3139,'6. Summary'!$A10,'5. Pollutant Emissions - MB'!$C$19:$C$3139,'6. Summary'!M$6)</f>
        <v>126.36427980000003</v>
      </c>
      <c r="N10" s="222">
        <f>SUMIFS('5. Pollutant Emissions - MB'!$L$19:$L$3139,'5. Pollutant Emissions - MB'!$A$19:$A$3139,'6. Summary'!$A10,'5. Pollutant Emissions - MB'!$C$19:$C$3139,'6. Summary'!N$6)</f>
        <v>0.50953338629032274</v>
      </c>
      <c r="O10" s="224">
        <f>SUMIFS('5. Pollutant Emissions - MB'!$I$19:$I$3139,'5. Pollutant Emissions - MB'!$A$19:$A$3139,'6. Summary'!$A10,'5. Pollutant Emissions - MB'!$C$19:$C$3139,'6. Summary'!O$6)</f>
        <v>51.957803040000009</v>
      </c>
      <c r="P10" s="224">
        <f>SUMIFS('5. Pollutant Emissions - MB'!$L$19:$L$3139,'5. Pollutant Emissions - MB'!$A$19:$A$3139,'6. Summary'!$A10,'5. Pollutant Emissions - MB'!$C$19:$C$3139,'6. Summary'!P$6)</f>
        <v>0.20950727032258068</v>
      </c>
      <c r="Q10" s="222">
        <f>SUMIFS('5. Pollutant Emissions - MB'!$I$19:$I$3139,'5. Pollutant Emissions - MB'!$A$19:$A$3139,'6. Summary'!$A10,'5. Pollutant Emissions - MB'!$C$19:$C$3139,'6. Summary'!Q$6)</f>
        <v>0</v>
      </c>
      <c r="R10" s="222">
        <f>SUMIFS('5. Pollutant Emissions - MB'!$L$19:$L$3139,'5. Pollutant Emissions - MB'!$A$19:$A$3139,'6. Summary'!$A10,'5. Pollutant Emissions - MB'!$C$19:$C$3139,'6. Summary'!R$6)</f>
        <v>0</v>
      </c>
      <c r="S10" s="224">
        <f>SUMIFS('5. Pollutant Emissions - MB'!$I$19:$I$3139,'5. Pollutant Emissions - MB'!$A$19:$A$3139,'6. Summary'!$A10,'5. Pollutant Emissions - MB'!$C$19:$C$3139,'6. Summary'!S$6)</f>
        <v>2820.529602000001</v>
      </c>
      <c r="T10" s="224">
        <f>SUMIFS('5. Pollutant Emissions - MB'!$L$19:$L$3139,'5. Pollutant Emissions - MB'!$A$19:$A$3139,'6. Summary'!$A10,'5. Pollutant Emissions - MB'!$C$19:$C$3139,'6. Summary'!T$6)</f>
        <v>11.373103233870969</v>
      </c>
      <c r="U10" s="222">
        <f>SUMIFS('5. Pollutant Emissions - MB'!$I$19:$I$3139,'5. Pollutant Emissions - MB'!$A$19:$A$3139,'6. Summary'!$A10,'5. Pollutant Emissions - MB'!$C$19:$C$3139,'6. Summary'!U$6)</f>
        <v>446.15392799999984</v>
      </c>
      <c r="V10" s="222">
        <f>SUMIFS('5. Pollutant Emissions - MB'!$L$19:$L$3139,'5. Pollutant Emissions - MB'!$A$19:$A$3139,'6. Summary'!$A10,'5. Pollutant Emissions - MB'!$C$19:$C$3139,'6. Summary'!V$6)</f>
        <v>1.7990077741935491</v>
      </c>
      <c r="W10" s="224">
        <f>SUMIFS('5. Pollutant Emissions - MB'!$I$19:$I$3139,'5. Pollutant Emissions - MB'!$A$19:$A$3139,'6. Summary'!$A10,'5. Pollutant Emissions - MB'!$C$19:$C$3139,'6. Summary'!W$6)</f>
        <v>454.08655644000009</v>
      </c>
      <c r="X10" s="224">
        <f>SUMIFS('5. Pollutant Emissions - MB'!$L$19:$L$3139,'5. Pollutant Emissions - MB'!$A$19:$A$3139,'6. Summary'!$A10,'5. Pollutant Emissions - MB'!$C$19:$C$3139,'6. Summary'!X$6)</f>
        <v>1.8309941791935482</v>
      </c>
      <c r="Y10" s="222">
        <f>SUMIFS('5. Pollutant Emissions - MB'!$I$19:$I$3139,'5. Pollutant Emissions - MB'!$A$19:$A$3139,'6. Summary'!$A10,'5. Pollutant Emissions - MB'!$C$19:$C$3139,'6. Summary'!Y$6)</f>
        <v>0</v>
      </c>
      <c r="Z10" s="222">
        <f>SUMIFS('5. Pollutant Emissions - MB'!$L$19:$L$3139,'5. Pollutant Emissions - MB'!$A$19:$A$3139,'6. Summary'!$A10,'5. Pollutant Emissions - MB'!$C$19:$C$3139,'6. Summary'!Z$6)</f>
        <v>0</v>
      </c>
      <c r="AA10" s="224">
        <f>SUMIFS('5. Pollutant Emissions - MB'!$I$19:$I$3139,'5. Pollutant Emissions - MB'!$A$19:$A$3139,'6. Summary'!$A10,'5. Pollutant Emissions - MB'!$C$19:$C$3139,'6. Summary'!AA$6)</f>
        <v>15.4308</v>
      </c>
      <c r="AB10" s="224">
        <f>SUMIFS('5. Pollutant Emissions - MB'!$L$19:$L$3139,'5. Pollutant Emissions - MB'!$A$19:$A$3139,'6. Summary'!$A10,'5. Pollutant Emissions - MB'!$C$19:$C$3139,'6. Summary'!AB$6)</f>
        <v>6.222096774193548E-2</v>
      </c>
      <c r="AC10" s="222">
        <f>SUMIFS('5. Pollutant Emissions - MB'!$I$19:$I$3139,'5. Pollutant Emissions - MB'!$A$19:$A$3139,'6. Summary'!$A10,'5. Pollutant Emissions - MB'!$C$19:$C$3139,'6. Summary'!AC$6)</f>
        <v>0</v>
      </c>
      <c r="AD10" s="222">
        <f>SUMIFS('5. Pollutant Emissions - MB'!$L$19:$L$3139,'5. Pollutant Emissions - MB'!$A$19:$A$3139,'6. Summary'!$A10,'5. Pollutant Emissions - MB'!$C$19:$C$3139,'6. Summary'!AD$6)</f>
        <v>0</v>
      </c>
      <c r="AE10" s="224">
        <f>SUMIFS('5. Pollutant Emissions - MB'!$I$19:$I$3139,'5. Pollutant Emissions - MB'!$A$19:$A$3139,'6. Summary'!$A10,'5. Pollutant Emissions - MB'!$C$19:$C$3139,'6. Summary'!AE$6)</f>
        <v>6.2092800000000055E-11</v>
      </c>
      <c r="AF10" s="224">
        <f>SUMIFS('5. Pollutant Emissions - MB'!$L$19:$L$3139,'5. Pollutant Emissions - MB'!$A$19:$A$3139,'6. Summary'!$A10,'5. Pollutant Emissions - MB'!$C$19:$C$3139,'6. Summary'!AF$6)</f>
        <v>2.5037419354838737E-13</v>
      </c>
      <c r="AG10" s="222">
        <f>SUMIFS('5. Pollutant Emissions - MB'!$I$19:$I$3139,'5. Pollutant Emissions - MB'!$A$19:$A$3139,'6. Summary'!$A10,'5. Pollutant Emissions - MB'!$C$19:$C$3139,'6. Summary'!AG$6)</f>
        <v>4.6569600000000047E-7</v>
      </c>
      <c r="AH10" s="222">
        <f>SUMIFS('5. Pollutant Emissions - MB'!$L$19:$L$3139,'5. Pollutant Emissions - MB'!$A$19:$A$3139,'6. Summary'!$A10,'5. Pollutant Emissions - MB'!$C$19:$C$3139,'6. Summary'!AH$6)</f>
        <v>1.8778064516129053E-9</v>
      </c>
      <c r="AI10" s="224">
        <f>SUMIFS('5. Pollutant Emissions - MB'!$I$19:$I$3139,'5. Pollutant Emissions - MB'!$A$19:$A$3139,'6. Summary'!$A10,'5. Pollutant Emissions - MB'!$C$19:$C$3139,'6. Summary'!AI$6)</f>
        <v>99.649439999999998</v>
      </c>
      <c r="AJ10" s="224">
        <f>SUMIFS('5. Pollutant Emissions - MB'!$L$19:$L$3139,'5. Pollutant Emissions - MB'!$A$19:$A$3139,'6. Summary'!$A10,'5. Pollutant Emissions - MB'!$C$19:$C$3139,'6. Summary'!AJ$6)</f>
        <v>0.40181225806451615</v>
      </c>
      <c r="AK10" s="222">
        <f>SUMIFS('5. Pollutant Emissions - MB'!$I$19:$I$3139,'5. Pollutant Emissions - MB'!$A$19:$A$3139,'6. Summary'!$A10,'5. Pollutant Emissions - MB'!$C$19:$C$3139,'6. Summary'!AK$6)</f>
        <v>5811.3114839999998</v>
      </c>
      <c r="AL10" s="222">
        <f>SUMIFS('5. Pollutant Emissions - MB'!$L$19:$L$3139,'5. Pollutant Emissions - MB'!$A$19:$A$3139,'6. Summary'!$A10,'5. Pollutant Emissions - MB'!$C$19:$C$3139,'6. Summary'!AL$6)</f>
        <v>23.432707596774193</v>
      </c>
      <c r="AM10" s="224">
        <f>SUMIFS('5. Pollutant Emissions - MB'!$I$19:$I$3139,'5. Pollutant Emissions - MB'!$A$19:$A$3139,'6. Summary'!$A10,'5. Pollutant Emissions - MB'!$C$19:$C$3139,'6. Summary'!AM$6)</f>
        <v>0</v>
      </c>
      <c r="AN10" s="224">
        <f>SUMIFS('5. Pollutant Emissions - MB'!$L$19:$L$3139,'5. Pollutant Emissions - MB'!$A$19:$A$3139,'6. Summary'!$A10,'5. Pollutant Emissions - MB'!$C$19:$C$3139,'6. Summary'!AN$6)</f>
        <v>0</v>
      </c>
      <c r="AO10" s="222">
        <f>SUMIFS('5. Pollutant Emissions - MB'!$I$19:$I$3139,'5. Pollutant Emissions - MB'!$A$19:$A$3139,'6. Summary'!$A10,'5. Pollutant Emissions - MB'!$C$19:$C$3139,'6. Summary'!AO$6)</f>
        <v>0</v>
      </c>
      <c r="AP10" s="222">
        <f>SUMIFS('5. Pollutant Emissions - MB'!$L$19:$L$3139,'5. Pollutant Emissions - MB'!$A$19:$A$3139,'6. Summary'!$A10,'5. Pollutant Emissions - MB'!$C$19:$C$3139,'6. Summary'!AP$6)</f>
        <v>0</v>
      </c>
      <c r="AQ10" s="224">
        <f>SUMIFS('5. Pollutant Emissions - MB'!$I$19:$I$3139,'5. Pollutant Emissions - MB'!$A$19:$A$3139,'6. Summary'!$A10,'5. Pollutant Emissions - MB'!$C$19:$C$3139,'6. Summary'!AQ$6)</f>
        <v>98.633700000000005</v>
      </c>
      <c r="AR10" s="224">
        <f>SUMIFS('5. Pollutant Emissions - MB'!$L$19:$L$3139,'5. Pollutant Emissions - MB'!$A$19:$A$3139,'6. Summary'!$A10,'5. Pollutant Emissions - MB'!$C$19:$C$3139,'6. Summary'!AR$6)</f>
        <v>0.39771653225806453</v>
      </c>
      <c r="AS10" s="222">
        <f>SUMIFS('5. Pollutant Emissions - MB'!$I$19:$I$3139,'5. Pollutant Emissions - MB'!$A$19:$A$3139,'6. Summary'!$A10,'5. Pollutant Emissions - MB'!$C$19:$C$3139,'6. Summary'!AS$6)</f>
        <v>0</v>
      </c>
      <c r="AT10" s="222">
        <f>SUMIFS('5. Pollutant Emissions - MB'!$L$19:$L$3139,'5. Pollutant Emissions - MB'!$A$19:$A$3139,'6. Summary'!$A10,'5. Pollutant Emissions - MB'!$C$19:$C$3139,'6. Summary'!AT$6)</f>
        <v>0</v>
      </c>
      <c r="AU10" s="224">
        <f>SUMIFS('5. Pollutant Emissions - MB'!$I$19:$I$3139,'5. Pollutant Emissions - MB'!$A$19:$A$3139,'6. Summary'!$A10,'5. Pollutant Emissions - MB'!$C$19:$C$3139,'6. Summary'!AU$6)</f>
        <v>0</v>
      </c>
      <c r="AV10" s="224">
        <f>SUMIFS('5. Pollutant Emissions - MB'!$L$19:$L$3139,'5. Pollutant Emissions - MB'!$A$19:$A$3139,'6. Summary'!$A10,'5. Pollutant Emissions - MB'!$C$19:$C$3139,'6. Summary'!AV$6)</f>
        <v>0</v>
      </c>
      <c r="AW10" s="222">
        <f>SUMIFS('5. Pollutant Emissions - MB'!$I$19:$I$3139,'5. Pollutant Emissions - MB'!$A$19:$A$3139,'6. Summary'!$A10,'5. Pollutant Emissions - MB'!$C$19:$C$3139,'6. Summary'!AW$6)</f>
        <v>1.5523200000000016E-4</v>
      </c>
      <c r="AX10" s="222">
        <f>SUMIFS('5. Pollutant Emissions - MB'!$L$19:$L$3139,'5. Pollutant Emissions - MB'!$A$19:$A$3139,'6. Summary'!$A10,'5. Pollutant Emissions - MB'!$C$19:$C$3139,'6. Summary'!AX$6)</f>
        <v>6.2593548387096838E-7</v>
      </c>
      <c r="AY10" s="224">
        <f>SUMIFS('5. Pollutant Emissions - MB'!$I$19:$I$3139,'5. Pollutant Emissions - MB'!$A$19:$A$3139,'6. Summary'!$A10,'5. Pollutant Emissions - MB'!$C$19:$C$3139,'6. Summary'!AY$6)</f>
        <v>391.35870840000001</v>
      </c>
      <c r="AZ10" s="224">
        <f>SUMIFS('5. Pollutant Emissions - MB'!$L$19:$L$3139,'5. Pollutant Emissions - MB'!$A$19:$A$3139,'6. Summary'!$A10,'5. Pollutant Emissions - MB'!$C$19:$C$3139,'6. Summary'!AZ$6)</f>
        <v>1.5780593080645167</v>
      </c>
    </row>
    <row r="11" spans="1:52" x14ac:dyDescent="0.2">
      <c r="A11" s="216" t="s">
        <v>339</v>
      </c>
      <c r="B11" s="133" t="s">
        <v>340</v>
      </c>
      <c r="C11" s="224">
        <f>SUMIFS('5. Pollutant Emissions - MB'!$I$19:$I$3139,'5. Pollutant Emissions - MB'!$A$19:$A$3139,'6. Summary'!$A11,'5. Pollutant Emissions - MB'!$C$19:$C$3139,'6. Summary'!C$6)</f>
        <v>50.380259737499998</v>
      </c>
      <c r="D11" s="224">
        <f>SUMIFS('5. Pollutant Emissions - MB'!$L$19:$L$3139,'5. Pollutant Emissions - MB'!$A$19:$A$3139,'6. Summary'!$A11,'5. Pollutant Emissions - MB'!$C$19:$C$3139,'6. Summary'!D$6)</f>
        <v>0.20314620861895163</v>
      </c>
      <c r="E11" s="222">
        <f>SUMIFS('5. Pollutant Emissions - MB'!$I$19:$I$3139,'5. Pollutant Emissions - MB'!$A$19:$A$3139,'6. Summary'!$A11,'5. Pollutant Emissions - MB'!$C$19:$C$3139,'6. Summary'!E$6)</f>
        <v>8.7093015074999993</v>
      </c>
      <c r="F11" s="222">
        <f>SUMIFS('5. Pollutant Emissions - MB'!$L$19:$L$3139,'5. Pollutant Emissions - MB'!$A$19:$A$3139,'6. Summary'!$A11,'5. Pollutant Emissions - MB'!$C$19:$C$3139,'6. Summary'!F$6)</f>
        <v>3.5118151239919355E-2</v>
      </c>
      <c r="G11" s="224">
        <f>SUMIFS('5. Pollutant Emissions - MB'!$I$19:$I$3139,'5. Pollutant Emissions - MB'!$A$19:$A$3139,'6. Summary'!$A11,'5. Pollutant Emissions - MB'!$C$19:$C$3139,'6. Summary'!G$6)</f>
        <v>1.1706255E-3</v>
      </c>
      <c r="H11" s="224">
        <f>SUMIFS('5. Pollutant Emissions - MB'!$L$19:$L$3139,'5. Pollutant Emissions - MB'!$A$19:$A$3139,'6. Summary'!$A11,'5. Pollutant Emissions - MB'!$C$19:$C$3139,'6. Summary'!H$6)</f>
        <v>4.7202641129032257E-6</v>
      </c>
      <c r="I11" s="222">
        <f>SUMIFS('5. Pollutant Emissions - MB'!$I$19:$I$3139,'5. Pollutant Emissions - MB'!$A$19:$A$3139,'6. Summary'!$A11,'5. Pollutant Emissions - MB'!$C$19:$C$3139,'6. Summary'!I$6)</f>
        <v>0</v>
      </c>
      <c r="J11" s="222">
        <f>SUMIFS('5. Pollutant Emissions - MB'!$L$19:$L$3139,'5. Pollutant Emissions - MB'!$A$19:$A$3139,'6. Summary'!$A11,'5. Pollutant Emissions - MB'!$C$19:$C$3139,'6. Summary'!J$6)</f>
        <v>0</v>
      </c>
      <c r="K11" s="224">
        <f>SUMIFS('5. Pollutant Emissions - MB'!$I$19:$I$3139,'5. Pollutant Emissions - MB'!$A$19:$A$3139,'6. Summary'!$A11,'5. Pollutant Emissions - MB'!$C$19:$C$3139,'6. Summary'!K$6)</f>
        <v>0.38354520600000003</v>
      </c>
      <c r="L11" s="224">
        <f>SUMIFS('5. Pollutant Emissions - MB'!$L$19:$L$3139,'5. Pollutant Emissions - MB'!$A$19:$A$3139,'6. Summary'!$A11,'5. Pollutant Emissions - MB'!$C$19:$C$3139,'6. Summary'!L$6)</f>
        <v>1.5465532500000001E-3</v>
      </c>
      <c r="M11" s="222">
        <f>SUMIFS('5. Pollutant Emissions - MB'!$I$19:$I$3139,'5. Pollutant Emissions - MB'!$A$19:$A$3139,'6. Summary'!$A11,'5. Pollutant Emissions - MB'!$C$19:$C$3139,'6. Summary'!M$6)</f>
        <v>0.1360754505</v>
      </c>
      <c r="N11" s="222">
        <f>SUMIFS('5. Pollutant Emissions - MB'!$L$19:$L$3139,'5. Pollutant Emissions - MB'!$A$19:$A$3139,'6. Summary'!$A11,'5. Pollutant Emissions - MB'!$C$19:$C$3139,'6. Summary'!N$6)</f>
        <v>5.4869133266129036E-4</v>
      </c>
      <c r="O11" s="224">
        <f>SUMIFS('5. Pollutant Emissions - MB'!$I$19:$I$3139,'5. Pollutant Emissions - MB'!$A$19:$A$3139,'6. Summary'!$A11,'5. Pollutant Emissions - MB'!$C$19:$C$3139,'6. Summary'!O$6)</f>
        <v>8.8773299999999999E-2</v>
      </c>
      <c r="P11" s="224">
        <f>SUMIFS('5. Pollutant Emissions - MB'!$L$19:$L$3139,'5. Pollutant Emissions - MB'!$A$19:$A$3139,'6. Summary'!$A11,'5. Pollutant Emissions - MB'!$C$19:$C$3139,'6. Summary'!P$6)</f>
        <v>3.5795685483870968E-4</v>
      </c>
      <c r="Q11" s="222">
        <f>SUMIFS('5. Pollutant Emissions - MB'!$I$19:$I$3139,'5. Pollutant Emissions - MB'!$A$19:$A$3139,'6. Summary'!$A11,'5. Pollutant Emissions - MB'!$C$19:$C$3139,'6. Summary'!Q$6)</f>
        <v>3.3948139499999995E-2</v>
      </c>
      <c r="R11" s="222">
        <f>SUMIFS('5. Pollutant Emissions - MB'!$L$19:$L$3139,'5. Pollutant Emissions - MB'!$A$19:$A$3139,'6. Summary'!$A11,'5. Pollutant Emissions - MB'!$C$19:$C$3139,'6. Summary'!R$6)</f>
        <v>1.3688765927419354E-4</v>
      </c>
      <c r="S11" s="224">
        <f>SUMIFS('5. Pollutant Emissions - MB'!$I$19:$I$3139,'5. Pollutant Emissions - MB'!$A$19:$A$3139,'6. Summary'!$A11,'5. Pollutant Emissions - MB'!$C$19:$C$3139,'6. Summary'!S$6)</f>
        <v>1.9262528999999999</v>
      </c>
      <c r="T11" s="224">
        <f>SUMIFS('5. Pollutant Emissions - MB'!$L$19:$L$3139,'5. Pollutant Emissions - MB'!$A$19:$A$3139,'6. Summary'!$A11,'5. Pollutant Emissions - MB'!$C$19:$C$3139,'6. Summary'!T$6)</f>
        <v>7.7671487903225814E-3</v>
      </c>
      <c r="U11" s="222">
        <f>SUMIFS('5. Pollutant Emissions - MB'!$I$19:$I$3139,'5. Pollutant Emissions - MB'!$A$19:$A$3139,'6. Summary'!$A11,'5. Pollutant Emissions - MB'!$C$19:$C$3139,'6. Summary'!U$6)</f>
        <v>2.5966071450000001</v>
      </c>
      <c r="V11" s="222">
        <f>SUMIFS('5. Pollutant Emissions - MB'!$L$19:$L$3139,'5. Pollutant Emissions - MB'!$A$19:$A$3139,'6. Summary'!$A11,'5. Pollutant Emissions - MB'!$C$19:$C$3139,'6. Summary'!V$6)</f>
        <v>1.0470190100806452E-2</v>
      </c>
      <c r="W11" s="224">
        <f>SUMIFS('5. Pollutant Emissions - MB'!$I$19:$I$3139,'5. Pollutant Emissions - MB'!$A$19:$A$3139,'6. Summary'!$A11,'5. Pollutant Emissions - MB'!$C$19:$C$3139,'6. Summary'!W$6)</f>
        <v>11.389435793999999</v>
      </c>
      <c r="X11" s="224">
        <f>SUMIFS('5. Pollutant Emissions - MB'!$L$19:$L$3139,'5. Pollutant Emissions - MB'!$A$19:$A$3139,'6. Summary'!$A11,'5. Pollutant Emissions - MB'!$C$19:$C$3139,'6. Summary'!X$6)</f>
        <v>4.5925144330645158E-2</v>
      </c>
      <c r="Y11" s="222">
        <f>SUMIFS('5. Pollutant Emissions - MB'!$I$19:$I$3139,'5. Pollutant Emissions - MB'!$A$19:$A$3139,'6. Summary'!$A11,'5. Pollutant Emissions - MB'!$C$19:$C$3139,'6. Summary'!Y$6)</f>
        <v>0</v>
      </c>
      <c r="Z11" s="222">
        <f>SUMIFS('5. Pollutant Emissions - MB'!$L$19:$L$3139,'5. Pollutant Emissions - MB'!$A$19:$A$3139,'6. Summary'!$A11,'5. Pollutant Emissions - MB'!$C$19:$C$3139,'6. Summary'!Z$6)</f>
        <v>0</v>
      </c>
      <c r="AA11" s="224">
        <f>SUMIFS('5. Pollutant Emissions - MB'!$I$19:$I$3139,'5. Pollutant Emissions - MB'!$A$19:$A$3139,'6. Summary'!$A11,'5. Pollutant Emissions - MB'!$C$19:$C$3139,'6. Summary'!AA$6)</f>
        <v>15.4308</v>
      </c>
      <c r="AB11" s="224">
        <f>SUMIFS('5. Pollutant Emissions - MB'!$L$19:$L$3139,'5. Pollutant Emissions - MB'!$A$19:$A$3139,'6. Summary'!$A11,'5. Pollutant Emissions - MB'!$C$19:$C$3139,'6. Summary'!AB$6)</f>
        <v>6.222096774193548E-2</v>
      </c>
      <c r="AC11" s="222">
        <f>SUMIFS('5. Pollutant Emissions - MB'!$I$19:$I$3139,'5. Pollutant Emissions - MB'!$A$19:$A$3139,'6. Summary'!$A11,'5. Pollutant Emissions - MB'!$C$19:$C$3139,'6. Summary'!AC$6)</f>
        <v>0</v>
      </c>
      <c r="AD11" s="222">
        <f>SUMIFS('5. Pollutant Emissions - MB'!$L$19:$L$3139,'5. Pollutant Emissions - MB'!$A$19:$A$3139,'6. Summary'!$A11,'5. Pollutant Emissions - MB'!$C$19:$C$3139,'6. Summary'!AD$6)</f>
        <v>0</v>
      </c>
      <c r="AE11" s="224">
        <f>SUMIFS('5. Pollutant Emissions - MB'!$I$19:$I$3139,'5. Pollutant Emissions - MB'!$A$19:$A$3139,'6. Summary'!$A11,'5. Pollutant Emissions - MB'!$C$19:$C$3139,'6. Summary'!AE$6)</f>
        <v>0</v>
      </c>
      <c r="AF11" s="224">
        <f>SUMIFS('5. Pollutant Emissions - MB'!$L$19:$L$3139,'5. Pollutant Emissions - MB'!$A$19:$A$3139,'6. Summary'!$A11,'5. Pollutant Emissions - MB'!$C$19:$C$3139,'6. Summary'!AF$6)</f>
        <v>0</v>
      </c>
      <c r="AG11" s="222">
        <f>SUMIFS('5. Pollutant Emissions - MB'!$I$19:$I$3139,'5. Pollutant Emissions - MB'!$A$19:$A$3139,'6. Summary'!$A11,'5. Pollutant Emissions - MB'!$C$19:$C$3139,'6. Summary'!AG$6)</f>
        <v>0</v>
      </c>
      <c r="AH11" s="222">
        <f>SUMIFS('5. Pollutant Emissions - MB'!$L$19:$L$3139,'5. Pollutant Emissions - MB'!$A$19:$A$3139,'6. Summary'!$A11,'5. Pollutant Emissions - MB'!$C$19:$C$3139,'6. Summary'!AH$6)</f>
        <v>0</v>
      </c>
      <c r="AI11" s="224">
        <f>SUMIFS('5. Pollutant Emissions - MB'!$I$19:$I$3139,'5. Pollutant Emissions - MB'!$A$19:$A$3139,'6. Summary'!$A11,'5. Pollutant Emissions - MB'!$C$19:$C$3139,'6. Summary'!AI$6)</f>
        <v>1.0157399999999999</v>
      </c>
      <c r="AJ11" s="224">
        <f>SUMIFS('5. Pollutant Emissions - MB'!$L$19:$L$3139,'5. Pollutant Emissions - MB'!$A$19:$A$3139,'6. Summary'!$A11,'5. Pollutant Emissions - MB'!$C$19:$C$3139,'6. Summary'!AJ$6)</f>
        <v>4.0957258064516118E-3</v>
      </c>
      <c r="AK11" s="222">
        <f>SUMIFS('5. Pollutant Emissions - MB'!$I$19:$I$3139,'5. Pollutant Emissions - MB'!$A$19:$A$3139,'6. Summary'!$A11,'5. Pollutant Emissions - MB'!$C$19:$C$3139,'6. Summary'!AK$6)</f>
        <v>5811.3114839999998</v>
      </c>
      <c r="AL11" s="222">
        <f>SUMIFS('5. Pollutant Emissions - MB'!$L$19:$L$3139,'5. Pollutant Emissions - MB'!$A$19:$A$3139,'6. Summary'!$A11,'5. Pollutant Emissions - MB'!$C$19:$C$3139,'6. Summary'!AL$6)</f>
        <v>23.432707596774193</v>
      </c>
      <c r="AM11" s="224">
        <f>SUMIFS('5. Pollutant Emissions - MB'!$I$19:$I$3139,'5. Pollutant Emissions - MB'!$A$19:$A$3139,'6. Summary'!$A11,'5. Pollutant Emissions - MB'!$C$19:$C$3139,'6. Summary'!AM$6)</f>
        <v>0</v>
      </c>
      <c r="AN11" s="224">
        <f>SUMIFS('5. Pollutant Emissions - MB'!$L$19:$L$3139,'5. Pollutant Emissions - MB'!$A$19:$A$3139,'6. Summary'!$A11,'5. Pollutant Emissions - MB'!$C$19:$C$3139,'6. Summary'!AN$6)</f>
        <v>0</v>
      </c>
      <c r="AO11" s="222">
        <f>SUMIFS('5. Pollutant Emissions - MB'!$I$19:$I$3139,'5. Pollutant Emissions - MB'!$A$19:$A$3139,'6. Summary'!$A11,'5. Pollutant Emissions - MB'!$C$19:$C$3139,'6. Summary'!AO$6)</f>
        <v>5.023854000000004E-4</v>
      </c>
      <c r="AP11" s="222">
        <f>SUMIFS('5. Pollutant Emissions - MB'!$L$19:$L$3139,'5. Pollutant Emissions - MB'!$A$19:$A$3139,'6. Summary'!$A11,'5. Pollutant Emissions - MB'!$C$19:$C$3139,'6. Summary'!AP$6)</f>
        <v>2.0257475806451627E-6</v>
      </c>
      <c r="AQ11" s="224">
        <f>SUMIFS('5. Pollutant Emissions - MB'!$I$19:$I$3139,'5. Pollutant Emissions - MB'!$A$19:$A$3139,'6. Summary'!$A11,'5. Pollutant Emissions - MB'!$C$19:$C$3139,'6. Summary'!AQ$6)</f>
        <v>0</v>
      </c>
      <c r="AR11" s="224">
        <f>SUMIFS('5. Pollutant Emissions - MB'!$L$19:$L$3139,'5. Pollutant Emissions - MB'!$A$19:$A$3139,'6. Summary'!$A11,'5. Pollutant Emissions - MB'!$C$19:$C$3139,'6. Summary'!AR$6)</f>
        <v>0</v>
      </c>
      <c r="AS11" s="222">
        <f>SUMIFS('5. Pollutant Emissions - MB'!$I$19:$I$3139,'5. Pollutant Emissions - MB'!$A$19:$A$3139,'6. Summary'!$A11,'5. Pollutant Emissions - MB'!$C$19:$C$3139,'6. Summary'!AS$6)</f>
        <v>0</v>
      </c>
      <c r="AT11" s="222">
        <f>SUMIFS('5. Pollutant Emissions - MB'!$L$19:$L$3139,'5. Pollutant Emissions - MB'!$A$19:$A$3139,'6. Summary'!$A11,'5. Pollutant Emissions - MB'!$C$19:$C$3139,'6. Summary'!AT$6)</f>
        <v>0</v>
      </c>
      <c r="AU11" s="224">
        <f>SUMIFS('5. Pollutant Emissions - MB'!$I$19:$I$3139,'5. Pollutant Emissions - MB'!$A$19:$A$3139,'6. Summary'!$A11,'5. Pollutant Emissions - MB'!$C$19:$C$3139,'6. Summary'!AU$6)</f>
        <v>0</v>
      </c>
      <c r="AV11" s="224">
        <f>SUMIFS('5. Pollutant Emissions - MB'!$L$19:$L$3139,'5. Pollutant Emissions - MB'!$A$19:$A$3139,'6. Summary'!$A11,'5. Pollutant Emissions - MB'!$C$19:$C$3139,'6. Summary'!AV$6)</f>
        <v>0</v>
      </c>
      <c r="AW11" s="222">
        <f>SUMIFS('5. Pollutant Emissions - MB'!$I$19:$I$3139,'5. Pollutant Emissions - MB'!$A$19:$A$3139,'6. Summary'!$A11,'5. Pollutant Emissions - MB'!$C$19:$C$3139,'6. Summary'!AW$6)</f>
        <v>0</v>
      </c>
      <c r="AX11" s="222">
        <f>SUMIFS('5. Pollutant Emissions - MB'!$L$19:$L$3139,'5. Pollutant Emissions - MB'!$A$19:$A$3139,'6. Summary'!$A11,'5. Pollutant Emissions - MB'!$C$19:$C$3139,'6. Summary'!AX$6)</f>
        <v>0</v>
      </c>
      <c r="AY11" s="224">
        <f>SUMIFS('5. Pollutant Emissions - MB'!$I$19:$I$3139,'5. Pollutant Emissions - MB'!$A$19:$A$3139,'6. Summary'!$A11,'5. Pollutant Emissions - MB'!$C$19:$C$3139,'6. Summary'!AY$6)</f>
        <v>0</v>
      </c>
      <c r="AZ11" s="224">
        <f>SUMIFS('5. Pollutant Emissions - MB'!$L$19:$L$3139,'5. Pollutant Emissions - MB'!$A$19:$A$3139,'6. Summary'!$A11,'5. Pollutant Emissions - MB'!$C$19:$C$3139,'6. Summary'!AZ$6)</f>
        <v>0</v>
      </c>
    </row>
    <row r="12" spans="1:52" x14ac:dyDescent="0.2">
      <c r="A12" s="216" t="s">
        <v>360</v>
      </c>
      <c r="B12" s="133" t="s">
        <v>361</v>
      </c>
      <c r="C12" s="224">
        <f>SUMIFS('5. Pollutant Emissions - MB'!$I$19:$I$3139,'5. Pollutant Emissions - MB'!$A$19:$A$3139,'6. Summary'!$A12,'5. Pollutant Emissions - MB'!$C$19:$C$3139,'6. Summary'!C$6)</f>
        <v>3270.5349624750002</v>
      </c>
      <c r="D12" s="224">
        <f>SUMIFS('5. Pollutant Emissions - MB'!$L$19:$L$3139,'5. Pollutant Emissions - MB'!$A$19:$A$3139,'6. Summary'!$A12,'5. Pollutant Emissions - MB'!$C$19:$C$3139,'6. Summary'!D$6)</f>
        <v>13.187640977721776</v>
      </c>
      <c r="E12" s="222">
        <f>SUMIFS('5. Pollutant Emissions - MB'!$I$19:$I$3139,'5. Pollutant Emissions - MB'!$A$19:$A$3139,'6. Summary'!$A12,'5. Pollutant Emissions - MB'!$C$19:$C$3139,'6. Summary'!E$6)</f>
        <v>654.32457915000009</v>
      </c>
      <c r="F12" s="222">
        <f>SUMIFS('5. Pollutant Emissions - MB'!$L$19:$L$3139,'5. Pollutant Emissions - MB'!$A$19:$A$3139,'6. Summary'!$A12,'5. Pollutant Emissions - MB'!$C$19:$C$3139,'6. Summary'!F$6)</f>
        <v>2.6384055610887098</v>
      </c>
      <c r="G12" s="224">
        <f>SUMIFS('5. Pollutant Emissions - MB'!$I$19:$I$3139,'5. Pollutant Emissions - MB'!$A$19:$A$3139,'6. Summary'!$A12,'5. Pollutant Emissions - MB'!$C$19:$C$3139,'6. Summary'!G$6)</f>
        <v>1877.5073814750001</v>
      </c>
      <c r="H12" s="224">
        <f>SUMIFS('5. Pollutant Emissions - MB'!$L$19:$L$3139,'5. Pollutant Emissions - MB'!$A$19:$A$3139,'6. Summary'!$A12,'5. Pollutant Emissions - MB'!$C$19:$C$3139,'6. Summary'!H$6)</f>
        <v>7.5705942801411297</v>
      </c>
      <c r="I12" s="222">
        <f>SUMIFS('5. Pollutant Emissions - MB'!$I$19:$I$3139,'5. Pollutant Emissions - MB'!$A$19:$A$3139,'6. Summary'!$A12,'5. Pollutant Emissions - MB'!$C$19:$C$3139,'6. Summary'!I$6)</f>
        <v>0</v>
      </c>
      <c r="J12" s="222">
        <f>SUMIFS('5. Pollutant Emissions - MB'!$L$19:$L$3139,'5. Pollutant Emissions - MB'!$A$19:$A$3139,'6. Summary'!$A12,'5. Pollutant Emissions - MB'!$C$19:$C$3139,'6. Summary'!J$6)</f>
        <v>0</v>
      </c>
      <c r="K12" s="224">
        <f>SUMIFS('5. Pollutant Emissions - MB'!$I$19:$I$3139,'5. Pollutant Emissions - MB'!$A$19:$A$3139,'6. Summary'!$A12,'5. Pollutant Emissions - MB'!$C$19:$C$3139,'6. Summary'!K$6)</f>
        <v>0</v>
      </c>
      <c r="L12" s="224">
        <f>SUMIFS('5. Pollutant Emissions - MB'!$L$19:$L$3139,'5. Pollutant Emissions - MB'!$A$19:$A$3139,'6. Summary'!$A12,'5. Pollutant Emissions - MB'!$C$19:$C$3139,'6. Summary'!L$6)</f>
        <v>0</v>
      </c>
      <c r="M12" s="222">
        <f>SUMIFS('5. Pollutant Emissions - MB'!$I$19:$I$3139,'5. Pollutant Emissions - MB'!$A$19:$A$3139,'6. Summary'!$A12,'5. Pollutant Emissions - MB'!$C$19:$C$3139,'6. Summary'!M$6)</f>
        <v>65.284137600000008</v>
      </c>
      <c r="N12" s="222">
        <f>SUMIFS('5. Pollutant Emissions - MB'!$L$19:$L$3139,'5. Pollutant Emissions - MB'!$A$19:$A$3139,'6. Summary'!$A12,'5. Pollutant Emissions - MB'!$C$19:$C$3139,'6. Summary'!N$6)</f>
        <v>0.26324249032258062</v>
      </c>
      <c r="O12" s="224">
        <f>SUMIFS('5. Pollutant Emissions - MB'!$I$19:$I$3139,'5. Pollutant Emissions - MB'!$A$19:$A$3139,'6. Summary'!$A12,'5. Pollutant Emissions - MB'!$C$19:$C$3139,'6. Summary'!O$6)</f>
        <v>6.0231600000000003E-2</v>
      </c>
      <c r="P12" s="224">
        <f>SUMIFS('5. Pollutant Emissions - MB'!$L$19:$L$3139,'5. Pollutant Emissions - MB'!$A$19:$A$3139,'6. Summary'!$A12,'5. Pollutant Emissions - MB'!$C$19:$C$3139,'6. Summary'!P$6)</f>
        <v>2.4286935483870971E-4</v>
      </c>
      <c r="Q12" s="222">
        <f>SUMIFS('5. Pollutant Emissions - MB'!$I$19:$I$3139,'5. Pollutant Emissions - MB'!$A$19:$A$3139,'6. Summary'!$A12,'5. Pollutant Emissions - MB'!$C$19:$C$3139,'6. Summary'!Q$6)</f>
        <v>0</v>
      </c>
      <c r="R12" s="222">
        <f>SUMIFS('5. Pollutant Emissions - MB'!$L$19:$L$3139,'5. Pollutant Emissions - MB'!$A$19:$A$3139,'6. Summary'!$A12,'5. Pollutant Emissions - MB'!$C$19:$C$3139,'6. Summary'!R$6)</f>
        <v>0</v>
      </c>
      <c r="S12" s="224">
        <f>SUMIFS('5. Pollutant Emissions - MB'!$I$19:$I$3139,'5. Pollutant Emissions - MB'!$A$19:$A$3139,'6. Summary'!$A12,'5. Pollutant Emissions - MB'!$C$19:$C$3139,'6. Summary'!S$6)</f>
        <v>0</v>
      </c>
      <c r="T12" s="224">
        <f>SUMIFS('5. Pollutant Emissions - MB'!$L$19:$L$3139,'5. Pollutant Emissions - MB'!$A$19:$A$3139,'6. Summary'!$A12,'5. Pollutant Emissions - MB'!$C$19:$C$3139,'6. Summary'!T$6)</f>
        <v>0</v>
      </c>
      <c r="U12" s="222">
        <f>SUMIFS('5. Pollutant Emissions - MB'!$I$19:$I$3139,'5. Pollutant Emissions - MB'!$A$19:$A$3139,'6. Summary'!$A12,'5. Pollutant Emissions - MB'!$C$19:$C$3139,'6. Summary'!U$6)</f>
        <v>326.42068800000004</v>
      </c>
      <c r="V12" s="222">
        <f>SUMIFS('5. Pollutant Emissions - MB'!$L$19:$L$3139,'5. Pollutant Emissions - MB'!$A$19:$A$3139,'6. Summary'!$A12,'5. Pollutant Emissions - MB'!$C$19:$C$3139,'6. Summary'!V$6)</f>
        <v>1.3162124516129032</v>
      </c>
      <c r="W12" s="224">
        <f>SUMIFS('5. Pollutant Emissions - MB'!$I$19:$I$3139,'5. Pollutant Emissions - MB'!$A$19:$A$3139,'6. Summary'!$A12,'5. Pollutant Emissions - MB'!$C$19:$C$3139,'6. Summary'!W$6)</f>
        <v>0</v>
      </c>
      <c r="X12" s="224">
        <f>SUMIFS('5. Pollutant Emissions - MB'!$L$19:$L$3139,'5. Pollutant Emissions - MB'!$A$19:$A$3139,'6. Summary'!$A12,'5. Pollutant Emissions - MB'!$C$19:$C$3139,'6. Summary'!X$6)</f>
        <v>0</v>
      </c>
      <c r="Y12" s="222">
        <f>SUMIFS('5. Pollutant Emissions - MB'!$I$19:$I$3139,'5. Pollutant Emissions - MB'!$A$19:$A$3139,'6. Summary'!$A12,'5. Pollutant Emissions - MB'!$C$19:$C$3139,'6. Summary'!Y$6)</f>
        <v>0</v>
      </c>
      <c r="Z12" s="222">
        <f>SUMIFS('5. Pollutant Emissions - MB'!$L$19:$L$3139,'5. Pollutant Emissions - MB'!$A$19:$A$3139,'6. Summary'!$A12,'5. Pollutant Emissions - MB'!$C$19:$C$3139,'6. Summary'!Z$6)</f>
        <v>0</v>
      </c>
      <c r="AA12" s="224">
        <f>SUMIFS('5. Pollutant Emissions - MB'!$I$19:$I$3139,'5. Pollutant Emissions - MB'!$A$19:$A$3139,'6. Summary'!$A12,'5. Pollutant Emissions - MB'!$C$19:$C$3139,'6. Summary'!AA$6)</f>
        <v>15.4308</v>
      </c>
      <c r="AB12" s="224">
        <f>SUMIFS('5. Pollutant Emissions - MB'!$L$19:$L$3139,'5. Pollutant Emissions - MB'!$A$19:$A$3139,'6. Summary'!$A12,'5. Pollutant Emissions - MB'!$C$19:$C$3139,'6. Summary'!AB$6)</f>
        <v>6.222096774193548E-2</v>
      </c>
      <c r="AC12" s="222">
        <f>SUMIFS('5. Pollutant Emissions - MB'!$I$19:$I$3139,'5. Pollutant Emissions - MB'!$A$19:$A$3139,'6. Summary'!$A12,'5. Pollutant Emissions - MB'!$C$19:$C$3139,'6. Summary'!AC$6)</f>
        <v>0</v>
      </c>
      <c r="AD12" s="222">
        <f>SUMIFS('5. Pollutant Emissions - MB'!$L$19:$L$3139,'5. Pollutant Emissions - MB'!$A$19:$A$3139,'6. Summary'!$A12,'5. Pollutant Emissions - MB'!$C$19:$C$3139,'6. Summary'!AD$6)</f>
        <v>0</v>
      </c>
      <c r="AE12" s="224">
        <f>SUMIFS('5. Pollutant Emissions - MB'!$I$19:$I$3139,'5. Pollutant Emissions - MB'!$A$19:$A$3139,'6. Summary'!$A12,'5. Pollutant Emissions - MB'!$C$19:$C$3139,'6. Summary'!AE$6)</f>
        <v>0</v>
      </c>
      <c r="AF12" s="224">
        <f>SUMIFS('5. Pollutant Emissions - MB'!$L$19:$L$3139,'5. Pollutant Emissions - MB'!$A$19:$A$3139,'6. Summary'!$A12,'5. Pollutant Emissions - MB'!$C$19:$C$3139,'6. Summary'!AF$6)</f>
        <v>0</v>
      </c>
      <c r="AG12" s="222">
        <f>SUMIFS('5. Pollutant Emissions - MB'!$I$19:$I$3139,'5. Pollutant Emissions - MB'!$A$19:$A$3139,'6. Summary'!$A12,'5. Pollutant Emissions - MB'!$C$19:$C$3139,'6. Summary'!AG$6)</f>
        <v>0</v>
      </c>
      <c r="AH12" s="222">
        <f>SUMIFS('5. Pollutant Emissions - MB'!$L$19:$L$3139,'5. Pollutant Emissions - MB'!$A$19:$A$3139,'6. Summary'!$A12,'5. Pollutant Emissions - MB'!$C$19:$C$3139,'6. Summary'!AH$6)</f>
        <v>0</v>
      </c>
      <c r="AI12" s="224">
        <f>SUMIFS('5. Pollutant Emissions - MB'!$I$19:$I$3139,'5. Pollutant Emissions - MB'!$A$19:$A$3139,'6. Summary'!$A12,'5. Pollutant Emissions - MB'!$C$19:$C$3139,'6. Summary'!AI$6)</f>
        <v>99.649439999999998</v>
      </c>
      <c r="AJ12" s="224">
        <f>SUMIFS('5. Pollutant Emissions - MB'!$L$19:$L$3139,'5. Pollutant Emissions - MB'!$A$19:$A$3139,'6. Summary'!$A12,'5. Pollutant Emissions - MB'!$C$19:$C$3139,'6. Summary'!AJ$6)</f>
        <v>0.40181225806451615</v>
      </c>
      <c r="AK12" s="222">
        <f>SUMIFS('5. Pollutant Emissions - MB'!$I$19:$I$3139,'5. Pollutant Emissions - MB'!$A$19:$A$3139,'6. Summary'!$A12,'5. Pollutant Emissions - MB'!$C$19:$C$3139,'6. Summary'!AK$6)</f>
        <v>5811.3114839999998</v>
      </c>
      <c r="AL12" s="222">
        <f>SUMIFS('5. Pollutant Emissions - MB'!$L$19:$L$3139,'5. Pollutant Emissions - MB'!$A$19:$A$3139,'6. Summary'!$A12,'5. Pollutant Emissions - MB'!$C$19:$C$3139,'6. Summary'!AL$6)</f>
        <v>23.432707596774193</v>
      </c>
      <c r="AM12" s="224">
        <f>SUMIFS('5. Pollutant Emissions - MB'!$I$19:$I$3139,'5. Pollutant Emissions - MB'!$A$19:$A$3139,'6. Summary'!$A12,'5. Pollutant Emissions - MB'!$C$19:$C$3139,'6. Summary'!AM$6)</f>
        <v>0</v>
      </c>
      <c r="AN12" s="224">
        <f>SUMIFS('5. Pollutant Emissions - MB'!$L$19:$L$3139,'5. Pollutant Emissions - MB'!$A$19:$A$3139,'6. Summary'!$A12,'5. Pollutant Emissions - MB'!$C$19:$C$3139,'6. Summary'!AN$6)</f>
        <v>0</v>
      </c>
      <c r="AO12" s="222">
        <f>SUMIFS('5. Pollutant Emissions - MB'!$I$19:$I$3139,'5. Pollutant Emissions - MB'!$A$19:$A$3139,'6. Summary'!$A12,'5. Pollutant Emissions - MB'!$C$19:$C$3139,'6. Summary'!AO$6)</f>
        <v>0</v>
      </c>
      <c r="AP12" s="222">
        <f>SUMIFS('5. Pollutant Emissions - MB'!$L$19:$L$3139,'5. Pollutant Emissions - MB'!$A$19:$A$3139,'6. Summary'!$A12,'5. Pollutant Emissions - MB'!$C$19:$C$3139,'6. Summary'!AP$6)</f>
        <v>0</v>
      </c>
      <c r="AQ12" s="224">
        <f>SUMIFS('5. Pollutant Emissions - MB'!$I$19:$I$3139,'5. Pollutant Emissions - MB'!$A$19:$A$3139,'6. Summary'!$A12,'5. Pollutant Emissions - MB'!$C$19:$C$3139,'6. Summary'!AQ$6)</f>
        <v>98.633700000000005</v>
      </c>
      <c r="AR12" s="224">
        <f>SUMIFS('5. Pollutant Emissions - MB'!$L$19:$L$3139,'5. Pollutant Emissions - MB'!$A$19:$A$3139,'6. Summary'!$A12,'5. Pollutant Emissions - MB'!$C$19:$C$3139,'6. Summary'!AR$6)</f>
        <v>0.39771653225806453</v>
      </c>
      <c r="AS12" s="222">
        <f>SUMIFS('5. Pollutant Emissions - MB'!$I$19:$I$3139,'5. Pollutant Emissions - MB'!$A$19:$A$3139,'6. Summary'!$A12,'5. Pollutant Emissions - MB'!$C$19:$C$3139,'6. Summary'!AS$6)</f>
        <v>0</v>
      </c>
      <c r="AT12" s="222">
        <f>SUMIFS('5. Pollutant Emissions - MB'!$L$19:$L$3139,'5. Pollutant Emissions - MB'!$A$19:$A$3139,'6. Summary'!$A12,'5. Pollutant Emissions - MB'!$C$19:$C$3139,'6. Summary'!AT$6)</f>
        <v>0</v>
      </c>
      <c r="AU12" s="224">
        <f>SUMIFS('5. Pollutant Emissions - MB'!$I$19:$I$3139,'5. Pollutant Emissions - MB'!$A$19:$A$3139,'6. Summary'!$A12,'5. Pollutant Emissions - MB'!$C$19:$C$3139,'6. Summary'!AU$6)</f>
        <v>0</v>
      </c>
      <c r="AV12" s="224">
        <f>SUMIFS('5. Pollutant Emissions - MB'!$L$19:$L$3139,'5. Pollutant Emissions - MB'!$A$19:$A$3139,'6. Summary'!$A12,'5. Pollutant Emissions - MB'!$C$19:$C$3139,'6. Summary'!AV$6)</f>
        <v>0</v>
      </c>
      <c r="AW12" s="222">
        <f>SUMIFS('5. Pollutant Emissions - MB'!$I$19:$I$3139,'5. Pollutant Emissions - MB'!$A$19:$A$3139,'6. Summary'!$A12,'5. Pollutant Emissions - MB'!$C$19:$C$3139,'6. Summary'!AW$6)</f>
        <v>0</v>
      </c>
      <c r="AX12" s="222">
        <f>SUMIFS('5. Pollutant Emissions - MB'!$L$19:$L$3139,'5. Pollutant Emissions - MB'!$A$19:$A$3139,'6. Summary'!$A12,'5. Pollutant Emissions - MB'!$C$19:$C$3139,'6. Summary'!AX$6)</f>
        <v>0</v>
      </c>
      <c r="AY12" s="224">
        <f>SUMIFS('5. Pollutant Emissions - MB'!$I$19:$I$3139,'5. Pollutant Emissions - MB'!$A$19:$A$3139,'6. Summary'!$A12,'5. Pollutant Emissions - MB'!$C$19:$C$3139,'6. Summary'!AY$6)</f>
        <v>326.42068800000004</v>
      </c>
      <c r="AZ12" s="224">
        <f>SUMIFS('5. Pollutant Emissions - MB'!$L$19:$L$3139,'5. Pollutant Emissions - MB'!$A$19:$A$3139,'6. Summary'!$A12,'5. Pollutant Emissions - MB'!$C$19:$C$3139,'6. Summary'!AZ$6)</f>
        <v>1.3162124516129032</v>
      </c>
    </row>
    <row r="13" spans="1:52" x14ac:dyDescent="0.2">
      <c r="A13" s="216" t="s">
        <v>366</v>
      </c>
      <c r="B13" s="133" t="s">
        <v>367</v>
      </c>
      <c r="C13" s="224">
        <f>SUMIFS('5. Pollutant Emissions - MB'!$I$19:$I$3139,'5. Pollutant Emissions - MB'!$A$19:$A$3139,'6. Summary'!$A13,'5. Pollutant Emissions - MB'!$C$19:$C$3139,'6. Summary'!C$6)</f>
        <v>0</v>
      </c>
      <c r="D13" s="224">
        <f>SUMIFS('5. Pollutant Emissions - MB'!$L$19:$L$3139,'5. Pollutant Emissions - MB'!$A$19:$A$3139,'6. Summary'!$A13,'5. Pollutant Emissions - MB'!$C$19:$C$3139,'6. Summary'!D$6)</f>
        <v>0</v>
      </c>
      <c r="E13" s="222">
        <f>SUMIFS('5. Pollutant Emissions - MB'!$I$19:$I$3139,'5. Pollutant Emissions - MB'!$A$19:$A$3139,'6. Summary'!$A13,'5. Pollutant Emissions - MB'!$C$19:$C$3139,'6. Summary'!E$6)</f>
        <v>2.2404393000000002</v>
      </c>
      <c r="F13" s="222">
        <f>SUMIFS('5. Pollutant Emissions - MB'!$L$19:$L$3139,'5. Pollutant Emissions - MB'!$A$19:$A$3139,'6. Summary'!$A13,'5. Pollutant Emissions - MB'!$C$19:$C$3139,'6. Summary'!F$6)</f>
        <v>9.0340294354838719E-3</v>
      </c>
      <c r="G13" s="224">
        <f>SUMIFS('5. Pollutant Emissions - MB'!$I$19:$I$3139,'5. Pollutant Emissions - MB'!$A$19:$A$3139,'6. Summary'!$A13,'5. Pollutant Emissions - MB'!$C$19:$C$3139,'6. Summary'!G$6)</f>
        <v>1874.0403000000001</v>
      </c>
      <c r="H13" s="224">
        <f>SUMIFS('5. Pollutant Emissions - MB'!$L$19:$L$3139,'5. Pollutant Emissions - MB'!$A$19:$A$3139,'6. Summary'!$A13,'5. Pollutant Emissions - MB'!$C$19:$C$3139,'6. Summary'!H$6)</f>
        <v>7.556614112903226</v>
      </c>
      <c r="I13" s="222">
        <f>SUMIFS('5. Pollutant Emissions - MB'!$I$19:$I$3139,'5. Pollutant Emissions - MB'!$A$19:$A$3139,'6. Summary'!$A13,'5. Pollutant Emissions - MB'!$C$19:$C$3139,'6. Summary'!I$6)</f>
        <v>2.248488</v>
      </c>
      <c r="J13" s="222">
        <f>SUMIFS('5. Pollutant Emissions - MB'!$L$19:$L$3139,'5. Pollutant Emissions - MB'!$A$19:$A$3139,'6. Summary'!$A13,'5. Pollutant Emissions - MB'!$C$19:$C$3139,'6. Summary'!J$6)</f>
        <v>9.0664838709677426E-3</v>
      </c>
      <c r="K13" s="224">
        <f>SUMIFS('5. Pollutant Emissions - MB'!$I$19:$I$3139,'5. Pollutant Emissions - MB'!$A$19:$A$3139,'6. Summary'!$A13,'5. Pollutant Emissions - MB'!$C$19:$C$3139,'6. Summary'!K$6)</f>
        <v>0</v>
      </c>
      <c r="L13" s="224">
        <f>SUMIFS('5. Pollutant Emissions - MB'!$L$19:$L$3139,'5. Pollutant Emissions - MB'!$A$19:$A$3139,'6. Summary'!$A13,'5. Pollutant Emissions - MB'!$C$19:$C$3139,'6. Summary'!L$6)</f>
        <v>0</v>
      </c>
      <c r="M13" s="222">
        <f>SUMIFS('5. Pollutant Emissions - MB'!$I$19:$I$3139,'5. Pollutant Emissions - MB'!$A$19:$A$3139,'6. Summary'!$A13,'5. Pollutant Emissions - MB'!$C$19:$C$3139,'6. Summary'!M$6)</f>
        <v>0</v>
      </c>
      <c r="N13" s="222">
        <f>SUMIFS('5. Pollutant Emissions - MB'!$L$19:$L$3139,'5. Pollutant Emissions - MB'!$A$19:$A$3139,'6. Summary'!$A13,'5. Pollutant Emissions - MB'!$C$19:$C$3139,'6. Summary'!N$6)</f>
        <v>0</v>
      </c>
      <c r="O13" s="224">
        <f>SUMIFS('5. Pollutant Emissions - MB'!$I$19:$I$3139,'5. Pollutant Emissions - MB'!$A$19:$A$3139,'6. Summary'!$A13,'5. Pollutant Emissions - MB'!$C$19:$C$3139,'6. Summary'!O$6)</f>
        <v>34.157484899999993</v>
      </c>
      <c r="P13" s="224">
        <f>SUMIFS('5. Pollutant Emissions - MB'!$L$19:$L$3139,'5. Pollutant Emissions - MB'!$A$19:$A$3139,'6. Summary'!$A13,'5. Pollutant Emissions - MB'!$C$19:$C$3139,'6. Summary'!P$6)</f>
        <v>0.13773179395161289</v>
      </c>
      <c r="Q13" s="222">
        <f>SUMIFS('5. Pollutant Emissions - MB'!$I$19:$I$3139,'5. Pollutant Emissions - MB'!$A$19:$A$3139,'6. Summary'!$A13,'5. Pollutant Emissions - MB'!$C$19:$C$3139,'6. Summary'!Q$6)</f>
        <v>184.9485</v>
      </c>
      <c r="R13" s="222">
        <f>SUMIFS('5. Pollutant Emissions - MB'!$L$19:$L$3139,'5. Pollutant Emissions - MB'!$A$19:$A$3139,'6. Summary'!$A13,'5. Pollutant Emissions - MB'!$C$19:$C$3139,'6. Summary'!R$6)</f>
        <v>0.74576008064516119</v>
      </c>
      <c r="S13" s="224">
        <f>SUMIFS('5. Pollutant Emissions - MB'!$I$19:$I$3139,'5. Pollutant Emissions - MB'!$A$19:$A$3139,'6. Summary'!$A13,'5. Pollutant Emissions - MB'!$C$19:$C$3139,'6. Summary'!S$6)</f>
        <v>0</v>
      </c>
      <c r="T13" s="224">
        <f>SUMIFS('5. Pollutant Emissions - MB'!$L$19:$L$3139,'5. Pollutant Emissions - MB'!$A$19:$A$3139,'6. Summary'!$A13,'5. Pollutant Emissions - MB'!$C$19:$C$3139,'6. Summary'!T$6)</f>
        <v>0</v>
      </c>
      <c r="U13" s="222">
        <f>SUMIFS('5. Pollutant Emissions - MB'!$I$19:$I$3139,'5. Pollutant Emissions - MB'!$A$19:$A$3139,'6. Summary'!$A13,'5. Pollutant Emissions - MB'!$C$19:$C$3139,'6. Summary'!U$6)</f>
        <v>102.4724547</v>
      </c>
      <c r="V13" s="222">
        <f>SUMIFS('5. Pollutant Emissions - MB'!$L$19:$L$3139,'5. Pollutant Emissions - MB'!$A$19:$A$3139,'6. Summary'!$A13,'5. Pollutant Emissions - MB'!$C$19:$C$3139,'6. Summary'!V$6)</f>
        <v>0.41319538185483862</v>
      </c>
      <c r="W13" s="224">
        <f>SUMIFS('5. Pollutant Emissions - MB'!$I$19:$I$3139,'5. Pollutant Emissions - MB'!$A$19:$A$3139,'6. Summary'!$A13,'5. Pollutant Emissions - MB'!$C$19:$C$3139,'6. Summary'!W$6)</f>
        <v>22.068287999999999</v>
      </c>
      <c r="X13" s="224">
        <f>SUMIFS('5. Pollutant Emissions - MB'!$L$19:$L$3139,'5. Pollutant Emissions - MB'!$A$19:$A$3139,'6. Summary'!$A13,'5. Pollutant Emissions - MB'!$C$19:$C$3139,'6. Summary'!X$6)</f>
        <v>8.8985032258064506E-2</v>
      </c>
      <c r="Y13" s="222">
        <f>SUMIFS('5. Pollutant Emissions - MB'!$I$19:$I$3139,'5. Pollutant Emissions - MB'!$A$19:$A$3139,'6. Summary'!$A13,'5. Pollutant Emissions - MB'!$C$19:$C$3139,'6. Summary'!Y$6)</f>
        <v>2.241511932000002E-2</v>
      </c>
      <c r="Z13" s="222">
        <f>SUMIFS('5. Pollutant Emissions - MB'!$L$19:$L$3139,'5. Pollutant Emissions - MB'!$A$19:$A$3139,'6. Summary'!$A13,'5. Pollutant Emissions - MB'!$C$19:$C$3139,'6. Summary'!Z$6)</f>
        <v>9.038354564516137E-5</v>
      </c>
      <c r="AA13" s="224">
        <f>SUMIFS('5. Pollutant Emissions - MB'!$I$19:$I$3139,'5. Pollutant Emissions - MB'!$A$19:$A$3139,'6. Summary'!$A13,'5. Pollutant Emissions - MB'!$C$19:$C$3139,'6. Summary'!AA$6)</f>
        <v>4029.9135359999996</v>
      </c>
      <c r="AB13" s="224">
        <f>SUMIFS('5. Pollutant Emissions - MB'!$L$19:$L$3139,'5. Pollutant Emissions - MB'!$A$19:$A$3139,'6. Summary'!$A13,'5. Pollutant Emissions - MB'!$C$19:$C$3139,'6. Summary'!AB$6)</f>
        <v>16.249651354838708</v>
      </c>
      <c r="AC13" s="222">
        <f>SUMIFS('5. Pollutant Emissions - MB'!$I$19:$I$3139,'5. Pollutant Emissions - MB'!$A$19:$A$3139,'6. Summary'!$A13,'5. Pollutant Emissions - MB'!$C$19:$C$3139,'6. Summary'!AC$6)</f>
        <v>110.34143999999999</v>
      </c>
      <c r="AD13" s="222">
        <f>SUMIFS('5. Pollutant Emissions - MB'!$L$19:$L$3139,'5. Pollutant Emissions - MB'!$A$19:$A$3139,'6. Summary'!$A13,'5. Pollutant Emissions - MB'!$C$19:$C$3139,'6. Summary'!AD$6)</f>
        <v>0.44492516129032256</v>
      </c>
      <c r="AE13" s="224">
        <f>SUMIFS('5. Pollutant Emissions - MB'!$I$19:$I$3139,'5. Pollutant Emissions - MB'!$A$19:$A$3139,'6. Summary'!$A13,'5. Pollutant Emissions - MB'!$C$19:$C$3139,'6. Summary'!AE$6)</f>
        <v>9.9640239600000094E-8</v>
      </c>
      <c r="AF13" s="224">
        <f>SUMIFS('5. Pollutant Emissions - MB'!$L$19:$L$3139,'5. Pollutant Emissions - MB'!$A$19:$A$3139,'6. Summary'!$A13,'5. Pollutant Emissions - MB'!$C$19:$C$3139,'6. Summary'!AF$6)</f>
        <v>4.0177515967741965E-10</v>
      </c>
      <c r="AG13" s="222">
        <f>SUMIFS('5. Pollutant Emissions - MB'!$I$19:$I$3139,'5. Pollutant Emissions - MB'!$A$19:$A$3139,'6. Summary'!$A13,'5. Pollutant Emissions - MB'!$C$19:$C$3139,'6. Summary'!AG$6)</f>
        <v>2.5057181820000018E-7</v>
      </c>
      <c r="AH13" s="222">
        <f>SUMIFS('5. Pollutant Emissions - MB'!$L$19:$L$3139,'5. Pollutant Emissions - MB'!$A$19:$A$3139,'6. Summary'!$A13,'5. Pollutant Emissions - MB'!$C$19:$C$3139,'6. Summary'!AH$6)</f>
        <v>1.01037023467742E-9</v>
      </c>
      <c r="AI13" s="224">
        <f>SUMIFS('5. Pollutant Emissions - MB'!$I$19:$I$3139,'5. Pollutant Emissions - MB'!$A$19:$A$3139,'6. Summary'!$A13,'5. Pollutant Emissions - MB'!$C$19:$C$3139,'6. Summary'!AI$6)</f>
        <v>125.59288500000002</v>
      </c>
      <c r="AJ13" s="224">
        <f>SUMIFS('5. Pollutant Emissions - MB'!$L$19:$L$3139,'5. Pollutant Emissions - MB'!$A$19:$A$3139,'6. Summary'!$A13,'5. Pollutant Emissions - MB'!$C$19:$C$3139,'6. Summary'!AJ$6)</f>
        <v>0.50642292338709682</v>
      </c>
      <c r="AK13" s="222">
        <f>SUMIFS('5. Pollutant Emissions - MB'!$I$19:$I$3139,'5. Pollutant Emissions - MB'!$A$19:$A$3139,'6. Summary'!$A13,'5. Pollutant Emissions - MB'!$C$19:$C$3139,'6. Summary'!AK$6)</f>
        <v>10589.166465306002</v>
      </c>
      <c r="AL13" s="222">
        <f>SUMIFS('5. Pollutant Emissions - MB'!$L$19:$L$3139,'5. Pollutant Emissions - MB'!$A$19:$A$3139,'6. Summary'!$A13,'5. Pollutant Emissions - MB'!$C$19:$C$3139,'6. Summary'!AL$6)</f>
        <v>42.698251876233876</v>
      </c>
      <c r="AM13" s="224">
        <f>SUMIFS('5. Pollutant Emissions - MB'!$I$19:$I$3139,'5. Pollutant Emissions - MB'!$A$19:$A$3139,'6. Summary'!$A13,'5. Pollutant Emissions - MB'!$C$19:$C$3139,'6. Summary'!AM$6)</f>
        <v>328.94862000000006</v>
      </c>
      <c r="AN13" s="224">
        <f>SUMIFS('5. Pollutant Emissions - MB'!$L$19:$L$3139,'5. Pollutant Emissions - MB'!$A$19:$A$3139,'6. Summary'!$A13,'5. Pollutant Emissions - MB'!$C$19:$C$3139,'6. Summary'!AN$6)</f>
        <v>1.3264057258064517</v>
      </c>
      <c r="AO13" s="222">
        <f>SUMIFS('5. Pollutant Emissions - MB'!$I$19:$I$3139,'5. Pollutant Emissions - MB'!$A$19:$A$3139,'6. Summary'!$A13,'5. Pollutant Emissions - MB'!$C$19:$C$3139,'6. Summary'!AO$6)</f>
        <v>1.6580566200000021E-2</v>
      </c>
      <c r="AP13" s="222">
        <f>SUMIFS('5. Pollutant Emissions - MB'!$L$19:$L$3139,'5. Pollutant Emissions - MB'!$A$19:$A$3139,'6. Summary'!$A13,'5. Pollutant Emissions - MB'!$C$19:$C$3139,'6. Summary'!AP$6)</f>
        <v>6.6857121774193621E-5</v>
      </c>
      <c r="AQ13" s="224">
        <f>SUMIFS('5. Pollutant Emissions - MB'!$I$19:$I$3139,'5. Pollutant Emissions - MB'!$A$19:$A$3139,'6. Summary'!$A13,'5. Pollutant Emissions - MB'!$C$19:$C$3139,'6. Summary'!AQ$6)</f>
        <v>98.633700000000005</v>
      </c>
      <c r="AR13" s="224">
        <f>SUMIFS('5. Pollutant Emissions - MB'!$L$19:$L$3139,'5. Pollutant Emissions - MB'!$A$19:$A$3139,'6. Summary'!$A13,'5. Pollutant Emissions - MB'!$C$19:$C$3139,'6. Summary'!AR$6)</f>
        <v>0.39771653225806453</v>
      </c>
      <c r="AS13" s="222">
        <f>SUMIFS('5. Pollutant Emissions - MB'!$I$19:$I$3139,'5. Pollutant Emissions - MB'!$A$19:$A$3139,'6. Summary'!$A13,'5. Pollutant Emissions - MB'!$C$19:$C$3139,'6. Summary'!AS$6)</f>
        <v>0</v>
      </c>
      <c r="AT13" s="222">
        <f>SUMIFS('5. Pollutant Emissions - MB'!$L$19:$L$3139,'5. Pollutant Emissions - MB'!$A$19:$A$3139,'6. Summary'!$A13,'5. Pollutant Emissions - MB'!$C$19:$C$3139,'6. Summary'!AT$6)</f>
        <v>0</v>
      </c>
      <c r="AU13" s="224">
        <f>SUMIFS('5. Pollutant Emissions - MB'!$I$19:$I$3139,'5. Pollutant Emissions - MB'!$A$19:$A$3139,'6. Summary'!$A13,'5. Pollutant Emissions - MB'!$C$19:$C$3139,'6. Summary'!AU$6)</f>
        <v>0</v>
      </c>
      <c r="AV13" s="224">
        <f>SUMIFS('5. Pollutant Emissions - MB'!$L$19:$L$3139,'5. Pollutant Emissions - MB'!$A$19:$A$3139,'6. Summary'!$A13,'5. Pollutant Emissions - MB'!$C$19:$C$3139,'6. Summary'!AV$6)</f>
        <v>0</v>
      </c>
      <c r="AW13" s="222">
        <f>SUMIFS('5. Pollutant Emissions - MB'!$I$19:$I$3139,'5. Pollutant Emissions - MB'!$A$19:$A$3139,'6. Summary'!$A13,'5. Pollutant Emissions - MB'!$C$19:$C$3139,'6. Summary'!AW$6)</f>
        <v>0</v>
      </c>
      <c r="AX13" s="222">
        <f>SUMIFS('5. Pollutant Emissions - MB'!$L$19:$L$3139,'5. Pollutant Emissions - MB'!$A$19:$A$3139,'6. Summary'!$A13,'5. Pollutant Emissions - MB'!$C$19:$C$3139,'6. Summary'!AX$6)</f>
        <v>0</v>
      </c>
      <c r="AY13" s="224">
        <f>SUMIFS('5. Pollutant Emissions - MB'!$I$19:$I$3139,'5. Pollutant Emissions - MB'!$A$19:$A$3139,'6. Summary'!$A13,'5. Pollutant Emissions - MB'!$C$19:$C$3139,'6. Summary'!AY$6)</f>
        <v>0</v>
      </c>
      <c r="AZ13" s="224">
        <f>SUMIFS('5. Pollutant Emissions - MB'!$L$19:$L$3139,'5. Pollutant Emissions - MB'!$A$19:$A$3139,'6. Summary'!$A13,'5. Pollutant Emissions - MB'!$C$19:$C$3139,'6. Summary'!AZ$6)</f>
        <v>0</v>
      </c>
    </row>
    <row r="14" spans="1:52" x14ac:dyDescent="0.2">
      <c r="A14" s="216" t="s">
        <v>370</v>
      </c>
      <c r="B14" s="133" t="s">
        <v>371</v>
      </c>
      <c r="C14" s="224">
        <f>SUMIFS('5. Pollutant Emissions - MB'!$I$19:$I$3139,'5. Pollutant Emissions - MB'!$A$19:$A$3139,'6. Summary'!$A14,'5. Pollutant Emissions - MB'!$C$19:$C$3139,'6. Summary'!C$6)</f>
        <v>52.153436280000001</v>
      </c>
      <c r="D14" s="224">
        <f>SUMIFS('5. Pollutant Emissions - MB'!$L$19:$L$3139,'5. Pollutant Emissions - MB'!$A$19:$A$3139,'6. Summary'!$A14,'5. Pollutant Emissions - MB'!$C$19:$C$3139,'6. Summary'!D$6)</f>
        <v>0.21029611403225809</v>
      </c>
      <c r="E14" s="222">
        <f>SUMIFS('5. Pollutant Emissions - MB'!$I$19:$I$3139,'5. Pollutant Emissions - MB'!$A$19:$A$3139,'6. Summary'!$A14,'5. Pollutant Emissions - MB'!$C$19:$C$3139,'6. Summary'!E$6)</f>
        <v>14.191854468000001</v>
      </c>
      <c r="F14" s="222">
        <f>SUMIFS('5. Pollutant Emissions - MB'!$L$19:$L$3139,'5. Pollutant Emissions - MB'!$A$19:$A$3139,'6. Summary'!$A14,'5. Pollutant Emissions - MB'!$C$19:$C$3139,'6. Summary'!F$6)</f>
        <v>5.7225219629032265E-2</v>
      </c>
      <c r="G14" s="224">
        <f>SUMIFS('5. Pollutant Emissions - MB'!$I$19:$I$3139,'5. Pollutant Emissions - MB'!$A$19:$A$3139,'6. Summary'!$A14,'5. Pollutant Emissions - MB'!$C$19:$C$3139,'6. Summary'!G$6)</f>
        <v>143.19500580000002</v>
      </c>
      <c r="H14" s="224">
        <f>SUMIFS('5. Pollutant Emissions - MB'!$L$19:$L$3139,'5. Pollutant Emissions - MB'!$A$19:$A$3139,'6. Summary'!$A14,'5. Pollutant Emissions - MB'!$C$19:$C$3139,'6. Summary'!H$6)</f>
        <v>0.57739921693548391</v>
      </c>
      <c r="I14" s="222">
        <f>SUMIFS('5. Pollutant Emissions - MB'!$I$19:$I$3139,'5. Pollutant Emissions - MB'!$A$19:$A$3139,'6. Summary'!$A14,'5. Pollutant Emissions - MB'!$C$19:$C$3139,'6. Summary'!I$6)</f>
        <v>0.92068349999999999</v>
      </c>
      <c r="J14" s="222">
        <f>SUMIFS('5. Pollutant Emissions - MB'!$L$19:$L$3139,'5. Pollutant Emissions - MB'!$A$19:$A$3139,'6. Summary'!$A14,'5. Pollutant Emissions - MB'!$C$19:$C$3139,'6. Summary'!J$6)</f>
        <v>3.7124334677419361E-3</v>
      </c>
      <c r="K14" s="224">
        <f>SUMIFS('5. Pollutant Emissions - MB'!$I$19:$I$3139,'5. Pollutant Emissions - MB'!$A$19:$A$3139,'6. Summary'!$A14,'5. Pollutant Emissions - MB'!$C$19:$C$3139,'6. Summary'!K$6)</f>
        <v>0</v>
      </c>
      <c r="L14" s="224">
        <f>SUMIFS('5. Pollutant Emissions - MB'!$L$19:$L$3139,'5. Pollutant Emissions - MB'!$A$19:$A$3139,'6. Summary'!$A14,'5. Pollutant Emissions - MB'!$C$19:$C$3139,'6. Summary'!L$6)</f>
        <v>0</v>
      </c>
      <c r="M14" s="222">
        <f>SUMIFS('5. Pollutant Emissions - MB'!$I$19:$I$3139,'5. Pollutant Emissions - MB'!$A$19:$A$3139,'6. Summary'!$A14,'5. Pollutant Emissions - MB'!$C$19:$C$3139,'6. Summary'!M$6)</f>
        <v>2.8712607000000001</v>
      </c>
      <c r="N14" s="222">
        <f>SUMIFS('5. Pollutant Emissions - MB'!$L$19:$L$3139,'5. Pollutant Emissions - MB'!$A$19:$A$3139,'6. Summary'!$A14,'5. Pollutant Emissions - MB'!$C$19:$C$3139,'6. Summary'!N$6)</f>
        <v>1.1577664112903226E-2</v>
      </c>
      <c r="O14" s="224">
        <f>SUMIFS('5. Pollutant Emissions - MB'!$I$19:$I$3139,'5. Pollutant Emissions - MB'!$A$19:$A$3139,'6. Summary'!$A14,'5. Pollutant Emissions - MB'!$C$19:$C$3139,'6. Summary'!O$6)</f>
        <v>6.274597560000001</v>
      </c>
      <c r="P14" s="224">
        <f>SUMIFS('5. Pollutant Emissions - MB'!$L$19:$L$3139,'5. Pollutant Emissions - MB'!$A$19:$A$3139,'6. Summary'!$A14,'5. Pollutant Emissions - MB'!$C$19:$C$3139,'6. Summary'!P$6)</f>
        <v>2.5300796612903225E-2</v>
      </c>
      <c r="Q14" s="222">
        <f>SUMIFS('5. Pollutant Emissions - MB'!$I$19:$I$3139,'5. Pollutant Emissions - MB'!$A$19:$A$3139,'6. Summary'!$A14,'5. Pollutant Emissions - MB'!$C$19:$C$3139,'6. Summary'!Q$6)</f>
        <v>0</v>
      </c>
      <c r="R14" s="222">
        <f>SUMIFS('5. Pollutant Emissions - MB'!$L$19:$L$3139,'5. Pollutant Emissions - MB'!$A$19:$A$3139,'6. Summary'!$A14,'5. Pollutant Emissions - MB'!$C$19:$C$3139,'6. Summary'!R$6)</f>
        <v>0</v>
      </c>
      <c r="S14" s="224">
        <f>SUMIFS('5. Pollutant Emissions - MB'!$I$19:$I$3139,'5. Pollutant Emissions - MB'!$A$19:$A$3139,'6. Summary'!$A14,'5. Pollutant Emissions - MB'!$C$19:$C$3139,'6. Summary'!S$6)</f>
        <v>0</v>
      </c>
      <c r="T14" s="224">
        <f>SUMIFS('5. Pollutant Emissions - MB'!$L$19:$L$3139,'5. Pollutant Emissions - MB'!$A$19:$A$3139,'6. Summary'!$A14,'5. Pollutant Emissions - MB'!$C$19:$C$3139,'6. Summary'!T$6)</f>
        <v>0</v>
      </c>
      <c r="U14" s="222">
        <f>SUMIFS('5. Pollutant Emissions - MB'!$I$19:$I$3139,'5. Pollutant Emissions - MB'!$A$19:$A$3139,'6. Summary'!$A14,'5. Pollutant Emissions - MB'!$C$19:$C$3139,'6. Summary'!U$6)</f>
        <v>22.807977060000002</v>
      </c>
      <c r="V14" s="222">
        <f>SUMIFS('5. Pollutant Emissions - MB'!$L$19:$L$3139,'5. Pollutant Emissions - MB'!$A$19:$A$3139,'6. Summary'!$A14,'5. Pollutant Emissions - MB'!$C$19:$C$3139,'6. Summary'!V$6)</f>
        <v>9.1967649435483884E-2</v>
      </c>
      <c r="W14" s="224">
        <f>SUMIFS('5. Pollutant Emissions - MB'!$I$19:$I$3139,'5. Pollutant Emissions - MB'!$A$19:$A$3139,'6. Summary'!$A14,'5. Pollutant Emissions - MB'!$C$19:$C$3139,'6. Summary'!W$6)</f>
        <v>271.95573477599999</v>
      </c>
      <c r="X14" s="224">
        <f>SUMIFS('5. Pollutant Emissions - MB'!$L$19:$L$3139,'5. Pollutant Emissions - MB'!$A$19:$A$3139,'6. Summary'!$A14,'5. Pollutant Emissions - MB'!$C$19:$C$3139,'6. Summary'!X$6)</f>
        <v>1.0965957047419357</v>
      </c>
      <c r="Y14" s="222">
        <f>SUMIFS('5. Pollutant Emissions - MB'!$I$19:$I$3139,'5. Pollutant Emissions - MB'!$A$19:$A$3139,'6. Summary'!$A14,'5. Pollutant Emissions - MB'!$C$19:$C$3139,'6. Summary'!Y$6)</f>
        <v>8.8246686000000071E-3</v>
      </c>
      <c r="Z14" s="222">
        <f>SUMIFS('5. Pollutant Emissions - MB'!$L$19:$L$3139,'5. Pollutant Emissions - MB'!$A$19:$A$3139,'6. Summary'!$A14,'5. Pollutant Emissions - MB'!$C$19:$C$3139,'6. Summary'!Z$6)</f>
        <v>3.5583341129032284E-5</v>
      </c>
      <c r="AA14" s="224">
        <f>SUMIFS('5. Pollutant Emissions - MB'!$I$19:$I$3139,'5. Pollutant Emissions - MB'!$A$19:$A$3139,'6. Summary'!$A14,'5. Pollutant Emissions - MB'!$C$19:$C$3139,'6. Summary'!AA$6)</f>
        <v>1803.4951605000006</v>
      </c>
      <c r="AB14" s="224">
        <f>SUMIFS('5. Pollutant Emissions - MB'!$L$19:$L$3139,'5. Pollutant Emissions - MB'!$A$19:$A$3139,'6. Summary'!$A14,'5. Pollutant Emissions - MB'!$C$19:$C$3139,'6. Summary'!AB$6)</f>
        <v>7.2721579052419356</v>
      </c>
      <c r="AC14" s="222">
        <f>SUMIFS('5. Pollutant Emissions - MB'!$I$19:$I$3139,'5. Pollutant Emissions - MB'!$A$19:$A$3139,'6. Summary'!$A14,'5. Pollutant Emissions - MB'!$C$19:$C$3139,'6. Summary'!AC$6)</f>
        <v>0</v>
      </c>
      <c r="AD14" s="222">
        <f>SUMIFS('5. Pollutant Emissions - MB'!$L$19:$L$3139,'5. Pollutant Emissions - MB'!$A$19:$A$3139,'6. Summary'!$A14,'5. Pollutant Emissions - MB'!$C$19:$C$3139,'6. Summary'!AD$6)</f>
        <v>0</v>
      </c>
      <c r="AE14" s="224">
        <f>SUMIFS('5. Pollutant Emissions - MB'!$I$19:$I$3139,'5. Pollutant Emissions - MB'!$A$19:$A$3139,'6. Summary'!$A14,'5. Pollutant Emissions - MB'!$C$19:$C$3139,'6. Summary'!AE$6)</f>
        <v>2.6723525400000022E-8</v>
      </c>
      <c r="AF14" s="224">
        <f>SUMIFS('5. Pollutant Emissions - MB'!$L$19:$L$3139,'5. Pollutant Emissions - MB'!$A$19:$A$3139,'6. Summary'!$A14,'5. Pollutant Emissions - MB'!$C$19:$C$3139,'6. Summary'!AF$6)</f>
        <v>1.0775615080645171E-10</v>
      </c>
      <c r="AG14" s="222">
        <f>SUMIFS('5. Pollutant Emissions - MB'!$I$19:$I$3139,'5. Pollutant Emissions - MB'!$A$19:$A$3139,'6. Summary'!$A14,'5. Pollutant Emissions - MB'!$C$19:$C$3139,'6. Summary'!AG$6)</f>
        <v>2.7201985800000025E-7</v>
      </c>
      <c r="AH14" s="222">
        <f>SUMIFS('5. Pollutant Emissions - MB'!$L$19:$L$3139,'5. Pollutant Emissions - MB'!$A$19:$A$3139,'6. Summary'!$A14,'5. Pollutant Emissions - MB'!$C$19:$C$3139,'6. Summary'!AH$6)</f>
        <v>1.0968542661290334E-9</v>
      </c>
      <c r="AI14" s="224">
        <f>SUMIFS('5. Pollutant Emissions - MB'!$I$19:$I$3139,'5. Pollutant Emissions - MB'!$A$19:$A$3139,'6. Summary'!$A14,'5. Pollutant Emissions - MB'!$C$19:$C$3139,'6. Summary'!AI$6)</f>
        <v>680.88853800000015</v>
      </c>
      <c r="AJ14" s="224">
        <f>SUMIFS('5. Pollutant Emissions - MB'!$L$19:$L$3139,'5. Pollutant Emissions - MB'!$A$19:$A$3139,'6. Summary'!$A14,'5. Pollutant Emissions - MB'!$C$19:$C$3139,'6. Summary'!AJ$6)</f>
        <v>2.745518298387096</v>
      </c>
      <c r="AK14" s="222">
        <f>SUMIFS('5. Pollutant Emissions - MB'!$I$19:$I$3139,'5. Pollutant Emissions - MB'!$A$19:$A$3139,'6. Summary'!$A14,'5. Pollutant Emissions - MB'!$C$19:$C$3139,'6. Summary'!AK$6)</f>
        <v>14043.722626560002</v>
      </c>
      <c r="AL14" s="222">
        <f>SUMIFS('5. Pollutant Emissions - MB'!$L$19:$L$3139,'5. Pollutant Emissions - MB'!$A$19:$A$3139,'6. Summary'!$A14,'5. Pollutant Emissions - MB'!$C$19:$C$3139,'6. Summary'!AL$6)</f>
        <v>56.627913816774189</v>
      </c>
      <c r="AM14" s="224">
        <f>SUMIFS('5. Pollutant Emissions - MB'!$I$19:$I$3139,'5. Pollutant Emissions - MB'!$A$19:$A$3139,'6. Summary'!$A14,'5. Pollutant Emissions - MB'!$C$19:$C$3139,'6. Summary'!AM$6)</f>
        <v>96.365780808000011</v>
      </c>
      <c r="AN14" s="224">
        <f>SUMIFS('5. Pollutant Emissions - MB'!$L$19:$L$3139,'5. Pollutant Emissions - MB'!$A$19:$A$3139,'6. Summary'!$A14,'5. Pollutant Emissions - MB'!$C$19:$C$3139,'6. Summary'!AN$6)</f>
        <v>0.38857169680645165</v>
      </c>
      <c r="AO14" s="222">
        <f>SUMIFS('5. Pollutant Emissions - MB'!$I$19:$I$3139,'5. Pollutant Emissions - MB'!$A$19:$A$3139,'6. Summary'!$A14,'5. Pollutant Emissions - MB'!$C$19:$C$3139,'6. Summary'!AO$6)</f>
        <v>3.9410250000000042E-3</v>
      </c>
      <c r="AP14" s="222">
        <f>SUMIFS('5. Pollutant Emissions - MB'!$L$19:$L$3139,'5. Pollutant Emissions - MB'!$A$19:$A$3139,'6. Summary'!$A14,'5. Pollutant Emissions - MB'!$C$19:$C$3139,'6. Summary'!AP$6)</f>
        <v>1.5891229838709694E-5</v>
      </c>
      <c r="AQ14" s="224">
        <f>SUMIFS('5. Pollutant Emissions - MB'!$I$19:$I$3139,'5. Pollutant Emissions - MB'!$A$19:$A$3139,'6. Summary'!$A14,'5. Pollutant Emissions - MB'!$C$19:$C$3139,'6. Summary'!AQ$6)</f>
        <v>0</v>
      </c>
      <c r="AR14" s="224">
        <f>SUMIFS('5. Pollutant Emissions - MB'!$L$19:$L$3139,'5. Pollutant Emissions - MB'!$A$19:$A$3139,'6. Summary'!$A14,'5. Pollutant Emissions - MB'!$C$19:$C$3139,'6. Summary'!AR$6)</f>
        <v>0</v>
      </c>
      <c r="AS14" s="222">
        <f>SUMIFS('5. Pollutant Emissions - MB'!$I$19:$I$3139,'5. Pollutant Emissions - MB'!$A$19:$A$3139,'6. Summary'!$A14,'5. Pollutant Emissions - MB'!$C$19:$C$3139,'6. Summary'!AS$6)</f>
        <v>2.6640900000000002E-6</v>
      </c>
      <c r="AT14" s="222">
        <f>SUMIFS('5. Pollutant Emissions - MB'!$L$19:$L$3139,'5. Pollutant Emissions - MB'!$A$19:$A$3139,'6. Summary'!$A14,'5. Pollutant Emissions - MB'!$C$19:$C$3139,'6. Summary'!AT$6)</f>
        <v>1.0742298387096774E-8</v>
      </c>
      <c r="AU14" s="224">
        <f>SUMIFS('5. Pollutant Emissions - MB'!$I$19:$I$3139,'5. Pollutant Emissions - MB'!$A$19:$A$3139,'6. Summary'!$A14,'5. Pollutant Emissions - MB'!$C$19:$C$3139,'6. Summary'!AU$6)</f>
        <v>3.5996400000000032E-4</v>
      </c>
      <c r="AV14" s="224">
        <f>SUMIFS('5. Pollutant Emissions - MB'!$L$19:$L$3139,'5. Pollutant Emissions - MB'!$A$19:$A$3139,'6. Summary'!$A14,'5. Pollutant Emissions - MB'!$C$19:$C$3139,'6. Summary'!AV$6)</f>
        <v>1.4514677419354852E-6</v>
      </c>
      <c r="AW14" s="222">
        <f>SUMIFS('5. Pollutant Emissions - MB'!$I$19:$I$3139,'5. Pollutant Emissions - MB'!$A$19:$A$3139,'6. Summary'!$A14,'5. Pollutant Emissions - MB'!$C$19:$C$3139,'6. Summary'!AW$6)</f>
        <v>0</v>
      </c>
      <c r="AX14" s="222">
        <f>SUMIFS('5. Pollutant Emissions - MB'!$L$19:$L$3139,'5. Pollutant Emissions - MB'!$A$19:$A$3139,'6. Summary'!$A14,'5. Pollutant Emissions - MB'!$C$19:$C$3139,'6. Summary'!AX$6)</f>
        <v>0</v>
      </c>
      <c r="AY14" s="224">
        <f>SUMIFS('5. Pollutant Emissions - MB'!$I$19:$I$3139,'5. Pollutant Emissions - MB'!$A$19:$A$3139,'6. Summary'!$A14,'5. Pollutant Emissions - MB'!$C$19:$C$3139,'6. Summary'!AY$6)</f>
        <v>0</v>
      </c>
      <c r="AZ14" s="224">
        <f>SUMIFS('5. Pollutant Emissions - MB'!$L$19:$L$3139,'5. Pollutant Emissions - MB'!$A$19:$A$3139,'6. Summary'!$A14,'5. Pollutant Emissions - MB'!$C$19:$C$3139,'6. Summary'!AZ$6)</f>
        <v>0</v>
      </c>
    </row>
    <row r="15" spans="1:52" x14ac:dyDescent="0.2">
      <c r="A15" s="216" t="s">
        <v>374</v>
      </c>
      <c r="B15" s="133" t="s">
        <v>375</v>
      </c>
      <c r="C15" s="224">
        <f>SUMIFS('5. Pollutant Emissions - MB'!$I$19:$I$3139,'5. Pollutant Emissions - MB'!$A$19:$A$3139,'6. Summary'!$A15,'5. Pollutant Emissions - MB'!$C$19:$C$3139,'6. Summary'!C$6)</f>
        <v>1028.0831497199999</v>
      </c>
      <c r="D15" s="224">
        <f>SUMIFS('5. Pollutant Emissions - MB'!$L$19:$L$3139,'5. Pollutant Emissions - MB'!$A$19:$A$3139,'6. Summary'!$A15,'5. Pollutant Emissions - MB'!$C$19:$C$3139,'6. Summary'!D$6)</f>
        <v>4.1454965714516137</v>
      </c>
      <c r="E15" s="222">
        <f>SUMIFS('5. Pollutant Emissions - MB'!$I$19:$I$3139,'5. Pollutant Emissions - MB'!$A$19:$A$3139,'6. Summary'!$A15,'5. Pollutant Emissions - MB'!$C$19:$C$3139,'6. Summary'!E$6)</f>
        <v>143.75555337</v>
      </c>
      <c r="F15" s="222">
        <f>SUMIFS('5. Pollutant Emissions - MB'!$L$19:$L$3139,'5. Pollutant Emissions - MB'!$A$19:$A$3139,'6. Summary'!$A15,'5. Pollutant Emissions - MB'!$C$19:$C$3139,'6. Summary'!F$6)</f>
        <v>0.57965948939516154</v>
      </c>
      <c r="G15" s="224">
        <f>SUMIFS('5. Pollutant Emissions - MB'!$I$19:$I$3139,'5. Pollutant Emissions - MB'!$A$19:$A$3139,'6. Summary'!$A15,'5. Pollutant Emissions - MB'!$C$19:$C$3139,'6. Summary'!G$6)</f>
        <v>1874.0403000000001</v>
      </c>
      <c r="H15" s="224">
        <f>SUMIFS('5. Pollutant Emissions - MB'!$L$19:$L$3139,'5. Pollutant Emissions - MB'!$A$19:$A$3139,'6. Summary'!$A15,'5. Pollutant Emissions - MB'!$C$19:$C$3139,'6. Summary'!H$6)</f>
        <v>7.556614112903226</v>
      </c>
      <c r="I15" s="222">
        <f>SUMIFS('5. Pollutant Emissions - MB'!$I$19:$I$3139,'5. Pollutant Emissions - MB'!$A$19:$A$3139,'6. Summary'!$A15,'5. Pollutant Emissions - MB'!$C$19:$C$3139,'6. Summary'!I$6)</f>
        <v>0</v>
      </c>
      <c r="J15" s="222">
        <f>SUMIFS('5. Pollutant Emissions - MB'!$L$19:$L$3139,'5. Pollutant Emissions - MB'!$A$19:$A$3139,'6. Summary'!$A15,'5. Pollutant Emissions - MB'!$C$19:$C$3139,'6. Summary'!J$6)</f>
        <v>0</v>
      </c>
      <c r="K15" s="224">
        <f>SUMIFS('5. Pollutant Emissions - MB'!$I$19:$I$3139,'5. Pollutant Emissions - MB'!$A$19:$A$3139,'6. Summary'!$A15,'5. Pollutant Emissions - MB'!$C$19:$C$3139,'6. Summary'!K$6)</f>
        <v>0</v>
      </c>
      <c r="L15" s="224">
        <f>SUMIFS('5. Pollutant Emissions - MB'!$L$19:$L$3139,'5. Pollutant Emissions - MB'!$A$19:$A$3139,'6. Summary'!$A15,'5. Pollutant Emissions - MB'!$C$19:$C$3139,'6. Summary'!L$6)</f>
        <v>0</v>
      </c>
      <c r="M15" s="222">
        <f>SUMIFS('5. Pollutant Emissions - MB'!$I$19:$I$3139,'5. Pollutant Emissions - MB'!$A$19:$A$3139,'6. Summary'!$A15,'5. Pollutant Emissions - MB'!$C$19:$C$3139,'6. Summary'!M$6)</f>
        <v>125.68091507400001</v>
      </c>
      <c r="N15" s="222">
        <f>SUMIFS('5. Pollutant Emissions - MB'!$L$19:$L$3139,'5. Pollutant Emissions - MB'!$A$19:$A$3139,'6. Summary'!$A15,'5. Pollutant Emissions - MB'!$C$19:$C$3139,'6. Summary'!N$6)</f>
        <v>0.5067778833629033</v>
      </c>
      <c r="O15" s="224">
        <f>SUMIFS('5. Pollutant Emissions - MB'!$I$19:$I$3139,'5. Pollutant Emissions - MB'!$A$19:$A$3139,'6. Summary'!$A15,'5. Pollutant Emissions - MB'!$C$19:$C$3139,'6. Summary'!O$6)</f>
        <v>51.423962040000006</v>
      </c>
      <c r="P15" s="224">
        <f>SUMIFS('5. Pollutant Emissions - MB'!$L$19:$L$3139,'5. Pollutant Emissions - MB'!$A$19:$A$3139,'6. Summary'!$A15,'5. Pollutant Emissions - MB'!$C$19:$C$3139,'6. Summary'!P$6)</f>
        <v>0.20735468564516132</v>
      </c>
      <c r="Q15" s="222">
        <f>SUMIFS('5. Pollutant Emissions - MB'!$I$19:$I$3139,'5. Pollutant Emissions - MB'!$A$19:$A$3139,'6. Summary'!$A15,'5. Pollutant Emissions - MB'!$C$19:$C$3139,'6. Summary'!Q$6)</f>
        <v>0</v>
      </c>
      <c r="R15" s="222">
        <f>SUMIFS('5. Pollutant Emissions - MB'!$L$19:$L$3139,'5. Pollutant Emissions - MB'!$A$19:$A$3139,'6. Summary'!$A15,'5. Pollutant Emissions - MB'!$C$19:$C$3139,'6. Summary'!R$6)</f>
        <v>0</v>
      </c>
      <c r="S15" s="224">
        <f>SUMIFS('5. Pollutant Emissions - MB'!$I$19:$I$3139,'5. Pollutant Emissions - MB'!$A$19:$A$3139,'6. Summary'!$A15,'5. Pollutant Emissions - MB'!$C$19:$C$3139,'6. Summary'!S$6)</f>
        <v>3155.592462000001</v>
      </c>
      <c r="T15" s="224">
        <f>SUMIFS('5. Pollutant Emissions - MB'!$L$19:$L$3139,'5. Pollutant Emissions - MB'!$A$19:$A$3139,'6. Summary'!$A15,'5. Pollutant Emissions - MB'!$C$19:$C$3139,'6. Summary'!T$6)</f>
        <v>12.724163153225808</v>
      </c>
      <c r="U15" s="222">
        <f>SUMIFS('5. Pollutant Emissions - MB'!$I$19:$I$3139,'5. Pollutant Emissions - MB'!$A$19:$A$3139,'6. Summary'!$A15,'5. Pollutant Emissions - MB'!$C$19:$C$3139,'6. Summary'!U$6)</f>
        <v>440.81551799999983</v>
      </c>
      <c r="V15" s="222">
        <f>SUMIFS('5. Pollutant Emissions - MB'!$L$19:$L$3139,'5. Pollutant Emissions - MB'!$A$19:$A$3139,'6. Summary'!$A15,'5. Pollutant Emissions - MB'!$C$19:$C$3139,'6. Summary'!V$6)</f>
        <v>1.7774819274193556</v>
      </c>
      <c r="W15" s="224">
        <f>SUMIFS('5. Pollutant Emissions - MB'!$I$19:$I$3139,'5. Pollutant Emissions - MB'!$A$19:$A$3139,'6. Summary'!$A15,'5. Pollutant Emissions - MB'!$C$19:$C$3139,'6. Summary'!W$6)</f>
        <v>539.18811143999994</v>
      </c>
      <c r="X15" s="224">
        <f>SUMIFS('5. Pollutant Emissions - MB'!$L$19:$L$3139,'5. Pollutant Emissions - MB'!$A$19:$A$3139,'6. Summary'!$A15,'5. Pollutant Emissions - MB'!$C$19:$C$3139,'6. Summary'!X$6)</f>
        <v>2.1741456106451618</v>
      </c>
      <c r="Y15" s="222">
        <f>SUMIFS('5. Pollutant Emissions - MB'!$I$19:$I$3139,'5. Pollutant Emissions - MB'!$A$19:$A$3139,'6. Summary'!$A15,'5. Pollutant Emissions - MB'!$C$19:$C$3139,'6. Summary'!Y$6)</f>
        <v>0</v>
      </c>
      <c r="Z15" s="222">
        <f>SUMIFS('5. Pollutant Emissions - MB'!$L$19:$L$3139,'5. Pollutant Emissions - MB'!$A$19:$A$3139,'6. Summary'!$A15,'5. Pollutant Emissions - MB'!$C$19:$C$3139,'6. Summary'!Z$6)</f>
        <v>0</v>
      </c>
      <c r="AA15" s="224">
        <f>SUMIFS('5. Pollutant Emissions - MB'!$I$19:$I$3139,'5. Pollutant Emissions - MB'!$A$19:$A$3139,'6. Summary'!$A15,'5. Pollutant Emissions - MB'!$C$19:$C$3139,'6. Summary'!AA$6)</f>
        <v>19.288499999999999</v>
      </c>
      <c r="AB15" s="224">
        <f>SUMIFS('5. Pollutant Emissions - MB'!$L$19:$L$3139,'5. Pollutant Emissions - MB'!$A$19:$A$3139,'6. Summary'!$A15,'5. Pollutant Emissions - MB'!$C$19:$C$3139,'6. Summary'!AB$6)</f>
        <v>7.7776209677419356E-2</v>
      </c>
      <c r="AC15" s="222">
        <f>SUMIFS('5. Pollutant Emissions - MB'!$I$19:$I$3139,'5. Pollutant Emissions - MB'!$A$19:$A$3139,'6. Summary'!$A15,'5. Pollutant Emissions - MB'!$C$19:$C$3139,'6. Summary'!AC$6)</f>
        <v>0</v>
      </c>
      <c r="AD15" s="222">
        <f>SUMIFS('5. Pollutant Emissions - MB'!$L$19:$L$3139,'5. Pollutant Emissions - MB'!$A$19:$A$3139,'6. Summary'!$A15,'5. Pollutant Emissions - MB'!$C$19:$C$3139,'6. Summary'!AD$6)</f>
        <v>0</v>
      </c>
      <c r="AE15" s="224">
        <f>SUMIFS('5. Pollutant Emissions - MB'!$I$19:$I$3139,'5. Pollutant Emissions - MB'!$A$19:$A$3139,'6. Summary'!$A15,'5. Pollutant Emissions - MB'!$C$19:$C$3139,'6. Summary'!AE$6)</f>
        <v>6.2092800000000055E-11</v>
      </c>
      <c r="AF15" s="224">
        <f>SUMIFS('5. Pollutant Emissions - MB'!$L$19:$L$3139,'5. Pollutant Emissions - MB'!$A$19:$A$3139,'6. Summary'!$A15,'5. Pollutant Emissions - MB'!$C$19:$C$3139,'6. Summary'!AF$6)</f>
        <v>2.5037419354838737E-13</v>
      </c>
      <c r="AG15" s="222">
        <f>SUMIFS('5. Pollutant Emissions - MB'!$I$19:$I$3139,'5. Pollutant Emissions - MB'!$A$19:$A$3139,'6. Summary'!$A15,'5. Pollutant Emissions - MB'!$C$19:$C$3139,'6. Summary'!AG$6)</f>
        <v>4.6569600000000047E-7</v>
      </c>
      <c r="AH15" s="222">
        <f>SUMIFS('5. Pollutant Emissions - MB'!$L$19:$L$3139,'5. Pollutant Emissions - MB'!$A$19:$A$3139,'6. Summary'!$A15,'5. Pollutant Emissions - MB'!$C$19:$C$3139,'6. Summary'!AH$6)</f>
        <v>1.8778064516129053E-9</v>
      </c>
      <c r="AI15" s="224">
        <f>SUMIFS('5. Pollutant Emissions - MB'!$I$19:$I$3139,'5. Pollutant Emissions - MB'!$A$19:$A$3139,'6. Summary'!$A15,'5. Pollutant Emissions - MB'!$C$19:$C$3139,'6. Summary'!AI$6)</f>
        <v>99.903375000000011</v>
      </c>
      <c r="AJ15" s="224">
        <f>SUMIFS('5. Pollutant Emissions - MB'!$L$19:$L$3139,'5. Pollutant Emissions - MB'!$A$19:$A$3139,'6. Summary'!$A15,'5. Pollutant Emissions - MB'!$C$19:$C$3139,'6. Summary'!AJ$6)</f>
        <v>0.40283618951612904</v>
      </c>
      <c r="AK15" s="222">
        <f>SUMIFS('5. Pollutant Emissions - MB'!$I$19:$I$3139,'5. Pollutant Emissions - MB'!$A$19:$A$3139,'6. Summary'!$A15,'5. Pollutant Emissions - MB'!$C$19:$C$3139,'6. Summary'!AK$6)</f>
        <v>7264.1393550000003</v>
      </c>
      <c r="AL15" s="222">
        <f>SUMIFS('5. Pollutant Emissions - MB'!$L$19:$L$3139,'5. Pollutant Emissions - MB'!$A$19:$A$3139,'6. Summary'!$A15,'5. Pollutant Emissions - MB'!$C$19:$C$3139,'6. Summary'!AL$6)</f>
        <v>29.290884495967745</v>
      </c>
      <c r="AM15" s="224">
        <f>SUMIFS('5. Pollutant Emissions - MB'!$I$19:$I$3139,'5. Pollutant Emissions - MB'!$A$19:$A$3139,'6. Summary'!$A15,'5. Pollutant Emissions - MB'!$C$19:$C$3139,'6. Summary'!AM$6)</f>
        <v>0</v>
      </c>
      <c r="AN15" s="224">
        <f>SUMIFS('5. Pollutant Emissions - MB'!$L$19:$L$3139,'5. Pollutant Emissions - MB'!$A$19:$A$3139,'6. Summary'!$A15,'5. Pollutant Emissions - MB'!$C$19:$C$3139,'6. Summary'!AN$6)</f>
        <v>0</v>
      </c>
      <c r="AO15" s="222">
        <f>SUMIFS('5. Pollutant Emissions - MB'!$I$19:$I$3139,'5. Pollutant Emissions - MB'!$A$19:$A$3139,'6. Summary'!$A15,'5. Pollutant Emissions - MB'!$C$19:$C$3139,'6. Summary'!AO$6)</f>
        <v>0</v>
      </c>
      <c r="AP15" s="222">
        <f>SUMIFS('5. Pollutant Emissions - MB'!$L$19:$L$3139,'5. Pollutant Emissions - MB'!$A$19:$A$3139,'6. Summary'!$A15,'5. Pollutant Emissions - MB'!$C$19:$C$3139,'6. Summary'!AP$6)</f>
        <v>0</v>
      </c>
      <c r="AQ15" s="224">
        <f>SUMIFS('5. Pollutant Emissions - MB'!$I$19:$I$3139,'5. Pollutant Emissions - MB'!$A$19:$A$3139,'6. Summary'!$A15,'5. Pollutant Emissions - MB'!$C$19:$C$3139,'6. Summary'!AQ$6)</f>
        <v>98.633700000000005</v>
      </c>
      <c r="AR15" s="224">
        <f>SUMIFS('5. Pollutant Emissions - MB'!$L$19:$L$3139,'5. Pollutant Emissions - MB'!$A$19:$A$3139,'6. Summary'!$A15,'5. Pollutant Emissions - MB'!$C$19:$C$3139,'6. Summary'!AR$6)</f>
        <v>0.39771653225806453</v>
      </c>
      <c r="AS15" s="222">
        <f>SUMIFS('5. Pollutant Emissions - MB'!$I$19:$I$3139,'5. Pollutant Emissions - MB'!$A$19:$A$3139,'6. Summary'!$A15,'5. Pollutant Emissions - MB'!$C$19:$C$3139,'6. Summary'!AS$6)</f>
        <v>0</v>
      </c>
      <c r="AT15" s="222">
        <f>SUMIFS('5. Pollutant Emissions - MB'!$L$19:$L$3139,'5. Pollutant Emissions - MB'!$A$19:$A$3139,'6. Summary'!$A15,'5. Pollutant Emissions - MB'!$C$19:$C$3139,'6. Summary'!AT$6)</f>
        <v>0</v>
      </c>
      <c r="AU15" s="224">
        <f>SUMIFS('5. Pollutant Emissions - MB'!$I$19:$I$3139,'5. Pollutant Emissions - MB'!$A$19:$A$3139,'6. Summary'!$A15,'5. Pollutant Emissions - MB'!$C$19:$C$3139,'6. Summary'!AU$6)</f>
        <v>0</v>
      </c>
      <c r="AV15" s="224">
        <f>SUMIFS('5. Pollutant Emissions - MB'!$L$19:$L$3139,'5. Pollutant Emissions - MB'!$A$19:$A$3139,'6. Summary'!$A15,'5. Pollutant Emissions - MB'!$C$19:$C$3139,'6. Summary'!AV$6)</f>
        <v>0</v>
      </c>
      <c r="AW15" s="222">
        <f>SUMIFS('5. Pollutant Emissions - MB'!$I$19:$I$3139,'5. Pollutant Emissions - MB'!$A$19:$A$3139,'6. Summary'!$A15,'5. Pollutant Emissions - MB'!$C$19:$C$3139,'6. Summary'!AW$6)</f>
        <v>1.5523200000000016E-4</v>
      </c>
      <c r="AX15" s="222">
        <f>SUMIFS('5. Pollutant Emissions - MB'!$L$19:$L$3139,'5. Pollutant Emissions - MB'!$A$19:$A$3139,'6. Summary'!$A15,'5. Pollutant Emissions - MB'!$C$19:$C$3139,'6. Summary'!AX$6)</f>
        <v>6.2593548387096838E-7</v>
      </c>
      <c r="AY15" s="224">
        <f>SUMIFS('5. Pollutant Emissions - MB'!$I$19:$I$3139,'5. Pollutant Emissions - MB'!$A$19:$A$3139,'6. Summary'!$A15,'5. Pollutant Emissions - MB'!$C$19:$C$3139,'6. Summary'!AY$6)</f>
        <v>388.65883088999999</v>
      </c>
      <c r="AZ15" s="224">
        <f>SUMIFS('5. Pollutant Emissions - MB'!$L$19:$L$3139,'5. Pollutant Emissions - MB'!$A$19:$A$3139,'6. Summary'!$A15,'5. Pollutant Emissions - MB'!$C$19:$C$3139,'6. Summary'!AZ$6)</f>
        <v>1.5671727052016133</v>
      </c>
    </row>
    <row r="16" spans="1:52" x14ac:dyDescent="0.2">
      <c r="A16" s="216" t="s">
        <v>378</v>
      </c>
      <c r="B16" s="133" t="s">
        <v>493</v>
      </c>
      <c r="C16" s="224">
        <f>SUMIFS('5. Pollutant Emissions - MB'!$I$19:$I$3139,'5. Pollutant Emissions - MB'!$A$19:$A$3139,'6. Summary'!$A16,'5. Pollutant Emissions - MB'!$C$19:$C$3139,'6. Summary'!C$6)</f>
        <v>0</v>
      </c>
      <c r="D16" s="224">
        <f>SUMIFS('5. Pollutant Emissions - MB'!$L$19:$L$3139,'5. Pollutant Emissions - MB'!$A$19:$A$3139,'6. Summary'!$A16,'5. Pollutant Emissions - MB'!$C$19:$C$3139,'6. Summary'!D$6)</f>
        <v>0</v>
      </c>
      <c r="E16" s="222">
        <f>SUMIFS('5. Pollutant Emissions - MB'!$I$19:$I$3139,'5. Pollutant Emissions - MB'!$A$19:$A$3139,'6. Summary'!$A16,'5. Pollutant Emissions - MB'!$C$19:$C$3139,'6. Summary'!E$6)</f>
        <v>0</v>
      </c>
      <c r="F16" s="222">
        <f>SUMIFS('5. Pollutant Emissions - MB'!$L$19:$L$3139,'5. Pollutant Emissions - MB'!$A$19:$A$3139,'6. Summary'!$A16,'5. Pollutant Emissions - MB'!$C$19:$C$3139,'6. Summary'!F$6)</f>
        <v>0</v>
      </c>
      <c r="G16" s="224">
        <f>SUMIFS('5. Pollutant Emissions - MB'!$I$19:$I$3139,'5. Pollutant Emissions - MB'!$A$19:$A$3139,'6. Summary'!$A16,'5. Pollutant Emissions - MB'!$C$19:$C$3139,'6. Summary'!G$6)</f>
        <v>0</v>
      </c>
      <c r="H16" s="224">
        <f>SUMIFS('5. Pollutant Emissions - MB'!$L$19:$L$3139,'5. Pollutant Emissions - MB'!$A$19:$A$3139,'6. Summary'!$A16,'5. Pollutant Emissions - MB'!$C$19:$C$3139,'6. Summary'!H$6)</f>
        <v>0</v>
      </c>
      <c r="I16" s="222">
        <f>SUMIFS('5. Pollutant Emissions - MB'!$I$19:$I$3139,'5. Pollutant Emissions - MB'!$A$19:$A$3139,'6. Summary'!$A16,'5. Pollutant Emissions - MB'!$C$19:$C$3139,'6. Summary'!I$6)</f>
        <v>0</v>
      </c>
      <c r="J16" s="222">
        <f>SUMIFS('5. Pollutant Emissions - MB'!$L$19:$L$3139,'5. Pollutant Emissions - MB'!$A$19:$A$3139,'6. Summary'!$A16,'5. Pollutant Emissions - MB'!$C$19:$C$3139,'6. Summary'!J$6)</f>
        <v>0</v>
      </c>
      <c r="K16" s="224">
        <f>SUMIFS('5. Pollutant Emissions - MB'!$I$19:$I$3139,'5. Pollutant Emissions - MB'!$A$19:$A$3139,'6. Summary'!$A16,'5. Pollutant Emissions - MB'!$C$19:$C$3139,'6. Summary'!K$6)</f>
        <v>0</v>
      </c>
      <c r="L16" s="224">
        <f>SUMIFS('5. Pollutant Emissions - MB'!$L$19:$L$3139,'5. Pollutant Emissions - MB'!$A$19:$A$3139,'6. Summary'!$A16,'5. Pollutant Emissions - MB'!$C$19:$C$3139,'6. Summary'!L$6)</f>
        <v>0</v>
      </c>
      <c r="M16" s="222">
        <f>SUMIFS('5. Pollutant Emissions - MB'!$I$19:$I$3139,'5. Pollutant Emissions - MB'!$A$19:$A$3139,'6. Summary'!$A16,'5. Pollutant Emissions - MB'!$C$19:$C$3139,'6. Summary'!M$6)</f>
        <v>0</v>
      </c>
      <c r="N16" s="222">
        <f>SUMIFS('5. Pollutant Emissions - MB'!$L$19:$L$3139,'5. Pollutant Emissions - MB'!$A$19:$A$3139,'6. Summary'!$A16,'5. Pollutant Emissions - MB'!$C$19:$C$3139,'6. Summary'!N$6)</f>
        <v>0</v>
      </c>
      <c r="O16" s="224">
        <f>SUMIFS('5. Pollutant Emissions - MB'!$I$19:$I$3139,'5. Pollutant Emissions - MB'!$A$19:$A$3139,'6. Summary'!$A16,'5. Pollutant Emissions - MB'!$C$19:$C$3139,'6. Summary'!O$6)</f>
        <v>0</v>
      </c>
      <c r="P16" s="224">
        <f>SUMIFS('5. Pollutant Emissions - MB'!$L$19:$L$3139,'5. Pollutant Emissions - MB'!$A$19:$A$3139,'6. Summary'!$A16,'5. Pollutant Emissions - MB'!$C$19:$C$3139,'6. Summary'!P$6)</f>
        <v>0</v>
      </c>
      <c r="Q16" s="222">
        <f>SUMIFS('5. Pollutant Emissions - MB'!$I$19:$I$3139,'5. Pollutant Emissions - MB'!$A$19:$A$3139,'6. Summary'!$A16,'5. Pollutant Emissions - MB'!$C$19:$C$3139,'6. Summary'!Q$6)</f>
        <v>0</v>
      </c>
      <c r="R16" s="222">
        <f>SUMIFS('5. Pollutant Emissions - MB'!$L$19:$L$3139,'5. Pollutant Emissions - MB'!$A$19:$A$3139,'6. Summary'!$A16,'5. Pollutant Emissions - MB'!$C$19:$C$3139,'6. Summary'!R$6)</f>
        <v>0</v>
      </c>
      <c r="S16" s="224">
        <f>SUMIFS('5. Pollutant Emissions - MB'!$I$19:$I$3139,'5. Pollutant Emissions - MB'!$A$19:$A$3139,'6. Summary'!$A16,'5. Pollutant Emissions - MB'!$C$19:$C$3139,'6. Summary'!S$6)</f>
        <v>0</v>
      </c>
      <c r="T16" s="224">
        <f>SUMIFS('5. Pollutant Emissions - MB'!$L$19:$L$3139,'5. Pollutant Emissions - MB'!$A$19:$A$3139,'6. Summary'!$A16,'5. Pollutant Emissions - MB'!$C$19:$C$3139,'6. Summary'!T$6)</f>
        <v>0</v>
      </c>
      <c r="U16" s="222">
        <f>SUMIFS('5. Pollutant Emissions - MB'!$I$19:$I$3139,'5. Pollutant Emissions - MB'!$A$19:$A$3139,'6. Summary'!$A16,'5. Pollutant Emissions - MB'!$C$19:$C$3139,'6. Summary'!U$6)</f>
        <v>0</v>
      </c>
      <c r="V16" s="222">
        <f>SUMIFS('5. Pollutant Emissions - MB'!$L$19:$L$3139,'5. Pollutant Emissions - MB'!$A$19:$A$3139,'6. Summary'!$A16,'5. Pollutant Emissions - MB'!$C$19:$C$3139,'6. Summary'!V$6)</f>
        <v>0</v>
      </c>
      <c r="W16" s="224">
        <f>SUMIFS('5. Pollutant Emissions - MB'!$I$19:$I$3139,'5. Pollutant Emissions - MB'!$A$19:$A$3139,'6. Summary'!$A16,'5. Pollutant Emissions - MB'!$C$19:$C$3139,'6. Summary'!W$6)</f>
        <v>0</v>
      </c>
      <c r="X16" s="224">
        <f>SUMIFS('5. Pollutant Emissions - MB'!$L$19:$L$3139,'5. Pollutant Emissions - MB'!$A$19:$A$3139,'6. Summary'!$A16,'5. Pollutant Emissions - MB'!$C$19:$C$3139,'6. Summary'!X$6)</f>
        <v>0</v>
      </c>
      <c r="Y16" s="222">
        <f>SUMIFS('5. Pollutant Emissions - MB'!$I$19:$I$3139,'5. Pollutant Emissions - MB'!$A$19:$A$3139,'6. Summary'!$A16,'5. Pollutant Emissions - MB'!$C$19:$C$3139,'6. Summary'!Y$6)</f>
        <v>0</v>
      </c>
      <c r="Z16" s="222">
        <f>SUMIFS('5. Pollutant Emissions - MB'!$L$19:$L$3139,'5. Pollutant Emissions - MB'!$A$19:$A$3139,'6. Summary'!$A16,'5. Pollutant Emissions - MB'!$C$19:$C$3139,'6. Summary'!Z$6)</f>
        <v>0</v>
      </c>
      <c r="AA16" s="224">
        <f>SUMIFS('5. Pollutant Emissions - MB'!$I$19:$I$3139,'5. Pollutant Emissions - MB'!$A$19:$A$3139,'6. Summary'!$A16,'5. Pollutant Emissions - MB'!$C$19:$C$3139,'6. Summary'!AA$6)</f>
        <v>0</v>
      </c>
      <c r="AB16" s="224">
        <f>SUMIFS('5. Pollutant Emissions - MB'!$L$19:$L$3139,'5. Pollutant Emissions - MB'!$A$19:$A$3139,'6. Summary'!$A16,'5. Pollutant Emissions - MB'!$C$19:$C$3139,'6. Summary'!AB$6)</f>
        <v>0</v>
      </c>
      <c r="AC16" s="222">
        <f>SUMIFS('5. Pollutant Emissions - MB'!$I$19:$I$3139,'5. Pollutant Emissions - MB'!$A$19:$A$3139,'6. Summary'!$A16,'5. Pollutant Emissions - MB'!$C$19:$C$3139,'6. Summary'!AC$6)</f>
        <v>0</v>
      </c>
      <c r="AD16" s="222">
        <f>SUMIFS('5. Pollutant Emissions - MB'!$L$19:$L$3139,'5. Pollutant Emissions - MB'!$A$19:$A$3139,'6. Summary'!$A16,'5. Pollutant Emissions - MB'!$C$19:$C$3139,'6. Summary'!AD$6)</f>
        <v>0</v>
      </c>
      <c r="AE16" s="224">
        <f>SUMIFS('5. Pollutant Emissions - MB'!$I$19:$I$3139,'5. Pollutant Emissions - MB'!$A$19:$A$3139,'6. Summary'!$A16,'5. Pollutant Emissions - MB'!$C$19:$C$3139,'6. Summary'!AE$6)</f>
        <v>0</v>
      </c>
      <c r="AF16" s="224">
        <f>SUMIFS('5. Pollutant Emissions - MB'!$L$19:$L$3139,'5. Pollutant Emissions - MB'!$A$19:$A$3139,'6. Summary'!$A16,'5. Pollutant Emissions - MB'!$C$19:$C$3139,'6. Summary'!AF$6)</f>
        <v>0</v>
      </c>
      <c r="AG16" s="222">
        <f>SUMIFS('5. Pollutant Emissions - MB'!$I$19:$I$3139,'5. Pollutant Emissions - MB'!$A$19:$A$3139,'6. Summary'!$A16,'5. Pollutant Emissions - MB'!$C$19:$C$3139,'6. Summary'!AG$6)</f>
        <v>0</v>
      </c>
      <c r="AH16" s="222">
        <f>SUMIFS('5. Pollutant Emissions - MB'!$L$19:$L$3139,'5. Pollutant Emissions - MB'!$A$19:$A$3139,'6. Summary'!$A16,'5. Pollutant Emissions - MB'!$C$19:$C$3139,'6. Summary'!AH$6)</f>
        <v>0</v>
      </c>
      <c r="AI16" s="224">
        <f>SUMIFS('5. Pollutant Emissions - MB'!$I$19:$I$3139,'5. Pollutant Emissions - MB'!$A$19:$A$3139,'6. Summary'!$A16,'5. Pollutant Emissions - MB'!$C$19:$C$3139,'6. Summary'!AI$6)</f>
        <v>0</v>
      </c>
      <c r="AJ16" s="224">
        <f>SUMIFS('5. Pollutant Emissions - MB'!$L$19:$L$3139,'5. Pollutant Emissions - MB'!$A$19:$A$3139,'6. Summary'!$A16,'5. Pollutant Emissions - MB'!$C$19:$C$3139,'6. Summary'!AJ$6)</f>
        <v>0</v>
      </c>
      <c r="AK16" s="222">
        <f>SUMIFS('5. Pollutant Emissions - MB'!$I$19:$I$3139,'5. Pollutant Emissions - MB'!$A$19:$A$3139,'6. Summary'!$A16,'5. Pollutant Emissions - MB'!$C$19:$C$3139,'6. Summary'!AK$6)</f>
        <v>0</v>
      </c>
      <c r="AL16" s="222">
        <f>SUMIFS('5. Pollutant Emissions - MB'!$L$19:$L$3139,'5. Pollutant Emissions - MB'!$A$19:$A$3139,'6. Summary'!$A16,'5. Pollutant Emissions - MB'!$C$19:$C$3139,'6. Summary'!AL$6)</f>
        <v>0</v>
      </c>
      <c r="AM16" s="224">
        <f>SUMIFS('5. Pollutant Emissions - MB'!$I$19:$I$3139,'5. Pollutant Emissions - MB'!$A$19:$A$3139,'6. Summary'!$A16,'5. Pollutant Emissions - MB'!$C$19:$C$3139,'6. Summary'!AM$6)</f>
        <v>0</v>
      </c>
      <c r="AN16" s="224">
        <f>SUMIFS('5. Pollutant Emissions - MB'!$L$19:$L$3139,'5. Pollutant Emissions - MB'!$A$19:$A$3139,'6. Summary'!$A16,'5. Pollutant Emissions - MB'!$C$19:$C$3139,'6. Summary'!AN$6)</f>
        <v>0</v>
      </c>
      <c r="AO16" s="222">
        <f>SUMIFS('5. Pollutant Emissions - MB'!$I$19:$I$3139,'5. Pollutant Emissions - MB'!$A$19:$A$3139,'6. Summary'!$A16,'5. Pollutant Emissions - MB'!$C$19:$C$3139,'6. Summary'!AO$6)</f>
        <v>0</v>
      </c>
      <c r="AP16" s="222">
        <f>SUMIFS('5. Pollutant Emissions - MB'!$L$19:$L$3139,'5. Pollutant Emissions - MB'!$A$19:$A$3139,'6. Summary'!$A16,'5. Pollutant Emissions - MB'!$C$19:$C$3139,'6. Summary'!AP$6)</f>
        <v>0</v>
      </c>
      <c r="AQ16" s="224">
        <f>SUMIFS('5. Pollutant Emissions - MB'!$I$19:$I$3139,'5. Pollutant Emissions - MB'!$A$19:$A$3139,'6. Summary'!$A16,'5. Pollutant Emissions - MB'!$C$19:$C$3139,'6. Summary'!AQ$6)</f>
        <v>0</v>
      </c>
      <c r="AR16" s="224">
        <f>SUMIFS('5. Pollutant Emissions - MB'!$L$19:$L$3139,'5. Pollutant Emissions - MB'!$A$19:$A$3139,'6. Summary'!$A16,'5. Pollutant Emissions - MB'!$C$19:$C$3139,'6. Summary'!AR$6)</f>
        <v>0</v>
      </c>
      <c r="AS16" s="222">
        <f>SUMIFS('5. Pollutant Emissions - MB'!$I$19:$I$3139,'5. Pollutant Emissions - MB'!$A$19:$A$3139,'6. Summary'!$A16,'5. Pollutant Emissions - MB'!$C$19:$C$3139,'6. Summary'!AS$6)</f>
        <v>0</v>
      </c>
      <c r="AT16" s="222">
        <f>SUMIFS('5. Pollutant Emissions - MB'!$L$19:$L$3139,'5. Pollutant Emissions - MB'!$A$19:$A$3139,'6. Summary'!$A16,'5. Pollutant Emissions - MB'!$C$19:$C$3139,'6. Summary'!AT$6)</f>
        <v>0</v>
      </c>
      <c r="AU16" s="224">
        <f>SUMIFS('5. Pollutant Emissions - MB'!$I$19:$I$3139,'5. Pollutant Emissions - MB'!$A$19:$A$3139,'6. Summary'!$A16,'5. Pollutant Emissions - MB'!$C$19:$C$3139,'6. Summary'!AU$6)</f>
        <v>0</v>
      </c>
      <c r="AV16" s="224">
        <f>SUMIFS('5. Pollutant Emissions - MB'!$L$19:$L$3139,'5. Pollutant Emissions - MB'!$A$19:$A$3139,'6. Summary'!$A16,'5. Pollutant Emissions - MB'!$C$19:$C$3139,'6. Summary'!AV$6)</f>
        <v>0</v>
      </c>
      <c r="AW16" s="222">
        <f>SUMIFS('5. Pollutant Emissions - MB'!$I$19:$I$3139,'5. Pollutant Emissions - MB'!$A$19:$A$3139,'6. Summary'!$A16,'5. Pollutant Emissions - MB'!$C$19:$C$3139,'6. Summary'!AW$6)</f>
        <v>0</v>
      </c>
      <c r="AX16" s="222">
        <f>SUMIFS('5. Pollutant Emissions - MB'!$L$19:$L$3139,'5. Pollutant Emissions - MB'!$A$19:$A$3139,'6. Summary'!$A16,'5. Pollutant Emissions - MB'!$C$19:$C$3139,'6. Summary'!AX$6)</f>
        <v>0</v>
      </c>
      <c r="AY16" s="224">
        <f>SUMIFS('5. Pollutant Emissions - MB'!$I$19:$I$3139,'5. Pollutant Emissions - MB'!$A$19:$A$3139,'6. Summary'!$A16,'5. Pollutant Emissions - MB'!$C$19:$C$3139,'6. Summary'!AY$6)</f>
        <v>0</v>
      </c>
      <c r="AZ16" s="224">
        <f>SUMIFS('5. Pollutant Emissions - MB'!$L$19:$L$3139,'5. Pollutant Emissions - MB'!$A$19:$A$3139,'6. Summary'!$A16,'5. Pollutant Emissions - MB'!$C$19:$C$3139,'6. Summary'!AZ$6)</f>
        <v>0</v>
      </c>
    </row>
    <row r="17" spans="1:52" x14ac:dyDescent="0.2">
      <c r="A17" s="216" t="s">
        <v>382</v>
      </c>
      <c r="B17" s="133" t="s">
        <v>383</v>
      </c>
      <c r="C17" s="224">
        <f>SUMIFS('5. Pollutant Emissions - MB'!$I$19:$I$3139,'5. Pollutant Emissions - MB'!$A$19:$A$3139,'6. Summary'!$A17,'5. Pollutant Emissions - MB'!$C$19:$C$3139,'6. Summary'!C$6)</f>
        <v>3270.5349624750002</v>
      </c>
      <c r="D17" s="224">
        <f>SUMIFS('5. Pollutant Emissions - MB'!$L$19:$L$3139,'5. Pollutant Emissions - MB'!$A$19:$A$3139,'6. Summary'!$A17,'5. Pollutant Emissions - MB'!$C$19:$C$3139,'6. Summary'!D$6)</f>
        <v>13.187640977721776</v>
      </c>
      <c r="E17" s="222">
        <f>SUMIFS('5. Pollutant Emissions - MB'!$I$19:$I$3139,'5. Pollutant Emissions - MB'!$A$19:$A$3139,'6. Summary'!$A17,'5. Pollutant Emissions - MB'!$C$19:$C$3139,'6. Summary'!E$6)</f>
        <v>654.32457915000009</v>
      </c>
      <c r="F17" s="222">
        <f>SUMIFS('5. Pollutant Emissions - MB'!$L$19:$L$3139,'5. Pollutant Emissions - MB'!$A$19:$A$3139,'6. Summary'!$A17,'5. Pollutant Emissions - MB'!$C$19:$C$3139,'6. Summary'!F$6)</f>
        <v>2.6384055610887098</v>
      </c>
      <c r="G17" s="224">
        <f>SUMIFS('5. Pollutant Emissions - MB'!$I$19:$I$3139,'5. Pollutant Emissions - MB'!$A$19:$A$3139,'6. Summary'!$A17,'5. Pollutant Emissions - MB'!$C$19:$C$3139,'6. Summary'!G$6)</f>
        <v>18.262136475000002</v>
      </c>
      <c r="H17" s="224">
        <f>SUMIFS('5. Pollutant Emissions - MB'!$L$19:$L$3139,'5. Pollutant Emissions - MB'!$A$19:$A$3139,'6. Summary'!$A17,'5. Pollutant Emissions - MB'!$C$19:$C$3139,'6. Summary'!H$6)</f>
        <v>7.3637647076612911E-2</v>
      </c>
      <c r="I17" s="222">
        <f>SUMIFS('5. Pollutant Emissions - MB'!$I$19:$I$3139,'5. Pollutant Emissions - MB'!$A$19:$A$3139,'6. Summary'!$A17,'5. Pollutant Emissions - MB'!$C$19:$C$3139,'6. Summary'!I$6)</f>
        <v>0</v>
      </c>
      <c r="J17" s="222">
        <f>SUMIFS('5. Pollutant Emissions - MB'!$L$19:$L$3139,'5. Pollutant Emissions - MB'!$A$19:$A$3139,'6. Summary'!$A17,'5. Pollutant Emissions - MB'!$C$19:$C$3139,'6. Summary'!J$6)</f>
        <v>0</v>
      </c>
      <c r="K17" s="224">
        <f>SUMIFS('5. Pollutant Emissions - MB'!$I$19:$I$3139,'5. Pollutant Emissions - MB'!$A$19:$A$3139,'6. Summary'!$A17,'5. Pollutant Emissions - MB'!$C$19:$C$3139,'6. Summary'!K$6)</f>
        <v>0</v>
      </c>
      <c r="L17" s="224">
        <f>SUMIFS('5. Pollutant Emissions - MB'!$L$19:$L$3139,'5. Pollutant Emissions - MB'!$A$19:$A$3139,'6. Summary'!$A17,'5. Pollutant Emissions - MB'!$C$19:$C$3139,'6. Summary'!L$6)</f>
        <v>0</v>
      </c>
      <c r="M17" s="222">
        <f>SUMIFS('5. Pollutant Emissions - MB'!$I$19:$I$3139,'5. Pollutant Emissions - MB'!$A$19:$A$3139,'6. Summary'!$A17,'5. Pollutant Emissions - MB'!$C$19:$C$3139,'6. Summary'!M$6)</f>
        <v>65.284137600000008</v>
      </c>
      <c r="N17" s="222">
        <f>SUMIFS('5. Pollutant Emissions - MB'!$L$19:$L$3139,'5. Pollutant Emissions - MB'!$A$19:$A$3139,'6. Summary'!$A17,'5. Pollutant Emissions - MB'!$C$19:$C$3139,'6. Summary'!N$6)</f>
        <v>0.26324249032258062</v>
      </c>
      <c r="O17" s="224">
        <f>SUMIFS('5. Pollutant Emissions - MB'!$I$19:$I$3139,'5. Pollutant Emissions - MB'!$A$19:$A$3139,'6. Summary'!$A17,'5. Pollutant Emissions - MB'!$C$19:$C$3139,'6. Summary'!O$6)</f>
        <v>6.0231600000000003E-2</v>
      </c>
      <c r="P17" s="224">
        <f>SUMIFS('5. Pollutant Emissions - MB'!$L$19:$L$3139,'5. Pollutant Emissions - MB'!$A$19:$A$3139,'6. Summary'!$A17,'5. Pollutant Emissions - MB'!$C$19:$C$3139,'6. Summary'!P$6)</f>
        <v>2.4286935483870971E-4</v>
      </c>
      <c r="Q17" s="222">
        <f>SUMIFS('5. Pollutant Emissions - MB'!$I$19:$I$3139,'5. Pollutant Emissions - MB'!$A$19:$A$3139,'6. Summary'!$A17,'5. Pollutant Emissions - MB'!$C$19:$C$3139,'6. Summary'!Q$6)</f>
        <v>0</v>
      </c>
      <c r="R17" s="222">
        <f>SUMIFS('5. Pollutant Emissions - MB'!$L$19:$L$3139,'5. Pollutant Emissions - MB'!$A$19:$A$3139,'6. Summary'!$A17,'5. Pollutant Emissions - MB'!$C$19:$C$3139,'6. Summary'!R$6)</f>
        <v>0</v>
      </c>
      <c r="S17" s="224">
        <f>SUMIFS('5. Pollutant Emissions - MB'!$I$19:$I$3139,'5. Pollutant Emissions - MB'!$A$19:$A$3139,'6. Summary'!$A17,'5. Pollutant Emissions - MB'!$C$19:$C$3139,'6. Summary'!S$6)</f>
        <v>0</v>
      </c>
      <c r="T17" s="224">
        <f>SUMIFS('5. Pollutant Emissions - MB'!$L$19:$L$3139,'5. Pollutant Emissions - MB'!$A$19:$A$3139,'6. Summary'!$A17,'5. Pollutant Emissions - MB'!$C$19:$C$3139,'6. Summary'!T$6)</f>
        <v>0</v>
      </c>
      <c r="U17" s="222">
        <f>SUMIFS('5. Pollutant Emissions - MB'!$I$19:$I$3139,'5. Pollutant Emissions - MB'!$A$19:$A$3139,'6. Summary'!$A17,'5. Pollutant Emissions - MB'!$C$19:$C$3139,'6. Summary'!U$6)</f>
        <v>326.42068800000004</v>
      </c>
      <c r="V17" s="222">
        <f>SUMIFS('5. Pollutant Emissions - MB'!$L$19:$L$3139,'5. Pollutant Emissions - MB'!$A$19:$A$3139,'6. Summary'!$A17,'5. Pollutant Emissions - MB'!$C$19:$C$3139,'6. Summary'!V$6)</f>
        <v>1.3162124516129032</v>
      </c>
      <c r="W17" s="224">
        <f>SUMIFS('5. Pollutant Emissions - MB'!$I$19:$I$3139,'5. Pollutant Emissions - MB'!$A$19:$A$3139,'6. Summary'!$A17,'5. Pollutant Emissions - MB'!$C$19:$C$3139,'6. Summary'!W$6)</f>
        <v>0</v>
      </c>
      <c r="X17" s="224">
        <f>SUMIFS('5. Pollutant Emissions - MB'!$L$19:$L$3139,'5. Pollutant Emissions - MB'!$A$19:$A$3139,'6. Summary'!$A17,'5. Pollutant Emissions - MB'!$C$19:$C$3139,'6. Summary'!X$6)</f>
        <v>0</v>
      </c>
      <c r="Y17" s="222">
        <f>SUMIFS('5. Pollutant Emissions - MB'!$I$19:$I$3139,'5. Pollutant Emissions - MB'!$A$19:$A$3139,'6. Summary'!$A17,'5. Pollutant Emissions - MB'!$C$19:$C$3139,'6. Summary'!Y$6)</f>
        <v>0</v>
      </c>
      <c r="Z17" s="222">
        <f>SUMIFS('5. Pollutant Emissions - MB'!$L$19:$L$3139,'5. Pollutant Emissions - MB'!$A$19:$A$3139,'6. Summary'!$A17,'5. Pollutant Emissions - MB'!$C$19:$C$3139,'6. Summary'!Z$6)</f>
        <v>0</v>
      </c>
      <c r="AA17" s="224">
        <f>SUMIFS('5. Pollutant Emissions - MB'!$I$19:$I$3139,'5. Pollutant Emissions - MB'!$A$19:$A$3139,'6. Summary'!$A17,'5. Pollutant Emissions - MB'!$C$19:$C$3139,'6. Summary'!AA$6)</f>
        <v>1.7359649999999998</v>
      </c>
      <c r="AB17" s="224">
        <f>SUMIFS('5. Pollutant Emissions - MB'!$L$19:$L$3139,'5. Pollutant Emissions - MB'!$A$19:$A$3139,'6. Summary'!$A17,'5. Pollutant Emissions - MB'!$C$19:$C$3139,'6. Summary'!AB$6)</f>
        <v>6.9998588709677418E-3</v>
      </c>
      <c r="AC17" s="222">
        <f>SUMIFS('5. Pollutant Emissions - MB'!$I$19:$I$3139,'5. Pollutant Emissions - MB'!$A$19:$A$3139,'6. Summary'!$A17,'5. Pollutant Emissions - MB'!$C$19:$C$3139,'6. Summary'!AC$6)</f>
        <v>0</v>
      </c>
      <c r="AD17" s="222">
        <f>SUMIFS('5. Pollutant Emissions - MB'!$L$19:$L$3139,'5. Pollutant Emissions - MB'!$A$19:$A$3139,'6. Summary'!$A17,'5. Pollutant Emissions - MB'!$C$19:$C$3139,'6. Summary'!AD$6)</f>
        <v>0</v>
      </c>
      <c r="AE17" s="224">
        <f>SUMIFS('5. Pollutant Emissions - MB'!$I$19:$I$3139,'5. Pollutant Emissions - MB'!$A$19:$A$3139,'6. Summary'!$A17,'5. Pollutant Emissions - MB'!$C$19:$C$3139,'6. Summary'!AE$6)</f>
        <v>0</v>
      </c>
      <c r="AF17" s="224">
        <f>SUMIFS('5. Pollutant Emissions - MB'!$L$19:$L$3139,'5. Pollutant Emissions - MB'!$A$19:$A$3139,'6. Summary'!$A17,'5. Pollutant Emissions - MB'!$C$19:$C$3139,'6. Summary'!AF$6)</f>
        <v>0</v>
      </c>
      <c r="AG17" s="222">
        <f>SUMIFS('5. Pollutant Emissions - MB'!$I$19:$I$3139,'5. Pollutant Emissions - MB'!$A$19:$A$3139,'6. Summary'!$A17,'5. Pollutant Emissions - MB'!$C$19:$C$3139,'6. Summary'!AG$6)</f>
        <v>0</v>
      </c>
      <c r="AH17" s="222">
        <f>SUMIFS('5. Pollutant Emissions - MB'!$L$19:$L$3139,'5. Pollutant Emissions - MB'!$A$19:$A$3139,'6. Summary'!$A17,'5. Pollutant Emissions - MB'!$C$19:$C$3139,'6. Summary'!AH$6)</f>
        <v>0</v>
      </c>
      <c r="AI17" s="224">
        <f>SUMIFS('5. Pollutant Emissions - MB'!$I$19:$I$3139,'5. Pollutant Emissions - MB'!$A$19:$A$3139,'6. Summary'!$A17,'5. Pollutant Emissions - MB'!$C$19:$C$3139,'6. Summary'!AI$6)</f>
        <v>148.11983999999998</v>
      </c>
      <c r="AJ17" s="224">
        <f>SUMIFS('5. Pollutant Emissions - MB'!$L$19:$L$3139,'5. Pollutant Emissions - MB'!$A$19:$A$3139,'6. Summary'!$A17,'5. Pollutant Emissions - MB'!$C$19:$C$3139,'6. Summary'!AJ$6)</f>
        <v>0.59725741935483878</v>
      </c>
      <c r="AK17" s="222">
        <f>SUMIFS('5. Pollutant Emissions - MB'!$I$19:$I$3139,'5. Pollutant Emissions - MB'!$A$19:$A$3139,'6. Summary'!$A17,'5. Pollutant Emissions - MB'!$C$19:$C$3139,'6. Summary'!AK$6)</f>
        <v>2007.197379</v>
      </c>
      <c r="AL17" s="222">
        <f>SUMIFS('5. Pollutant Emissions - MB'!$L$19:$L$3139,'5. Pollutant Emissions - MB'!$A$19:$A$3139,'6. Summary'!$A17,'5. Pollutant Emissions - MB'!$C$19:$C$3139,'6. Summary'!AL$6)</f>
        <v>8.0935378185483877</v>
      </c>
      <c r="AM17" s="224">
        <f>SUMIFS('5. Pollutant Emissions - MB'!$I$19:$I$3139,'5. Pollutant Emissions - MB'!$A$19:$A$3139,'6. Summary'!$A17,'5. Pollutant Emissions - MB'!$C$19:$C$3139,'6. Summary'!AM$6)</f>
        <v>0</v>
      </c>
      <c r="AN17" s="224">
        <f>SUMIFS('5. Pollutant Emissions - MB'!$L$19:$L$3139,'5. Pollutant Emissions - MB'!$A$19:$A$3139,'6. Summary'!$A17,'5. Pollutant Emissions - MB'!$C$19:$C$3139,'6. Summary'!AN$6)</f>
        <v>0</v>
      </c>
      <c r="AO17" s="222">
        <f>SUMIFS('5. Pollutant Emissions - MB'!$I$19:$I$3139,'5. Pollutant Emissions - MB'!$A$19:$A$3139,'6. Summary'!$A17,'5. Pollutant Emissions - MB'!$C$19:$C$3139,'6. Summary'!AO$6)</f>
        <v>0</v>
      </c>
      <c r="AP17" s="222">
        <f>SUMIFS('5. Pollutant Emissions - MB'!$L$19:$L$3139,'5. Pollutant Emissions - MB'!$A$19:$A$3139,'6. Summary'!$A17,'5. Pollutant Emissions - MB'!$C$19:$C$3139,'6. Summary'!AP$6)</f>
        <v>0</v>
      </c>
      <c r="AQ17" s="224">
        <f>SUMIFS('5. Pollutant Emissions - MB'!$I$19:$I$3139,'5. Pollutant Emissions - MB'!$A$19:$A$3139,'6. Summary'!$A17,'5. Pollutant Emissions - MB'!$C$19:$C$3139,'6. Summary'!AQ$6)</f>
        <v>4.9316850000000008</v>
      </c>
      <c r="AR17" s="224">
        <f>SUMIFS('5. Pollutant Emissions - MB'!$L$19:$L$3139,'5. Pollutant Emissions - MB'!$A$19:$A$3139,'6. Summary'!$A17,'5. Pollutant Emissions - MB'!$C$19:$C$3139,'6. Summary'!AR$6)</f>
        <v>1.9885826612903227E-2</v>
      </c>
      <c r="AS17" s="222">
        <f>SUMIFS('5. Pollutant Emissions - MB'!$I$19:$I$3139,'5. Pollutant Emissions - MB'!$A$19:$A$3139,'6. Summary'!$A17,'5. Pollutant Emissions - MB'!$C$19:$C$3139,'6. Summary'!AS$6)</f>
        <v>0</v>
      </c>
      <c r="AT17" s="222">
        <f>SUMIFS('5. Pollutant Emissions - MB'!$L$19:$L$3139,'5. Pollutant Emissions - MB'!$A$19:$A$3139,'6. Summary'!$A17,'5. Pollutant Emissions - MB'!$C$19:$C$3139,'6. Summary'!AT$6)</f>
        <v>0</v>
      </c>
      <c r="AU17" s="224">
        <f>SUMIFS('5. Pollutant Emissions - MB'!$I$19:$I$3139,'5. Pollutant Emissions - MB'!$A$19:$A$3139,'6. Summary'!$A17,'5. Pollutant Emissions - MB'!$C$19:$C$3139,'6. Summary'!AU$6)</f>
        <v>0</v>
      </c>
      <c r="AV17" s="224">
        <f>SUMIFS('5. Pollutant Emissions - MB'!$L$19:$L$3139,'5. Pollutant Emissions - MB'!$A$19:$A$3139,'6. Summary'!$A17,'5. Pollutant Emissions - MB'!$C$19:$C$3139,'6. Summary'!AV$6)</f>
        <v>0</v>
      </c>
      <c r="AW17" s="222">
        <f>SUMIFS('5. Pollutant Emissions - MB'!$I$19:$I$3139,'5. Pollutant Emissions - MB'!$A$19:$A$3139,'6. Summary'!$A17,'5. Pollutant Emissions - MB'!$C$19:$C$3139,'6. Summary'!AW$6)</f>
        <v>0</v>
      </c>
      <c r="AX17" s="222">
        <f>SUMIFS('5. Pollutant Emissions - MB'!$L$19:$L$3139,'5. Pollutant Emissions - MB'!$A$19:$A$3139,'6. Summary'!$A17,'5. Pollutant Emissions - MB'!$C$19:$C$3139,'6. Summary'!AX$6)</f>
        <v>0</v>
      </c>
      <c r="AY17" s="224">
        <f>SUMIFS('5. Pollutant Emissions - MB'!$I$19:$I$3139,'5. Pollutant Emissions - MB'!$A$19:$A$3139,'6. Summary'!$A17,'5. Pollutant Emissions - MB'!$C$19:$C$3139,'6. Summary'!AY$6)</f>
        <v>326.42068800000004</v>
      </c>
      <c r="AZ17" s="224">
        <f>SUMIFS('5. Pollutant Emissions - MB'!$L$19:$L$3139,'5. Pollutant Emissions - MB'!$A$19:$A$3139,'6. Summary'!$A17,'5. Pollutant Emissions - MB'!$C$19:$C$3139,'6. Summary'!AZ$6)</f>
        <v>1.3162124516129032</v>
      </c>
    </row>
    <row r="18" spans="1:52" x14ac:dyDescent="0.2">
      <c r="A18" s="216" t="s">
        <v>386</v>
      </c>
      <c r="B18" s="133" t="s">
        <v>387</v>
      </c>
      <c r="C18" s="224">
        <f>SUMIFS('5. Pollutant Emissions - MB'!$I$19:$I$3139,'5. Pollutant Emissions - MB'!$A$19:$A$3139,'6. Summary'!$A18,'5. Pollutant Emissions - MB'!$C$19:$C$3139,'6. Summary'!C$6)</f>
        <v>0</v>
      </c>
      <c r="D18" s="224">
        <f>SUMIFS('5. Pollutant Emissions - MB'!$L$19:$L$3139,'5. Pollutant Emissions - MB'!$A$19:$A$3139,'6. Summary'!$A18,'5. Pollutant Emissions - MB'!$C$19:$C$3139,'6. Summary'!D$6)</f>
        <v>0</v>
      </c>
      <c r="E18" s="222">
        <f>SUMIFS('5. Pollutant Emissions - MB'!$I$19:$I$3139,'5. Pollutant Emissions - MB'!$A$19:$A$3139,'6. Summary'!$A18,'5. Pollutant Emissions - MB'!$C$19:$C$3139,'6. Summary'!E$6)</f>
        <v>2.2404393000000002</v>
      </c>
      <c r="F18" s="222">
        <f>SUMIFS('5. Pollutant Emissions - MB'!$L$19:$L$3139,'5. Pollutant Emissions - MB'!$A$19:$A$3139,'6. Summary'!$A18,'5. Pollutant Emissions - MB'!$C$19:$C$3139,'6. Summary'!F$6)</f>
        <v>9.0340294354838719E-3</v>
      </c>
      <c r="G18" s="224">
        <f>SUMIFS('5. Pollutant Emissions - MB'!$I$19:$I$3139,'5. Pollutant Emissions - MB'!$A$19:$A$3139,'6. Summary'!$A18,'5. Pollutant Emissions - MB'!$C$19:$C$3139,'6. Summary'!G$6)</f>
        <v>14.795055000000001</v>
      </c>
      <c r="H18" s="224">
        <f>SUMIFS('5. Pollutant Emissions - MB'!$L$19:$L$3139,'5. Pollutant Emissions - MB'!$A$19:$A$3139,'6. Summary'!$A18,'5. Pollutant Emissions - MB'!$C$19:$C$3139,'6. Summary'!H$6)</f>
        <v>5.9657479838709684E-2</v>
      </c>
      <c r="I18" s="222">
        <f>SUMIFS('5. Pollutant Emissions - MB'!$I$19:$I$3139,'5. Pollutant Emissions - MB'!$A$19:$A$3139,'6. Summary'!$A18,'5. Pollutant Emissions - MB'!$C$19:$C$3139,'6. Summary'!I$6)</f>
        <v>2.248488</v>
      </c>
      <c r="J18" s="222">
        <f>SUMIFS('5. Pollutant Emissions - MB'!$L$19:$L$3139,'5. Pollutant Emissions - MB'!$A$19:$A$3139,'6. Summary'!$A18,'5. Pollutant Emissions - MB'!$C$19:$C$3139,'6. Summary'!J$6)</f>
        <v>9.0664838709677426E-3</v>
      </c>
      <c r="K18" s="224">
        <f>SUMIFS('5. Pollutant Emissions - MB'!$I$19:$I$3139,'5. Pollutant Emissions - MB'!$A$19:$A$3139,'6. Summary'!$A18,'5. Pollutant Emissions - MB'!$C$19:$C$3139,'6. Summary'!K$6)</f>
        <v>0</v>
      </c>
      <c r="L18" s="224">
        <f>SUMIFS('5. Pollutant Emissions - MB'!$L$19:$L$3139,'5. Pollutant Emissions - MB'!$A$19:$A$3139,'6. Summary'!$A18,'5. Pollutant Emissions - MB'!$C$19:$C$3139,'6. Summary'!L$6)</f>
        <v>0</v>
      </c>
      <c r="M18" s="222">
        <f>SUMIFS('5. Pollutant Emissions - MB'!$I$19:$I$3139,'5. Pollutant Emissions - MB'!$A$19:$A$3139,'6. Summary'!$A18,'5. Pollutant Emissions - MB'!$C$19:$C$3139,'6. Summary'!M$6)</f>
        <v>0</v>
      </c>
      <c r="N18" s="222">
        <f>SUMIFS('5. Pollutant Emissions - MB'!$L$19:$L$3139,'5. Pollutant Emissions - MB'!$A$19:$A$3139,'6. Summary'!$A18,'5. Pollutant Emissions - MB'!$C$19:$C$3139,'6. Summary'!N$6)</f>
        <v>0</v>
      </c>
      <c r="O18" s="224">
        <f>SUMIFS('5. Pollutant Emissions - MB'!$I$19:$I$3139,'5. Pollutant Emissions - MB'!$A$19:$A$3139,'6. Summary'!$A18,'5. Pollutant Emissions - MB'!$C$19:$C$3139,'6. Summary'!O$6)</f>
        <v>24184.433334599998</v>
      </c>
      <c r="P18" s="224">
        <f>SUMIFS('5. Pollutant Emissions - MB'!$L$19:$L$3139,'5. Pollutant Emissions - MB'!$A$19:$A$3139,'6. Summary'!$A18,'5. Pollutant Emissions - MB'!$C$19:$C$3139,'6. Summary'!P$6)</f>
        <v>97.517876349193543</v>
      </c>
      <c r="Q18" s="222">
        <f>SUMIFS('5. Pollutant Emissions - MB'!$I$19:$I$3139,'5. Pollutant Emissions - MB'!$A$19:$A$3139,'6. Summary'!$A18,'5. Pollutant Emissions - MB'!$C$19:$C$3139,'6. Summary'!Q$6)</f>
        <v>184.9485</v>
      </c>
      <c r="R18" s="222">
        <f>SUMIFS('5. Pollutant Emissions - MB'!$L$19:$L$3139,'5. Pollutant Emissions - MB'!$A$19:$A$3139,'6. Summary'!$A18,'5. Pollutant Emissions - MB'!$C$19:$C$3139,'6. Summary'!R$6)</f>
        <v>0.74576008064516119</v>
      </c>
      <c r="S18" s="224">
        <f>SUMIFS('5. Pollutant Emissions - MB'!$I$19:$I$3139,'5. Pollutant Emissions - MB'!$A$19:$A$3139,'6. Summary'!$A18,'5. Pollutant Emissions - MB'!$C$19:$C$3139,'6. Summary'!S$6)</f>
        <v>0</v>
      </c>
      <c r="T18" s="224">
        <f>SUMIFS('5. Pollutant Emissions - MB'!$L$19:$L$3139,'5. Pollutant Emissions - MB'!$A$19:$A$3139,'6. Summary'!$A18,'5. Pollutant Emissions - MB'!$C$19:$C$3139,'6. Summary'!T$6)</f>
        <v>0</v>
      </c>
      <c r="U18" s="222">
        <f>SUMIFS('5. Pollutant Emissions - MB'!$I$19:$I$3139,'5. Pollutant Emissions - MB'!$A$19:$A$3139,'6. Summary'!$A18,'5. Pollutant Emissions - MB'!$C$19:$C$3139,'6. Summary'!U$6)</f>
        <v>24204.399403799998</v>
      </c>
      <c r="V18" s="222">
        <f>SUMIFS('5. Pollutant Emissions - MB'!$L$19:$L$3139,'5. Pollutant Emissions - MB'!$A$19:$A$3139,'6. Summary'!$A18,'5. Pollutant Emissions - MB'!$C$19:$C$3139,'6. Summary'!V$6)</f>
        <v>97.598384692741931</v>
      </c>
      <c r="W18" s="224">
        <f>SUMIFS('5. Pollutant Emissions - MB'!$I$19:$I$3139,'5. Pollutant Emissions - MB'!$A$19:$A$3139,'6. Summary'!$A18,'5. Pollutant Emissions - MB'!$C$19:$C$3139,'6. Summary'!W$6)</f>
        <v>22.068287999999999</v>
      </c>
      <c r="X18" s="224">
        <f>SUMIFS('5. Pollutant Emissions - MB'!$L$19:$L$3139,'5. Pollutant Emissions - MB'!$A$19:$A$3139,'6. Summary'!$A18,'5. Pollutant Emissions - MB'!$C$19:$C$3139,'6. Summary'!X$6)</f>
        <v>8.8985032258064506E-2</v>
      </c>
      <c r="Y18" s="222">
        <f>SUMIFS('5. Pollutant Emissions - MB'!$I$19:$I$3139,'5. Pollutant Emissions - MB'!$A$19:$A$3139,'6. Summary'!$A18,'5. Pollutant Emissions - MB'!$C$19:$C$3139,'6. Summary'!Y$6)</f>
        <v>46.786362124919989</v>
      </c>
      <c r="Z18" s="222">
        <f>SUMIFS('5. Pollutant Emissions - MB'!$L$19:$L$3139,'5. Pollutant Emissions - MB'!$A$19:$A$3139,'6. Summary'!$A18,'5. Pollutant Emissions - MB'!$C$19:$C$3139,'6. Summary'!Z$6)</f>
        <v>0.18865468598758064</v>
      </c>
      <c r="AA18" s="224">
        <f>SUMIFS('5. Pollutant Emissions - MB'!$I$19:$I$3139,'5. Pollutant Emissions - MB'!$A$19:$A$3139,'6. Summary'!$A18,'5. Pollutant Emissions - MB'!$C$19:$C$3139,'6. Summary'!AA$6)</f>
        <v>10297.370885999999</v>
      </c>
      <c r="AB18" s="224">
        <f>SUMIFS('5. Pollutant Emissions - MB'!$L$19:$L$3139,'5. Pollutant Emissions - MB'!$A$19:$A$3139,'6. Summary'!$A18,'5. Pollutant Emissions - MB'!$C$19:$C$3139,'6. Summary'!AB$6)</f>
        <v>41.521656798387092</v>
      </c>
      <c r="AC18" s="222">
        <f>SUMIFS('5. Pollutant Emissions - MB'!$I$19:$I$3139,'5. Pollutant Emissions - MB'!$A$19:$A$3139,'6. Summary'!$A18,'5. Pollutant Emissions - MB'!$C$19:$C$3139,'6. Summary'!AC$6)</f>
        <v>110.34143999999999</v>
      </c>
      <c r="AD18" s="222">
        <f>SUMIFS('5. Pollutant Emissions - MB'!$L$19:$L$3139,'5. Pollutant Emissions - MB'!$A$19:$A$3139,'6. Summary'!$A18,'5. Pollutant Emissions - MB'!$C$19:$C$3139,'6. Summary'!AD$6)</f>
        <v>0.44492516129032256</v>
      </c>
      <c r="AE18" s="224">
        <f>SUMIFS('5. Pollutant Emissions - MB'!$I$19:$I$3139,'5. Pollutant Emissions - MB'!$A$19:$A$3139,'6. Summary'!$A18,'5. Pollutant Emissions - MB'!$C$19:$C$3139,'6. Summary'!AE$6)</f>
        <v>483.4890060029424</v>
      </c>
      <c r="AF18" s="224">
        <f>SUMIFS('5. Pollutant Emissions - MB'!$L$19:$L$3139,'5. Pollutant Emissions - MB'!$A$19:$A$3139,'6. Summary'!$A18,'5. Pollutant Emissions - MB'!$C$19:$C$3139,'6. Summary'!AF$6)</f>
        <v>1.9495524435602518</v>
      </c>
      <c r="AG18" s="222">
        <f>SUMIFS('5. Pollutant Emissions - MB'!$I$19:$I$3139,'5. Pollutant Emissions - MB'!$A$19:$A$3139,'6. Summary'!$A18,'5. Pollutant Emissions - MB'!$C$19:$C$3139,'6. Summary'!AG$6)</f>
        <v>24174.450300008823</v>
      </c>
      <c r="AH18" s="222">
        <f>SUMIFS('5. Pollutant Emissions - MB'!$L$19:$L$3139,'5. Pollutant Emissions - MB'!$A$19:$A$3139,'6. Summary'!$A18,'5. Pollutant Emissions - MB'!$C$19:$C$3139,'6. Summary'!AH$6)</f>
        <v>97.477622177454947</v>
      </c>
      <c r="AI18" s="224">
        <f>SUMIFS('5. Pollutant Emissions - MB'!$I$19:$I$3139,'5. Pollutant Emissions - MB'!$A$19:$A$3139,'6. Summary'!$A18,'5. Pollutant Emissions - MB'!$C$19:$C$3139,'6. Summary'!AI$6)</f>
        <v>173.77549200000001</v>
      </c>
      <c r="AJ18" s="224">
        <f>SUMIFS('5. Pollutant Emissions - MB'!$L$19:$L$3139,'5. Pollutant Emissions - MB'!$A$19:$A$3139,'6. Summary'!$A18,'5. Pollutant Emissions - MB'!$C$19:$C$3139,'6. Summary'!AJ$6)</f>
        <v>0.70070762903225814</v>
      </c>
      <c r="AK18" s="222">
        <f>SUMIFS('5. Pollutant Emissions - MB'!$I$19:$I$3139,'5. Pollutant Emissions - MB'!$A$19:$A$3139,'6. Summary'!$A18,'5. Pollutant Emissions - MB'!$C$19:$C$3139,'6. Summary'!AK$6)</f>
        <v>4798.1519415060002</v>
      </c>
      <c r="AL18" s="222">
        <f>SUMIFS('5. Pollutant Emissions - MB'!$L$19:$L$3139,'5. Pollutant Emissions - MB'!$A$19:$A$3139,'6. Summary'!$A18,'5. Pollutant Emissions - MB'!$C$19:$C$3139,'6. Summary'!AL$6)</f>
        <v>19.347386860911293</v>
      </c>
      <c r="AM18" s="224">
        <f>SUMIFS('5. Pollutant Emissions - MB'!$I$19:$I$3139,'5. Pollutant Emissions - MB'!$A$19:$A$3139,'6. Summary'!$A18,'5. Pollutant Emissions - MB'!$C$19:$C$3139,'6. Summary'!AM$6)</f>
        <v>285.16562838973442</v>
      </c>
      <c r="AN18" s="224">
        <f>SUMIFS('5. Pollutant Emissions - MB'!$L$19:$L$3139,'5. Pollutant Emissions - MB'!$A$19:$A$3139,'6. Summary'!$A18,'5. Pollutant Emissions - MB'!$C$19:$C$3139,'6. Summary'!AN$6)</f>
        <v>1.1498614047973164</v>
      </c>
      <c r="AO18" s="222">
        <f>SUMIFS('5. Pollutant Emissions - MB'!$I$19:$I$3139,'5. Pollutant Emissions - MB'!$A$19:$A$3139,'6. Summary'!$A18,'5. Pollutant Emissions - MB'!$C$19:$C$3139,'6. Summary'!AO$6)</f>
        <v>1.8621075000000022E-2</v>
      </c>
      <c r="AP18" s="222">
        <f>SUMIFS('5. Pollutant Emissions - MB'!$L$19:$L$3139,'5. Pollutant Emissions - MB'!$A$19:$A$3139,'6. Summary'!$A18,'5. Pollutant Emissions - MB'!$C$19:$C$3139,'6. Summary'!AP$6)</f>
        <v>7.508497983870975E-5</v>
      </c>
      <c r="AQ18" s="224">
        <f>SUMIFS('5. Pollutant Emissions - MB'!$I$19:$I$3139,'5. Pollutant Emissions - MB'!$A$19:$A$3139,'6. Summary'!$A18,'5. Pollutant Emissions - MB'!$C$19:$C$3139,'6. Summary'!AQ$6)</f>
        <v>4.9316850000000008</v>
      </c>
      <c r="AR18" s="224">
        <f>SUMIFS('5. Pollutant Emissions - MB'!$L$19:$L$3139,'5. Pollutant Emissions - MB'!$A$19:$A$3139,'6. Summary'!$A18,'5. Pollutant Emissions - MB'!$C$19:$C$3139,'6. Summary'!AR$6)</f>
        <v>1.9885826612903227E-2</v>
      </c>
      <c r="AS18" s="222">
        <f>SUMIFS('5. Pollutant Emissions - MB'!$I$19:$I$3139,'5. Pollutant Emissions - MB'!$A$19:$A$3139,'6. Summary'!$A18,'5. Pollutant Emissions - MB'!$C$19:$C$3139,'6. Summary'!AS$6)</f>
        <v>0</v>
      </c>
      <c r="AT18" s="222">
        <f>SUMIFS('5. Pollutant Emissions - MB'!$L$19:$L$3139,'5. Pollutant Emissions - MB'!$A$19:$A$3139,'6. Summary'!$A18,'5. Pollutant Emissions - MB'!$C$19:$C$3139,'6. Summary'!AT$6)</f>
        <v>0</v>
      </c>
      <c r="AU18" s="224">
        <f>SUMIFS('5. Pollutant Emissions - MB'!$I$19:$I$3139,'5. Pollutant Emissions - MB'!$A$19:$A$3139,'6. Summary'!$A18,'5. Pollutant Emissions - MB'!$C$19:$C$3139,'6. Summary'!AU$6)</f>
        <v>0</v>
      </c>
      <c r="AV18" s="224">
        <f>SUMIFS('5. Pollutant Emissions - MB'!$L$19:$L$3139,'5. Pollutant Emissions - MB'!$A$19:$A$3139,'6. Summary'!$A18,'5. Pollutant Emissions - MB'!$C$19:$C$3139,'6. Summary'!AV$6)</f>
        <v>0</v>
      </c>
      <c r="AW18" s="222">
        <f>SUMIFS('5. Pollutant Emissions - MB'!$I$19:$I$3139,'5. Pollutant Emissions - MB'!$A$19:$A$3139,'6. Summary'!$A18,'5. Pollutant Emissions - MB'!$C$19:$C$3139,'6. Summary'!AW$6)</f>
        <v>0</v>
      </c>
      <c r="AX18" s="222">
        <f>SUMIFS('5. Pollutant Emissions - MB'!$L$19:$L$3139,'5. Pollutant Emissions - MB'!$A$19:$A$3139,'6. Summary'!$A18,'5. Pollutant Emissions - MB'!$C$19:$C$3139,'6. Summary'!AX$6)</f>
        <v>0</v>
      </c>
      <c r="AY18" s="224">
        <f>SUMIFS('5. Pollutant Emissions - MB'!$I$19:$I$3139,'5. Pollutant Emissions - MB'!$A$19:$A$3139,'6. Summary'!$A18,'5. Pollutant Emissions - MB'!$C$19:$C$3139,'6. Summary'!AY$6)</f>
        <v>0</v>
      </c>
      <c r="AZ18" s="224">
        <f>SUMIFS('5. Pollutant Emissions - MB'!$L$19:$L$3139,'5. Pollutant Emissions - MB'!$A$19:$A$3139,'6. Summary'!$A18,'5. Pollutant Emissions - MB'!$C$19:$C$3139,'6. Summary'!AZ$6)</f>
        <v>0</v>
      </c>
    </row>
    <row r="19" spans="1:52" x14ac:dyDescent="0.2">
      <c r="A19" s="216" t="s">
        <v>390</v>
      </c>
      <c r="B19" s="133" t="s">
        <v>391</v>
      </c>
      <c r="C19" s="224">
        <f>SUMIFS('5. Pollutant Emissions - MB'!$I$19:$I$3139,'5. Pollutant Emissions - MB'!$A$19:$A$3139,'6. Summary'!$A19,'5. Pollutant Emissions - MB'!$C$19:$C$3139,'6. Summary'!C$6)</f>
        <v>52.153436280000001</v>
      </c>
      <c r="D19" s="224">
        <f>SUMIFS('5. Pollutant Emissions - MB'!$L$19:$L$3139,'5. Pollutant Emissions - MB'!$A$19:$A$3139,'6. Summary'!$A19,'5. Pollutant Emissions - MB'!$C$19:$C$3139,'6. Summary'!D$6)</f>
        <v>0.21029611403225809</v>
      </c>
      <c r="E19" s="222">
        <f>SUMIFS('5. Pollutant Emissions - MB'!$I$19:$I$3139,'5. Pollutant Emissions - MB'!$A$19:$A$3139,'6. Summary'!$A19,'5. Pollutant Emissions - MB'!$C$19:$C$3139,'6. Summary'!E$6)</f>
        <v>15.343504968000001</v>
      </c>
      <c r="F19" s="222">
        <f>SUMIFS('5. Pollutant Emissions - MB'!$L$19:$L$3139,'5. Pollutant Emissions - MB'!$A$19:$A$3139,'6. Summary'!$A19,'5. Pollutant Emissions - MB'!$C$19:$C$3139,'6. Summary'!F$6)</f>
        <v>6.1868971645161294E-2</v>
      </c>
      <c r="G19" s="224">
        <f>SUMIFS('5. Pollutant Emissions - MB'!$I$19:$I$3139,'5. Pollutant Emissions - MB'!$A$19:$A$3139,'6. Summary'!$A19,'5. Pollutant Emissions - MB'!$C$19:$C$3139,'6. Summary'!G$6)</f>
        <v>138.75292530000002</v>
      </c>
      <c r="H19" s="224">
        <f>SUMIFS('5. Pollutant Emissions - MB'!$L$19:$L$3139,'5. Pollutant Emissions - MB'!$A$19:$A$3139,'6. Summary'!$A19,'5. Pollutant Emissions - MB'!$C$19:$C$3139,'6. Summary'!H$6)</f>
        <v>0.55948760201612913</v>
      </c>
      <c r="I19" s="222">
        <f>SUMIFS('5. Pollutant Emissions - MB'!$I$19:$I$3139,'5. Pollutant Emissions - MB'!$A$19:$A$3139,'6. Summary'!$A19,'5. Pollutant Emissions - MB'!$C$19:$C$3139,'6. Summary'!I$6)</f>
        <v>7.7626559999999998</v>
      </c>
      <c r="J19" s="222">
        <f>SUMIFS('5. Pollutant Emissions - MB'!$L$19:$L$3139,'5. Pollutant Emissions - MB'!$A$19:$A$3139,'6. Summary'!$A19,'5. Pollutant Emissions - MB'!$C$19:$C$3139,'6. Summary'!J$6)</f>
        <v>3.1301032258064521E-2</v>
      </c>
      <c r="K19" s="224">
        <f>SUMIFS('5. Pollutant Emissions - MB'!$I$19:$I$3139,'5. Pollutant Emissions - MB'!$A$19:$A$3139,'6. Summary'!$A19,'5. Pollutant Emissions - MB'!$C$19:$C$3139,'6. Summary'!K$6)</f>
        <v>0</v>
      </c>
      <c r="L19" s="224">
        <f>SUMIFS('5. Pollutant Emissions - MB'!$L$19:$L$3139,'5. Pollutant Emissions - MB'!$A$19:$A$3139,'6. Summary'!$A19,'5. Pollutant Emissions - MB'!$C$19:$C$3139,'6. Summary'!L$6)</f>
        <v>0</v>
      </c>
      <c r="M19" s="222">
        <f>SUMIFS('5. Pollutant Emissions - MB'!$I$19:$I$3139,'5. Pollutant Emissions - MB'!$A$19:$A$3139,'6. Summary'!$A19,'5. Pollutant Emissions - MB'!$C$19:$C$3139,'6. Summary'!M$6)</f>
        <v>2.8712607000000001</v>
      </c>
      <c r="N19" s="222">
        <f>SUMIFS('5. Pollutant Emissions - MB'!$L$19:$L$3139,'5. Pollutant Emissions - MB'!$A$19:$A$3139,'6. Summary'!$A19,'5. Pollutant Emissions - MB'!$C$19:$C$3139,'6. Summary'!N$6)</f>
        <v>1.1577664112903226E-2</v>
      </c>
      <c r="O19" s="224">
        <f>SUMIFS('5. Pollutant Emissions - MB'!$I$19:$I$3139,'5. Pollutant Emissions - MB'!$A$19:$A$3139,'6. Summary'!$A19,'5. Pollutant Emissions - MB'!$C$19:$C$3139,'6. Summary'!O$6)</f>
        <v>6.274597560000001</v>
      </c>
      <c r="P19" s="224">
        <f>SUMIFS('5. Pollutant Emissions - MB'!$L$19:$L$3139,'5. Pollutant Emissions - MB'!$A$19:$A$3139,'6. Summary'!$A19,'5. Pollutant Emissions - MB'!$C$19:$C$3139,'6. Summary'!P$6)</f>
        <v>2.5300796612903225E-2</v>
      </c>
      <c r="Q19" s="222">
        <f>SUMIFS('5. Pollutant Emissions - MB'!$I$19:$I$3139,'5. Pollutant Emissions - MB'!$A$19:$A$3139,'6. Summary'!$A19,'5. Pollutant Emissions - MB'!$C$19:$C$3139,'6. Summary'!Q$6)</f>
        <v>0</v>
      </c>
      <c r="R19" s="222">
        <f>SUMIFS('5. Pollutant Emissions - MB'!$L$19:$L$3139,'5. Pollutant Emissions - MB'!$A$19:$A$3139,'6. Summary'!$A19,'5. Pollutant Emissions - MB'!$C$19:$C$3139,'6. Summary'!R$6)</f>
        <v>0</v>
      </c>
      <c r="S19" s="224">
        <f>SUMIFS('5. Pollutant Emissions - MB'!$I$19:$I$3139,'5. Pollutant Emissions - MB'!$A$19:$A$3139,'6. Summary'!$A19,'5. Pollutant Emissions - MB'!$C$19:$C$3139,'6. Summary'!S$6)</f>
        <v>0</v>
      </c>
      <c r="T19" s="224">
        <f>SUMIFS('5. Pollutant Emissions - MB'!$L$19:$L$3139,'5. Pollutant Emissions - MB'!$A$19:$A$3139,'6. Summary'!$A19,'5. Pollutant Emissions - MB'!$C$19:$C$3139,'6. Summary'!T$6)</f>
        <v>0</v>
      </c>
      <c r="U19" s="222">
        <f>SUMIFS('5. Pollutant Emissions - MB'!$I$19:$I$3139,'5. Pollutant Emissions - MB'!$A$19:$A$3139,'6. Summary'!$A19,'5. Pollutant Emissions - MB'!$C$19:$C$3139,'6. Summary'!U$6)</f>
        <v>16.118206499999999</v>
      </c>
      <c r="V19" s="222">
        <f>SUMIFS('5. Pollutant Emissions - MB'!$L$19:$L$3139,'5. Pollutant Emissions - MB'!$A$19:$A$3139,'6. Summary'!$A19,'5. Pollutant Emissions - MB'!$C$19:$C$3139,'6. Summary'!V$6)</f>
        <v>6.4992768145161292E-2</v>
      </c>
      <c r="W19" s="224">
        <f>SUMIFS('5. Pollutant Emissions - MB'!$I$19:$I$3139,'5. Pollutant Emissions - MB'!$A$19:$A$3139,'6. Summary'!$A19,'5. Pollutant Emissions - MB'!$C$19:$C$3139,'6. Summary'!W$6)</f>
        <v>255.43492827599999</v>
      </c>
      <c r="X19" s="224">
        <f>SUMIFS('5. Pollutant Emissions - MB'!$L$19:$L$3139,'5. Pollutant Emissions - MB'!$A$19:$A$3139,'6. Summary'!$A19,'5. Pollutant Emissions - MB'!$C$19:$C$3139,'6. Summary'!X$6)</f>
        <v>1.0299795494999999</v>
      </c>
      <c r="Y19" s="222">
        <f>SUMIFS('5. Pollutant Emissions - MB'!$I$19:$I$3139,'5. Pollutant Emissions - MB'!$A$19:$A$3139,'6. Summary'!$A19,'5. Pollutant Emissions - MB'!$C$19:$C$3139,'6. Summary'!Y$6)</f>
        <v>8.8246686000000071E-3</v>
      </c>
      <c r="Z19" s="222">
        <f>SUMIFS('5. Pollutant Emissions - MB'!$L$19:$L$3139,'5. Pollutant Emissions - MB'!$A$19:$A$3139,'6. Summary'!$A19,'5. Pollutant Emissions - MB'!$C$19:$C$3139,'6. Summary'!Z$6)</f>
        <v>3.5583341129032284E-5</v>
      </c>
      <c r="AA19" s="224">
        <f>SUMIFS('5. Pollutant Emissions - MB'!$I$19:$I$3139,'5. Pollutant Emissions - MB'!$A$19:$A$3139,'6. Summary'!$A19,'5. Pollutant Emissions - MB'!$C$19:$C$3139,'6. Summary'!AA$6)</f>
        <v>1769.9087208000008</v>
      </c>
      <c r="AB19" s="224">
        <f>SUMIFS('5. Pollutant Emissions - MB'!$L$19:$L$3139,'5. Pollutant Emissions - MB'!$A$19:$A$3139,'6. Summary'!$A19,'5. Pollutant Emissions - MB'!$C$19:$C$3139,'6. Summary'!AB$6)</f>
        <v>7.1367287129032251</v>
      </c>
      <c r="AC19" s="222">
        <f>SUMIFS('5. Pollutant Emissions - MB'!$I$19:$I$3139,'5. Pollutant Emissions - MB'!$A$19:$A$3139,'6. Summary'!$A19,'5. Pollutant Emissions - MB'!$C$19:$C$3139,'6. Summary'!AC$6)</f>
        <v>0</v>
      </c>
      <c r="AD19" s="222">
        <f>SUMIFS('5. Pollutant Emissions - MB'!$L$19:$L$3139,'5. Pollutant Emissions - MB'!$A$19:$A$3139,'6. Summary'!$A19,'5. Pollutant Emissions - MB'!$C$19:$C$3139,'6. Summary'!AD$6)</f>
        <v>0</v>
      </c>
      <c r="AE19" s="224">
        <f>SUMIFS('5. Pollutant Emissions - MB'!$I$19:$I$3139,'5. Pollutant Emissions - MB'!$A$19:$A$3139,'6. Summary'!$A19,'5. Pollutant Emissions - MB'!$C$19:$C$3139,'6. Summary'!AE$6)</f>
        <v>2.6723525400000022E-8</v>
      </c>
      <c r="AF19" s="224">
        <f>SUMIFS('5. Pollutant Emissions - MB'!$L$19:$L$3139,'5. Pollutant Emissions - MB'!$A$19:$A$3139,'6. Summary'!$A19,'5. Pollutant Emissions - MB'!$C$19:$C$3139,'6. Summary'!AF$6)</f>
        <v>1.0775615080645171E-10</v>
      </c>
      <c r="AG19" s="222">
        <f>SUMIFS('5. Pollutant Emissions - MB'!$I$19:$I$3139,'5. Pollutant Emissions - MB'!$A$19:$A$3139,'6. Summary'!$A19,'5. Pollutant Emissions - MB'!$C$19:$C$3139,'6. Summary'!AG$6)</f>
        <v>2.7201985800000025E-7</v>
      </c>
      <c r="AH19" s="222">
        <f>SUMIFS('5. Pollutant Emissions - MB'!$L$19:$L$3139,'5. Pollutant Emissions - MB'!$A$19:$A$3139,'6. Summary'!$A19,'5. Pollutant Emissions - MB'!$C$19:$C$3139,'6. Summary'!AH$6)</f>
        <v>1.0968542661290334E-9</v>
      </c>
      <c r="AI19" s="224">
        <f>SUMIFS('5. Pollutant Emissions - MB'!$I$19:$I$3139,'5. Pollutant Emissions - MB'!$A$19:$A$3139,'6. Summary'!$A19,'5. Pollutant Emissions - MB'!$C$19:$C$3139,'6. Summary'!AI$6)</f>
        <v>647.61054930000012</v>
      </c>
      <c r="AJ19" s="224">
        <f>SUMIFS('5. Pollutant Emissions - MB'!$L$19:$L$3139,'5. Pollutant Emissions - MB'!$A$19:$A$3139,'6. Summary'!$A19,'5. Pollutant Emissions - MB'!$C$19:$C$3139,'6. Summary'!AJ$6)</f>
        <v>2.6113328600806445</v>
      </c>
      <c r="AK19" s="222">
        <f>SUMIFS('5. Pollutant Emissions - MB'!$I$19:$I$3139,'5. Pollutant Emissions - MB'!$A$19:$A$3139,'6. Summary'!$A19,'5. Pollutant Emissions - MB'!$C$19:$C$3139,'6. Summary'!AK$6)</f>
        <v>6601.6704243600007</v>
      </c>
      <c r="AL19" s="222">
        <f>SUMIFS('5. Pollutant Emissions - MB'!$L$19:$L$3139,'5. Pollutant Emissions - MB'!$A$19:$A$3139,'6. Summary'!$A19,'5. Pollutant Emissions - MB'!$C$19:$C$3139,'6. Summary'!AL$6)</f>
        <v>26.619638807903218</v>
      </c>
      <c r="AM19" s="224">
        <f>SUMIFS('5. Pollutant Emissions - MB'!$I$19:$I$3139,'5. Pollutant Emissions - MB'!$A$19:$A$3139,'6. Summary'!$A19,'5. Pollutant Emissions - MB'!$C$19:$C$3139,'6. Summary'!AM$6)</f>
        <v>96.365780808000011</v>
      </c>
      <c r="AN19" s="224">
        <f>SUMIFS('5. Pollutant Emissions - MB'!$L$19:$L$3139,'5. Pollutant Emissions - MB'!$A$19:$A$3139,'6. Summary'!$A19,'5. Pollutant Emissions - MB'!$C$19:$C$3139,'6. Summary'!AN$6)</f>
        <v>0.38857169680645165</v>
      </c>
      <c r="AO19" s="222">
        <f>SUMIFS('5. Pollutant Emissions - MB'!$I$19:$I$3139,'5. Pollutant Emissions - MB'!$A$19:$A$3139,'6. Summary'!$A19,'5. Pollutant Emissions - MB'!$C$19:$C$3139,'6. Summary'!AO$6)</f>
        <v>3.1364663945999998</v>
      </c>
      <c r="AP19" s="222">
        <f>SUMIFS('5. Pollutant Emissions - MB'!$L$19:$L$3139,'5. Pollutant Emissions - MB'!$A$19:$A$3139,'6. Summary'!$A19,'5. Pollutant Emissions - MB'!$C$19:$C$3139,'6. Summary'!AP$6)</f>
        <v>1.2647041913709679E-2</v>
      </c>
      <c r="AQ19" s="224">
        <f>SUMIFS('5. Pollutant Emissions - MB'!$I$19:$I$3139,'5. Pollutant Emissions - MB'!$A$19:$A$3139,'6. Summary'!$A19,'5. Pollutant Emissions - MB'!$C$19:$C$3139,'6. Summary'!AQ$6)</f>
        <v>0</v>
      </c>
      <c r="AR19" s="224">
        <f>SUMIFS('5. Pollutant Emissions - MB'!$L$19:$L$3139,'5. Pollutant Emissions - MB'!$A$19:$A$3139,'6. Summary'!$A19,'5. Pollutant Emissions - MB'!$C$19:$C$3139,'6. Summary'!AR$6)</f>
        <v>0</v>
      </c>
      <c r="AS19" s="222">
        <f>SUMIFS('5. Pollutant Emissions - MB'!$I$19:$I$3139,'5. Pollutant Emissions - MB'!$A$19:$A$3139,'6. Summary'!$A19,'5. Pollutant Emissions - MB'!$C$19:$C$3139,'6. Summary'!AS$6)</f>
        <v>2.6640900000000002E-6</v>
      </c>
      <c r="AT19" s="222">
        <f>SUMIFS('5. Pollutant Emissions - MB'!$L$19:$L$3139,'5. Pollutant Emissions - MB'!$A$19:$A$3139,'6. Summary'!$A19,'5. Pollutant Emissions - MB'!$C$19:$C$3139,'6. Summary'!AT$6)</f>
        <v>1.0742298387096774E-8</v>
      </c>
      <c r="AU19" s="224">
        <f>SUMIFS('5. Pollutant Emissions - MB'!$I$19:$I$3139,'5. Pollutant Emissions - MB'!$A$19:$A$3139,'6. Summary'!$A19,'5. Pollutant Emissions - MB'!$C$19:$C$3139,'6. Summary'!AU$6)</f>
        <v>3.5996400000000032E-4</v>
      </c>
      <c r="AV19" s="224">
        <f>SUMIFS('5. Pollutant Emissions - MB'!$L$19:$L$3139,'5. Pollutant Emissions - MB'!$A$19:$A$3139,'6. Summary'!$A19,'5. Pollutant Emissions - MB'!$C$19:$C$3139,'6. Summary'!AV$6)</f>
        <v>1.4514677419354852E-6</v>
      </c>
      <c r="AW19" s="222">
        <f>SUMIFS('5. Pollutant Emissions - MB'!$I$19:$I$3139,'5. Pollutant Emissions - MB'!$A$19:$A$3139,'6. Summary'!$A19,'5. Pollutant Emissions - MB'!$C$19:$C$3139,'6. Summary'!AW$6)</f>
        <v>0</v>
      </c>
      <c r="AX19" s="222">
        <f>SUMIFS('5. Pollutant Emissions - MB'!$L$19:$L$3139,'5. Pollutant Emissions - MB'!$A$19:$A$3139,'6. Summary'!$A19,'5. Pollutant Emissions - MB'!$C$19:$C$3139,'6. Summary'!AX$6)</f>
        <v>0</v>
      </c>
      <c r="AY19" s="224">
        <f>SUMIFS('5. Pollutant Emissions - MB'!$I$19:$I$3139,'5. Pollutant Emissions - MB'!$A$19:$A$3139,'6. Summary'!$A19,'5. Pollutant Emissions - MB'!$C$19:$C$3139,'6. Summary'!AY$6)</f>
        <v>0</v>
      </c>
      <c r="AZ19" s="224">
        <f>SUMIFS('5. Pollutant Emissions - MB'!$L$19:$L$3139,'5. Pollutant Emissions - MB'!$A$19:$A$3139,'6. Summary'!$A19,'5. Pollutant Emissions - MB'!$C$19:$C$3139,'6. Summary'!AZ$6)</f>
        <v>0</v>
      </c>
    </row>
    <row r="20" spans="1:52" x14ac:dyDescent="0.2">
      <c r="A20" s="216" t="s">
        <v>394</v>
      </c>
      <c r="B20" s="133" t="s">
        <v>395</v>
      </c>
      <c r="C20" s="224">
        <f>SUMIFS('5. Pollutant Emissions - MB'!$I$19:$I$3139,'5. Pollutant Emissions - MB'!$A$19:$A$3139,'6. Summary'!$A20,'5. Pollutant Emissions - MB'!$C$19:$C$3139,'6. Summary'!C$6)</f>
        <v>530.5865136000001</v>
      </c>
      <c r="D20" s="224">
        <f>SUMIFS('5. Pollutant Emissions - MB'!$L$19:$L$3139,'5. Pollutant Emissions - MB'!$A$19:$A$3139,'6. Summary'!$A20,'5. Pollutant Emissions - MB'!$C$19:$C$3139,'6. Summary'!D$6)</f>
        <v>2.1394617483870966</v>
      </c>
      <c r="E20" s="222">
        <f>SUMIFS('5. Pollutant Emissions - MB'!$I$19:$I$3139,'5. Pollutant Emissions - MB'!$A$19:$A$3139,'6. Summary'!$A20,'5. Pollutant Emissions - MB'!$C$19:$C$3139,'6. Summary'!E$6)</f>
        <v>225.58611899999997</v>
      </c>
      <c r="F20" s="222">
        <f>SUMIFS('5. Pollutant Emissions - MB'!$L$19:$L$3139,'5. Pollutant Emissions - MB'!$A$19:$A$3139,'6. Summary'!$A20,'5. Pollutant Emissions - MB'!$C$19:$C$3139,'6. Summary'!F$6)</f>
        <v>0.90962144758064511</v>
      </c>
      <c r="G20" s="224">
        <f>SUMIFS('5. Pollutant Emissions - MB'!$I$19:$I$3139,'5. Pollutant Emissions - MB'!$A$19:$A$3139,'6. Summary'!$A20,'5. Pollutant Emissions - MB'!$C$19:$C$3139,'6. Summary'!G$6)</f>
        <v>1874.0403000000001</v>
      </c>
      <c r="H20" s="224">
        <f>SUMIFS('5. Pollutant Emissions - MB'!$L$19:$L$3139,'5. Pollutant Emissions - MB'!$A$19:$A$3139,'6. Summary'!$A20,'5. Pollutant Emissions - MB'!$C$19:$C$3139,'6. Summary'!H$6)</f>
        <v>7.556614112903226</v>
      </c>
      <c r="I20" s="222">
        <f>SUMIFS('5. Pollutant Emissions - MB'!$I$19:$I$3139,'5. Pollutant Emissions - MB'!$A$19:$A$3139,'6. Summary'!$A20,'5. Pollutant Emissions - MB'!$C$19:$C$3139,'6. Summary'!I$6)</f>
        <v>0</v>
      </c>
      <c r="J20" s="222">
        <f>SUMIFS('5. Pollutant Emissions - MB'!$L$19:$L$3139,'5. Pollutant Emissions - MB'!$A$19:$A$3139,'6. Summary'!$A20,'5. Pollutant Emissions - MB'!$C$19:$C$3139,'6. Summary'!J$6)</f>
        <v>0</v>
      </c>
      <c r="K20" s="224">
        <f>SUMIFS('5. Pollutant Emissions - MB'!$I$19:$I$3139,'5. Pollutant Emissions - MB'!$A$19:$A$3139,'6. Summary'!$A20,'5. Pollutant Emissions - MB'!$C$19:$C$3139,'6. Summary'!K$6)</f>
        <v>0</v>
      </c>
      <c r="L20" s="224">
        <f>SUMIFS('5. Pollutant Emissions - MB'!$L$19:$L$3139,'5. Pollutant Emissions - MB'!$A$19:$A$3139,'6. Summary'!$A20,'5. Pollutant Emissions - MB'!$C$19:$C$3139,'6. Summary'!L$6)</f>
        <v>0</v>
      </c>
      <c r="M20" s="222">
        <f>SUMIFS('5. Pollutant Emissions - MB'!$I$19:$I$3139,'5. Pollutant Emissions - MB'!$A$19:$A$3139,'6. Summary'!$A20,'5. Pollutant Emissions - MB'!$C$19:$C$3139,'6. Summary'!M$6)</f>
        <v>210.00509970000002</v>
      </c>
      <c r="N20" s="222">
        <f>SUMIFS('5. Pollutant Emissions - MB'!$L$19:$L$3139,'5. Pollutant Emissions - MB'!$A$19:$A$3139,'6. Summary'!$A20,'5. Pollutant Emissions - MB'!$C$19:$C$3139,'6. Summary'!N$6)</f>
        <v>0.84679475685483896</v>
      </c>
      <c r="O20" s="224">
        <f>SUMIFS('5. Pollutant Emissions - MB'!$I$19:$I$3139,'5. Pollutant Emissions - MB'!$A$19:$A$3139,'6. Summary'!$A20,'5. Pollutant Emissions - MB'!$C$19:$C$3139,'6. Summary'!O$6)</f>
        <v>295.73600364000004</v>
      </c>
      <c r="P20" s="224">
        <f>SUMIFS('5. Pollutant Emissions - MB'!$L$19:$L$3139,'5. Pollutant Emissions - MB'!$A$19:$A$3139,'6. Summary'!$A20,'5. Pollutant Emissions - MB'!$C$19:$C$3139,'6. Summary'!P$6)</f>
        <v>1.1924838856451616</v>
      </c>
      <c r="Q20" s="222">
        <f>SUMIFS('5. Pollutant Emissions - MB'!$I$19:$I$3139,'5. Pollutant Emissions - MB'!$A$19:$A$3139,'6. Summary'!$A20,'5. Pollutant Emissions - MB'!$C$19:$C$3139,'6. Summary'!Q$6)</f>
        <v>0</v>
      </c>
      <c r="R20" s="222">
        <f>SUMIFS('5. Pollutant Emissions - MB'!$L$19:$L$3139,'5. Pollutant Emissions - MB'!$A$19:$A$3139,'6. Summary'!$A20,'5. Pollutant Emissions - MB'!$C$19:$C$3139,'6. Summary'!R$6)</f>
        <v>0</v>
      </c>
      <c r="S20" s="224">
        <f>SUMIFS('5. Pollutant Emissions - MB'!$I$19:$I$3139,'5. Pollutant Emissions - MB'!$A$19:$A$3139,'6. Summary'!$A20,'5. Pollutant Emissions - MB'!$C$19:$C$3139,'6. Summary'!S$6)</f>
        <v>2456.0400546000014</v>
      </c>
      <c r="T20" s="224">
        <f>SUMIFS('5. Pollutant Emissions - MB'!$L$19:$L$3139,'5. Pollutant Emissions - MB'!$A$19:$A$3139,'6. Summary'!$A20,'5. Pollutant Emissions - MB'!$C$19:$C$3139,'6. Summary'!T$6)</f>
        <v>9.9033873169354809</v>
      </c>
      <c r="U20" s="222">
        <f>SUMIFS('5. Pollutant Emissions - MB'!$I$19:$I$3139,'5. Pollutant Emissions - MB'!$A$19:$A$3139,'6. Summary'!$A20,'5. Pollutant Emissions - MB'!$C$19:$C$3139,'6. Summary'!U$6)</f>
        <v>420.09793979999989</v>
      </c>
      <c r="V20" s="222">
        <f>SUMIFS('5. Pollutant Emissions - MB'!$L$19:$L$3139,'5. Pollutant Emissions - MB'!$A$19:$A$3139,'6. Summary'!$A20,'5. Pollutant Emissions - MB'!$C$19:$C$3139,'6. Summary'!V$6)</f>
        <v>1.6939433056451618</v>
      </c>
      <c r="W20" s="224">
        <f>SUMIFS('5. Pollutant Emissions - MB'!$I$19:$I$3139,'5. Pollutant Emissions - MB'!$A$19:$A$3139,'6. Summary'!$A20,'5. Pollutant Emissions - MB'!$C$19:$C$3139,'6. Summary'!W$6)</f>
        <v>433.68073980000008</v>
      </c>
      <c r="X20" s="224">
        <f>SUMIFS('5. Pollutant Emissions - MB'!$L$19:$L$3139,'5. Pollutant Emissions - MB'!$A$19:$A$3139,'6. Summary'!$A20,'5. Pollutant Emissions - MB'!$C$19:$C$3139,'6. Summary'!X$6)</f>
        <v>1.7487126604838708</v>
      </c>
      <c r="Y20" s="222">
        <f>SUMIFS('5. Pollutant Emissions - MB'!$I$19:$I$3139,'5. Pollutant Emissions - MB'!$A$19:$A$3139,'6. Summary'!$A20,'5. Pollutant Emissions - MB'!$C$19:$C$3139,'6. Summary'!Y$6)</f>
        <v>0</v>
      </c>
      <c r="Z20" s="222">
        <f>SUMIFS('5. Pollutant Emissions - MB'!$L$19:$L$3139,'5. Pollutant Emissions - MB'!$A$19:$A$3139,'6. Summary'!$A20,'5. Pollutant Emissions - MB'!$C$19:$C$3139,'6. Summary'!Z$6)</f>
        <v>0</v>
      </c>
      <c r="AA20" s="224">
        <f>SUMIFS('5. Pollutant Emissions - MB'!$I$19:$I$3139,'5. Pollutant Emissions - MB'!$A$19:$A$3139,'6. Summary'!$A20,'5. Pollutant Emissions - MB'!$C$19:$C$3139,'6. Summary'!AA$6)</f>
        <v>15.4308</v>
      </c>
      <c r="AB20" s="224">
        <f>SUMIFS('5. Pollutant Emissions - MB'!$L$19:$L$3139,'5. Pollutant Emissions - MB'!$A$19:$A$3139,'6. Summary'!$A20,'5. Pollutant Emissions - MB'!$C$19:$C$3139,'6. Summary'!AB$6)</f>
        <v>6.222096774193548E-2</v>
      </c>
      <c r="AC20" s="222">
        <f>SUMIFS('5. Pollutant Emissions - MB'!$I$19:$I$3139,'5. Pollutant Emissions - MB'!$A$19:$A$3139,'6. Summary'!$A20,'5. Pollutant Emissions - MB'!$C$19:$C$3139,'6. Summary'!AC$6)</f>
        <v>0</v>
      </c>
      <c r="AD20" s="222">
        <f>SUMIFS('5. Pollutant Emissions - MB'!$L$19:$L$3139,'5. Pollutant Emissions - MB'!$A$19:$A$3139,'6. Summary'!$A20,'5. Pollutant Emissions - MB'!$C$19:$C$3139,'6. Summary'!AD$6)</f>
        <v>0</v>
      </c>
      <c r="AE20" s="224">
        <f>SUMIFS('5. Pollutant Emissions - MB'!$I$19:$I$3139,'5. Pollutant Emissions - MB'!$A$19:$A$3139,'6. Summary'!$A20,'5. Pollutant Emissions - MB'!$C$19:$C$3139,'6. Summary'!AE$6)</f>
        <v>6.2092800000000055E-11</v>
      </c>
      <c r="AF20" s="224">
        <f>SUMIFS('5. Pollutant Emissions - MB'!$L$19:$L$3139,'5. Pollutant Emissions - MB'!$A$19:$A$3139,'6. Summary'!$A20,'5. Pollutant Emissions - MB'!$C$19:$C$3139,'6. Summary'!AF$6)</f>
        <v>2.5037419354838737E-13</v>
      </c>
      <c r="AG20" s="222">
        <f>SUMIFS('5. Pollutant Emissions - MB'!$I$19:$I$3139,'5. Pollutant Emissions - MB'!$A$19:$A$3139,'6. Summary'!$A20,'5. Pollutant Emissions - MB'!$C$19:$C$3139,'6. Summary'!AG$6)</f>
        <v>4.6569600000000047E-7</v>
      </c>
      <c r="AH20" s="222">
        <f>SUMIFS('5. Pollutant Emissions - MB'!$L$19:$L$3139,'5. Pollutant Emissions - MB'!$A$19:$A$3139,'6. Summary'!$A20,'5. Pollutant Emissions - MB'!$C$19:$C$3139,'6. Summary'!AH$6)</f>
        <v>1.8778064516129053E-9</v>
      </c>
      <c r="AI20" s="224">
        <f>SUMIFS('5. Pollutant Emissions - MB'!$I$19:$I$3139,'5. Pollutant Emissions - MB'!$A$19:$A$3139,'6. Summary'!$A20,'5. Pollutant Emissions - MB'!$C$19:$C$3139,'6. Summary'!AI$6)</f>
        <v>99.649439999999998</v>
      </c>
      <c r="AJ20" s="224">
        <f>SUMIFS('5. Pollutant Emissions - MB'!$L$19:$L$3139,'5. Pollutant Emissions - MB'!$A$19:$A$3139,'6. Summary'!$A20,'5. Pollutant Emissions - MB'!$C$19:$C$3139,'6. Summary'!AJ$6)</f>
        <v>0.40181225806451615</v>
      </c>
      <c r="AK20" s="222">
        <f>SUMIFS('5. Pollutant Emissions - MB'!$I$19:$I$3139,'5. Pollutant Emissions - MB'!$A$19:$A$3139,'6. Summary'!$A20,'5. Pollutant Emissions - MB'!$C$19:$C$3139,'6. Summary'!AK$6)</f>
        <v>5811.3114839999998</v>
      </c>
      <c r="AL20" s="222">
        <f>SUMIFS('5. Pollutant Emissions - MB'!$L$19:$L$3139,'5. Pollutant Emissions - MB'!$A$19:$A$3139,'6. Summary'!$A20,'5. Pollutant Emissions - MB'!$C$19:$C$3139,'6. Summary'!AL$6)</f>
        <v>23.432707596774193</v>
      </c>
      <c r="AM20" s="224">
        <f>SUMIFS('5. Pollutant Emissions - MB'!$I$19:$I$3139,'5. Pollutant Emissions - MB'!$A$19:$A$3139,'6. Summary'!$A20,'5. Pollutant Emissions - MB'!$C$19:$C$3139,'6. Summary'!AM$6)</f>
        <v>0</v>
      </c>
      <c r="AN20" s="224">
        <f>SUMIFS('5. Pollutant Emissions - MB'!$L$19:$L$3139,'5. Pollutant Emissions - MB'!$A$19:$A$3139,'6. Summary'!$A20,'5. Pollutant Emissions - MB'!$C$19:$C$3139,'6. Summary'!AN$6)</f>
        <v>0</v>
      </c>
      <c r="AO20" s="222">
        <f>SUMIFS('5. Pollutant Emissions - MB'!$I$19:$I$3139,'5. Pollutant Emissions - MB'!$A$19:$A$3139,'6. Summary'!$A20,'5. Pollutant Emissions - MB'!$C$19:$C$3139,'6. Summary'!AO$6)</f>
        <v>0</v>
      </c>
      <c r="AP20" s="222">
        <f>SUMIFS('5. Pollutant Emissions - MB'!$L$19:$L$3139,'5. Pollutant Emissions - MB'!$A$19:$A$3139,'6. Summary'!$A20,'5. Pollutant Emissions - MB'!$C$19:$C$3139,'6. Summary'!AP$6)</f>
        <v>0</v>
      </c>
      <c r="AQ20" s="224">
        <f>SUMIFS('5. Pollutant Emissions - MB'!$I$19:$I$3139,'5. Pollutant Emissions - MB'!$A$19:$A$3139,'6. Summary'!$A20,'5. Pollutant Emissions - MB'!$C$19:$C$3139,'6. Summary'!AQ$6)</f>
        <v>98.633700000000005</v>
      </c>
      <c r="AR20" s="224">
        <f>SUMIFS('5. Pollutant Emissions - MB'!$L$19:$L$3139,'5. Pollutant Emissions - MB'!$A$19:$A$3139,'6. Summary'!$A20,'5. Pollutant Emissions - MB'!$C$19:$C$3139,'6. Summary'!AR$6)</f>
        <v>0.39771653225806453</v>
      </c>
      <c r="AS20" s="222">
        <f>SUMIFS('5. Pollutant Emissions - MB'!$I$19:$I$3139,'5. Pollutant Emissions - MB'!$A$19:$A$3139,'6. Summary'!$A20,'5. Pollutant Emissions - MB'!$C$19:$C$3139,'6. Summary'!AS$6)</f>
        <v>0</v>
      </c>
      <c r="AT20" s="222">
        <f>SUMIFS('5. Pollutant Emissions - MB'!$L$19:$L$3139,'5. Pollutant Emissions - MB'!$A$19:$A$3139,'6. Summary'!$A20,'5. Pollutant Emissions - MB'!$C$19:$C$3139,'6. Summary'!AT$6)</f>
        <v>0</v>
      </c>
      <c r="AU20" s="224">
        <f>SUMIFS('5. Pollutant Emissions - MB'!$I$19:$I$3139,'5. Pollutant Emissions - MB'!$A$19:$A$3139,'6. Summary'!$A20,'5. Pollutant Emissions - MB'!$C$19:$C$3139,'6. Summary'!AU$6)</f>
        <v>0</v>
      </c>
      <c r="AV20" s="224">
        <f>SUMIFS('5. Pollutant Emissions - MB'!$L$19:$L$3139,'5. Pollutant Emissions - MB'!$A$19:$A$3139,'6. Summary'!$A20,'5. Pollutant Emissions - MB'!$C$19:$C$3139,'6. Summary'!AV$6)</f>
        <v>0</v>
      </c>
      <c r="AW20" s="222">
        <f>SUMIFS('5. Pollutant Emissions - MB'!$I$19:$I$3139,'5. Pollutant Emissions - MB'!$A$19:$A$3139,'6. Summary'!$A20,'5. Pollutant Emissions - MB'!$C$19:$C$3139,'6. Summary'!AW$6)</f>
        <v>1.5523200000000016E-4</v>
      </c>
      <c r="AX20" s="222">
        <f>SUMIFS('5. Pollutant Emissions - MB'!$L$19:$L$3139,'5. Pollutant Emissions - MB'!$A$19:$A$3139,'6. Summary'!$A20,'5. Pollutant Emissions - MB'!$C$19:$C$3139,'6. Summary'!AX$6)</f>
        <v>6.2593548387096838E-7</v>
      </c>
      <c r="AY20" s="224">
        <f>SUMIFS('5. Pollutant Emissions - MB'!$I$19:$I$3139,'5. Pollutant Emissions - MB'!$A$19:$A$3139,'6. Summary'!$A20,'5. Pollutant Emissions - MB'!$C$19:$C$3139,'6. Summary'!AY$6)</f>
        <v>330.58211669999997</v>
      </c>
      <c r="AZ20" s="224">
        <f>SUMIFS('5. Pollutant Emissions - MB'!$L$19:$L$3139,'5. Pollutant Emissions - MB'!$A$19:$A$3139,'6. Summary'!$A20,'5. Pollutant Emissions - MB'!$C$19:$C$3139,'6. Summary'!AZ$6)</f>
        <v>1.3329924060483873</v>
      </c>
    </row>
    <row r="21" spans="1:52" x14ac:dyDescent="0.2">
      <c r="A21" s="216" t="s">
        <v>398</v>
      </c>
      <c r="B21" s="133" t="s">
        <v>399</v>
      </c>
      <c r="C21" s="224">
        <f>SUMIFS('5. Pollutant Emissions - MB'!$I$19:$I$3139,'5. Pollutant Emissions - MB'!$A$19:$A$3139,'6. Summary'!$A21,'5. Pollutant Emissions - MB'!$C$19:$C$3139,'6. Summary'!C$6)</f>
        <v>50.380259737499998</v>
      </c>
      <c r="D21" s="224">
        <f>SUMIFS('5. Pollutant Emissions - MB'!$L$19:$L$3139,'5. Pollutant Emissions - MB'!$A$19:$A$3139,'6. Summary'!$A21,'5. Pollutant Emissions - MB'!$C$19:$C$3139,'6. Summary'!D$6)</f>
        <v>0.20314620861895163</v>
      </c>
      <c r="E21" s="222">
        <f>SUMIFS('5. Pollutant Emissions - MB'!$I$19:$I$3139,'5. Pollutant Emissions - MB'!$A$19:$A$3139,'6. Summary'!$A21,'5. Pollutant Emissions - MB'!$C$19:$C$3139,'6. Summary'!E$6)</f>
        <v>8.7093015074999993</v>
      </c>
      <c r="F21" s="222">
        <f>SUMIFS('5. Pollutant Emissions - MB'!$L$19:$L$3139,'5. Pollutant Emissions - MB'!$A$19:$A$3139,'6. Summary'!$A21,'5. Pollutant Emissions - MB'!$C$19:$C$3139,'6. Summary'!F$6)</f>
        <v>3.5118151239919355E-2</v>
      </c>
      <c r="G21" s="224">
        <f>SUMIFS('5. Pollutant Emissions - MB'!$I$19:$I$3139,'5. Pollutant Emissions - MB'!$A$19:$A$3139,'6. Summary'!$A21,'5. Pollutant Emissions - MB'!$C$19:$C$3139,'6. Summary'!G$6)</f>
        <v>1.1706255E-3</v>
      </c>
      <c r="H21" s="224">
        <f>SUMIFS('5. Pollutant Emissions - MB'!$L$19:$L$3139,'5. Pollutant Emissions - MB'!$A$19:$A$3139,'6. Summary'!$A21,'5. Pollutant Emissions - MB'!$C$19:$C$3139,'6. Summary'!H$6)</f>
        <v>4.7202641129032257E-6</v>
      </c>
      <c r="I21" s="222">
        <f>SUMIFS('5. Pollutant Emissions - MB'!$I$19:$I$3139,'5. Pollutant Emissions - MB'!$A$19:$A$3139,'6. Summary'!$A21,'5. Pollutant Emissions - MB'!$C$19:$C$3139,'6. Summary'!I$6)</f>
        <v>0</v>
      </c>
      <c r="J21" s="222">
        <f>SUMIFS('5. Pollutant Emissions - MB'!$L$19:$L$3139,'5. Pollutant Emissions - MB'!$A$19:$A$3139,'6. Summary'!$A21,'5. Pollutant Emissions - MB'!$C$19:$C$3139,'6. Summary'!J$6)</f>
        <v>0</v>
      </c>
      <c r="K21" s="224">
        <f>SUMIFS('5. Pollutant Emissions - MB'!$I$19:$I$3139,'5. Pollutant Emissions - MB'!$A$19:$A$3139,'6. Summary'!$A21,'5. Pollutant Emissions - MB'!$C$19:$C$3139,'6. Summary'!K$6)</f>
        <v>0.41692058100000001</v>
      </c>
      <c r="L21" s="224">
        <f>SUMIFS('5. Pollutant Emissions - MB'!$L$19:$L$3139,'5. Pollutant Emissions - MB'!$A$19:$A$3139,'6. Summary'!$A21,'5. Pollutant Emissions - MB'!$C$19:$C$3139,'6. Summary'!L$6)</f>
        <v>1.681131375E-3</v>
      </c>
      <c r="M21" s="222">
        <f>SUMIFS('5. Pollutant Emissions - MB'!$I$19:$I$3139,'5. Pollutant Emissions - MB'!$A$19:$A$3139,'6. Summary'!$A21,'5. Pollutant Emissions - MB'!$C$19:$C$3139,'6. Summary'!M$6)</f>
        <v>0.1027000755</v>
      </c>
      <c r="N21" s="222">
        <f>SUMIFS('5. Pollutant Emissions - MB'!$L$19:$L$3139,'5. Pollutant Emissions - MB'!$A$19:$A$3139,'6. Summary'!$A21,'5. Pollutant Emissions - MB'!$C$19:$C$3139,'6. Summary'!N$6)</f>
        <v>4.1411320766129031E-4</v>
      </c>
      <c r="O21" s="224">
        <f>SUMIFS('5. Pollutant Emissions - MB'!$I$19:$I$3139,'5. Pollutant Emissions - MB'!$A$19:$A$3139,'6. Summary'!$A21,'5. Pollutant Emissions - MB'!$C$19:$C$3139,'6. Summary'!O$6)</f>
        <v>8.8773299999999999E-2</v>
      </c>
      <c r="P21" s="224">
        <f>SUMIFS('5. Pollutant Emissions - MB'!$L$19:$L$3139,'5. Pollutant Emissions - MB'!$A$19:$A$3139,'6. Summary'!$A21,'5. Pollutant Emissions - MB'!$C$19:$C$3139,'6. Summary'!P$6)</f>
        <v>3.5795685483870968E-4</v>
      </c>
      <c r="Q21" s="222">
        <f>SUMIFS('5. Pollutant Emissions - MB'!$I$19:$I$3139,'5. Pollutant Emissions - MB'!$A$19:$A$3139,'6. Summary'!$A21,'5. Pollutant Emissions - MB'!$C$19:$C$3139,'6. Summary'!Q$6)</f>
        <v>3.3948139499999995E-2</v>
      </c>
      <c r="R21" s="222">
        <f>SUMIFS('5. Pollutant Emissions - MB'!$L$19:$L$3139,'5. Pollutant Emissions - MB'!$A$19:$A$3139,'6. Summary'!$A21,'5. Pollutant Emissions - MB'!$C$19:$C$3139,'6. Summary'!R$6)</f>
        <v>1.3688765927419354E-4</v>
      </c>
      <c r="S21" s="224">
        <f>SUMIFS('5. Pollutant Emissions - MB'!$I$19:$I$3139,'5. Pollutant Emissions - MB'!$A$19:$A$3139,'6. Summary'!$A21,'5. Pollutant Emissions - MB'!$C$19:$C$3139,'6. Summary'!S$6)</f>
        <v>1.9262528999999999</v>
      </c>
      <c r="T21" s="224">
        <f>SUMIFS('5. Pollutant Emissions - MB'!$L$19:$L$3139,'5. Pollutant Emissions - MB'!$A$19:$A$3139,'6. Summary'!$A21,'5. Pollutant Emissions - MB'!$C$19:$C$3139,'6. Summary'!T$6)</f>
        <v>7.7671487903225814E-3</v>
      </c>
      <c r="U21" s="222">
        <f>SUMIFS('5. Pollutant Emissions - MB'!$I$19:$I$3139,'5. Pollutant Emissions - MB'!$A$19:$A$3139,'6. Summary'!$A21,'5. Pollutant Emissions - MB'!$C$19:$C$3139,'6. Summary'!U$6)</f>
        <v>2.5966071450000001</v>
      </c>
      <c r="V21" s="222">
        <f>SUMIFS('5. Pollutant Emissions - MB'!$L$19:$L$3139,'5. Pollutant Emissions - MB'!$A$19:$A$3139,'6. Summary'!$A21,'5. Pollutant Emissions - MB'!$C$19:$C$3139,'6. Summary'!V$6)</f>
        <v>1.0470190100806452E-2</v>
      </c>
      <c r="W21" s="224">
        <f>SUMIFS('5. Pollutant Emissions - MB'!$I$19:$I$3139,'5. Pollutant Emissions - MB'!$A$19:$A$3139,'6. Summary'!$A21,'5. Pollutant Emissions - MB'!$C$19:$C$3139,'6. Summary'!W$6)</f>
        <v>11.389435793999999</v>
      </c>
      <c r="X21" s="224">
        <f>SUMIFS('5. Pollutant Emissions - MB'!$L$19:$L$3139,'5. Pollutant Emissions - MB'!$A$19:$A$3139,'6. Summary'!$A21,'5. Pollutant Emissions - MB'!$C$19:$C$3139,'6. Summary'!X$6)</f>
        <v>4.5925144330645158E-2</v>
      </c>
      <c r="Y21" s="222">
        <f>SUMIFS('5. Pollutant Emissions - MB'!$I$19:$I$3139,'5. Pollutant Emissions - MB'!$A$19:$A$3139,'6. Summary'!$A21,'5. Pollutant Emissions - MB'!$C$19:$C$3139,'6. Summary'!Y$6)</f>
        <v>0</v>
      </c>
      <c r="Z21" s="222">
        <f>SUMIFS('5. Pollutant Emissions - MB'!$L$19:$L$3139,'5. Pollutant Emissions - MB'!$A$19:$A$3139,'6. Summary'!$A21,'5. Pollutant Emissions - MB'!$C$19:$C$3139,'6. Summary'!Z$6)</f>
        <v>0</v>
      </c>
      <c r="AA21" s="224">
        <f>SUMIFS('5. Pollutant Emissions - MB'!$I$19:$I$3139,'5. Pollutant Emissions - MB'!$A$19:$A$3139,'6. Summary'!$A21,'5. Pollutant Emissions - MB'!$C$19:$C$3139,'6. Summary'!AA$6)</f>
        <v>15.4308</v>
      </c>
      <c r="AB21" s="224">
        <f>SUMIFS('5. Pollutant Emissions - MB'!$L$19:$L$3139,'5. Pollutant Emissions - MB'!$A$19:$A$3139,'6. Summary'!$A21,'5. Pollutant Emissions - MB'!$C$19:$C$3139,'6. Summary'!AB$6)</f>
        <v>6.222096774193548E-2</v>
      </c>
      <c r="AC21" s="222">
        <f>SUMIFS('5. Pollutant Emissions - MB'!$I$19:$I$3139,'5. Pollutant Emissions - MB'!$A$19:$A$3139,'6. Summary'!$A21,'5. Pollutant Emissions - MB'!$C$19:$C$3139,'6. Summary'!AC$6)</f>
        <v>0</v>
      </c>
      <c r="AD21" s="222">
        <f>SUMIFS('5. Pollutant Emissions - MB'!$L$19:$L$3139,'5. Pollutant Emissions - MB'!$A$19:$A$3139,'6. Summary'!$A21,'5. Pollutant Emissions - MB'!$C$19:$C$3139,'6. Summary'!AD$6)</f>
        <v>0</v>
      </c>
      <c r="AE21" s="224">
        <f>SUMIFS('5. Pollutant Emissions - MB'!$I$19:$I$3139,'5. Pollutant Emissions - MB'!$A$19:$A$3139,'6. Summary'!$A21,'5. Pollutant Emissions - MB'!$C$19:$C$3139,'6. Summary'!AE$6)</f>
        <v>0</v>
      </c>
      <c r="AF21" s="224">
        <f>SUMIFS('5. Pollutant Emissions - MB'!$L$19:$L$3139,'5. Pollutant Emissions - MB'!$A$19:$A$3139,'6. Summary'!$A21,'5. Pollutant Emissions - MB'!$C$19:$C$3139,'6. Summary'!AF$6)</f>
        <v>0</v>
      </c>
      <c r="AG21" s="222">
        <f>SUMIFS('5. Pollutant Emissions - MB'!$I$19:$I$3139,'5. Pollutant Emissions - MB'!$A$19:$A$3139,'6. Summary'!$A21,'5. Pollutant Emissions - MB'!$C$19:$C$3139,'6. Summary'!AG$6)</f>
        <v>0</v>
      </c>
      <c r="AH21" s="222">
        <f>SUMIFS('5. Pollutant Emissions - MB'!$L$19:$L$3139,'5. Pollutant Emissions - MB'!$A$19:$A$3139,'6. Summary'!$A21,'5. Pollutant Emissions - MB'!$C$19:$C$3139,'6. Summary'!AH$6)</f>
        <v>0</v>
      </c>
      <c r="AI21" s="224">
        <f>SUMIFS('5. Pollutant Emissions - MB'!$I$19:$I$3139,'5. Pollutant Emissions - MB'!$A$19:$A$3139,'6. Summary'!$A21,'5. Pollutant Emissions - MB'!$C$19:$C$3139,'6. Summary'!AI$6)</f>
        <v>1.0157399999999999</v>
      </c>
      <c r="AJ21" s="224">
        <f>SUMIFS('5. Pollutant Emissions - MB'!$L$19:$L$3139,'5. Pollutant Emissions - MB'!$A$19:$A$3139,'6. Summary'!$A21,'5. Pollutant Emissions - MB'!$C$19:$C$3139,'6. Summary'!AJ$6)</f>
        <v>4.0957258064516118E-3</v>
      </c>
      <c r="AK21" s="222">
        <f>SUMIFS('5. Pollutant Emissions - MB'!$I$19:$I$3139,'5. Pollutant Emissions - MB'!$A$19:$A$3139,'6. Summary'!$A21,'5. Pollutant Emissions - MB'!$C$19:$C$3139,'6. Summary'!AK$6)</f>
        <v>5811.3114839999998</v>
      </c>
      <c r="AL21" s="222">
        <f>SUMIFS('5. Pollutant Emissions - MB'!$L$19:$L$3139,'5. Pollutant Emissions - MB'!$A$19:$A$3139,'6. Summary'!$A21,'5. Pollutant Emissions - MB'!$C$19:$C$3139,'6. Summary'!AL$6)</f>
        <v>23.432707596774193</v>
      </c>
      <c r="AM21" s="224">
        <f>SUMIFS('5. Pollutant Emissions - MB'!$I$19:$I$3139,'5. Pollutant Emissions - MB'!$A$19:$A$3139,'6. Summary'!$A21,'5. Pollutant Emissions - MB'!$C$19:$C$3139,'6. Summary'!AM$6)</f>
        <v>0</v>
      </c>
      <c r="AN21" s="224">
        <f>SUMIFS('5. Pollutant Emissions - MB'!$L$19:$L$3139,'5. Pollutant Emissions - MB'!$A$19:$A$3139,'6. Summary'!$A21,'5. Pollutant Emissions - MB'!$C$19:$C$3139,'6. Summary'!AN$6)</f>
        <v>0</v>
      </c>
      <c r="AO21" s="222">
        <f>SUMIFS('5. Pollutant Emissions - MB'!$I$19:$I$3139,'5. Pollutant Emissions - MB'!$A$19:$A$3139,'6. Summary'!$A21,'5. Pollutant Emissions - MB'!$C$19:$C$3139,'6. Summary'!AO$6)</f>
        <v>5.023854000000004E-4</v>
      </c>
      <c r="AP21" s="222">
        <f>SUMIFS('5. Pollutant Emissions - MB'!$L$19:$L$3139,'5. Pollutant Emissions - MB'!$A$19:$A$3139,'6. Summary'!$A21,'5. Pollutant Emissions - MB'!$C$19:$C$3139,'6. Summary'!AP$6)</f>
        <v>2.0257475806451627E-6</v>
      </c>
      <c r="AQ21" s="224">
        <f>SUMIFS('5. Pollutant Emissions - MB'!$I$19:$I$3139,'5. Pollutant Emissions - MB'!$A$19:$A$3139,'6. Summary'!$A21,'5. Pollutant Emissions - MB'!$C$19:$C$3139,'6. Summary'!AQ$6)</f>
        <v>0</v>
      </c>
      <c r="AR21" s="224">
        <f>SUMIFS('5. Pollutant Emissions - MB'!$L$19:$L$3139,'5. Pollutant Emissions - MB'!$A$19:$A$3139,'6. Summary'!$A21,'5. Pollutant Emissions - MB'!$C$19:$C$3139,'6. Summary'!AR$6)</f>
        <v>0</v>
      </c>
      <c r="AS21" s="222">
        <f>SUMIFS('5. Pollutant Emissions - MB'!$I$19:$I$3139,'5. Pollutant Emissions - MB'!$A$19:$A$3139,'6. Summary'!$A21,'5. Pollutant Emissions - MB'!$C$19:$C$3139,'6. Summary'!AS$6)</f>
        <v>0</v>
      </c>
      <c r="AT21" s="222">
        <f>SUMIFS('5. Pollutant Emissions - MB'!$L$19:$L$3139,'5. Pollutant Emissions - MB'!$A$19:$A$3139,'6. Summary'!$A21,'5. Pollutant Emissions - MB'!$C$19:$C$3139,'6. Summary'!AT$6)</f>
        <v>0</v>
      </c>
      <c r="AU21" s="224">
        <f>SUMIFS('5. Pollutant Emissions - MB'!$I$19:$I$3139,'5. Pollutant Emissions - MB'!$A$19:$A$3139,'6. Summary'!$A21,'5. Pollutant Emissions - MB'!$C$19:$C$3139,'6. Summary'!AU$6)</f>
        <v>0</v>
      </c>
      <c r="AV21" s="224">
        <f>SUMIFS('5. Pollutant Emissions - MB'!$L$19:$L$3139,'5. Pollutant Emissions - MB'!$A$19:$A$3139,'6. Summary'!$A21,'5. Pollutant Emissions - MB'!$C$19:$C$3139,'6. Summary'!AV$6)</f>
        <v>0</v>
      </c>
      <c r="AW21" s="222">
        <f>SUMIFS('5. Pollutant Emissions - MB'!$I$19:$I$3139,'5. Pollutant Emissions - MB'!$A$19:$A$3139,'6. Summary'!$A21,'5. Pollutant Emissions - MB'!$C$19:$C$3139,'6. Summary'!AW$6)</f>
        <v>0</v>
      </c>
      <c r="AX21" s="222">
        <f>SUMIFS('5. Pollutant Emissions - MB'!$L$19:$L$3139,'5. Pollutant Emissions - MB'!$A$19:$A$3139,'6. Summary'!$A21,'5. Pollutant Emissions - MB'!$C$19:$C$3139,'6. Summary'!AX$6)</f>
        <v>0</v>
      </c>
      <c r="AY21" s="224">
        <f>SUMIFS('5. Pollutant Emissions - MB'!$I$19:$I$3139,'5. Pollutant Emissions - MB'!$A$19:$A$3139,'6. Summary'!$A21,'5. Pollutant Emissions - MB'!$C$19:$C$3139,'6. Summary'!AY$6)</f>
        <v>0</v>
      </c>
      <c r="AZ21" s="224">
        <f>SUMIFS('5. Pollutant Emissions - MB'!$L$19:$L$3139,'5. Pollutant Emissions - MB'!$A$19:$A$3139,'6. Summary'!$A21,'5. Pollutant Emissions - MB'!$C$19:$C$3139,'6. Summary'!AZ$6)</f>
        <v>0</v>
      </c>
    </row>
    <row r="22" spans="1:52" x14ac:dyDescent="0.2">
      <c r="A22" s="216" t="s">
        <v>402</v>
      </c>
      <c r="B22" s="133" t="s">
        <v>403</v>
      </c>
      <c r="C22" s="224">
        <f>SUMIFS('5. Pollutant Emissions - MB'!$I$19:$I$3139,'5. Pollutant Emissions - MB'!$A$19:$A$3139,'6. Summary'!$A22,'5. Pollutant Emissions - MB'!$C$19:$C$3139,'6. Summary'!C$6)</f>
        <v>3270.5349624750002</v>
      </c>
      <c r="D22" s="224">
        <f>SUMIFS('5. Pollutant Emissions - MB'!$L$19:$L$3139,'5. Pollutant Emissions - MB'!$A$19:$A$3139,'6. Summary'!$A22,'5. Pollutant Emissions - MB'!$C$19:$C$3139,'6. Summary'!D$6)</f>
        <v>13.187640977721776</v>
      </c>
      <c r="E22" s="222">
        <f>SUMIFS('5. Pollutant Emissions - MB'!$I$19:$I$3139,'5. Pollutant Emissions - MB'!$A$19:$A$3139,'6. Summary'!$A22,'5. Pollutant Emissions - MB'!$C$19:$C$3139,'6. Summary'!E$6)</f>
        <v>654.32457915000009</v>
      </c>
      <c r="F22" s="222">
        <f>SUMIFS('5. Pollutant Emissions - MB'!$L$19:$L$3139,'5. Pollutant Emissions - MB'!$A$19:$A$3139,'6. Summary'!$A22,'5. Pollutant Emissions - MB'!$C$19:$C$3139,'6. Summary'!F$6)</f>
        <v>2.6384055610887098</v>
      </c>
      <c r="G22" s="224">
        <f>SUMIFS('5. Pollutant Emissions - MB'!$I$19:$I$3139,'5. Pollutant Emissions - MB'!$A$19:$A$3139,'6. Summary'!$A22,'5. Pollutant Emissions - MB'!$C$19:$C$3139,'6. Summary'!G$6)</f>
        <v>1877.5073814750001</v>
      </c>
      <c r="H22" s="224">
        <f>SUMIFS('5. Pollutant Emissions - MB'!$L$19:$L$3139,'5. Pollutant Emissions - MB'!$A$19:$A$3139,'6. Summary'!$A22,'5. Pollutant Emissions - MB'!$C$19:$C$3139,'6. Summary'!H$6)</f>
        <v>7.5705942801411297</v>
      </c>
      <c r="I22" s="222">
        <f>SUMIFS('5. Pollutant Emissions - MB'!$I$19:$I$3139,'5. Pollutant Emissions - MB'!$A$19:$A$3139,'6. Summary'!$A22,'5. Pollutant Emissions - MB'!$C$19:$C$3139,'6. Summary'!I$6)</f>
        <v>0</v>
      </c>
      <c r="J22" s="222">
        <f>SUMIFS('5. Pollutant Emissions - MB'!$L$19:$L$3139,'5. Pollutant Emissions - MB'!$A$19:$A$3139,'6. Summary'!$A22,'5. Pollutant Emissions - MB'!$C$19:$C$3139,'6. Summary'!J$6)</f>
        <v>0</v>
      </c>
      <c r="K22" s="224">
        <f>SUMIFS('5. Pollutant Emissions - MB'!$I$19:$I$3139,'5. Pollutant Emissions - MB'!$A$19:$A$3139,'6. Summary'!$A22,'5. Pollutant Emissions - MB'!$C$19:$C$3139,'6. Summary'!K$6)</f>
        <v>0</v>
      </c>
      <c r="L22" s="224">
        <f>SUMIFS('5. Pollutant Emissions - MB'!$L$19:$L$3139,'5. Pollutant Emissions - MB'!$A$19:$A$3139,'6. Summary'!$A22,'5. Pollutant Emissions - MB'!$C$19:$C$3139,'6. Summary'!L$6)</f>
        <v>0</v>
      </c>
      <c r="M22" s="222">
        <f>SUMIFS('5. Pollutant Emissions - MB'!$I$19:$I$3139,'5. Pollutant Emissions - MB'!$A$19:$A$3139,'6. Summary'!$A22,'5. Pollutant Emissions - MB'!$C$19:$C$3139,'6. Summary'!M$6)</f>
        <v>65.284137600000008</v>
      </c>
      <c r="N22" s="222">
        <f>SUMIFS('5. Pollutant Emissions - MB'!$L$19:$L$3139,'5. Pollutant Emissions - MB'!$A$19:$A$3139,'6. Summary'!$A22,'5. Pollutant Emissions - MB'!$C$19:$C$3139,'6. Summary'!N$6)</f>
        <v>0.26324249032258062</v>
      </c>
      <c r="O22" s="224">
        <f>SUMIFS('5. Pollutant Emissions - MB'!$I$19:$I$3139,'5. Pollutant Emissions - MB'!$A$19:$A$3139,'6. Summary'!$A22,'5. Pollutant Emissions - MB'!$C$19:$C$3139,'6. Summary'!O$6)</f>
        <v>6.0231600000000003E-2</v>
      </c>
      <c r="P22" s="224">
        <f>SUMIFS('5. Pollutant Emissions - MB'!$L$19:$L$3139,'5. Pollutant Emissions - MB'!$A$19:$A$3139,'6. Summary'!$A22,'5. Pollutant Emissions - MB'!$C$19:$C$3139,'6. Summary'!P$6)</f>
        <v>2.4286935483870971E-4</v>
      </c>
      <c r="Q22" s="222">
        <f>SUMIFS('5. Pollutant Emissions - MB'!$I$19:$I$3139,'5. Pollutant Emissions - MB'!$A$19:$A$3139,'6. Summary'!$A22,'5. Pollutant Emissions - MB'!$C$19:$C$3139,'6. Summary'!Q$6)</f>
        <v>0</v>
      </c>
      <c r="R22" s="222">
        <f>SUMIFS('5. Pollutant Emissions - MB'!$L$19:$L$3139,'5. Pollutant Emissions - MB'!$A$19:$A$3139,'6. Summary'!$A22,'5. Pollutant Emissions - MB'!$C$19:$C$3139,'6. Summary'!R$6)</f>
        <v>0</v>
      </c>
      <c r="S22" s="224">
        <f>SUMIFS('5. Pollutant Emissions - MB'!$I$19:$I$3139,'5. Pollutant Emissions - MB'!$A$19:$A$3139,'6. Summary'!$A22,'5. Pollutant Emissions - MB'!$C$19:$C$3139,'6. Summary'!S$6)</f>
        <v>0</v>
      </c>
      <c r="T22" s="224">
        <f>SUMIFS('5. Pollutant Emissions - MB'!$L$19:$L$3139,'5. Pollutant Emissions - MB'!$A$19:$A$3139,'6. Summary'!$A22,'5. Pollutant Emissions - MB'!$C$19:$C$3139,'6. Summary'!T$6)</f>
        <v>0</v>
      </c>
      <c r="U22" s="222">
        <f>SUMIFS('5. Pollutant Emissions - MB'!$I$19:$I$3139,'5. Pollutant Emissions - MB'!$A$19:$A$3139,'6. Summary'!$A22,'5. Pollutant Emissions - MB'!$C$19:$C$3139,'6. Summary'!U$6)</f>
        <v>326.42068800000004</v>
      </c>
      <c r="V22" s="222">
        <f>SUMIFS('5. Pollutant Emissions - MB'!$L$19:$L$3139,'5. Pollutant Emissions - MB'!$A$19:$A$3139,'6. Summary'!$A22,'5. Pollutant Emissions - MB'!$C$19:$C$3139,'6. Summary'!V$6)</f>
        <v>1.3162124516129032</v>
      </c>
      <c r="W22" s="224">
        <f>SUMIFS('5. Pollutant Emissions - MB'!$I$19:$I$3139,'5. Pollutant Emissions - MB'!$A$19:$A$3139,'6. Summary'!$A22,'5. Pollutant Emissions - MB'!$C$19:$C$3139,'6. Summary'!W$6)</f>
        <v>0</v>
      </c>
      <c r="X22" s="224">
        <f>SUMIFS('5. Pollutant Emissions - MB'!$L$19:$L$3139,'5. Pollutant Emissions - MB'!$A$19:$A$3139,'6. Summary'!$A22,'5. Pollutant Emissions - MB'!$C$19:$C$3139,'6. Summary'!X$6)</f>
        <v>0</v>
      </c>
      <c r="Y22" s="222">
        <f>SUMIFS('5. Pollutant Emissions - MB'!$I$19:$I$3139,'5. Pollutant Emissions - MB'!$A$19:$A$3139,'6. Summary'!$A22,'5. Pollutant Emissions - MB'!$C$19:$C$3139,'6. Summary'!Y$6)</f>
        <v>0</v>
      </c>
      <c r="Z22" s="222">
        <f>SUMIFS('5. Pollutant Emissions - MB'!$L$19:$L$3139,'5. Pollutant Emissions - MB'!$A$19:$A$3139,'6. Summary'!$A22,'5. Pollutant Emissions - MB'!$C$19:$C$3139,'6. Summary'!Z$6)</f>
        <v>0</v>
      </c>
      <c r="AA22" s="224">
        <f>SUMIFS('5. Pollutant Emissions - MB'!$I$19:$I$3139,'5. Pollutant Emissions - MB'!$A$19:$A$3139,'6. Summary'!$A22,'5. Pollutant Emissions - MB'!$C$19:$C$3139,'6. Summary'!AA$6)</f>
        <v>15.4308</v>
      </c>
      <c r="AB22" s="224">
        <f>SUMIFS('5. Pollutant Emissions - MB'!$L$19:$L$3139,'5. Pollutant Emissions - MB'!$A$19:$A$3139,'6. Summary'!$A22,'5. Pollutant Emissions - MB'!$C$19:$C$3139,'6. Summary'!AB$6)</f>
        <v>6.222096774193548E-2</v>
      </c>
      <c r="AC22" s="222">
        <f>SUMIFS('5. Pollutant Emissions - MB'!$I$19:$I$3139,'5. Pollutant Emissions - MB'!$A$19:$A$3139,'6. Summary'!$A22,'5. Pollutant Emissions - MB'!$C$19:$C$3139,'6. Summary'!AC$6)</f>
        <v>0</v>
      </c>
      <c r="AD22" s="222">
        <f>SUMIFS('5. Pollutant Emissions - MB'!$L$19:$L$3139,'5. Pollutant Emissions - MB'!$A$19:$A$3139,'6. Summary'!$A22,'5. Pollutant Emissions - MB'!$C$19:$C$3139,'6. Summary'!AD$6)</f>
        <v>0</v>
      </c>
      <c r="AE22" s="224">
        <f>SUMIFS('5. Pollutant Emissions - MB'!$I$19:$I$3139,'5. Pollutant Emissions - MB'!$A$19:$A$3139,'6. Summary'!$A22,'5. Pollutant Emissions - MB'!$C$19:$C$3139,'6. Summary'!AE$6)</f>
        <v>0</v>
      </c>
      <c r="AF22" s="224">
        <f>SUMIFS('5. Pollutant Emissions - MB'!$L$19:$L$3139,'5. Pollutant Emissions - MB'!$A$19:$A$3139,'6. Summary'!$A22,'5. Pollutant Emissions - MB'!$C$19:$C$3139,'6. Summary'!AF$6)</f>
        <v>0</v>
      </c>
      <c r="AG22" s="222">
        <f>SUMIFS('5. Pollutant Emissions - MB'!$I$19:$I$3139,'5. Pollutant Emissions - MB'!$A$19:$A$3139,'6. Summary'!$A22,'5. Pollutant Emissions - MB'!$C$19:$C$3139,'6. Summary'!AG$6)</f>
        <v>0</v>
      </c>
      <c r="AH22" s="222">
        <f>SUMIFS('5. Pollutant Emissions - MB'!$L$19:$L$3139,'5. Pollutant Emissions - MB'!$A$19:$A$3139,'6. Summary'!$A22,'5. Pollutant Emissions - MB'!$C$19:$C$3139,'6. Summary'!AH$6)</f>
        <v>0</v>
      </c>
      <c r="AI22" s="224">
        <f>SUMIFS('5. Pollutant Emissions - MB'!$I$19:$I$3139,'5. Pollutant Emissions - MB'!$A$19:$A$3139,'6. Summary'!$A22,'5. Pollutant Emissions - MB'!$C$19:$C$3139,'6. Summary'!AI$6)</f>
        <v>99.649439999999998</v>
      </c>
      <c r="AJ22" s="224">
        <f>SUMIFS('5. Pollutant Emissions - MB'!$L$19:$L$3139,'5. Pollutant Emissions - MB'!$A$19:$A$3139,'6. Summary'!$A22,'5. Pollutant Emissions - MB'!$C$19:$C$3139,'6. Summary'!AJ$6)</f>
        <v>0.40181225806451615</v>
      </c>
      <c r="AK22" s="222">
        <f>SUMIFS('5. Pollutant Emissions - MB'!$I$19:$I$3139,'5. Pollutant Emissions - MB'!$A$19:$A$3139,'6. Summary'!$A22,'5. Pollutant Emissions - MB'!$C$19:$C$3139,'6. Summary'!AK$6)</f>
        <v>5811.3114839999998</v>
      </c>
      <c r="AL22" s="222">
        <f>SUMIFS('5. Pollutant Emissions - MB'!$L$19:$L$3139,'5. Pollutant Emissions - MB'!$A$19:$A$3139,'6. Summary'!$A22,'5. Pollutant Emissions - MB'!$C$19:$C$3139,'6. Summary'!AL$6)</f>
        <v>23.432707596774193</v>
      </c>
      <c r="AM22" s="224">
        <f>SUMIFS('5. Pollutant Emissions - MB'!$I$19:$I$3139,'5. Pollutant Emissions - MB'!$A$19:$A$3139,'6. Summary'!$A22,'5. Pollutant Emissions - MB'!$C$19:$C$3139,'6. Summary'!AM$6)</f>
        <v>0</v>
      </c>
      <c r="AN22" s="224">
        <f>SUMIFS('5. Pollutant Emissions - MB'!$L$19:$L$3139,'5. Pollutant Emissions - MB'!$A$19:$A$3139,'6. Summary'!$A22,'5. Pollutant Emissions - MB'!$C$19:$C$3139,'6. Summary'!AN$6)</f>
        <v>0</v>
      </c>
      <c r="AO22" s="222">
        <f>SUMIFS('5. Pollutant Emissions - MB'!$I$19:$I$3139,'5. Pollutant Emissions - MB'!$A$19:$A$3139,'6. Summary'!$A22,'5. Pollutant Emissions - MB'!$C$19:$C$3139,'6. Summary'!AO$6)</f>
        <v>0</v>
      </c>
      <c r="AP22" s="222">
        <f>SUMIFS('5. Pollutant Emissions - MB'!$L$19:$L$3139,'5. Pollutant Emissions - MB'!$A$19:$A$3139,'6. Summary'!$A22,'5. Pollutant Emissions - MB'!$C$19:$C$3139,'6. Summary'!AP$6)</f>
        <v>0</v>
      </c>
      <c r="AQ22" s="224">
        <f>SUMIFS('5. Pollutant Emissions - MB'!$I$19:$I$3139,'5. Pollutant Emissions - MB'!$A$19:$A$3139,'6. Summary'!$A22,'5. Pollutant Emissions - MB'!$C$19:$C$3139,'6. Summary'!AQ$6)</f>
        <v>98.633700000000005</v>
      </c>
      <c r="AR22" s="224">
        <f>SUMIFS('5. Pollutant Emissions - MB'!$L$19:$L$3139,'5. Pollutant Emissions - MB'!$A$19:$A$3139,'6. Summary'!$A22,'5. Pollutant Emissions - MB'!$C$19:$C$3139,'6. Summary'!AR$6)</f>
        <v>0.39771653225806453</v>
      </c>
      <c r="AS22" s="222">
        <f>SUMIFS('5. Pollutant Emissions - MB'!$I$19:$I$3139,'5. Pollutant Emissions - MB'!$A$19:$A$3139,'6. Summary'!$A22,'5. Pollutant Emissions - MB'!$C$19:$C$3139,'6. Summary'!AS$6)</f>
        <v>0</v>
      </c>
      <c r="AT22" s="222">
        <f>SUMIFS('5. Pollutant Emissions - MB'!$L$19:$L$3139,'5. Pollutant Emissions - MB'!$A$19:$A$3139,'6. Summary'!$A22,'5. Pollutant Emissions - MB'!$C$19:$C$3139,'6. Summary'!AT$6)</f>
        <v>0</v>
      </c>
      <c r="AU22" s="224">
        <f>SUMIFS('5. Pollutant Emissions - MB'!$I$19:$I$3139,'5. Pollutant Emissions - MB'!$A$19:$A$3139,'6. Summary'!$A22,'5. Pollutant Emissions - MB'!$C$19:$C$3139,'6. Summary'!AU$6)</f>
        <v>0</v>
      </c>
      <c r="AV22" s="224">
        <f>SUMIFS('5. Pollutant Emissions - MB'!$L$19:$L$3139,'5. Pollutant Emissions - MB'!$A$19:$A$3139,'6. Summary'!$A22,'5. Pollutant Emissions - MB'!$C$19:$C$3139,'6. Summary'!AV$6)</f>
        <v>0</v>
      </c>
      <c r="AW22" s="222">
        <f>SUMIFS('5. Pollutant Emissions - MB'!$I$19:$I$3139,'5. Pollutant Emissions - MB'!$A$19:$A$3139,'6. Summary'!$A22,'5. Pollutant Emissions - MB'!$C$19:$C$3139,'6. Summary'!AW$6)</f>
        <v>0</v>
      </c>
      <c r="AX22" s="222">
        <f>SUMIFS('5. Pollutant Emissions - MB'!$L$19:$L$3139,'5. Pollutant Emissions - MB'!$A$19:$A$3139,'6. Summary'!$A22,'5. Pollutant Emissions - MB'!$C$19:$C$3139,'6. Summary'!AX$6)</f>
        <v>0</v>
      </c>
      <c r="AY22" s="224">
        <f>SUMIFS('5. Pollutant Emissions - MB'!$I$19:$I$3139,'5. Pollutant Emissions - MB'!$A$19:$A$3139,'6. Summary'!$A22,'5. Pollutant Emissions - MB'!$C$19:$C$3139,'6. Summary'!AY$6)</f>
        <v>326.42068800000004</v>
      </c>
      <c r="AZ22" s="224">
        <f>SUMIFS('5. Pollutant Emissions - MB'!$L$19:$L$3139,'5. Pollutant Emissions - MB'!$A$19:$A$3139,'6. Summary'!$A22,'5. Pollutant Emissions - MB'!$C$19:$C$3139,'6. Summary'!AZ$6)</f>
        <v>1.3162124516129032</v>
      </c>
    </row>
    <row r="23" spans="1:52" x14ac:dyDescent="0.2">
      <c r="A23" s="216" t="s">
        <v>406</v>
      </c>
      <c r="B23" s="133" t="s">
        <v>407</v>
      </c>
      <c r="C23" s="224">
        <f>SUMIFS('5. Pollutant Emissions - MB'!$I$19:$I$3139,'5. Pollutant Emissions - MB'!$A$19:$A$3139,'6. Summary'!$A23,'5. Pollutant Emissions - MB'!$C$19:$C$3139,'6. Summary'!C$6)</f>
        <v>124.75150010000002</v>
      </c>
      <c r="D23" s="224">
        <f>SUMIFS('5. Pollutant Emissions - MB'!$L$19:$L$3139,'5. Pollutant Emissions - MB'!$A$19:$A$3139,'6. Summary'!$A23,'5. Pollutant Emissions - MB'!$C$19:$C$3139,'6. Summary'!D$6)</f>
        <v>0.50303024233870974</v>
      </c>
      <c r="E23" s="222">
        <f>SUMIFS('5. Pollutant Emissions - MB'!$I$19:$I$3139,'5. Pollutant Emissions - MB'!$A$19:$A$3139,'6. Summary'!$A23,'5. Pollutant Emissions - MB'!$C$19:$C$3139,'6. Summary'!E$6)</f>
        <v>24.097734131000003</v>
      </c>
      <c r="F23" s="222">
        <f>SUMIFS('5. Pollutant Emissions - MB'!$L$19:$L$3139,'5. Pollutant Emissions - MB'!$A$19:$A$3139,'6. Summary'!$A23,'5. Pollutant Emissions - MB'!$C$19:$C$3139,'6. Summary'!F$6)</f>
        <v>9.7168282786290347E-2</v>
      </c>
      <c r="G23" s="224">
        <f>SUMIFS('5. Pollutant Emissions - MB'!$I$19:$I$3139,'5. Pollutant Emissions - MB'!$A$19:$A$3139,'6. Summary'!$A23,'5. Pollutant Emissions - MB'!$C$19:$C$3139,'6. Summary'!G$6)</f>
        <v>174.81162932399999</v>
      </c>
      <c r="H23" s="224">
        <f>SUMIFS('5. Pollutant Emissions - MB'!$L$19:$L$3139,'5. Pollutant Emissions - MB'!$A$19:$A$3139,'6. Summary'!$A23,'5. Pollutant Emissions - MB'!$C$19:$C$3139,'6. Summary'!H$6)</f>
        <v>0.70488560211290308</v>
      </c>
      <c r="I23" s="222">
        <f>SUMIFS('5. Pollutant Emissions - MB'!$I$19:$I$3139,'5. Pollutant Emissions - MB'!$A$19:$A$3139,'6. Summary'!$A23,'5. Pollutant Emissions - MB'!$C$19:$C$3139,'6. Summary'!I$6)</f>
        <v>9.6035499999999996E-2</v>
      </c>
      <c r="J23" s="222">
        <f>SUMIFS('5. Pollutant Emissions - MB'!$L$19:$L$3139,'5. Pollutant Emissions - MB'!$A$19:$A$3139,'6. Summary'!$A23,'5. Pollutant Emissions - MB'!$C$19:$C$3139,'6. Summary'!J$6)</f>
        <v>3.8723991935483873E-4</v>
      </c>
      <c r="K23" s="224">
        <f>SUMIFS('5. Pollutant Emissions - MB'!$I$19:$I$3139,'5. Pollutant Emissions - MB'!$A$19:$A$3139,'6. Summary'!$A23,'5. Pollutant Emissions - MB'!$C$19:$C$3139,'6. Summary'!K$6)</f>
        <v>8.4226380000000014E-3</v>
      </c>
      <c r="L23" s="224">
        <f>SUMIFS('5. Pollutant Emissions - MB'!$L$19:$L$3139,'5. Pollutant Emissions - MB'!$A$19:$A$3139,'6. Summary'!$A23,'5. Pollutant Emissions - MB'!$C$19:$C$3139,'6. Summary'!L$6)</f>
        <v>3.3962250000000002E-5</v>
      </c>
      <c r="M23" s="222">
        <f>SUMIFS('5. Pollutant Emissions - MB'!$I$19:$I$3139,'5. Pollutant Emissions - MB'!$A$19:$A$3139,'6. Summary'!$A23,'5. Pollutant Emissions - MB'!$C$19:$C$3139,'6. Summary'!M$6)</f>
        <v>5.8955398090000024</v>
      </c>
      <c r="N23" s="222">
        <f>SUMIFS('5. Pollutant Emissions - MB'!$L$19:$L$3139,'5. Pollutant Emissions - MB'!$A$19:$A$3139,'6. Summary'!$A23,'5. Pollutant Emissions - MB'!$C$19:$C$3139,'6. Summary'!N$6)</f>
        <v>2.3772337939516129E-2</v>
      </c>
      <c r="O23" s="224">
        <f>SUMIFS('5. Pollutant Emissions - MB'!$I$19:$I$3139,'5. Pollutant Emissions - MB'!$A$19:$A$3139,'6. Summary'!$A23,'5. Pollutant Emissions - MB'!$C$19:$C$3139,'6. Summary'!O$6)</f>
        <v>2.7871351000000004</v>
      </c>
      <c r="P23" s="224">
        <f>SUMIFS('5. Pollutant Emissions - MB'!$L$19:$L$3139,'5. Pollutant Emissions - MB'!$A$19:$A$3139,'6. Summary'!$A23,'5. Pollutant Emissions - MB'!$C$19:$C$3139,'6. Summary'!P$6)</f>
        <v>1.1238447983870973E-2</v>
      </c>
      <c r="Q23" s="222">
        <f>SUMIFS('5. Pollutant Emissions - MB'!$I$19:$I$3139,'5. Pollutant Emissions - MB'!$A$19:$A$3139,'6. Summary'!$A23,'5. Pollutant Emissions - MB'!$C$19:$C$3139,'6. Summary'!Q$6)</f>
        <v>5.6051858210000001</v>
      </c>
      <c r="R23" s="222">
        <f>SUMIFS('5. Pollutant Emissions - MB'!$L$19:$L$3139,'5. Pollutant Emissions - MB'!$A$19:$A$3139,'6. Summary'!$A23,'5. Pollutant Emissions - MB'!$C$19:$C$3139,'6. Summary'!R$6)</f>
        <v>2.2601555729838709E-2</v>
      </c>
      <c r="S23" s="224">
        <f>SUMIFS('5. Pollutant Emissions - MB'!$I$19:$I$3139,'5. Pollutant Emissions - MB'!$A$19:$A$3139,'6. Summary'!$A23,'5. Pollutant Emissions - MB'!$C$19:$C$3139,'6. Summary'!S$6)</f>
        <v>85.509508200000028</v>
      </c>
      <c r="T23" s="224">
        <f>SUMIFS('5. Pollutant Emissions - MB'!$L$19:$L$3139,'5. Pollutant Emissions - MB'!$A$19:$A$3139,'6. Summary'!$A23,'5. Pollutant Emissions - MB'!$C$19:$C$3139,'6. Summary'!T$6)</f>
        <v>0.34479640403225809</v>
      </c>
      <c r="U23" s="222">
        <f>SUMIFS('5. Pollutant Emissions - MB'!$I$19:$I$3139,'5. Pollutant Emissions - MB'!$A$19:$A$3139,'6. Summary'!$A23,'5. Pollutant Emissions - MB'!$C$19:$C$3139,'6. Summary'!U$6)</f>
        <v>27.098415430000003</v>
      </c>
      <c r="V23" s="222">
        <f>SUMIFS('5. Pollutant Emissions - MB'!$L$19:$L$3139,'5. Pollutant Emissions - MB'!$A$19:$A$3139,'6. Summary'!$A23,'5. Pollutant Emissions - MB'!$C$19:$C$3139,'6. Summary'!V$6)</f>
        <v>0.10926780415322582</v>
      </c>
      <c r="W23" s="224">
        <f>SUMIFS('5. Pollutant Emissions - MB'!$I$19:$I$3139,'5. Pollutant Emissions - MB'!$A$19:$A$3139,'6. Summary'!$A23,'5. Pollutant Emissions - MB'!$C$19:$C$3139,'6. Summary'!W$6)</f>
        <v>22.900107164000001</v>
      </c>
      <c r="X23" s="224">
        <f>SUMIFS('5. Pollutant Emissions - MB'!$L$19:$L$3139,'5. Pollutant Emissions - MB'!$A$19:$A$3139,'6. Summary'!$A23,'5. Pollutant Emissions - MB'!$C$19:$C$3139,'6. Summary'!X$6)</f>
        <v>9.2339141790322557E-2</v>
      </c>
      <c r="Y23" s="222">
        <f>SUMIFS('5. Pollutant Emissions - MB'!$I$19:$I$3139,'5. Pollutant Emissions - MB'!$A$19:$A$3139,'6. Summary'!$A23,'5. Pollutant Emissions - MB'!$C$19:$C$3139,'6. Summary'!Y$6)</f>
        <v>9.4666024000000077E-4</v>
      </c>
      <c r="Z23" s="222">
        <f>SUMIFS('5. Pollutant Emissions - MB'!$L$19:$L$3139,'5. Pollutant Emissions - MB'!$A$19:$A$3139,'6. Summary'!$A23,'5. Pollutant Emissions - MB'!$C$19:$C$3139,'6. Summary'!Z$6)</f>
        <v>3.8171783870967779E-6</v>
      </c>
      <c r="AA23" s="224">
        <f>SUMIFS('5. Pollutant Emissions - MB'!$I$19:$I$3139,'5. Pollutant Emissions - MB'!$A$19:$A$3139,'6. Summary'!$A23,'5. Pollutant Emissions - MB'!$C$19:$C$3139,'6. Summary'!AA$6)</f>
        <v>177.93896049999995</v>
      </c>
      <c r="AB23" s="224">
        <f>SUMIFS('5. Pollutant Emissions - MB'!$L$19:$L$3139,'5. Pollutant Emissions - MB'!$A$19:$A$3139,'6. Summary'!$A23,'5. Pollutant Emissions - MB'!$C$19:$C$3139,'6. Summary'!AB$6)</f>
        <v>0.71749580846774186</v>
      </c>
      <c r="AC23" s="222">
        <f>SUMIFS('5. Pollutant Emissions - MB'!$I$19:$I$3139,'5. Pollutant Emissions - MB'!$A$19:$A$3139,'6. Summary'!$A23,'5. Pollutant Emissions - MB'!$C$19:$C$3139,'6. Summary'!AC$6)</f>
        <v>3.3436800000000004</v>
      </c>
      <c r="AD23" s="222">
        <f>SUMIFS('5. Pollutant Emissions - MB'!$L$19:$L$3139,'5. Pollutant Emissions - MB'!$A$19:$A$3139,'6. Summary'!$A23,'5. Pollutant Emissions - MB'!$C$19:$C$3139,'6. Summary'!AD$6)</f>
        <v>1.3482580645161292E-2</v>
      </c>
      <c r="AE23" s="224">
        <f>SUMIFS('5. Pollutant Emissions - MB'!$I$19:$I$3139,'5. Pollutant Emissions - MB'!$A$19:$A$3139,'6. Summary'!$A23,'5. Pollutant Emissions - MB'!$C$19:$C$3139,'6. Summary'!AE$6)</f>
        <v>3.8310866000000025E-9</v>
      </c>
      <c r="AF23" s="224">
        <f>SUMIFS('5. Pollutant Emissions - MB'!$L$19:$L$3139,'5. Pollutant Emissions - MB'!$A$19:$A$3139,'6. Summary'!$A23,'5. Pollutant Emissions - MB'!$C$19:$C$3139,'6. Summary'!AF$6)</f>
        <v>1.5447929838709693E-11</v>
      </c>
      <c r="AG23" s="222">
        <f>SUMIFS('5. Pollutant Emissions - MB'!$I$19:$I$3139,'5. Pollutant Emissions - MB'!$A$19:$A$3139,'6. Summary'!$A23,'5. Pollutant Emissions - MB'!$C$19:$C$3139,'6. Summary'!AG$6)</f>
        <v>2.9948111400000023E-8</v>
      </c>
      <c r="AH23" s="222">
        <f>SUMIFS('5. Pollutant Emissions - MB'!$L$19:$L$3139,'5. Pollutant Emissions - MB'!$A$19:$A$3139,'6. Summary'!$A23,'5. Pollutant Emissions - MB'!$C$19:$C$3139,'6. Summary'!AH$6)</f>
        <v>1.2075851370967753E-10</v>
      </c>
      <c r="AI23" s="224">
        <f>SUMIFS('5. Pollutant Emissions - MB'!$I$19:$I$3139,'5. Pollutant Emissions - MB'!$A$19:$A$3139,'6. Summary'!$A23,'5. Pollutant Emissions - MB'!$C$19:$C$3139,'6. Summary'!AI$6)</f>
        <v>30.493581000000002</v>
      </c>
      <c r="AJ23" s="224">
        <f>SUMIFS('5. Pollutant Emissions - MB'!$L$19:$L$3139,'5. Pollutant Emissions - MB'!$A$19:$A$3139,'6. Summary'!$A23,'5. Pollutant Emissions - MB'!$C$19:$C$3139,'6. Summary'!AJ$6)</f>
        <v>0.1229579879032258</v>
      </c>
      <c r="AK23" s="222">
        <f>SUMIFS('5. Pollutant Emissions - MB'!$I$19:$I$3139,'5. Pollutant Emissions - MB'!$A$19:$A$3139,'6. Summary'!$A23,'5. Pollutant Emissions - MB'!$C$19:$C$3139,'6. Summary'!AK$6)</f>
        <v>1186.7020546020001</v>
      </c>
      <c r="AL23" s="222">
        <f>SUMIFS('5. Pollutant Emissions - MB'!$L$19:$L$3139,'5. Pollutant Emissions - MB'!$A$19:$A$3139,'6. Summary'!$A23,'5. Pollutant Emissions - MB'!$C$19:$C$3139,'6. Summary'!AL$6)</f>
        <v>4.7850889298467747</v>
      </c>
      <c r="AM23" s="224">
        <f>SUMIFS('5. Pollutant Emissions - MB'!$I$19:$I$3139,'5. Pollutant Emissions - MB'!$A$19:$A$3139,'6. Summary'!$A23,'5. Pollutant Emissions - MB'!$C$19:$C$3139,'6. Summary'!AM$6)</f>
        <v>12.888315175999997</v>
      </c>
      <c r="AN23" s="224">
        <f>SUMIFS('5. Pollutant Emissions - MB'!$L$19:$L$3139,'5. Pollutant Emissions - MB'!$A$19:$A$3139,'6. Summary'!$A23,'5. Pollutant Emissions - MB'!$C$19:$C$3139,'6. Summary'!AN$6)</f>
        <v>5.1969012806451616E-2</v>
      </c>
      <c r="AO23" s="222">
        <f>SUMIFS('5. Pollutant Emissions - MB'!$I$19:$I$3139,'5. Pollutant Emissions - MB'!$A$19:$A$3139,'6. Summary'!$A23,'5. Pollutant Emissions - MB'!$C$19:$C$3139,'6. Summary'!AO$6)</f>
        <v>6.3201560000000041E-4</v>
      </c>
      <c r="AP23" s="222">
        <f>SUMIFS('5. Pollutant Emissions - MB'!$L$19:$L$3139,'5. Pollutant Emissions - MB'!$A$19:$A$3139,'6. Summary'!$A23,'5. Pollutant Emissions - MB'!$C$19:$C$3139,'6. Summary'!AP$6)</f>
        <v>2.5484500000000023E-6</v>
      </c>
      <c r="AQ23" s="224">
        <f>SUMIFS('5. Pollutant Emissions - MB'!$I$19:$I$3139,'5. Pollutant Emissions - MB'!$A$19:$A$3139,'6. Summary'!$A23,'5. Pollutant Emissions - MB'!$C$19:$C$3139,'6. Summary'!AQ$6)</f>
        <v>8.9666999999999994</v>
      </c>
      <c r="AR23" s="224">
        <f>SUMIFS('5. Pollutant Emissions - MB'!$L$19:$L$3139,'5. Pollutant Emissions - MB'!$A$19:$A$3139,'6. Summary'!$A23,'5. Pollutant Emissions - MB'!$C$19:$C$3139,'6. Summary'!AR$6)</f>
        <v>3.6156048387096774E-2</v>
      </c>
      <c r="AS23" s="222">
        <f>SUMIFS('5. Pollutant Emissions - MB'!$I$19:$I$3139,'5. Pollutant Emissions - MB'!$A$19:$A$3139,'6. Summary'!$A23,'5. Pollutant Emissions - MB'!$C$19:$C$3139,'6. Summary'!AS$6)</f>
        <v>8.0729999999999996E-8</v>
      </c>
      <c r="AT23" s="222">
        <f>SUMIFS('5. Pollutant Emissions - MB'!$L$19:$L$3139,'5. Pollutant Emissions - MB'!$A$19:$A$3139,'6. Summary'!$A23,'5. Pollutant Emissions - MB'!$C$19:$C$3139,'6. Summary'!AT$6)</f>
        <v>3.255241935483871E-10</v>
      </c>
      <c r="AU23" s="224">
        <f>SUMIFS('5. Pollutant Emissions - MB'!$I$19:$I$3139,'5. Pollutant Emissions - MB'!$A$19:$A$3139,'6. Summary'!$A23,'5. Pollutant Emissions - MB'!$C$19:$C$3139,'6. Summary'!AU$6)</f>
        <v>1.090800000000001E-5</v>
      </c>
      <c r="AV23" s="224">
        <f>SUMIFS('5. Pollutant Emissions - MB'!$L$19:$L$3139,'5. Pollutant Emissions - MB'!$A$19:$A$3139,'6. Summary'!$A23,'5. Pollutant Emissions - MB'!$C$19:$C$3139,'6. Summary'!AV$6)</f>
        <v>4.3983870967741975E-8</v>
      </c>
      <c r="AW23" s="222">
        <f>SUMIFS('5. Pollutant Emissions - MB'!$I$19:$I$3139,'5. Pollutant Emissions - MB'!$A$19:$A$3139,'6. Summary'!$A23,'5. Pollutant Emissions - MB'!$C$19:$C$3139,'6. Summary'!AW$6)</f>
        <v>4.7040000000000044E-6</v>
      </c>
      <c r="AX23" s="222">
        <f>SUMIFS('5. Pollutant Emissions - MB'!$L$19:$L$3139,'5. Pollutant Emissions - MB'!$A$19:$A$3139,'6. Summary'!$A23,'5. Pollutant Emissions - MB'!$C$19:$C$3139,'6. Summary'!AX$6)</f>
        <v>1.8967741935483888E-8</v>
      </c>
      <c r="AY23" s="224">
        <f>SUMIFS('5. Pollutant Emissions - MB'!$I$19:$I$3139,'5. Pollutant Emissions - MB'!$A$19:$A$3139,'6. Summary'!$A23,'5. Pollutant Emissions - MB'!$C$19:$C$3139,'6. Summary'!AY$6)</f>
        <v>21.716632300000001</v>
      </c>
      <c r="AZ23" s="224">
        <f>SUMIFS('5. Pollutant Emissions - MB'!$L$19:$L$3139,'5. Pollutant Emissions - MB'!$A$19:$A$3139,'6. Summary'!$A23,'5. Pollutant Emissions - MB'!$C$19:$C$3139,'6. Summary'!AZ$6)</f>
        <v>8.756706572580647E-2</v>
      </c>
    </row>
    <row r="25" spans="1:52" ht="18" x14ac:dyDescent="0.25">
      <c r="A25" s="218" t="s">
        <v>469</v>
      </c>
    </row>
    <row r="26" spans="1:52" ht="20.25" x14ac:dyDescent="0.3">
      <c r="A26" s="219" t="s">
        <v>470</v>
      </c>
    </row>
    <row r="27" spans="1:52" x14ac:dyDescent="0.2">
      <c r="A27" s="221"/>
    </row>
    <row r="28" spans="1:52" ht="21" thickBot="1" x14ac:dyDescent="0.35">
      <c r="A28" s="220" t="s">
        <v>494</v>
      </c>
    </row>
    <row r="29" spans="1:52" ht="25.5" x14ac:dyDescent="0.2">
      <c r="A29" s="214" t="s">
        <v>472</v>
      </c>
      <c r="B29" s="204" t="s">
        <v>473</v>
      </c>
      <c r="C29" s="340" t="s">
        <v>439</v>
      </c>
      <c r="D29" s="341"/>
      <c r="E29" s="340" t="s">
        <v>474</v>
      </c>
      <c r="F29" s="341"/>
      <c r="G29" s="340" t="s">
        <v>440</v>
      </c>
      <c r="H29" s="341"/>
      <c r="I29" s="340" t="s">
        <v>475</v>
      </c>
      <c r="J29" s="341"/>
      <c r="K29" s="340" t="s">
        <v>476</v>
      </c>
      <c r="L29" s="341"/>
      <c r="M29" s="340" t="s">
        <v>443</v>
      </c>
      <c r="N29" s="341"/>
      <c r="O29" s="340" t="s">
        <v>454</v>
      </c>
      <c r="P29" s="341"/>
      <c r="Q29" s="340" t="s">
        <v>477</v>
      </c>
      <c r="R29" s="341"/>
      <c r="S29" s="340" t="s">
        <v>478</v>
      </c>
      <c r="T29" s="341"/>
      <c r="U29" s="340" t="s">
        <v>479</v>
      </c>
      <c r="V29" s="341"/>
      <c r="W29" s="340" t="s">
        <v>480</v>
      </c>
      <c r="X29" s="341"/>
      <c r="Y29" s="340" t="s">
        <v>481</v>
      </c>
      <c r="Z29" s="341"/>
      <c r="AA29" s="340" t="s">
        <v>482</v>
      </c>
      <c r="AB29" s="341"/>
      <c r="AC29" s="340" t="s">
        <v>483</v>
      </c>
      <c r="AD29" s="341"/>
      <c r="AE29" s="340" t="s">
        <v>452</v>
      </c>
      <c r="AF29" s="341"/>
      <c r="AG29" s="340" t="s">
        <v>456</v>
      </c>
      <c r="AH29" s="341"/>
      <c r="AI29" s="340" t="s">
        <v>441</v>
      </c>
      <c r="AJ29" s="341"/>
      <c r="AK29" s="340" t="s">
        <v>442</v>
      </c>
      <c r="AL29" s="341"/>
      <c r="AM29" s="340" t="s">
        <v>484</v>
      </c>
      <c r="AN29" s="341"/>
      <c r="AO29" s="340" t="s">
        <v>485</v>
      </c>
      <c r="AP29" s="341"/>
      <c r="AQ29" s="340" t="s">
        <v>486</v>
      </c>
      <c r="AR29" s="341"/>
      <c r="AS29" s="340" t="s">
        <v>487</v>
      </c>
      <c r="AT29" s="341"/>
      <c r="AU29" s="340" t="s">
        <v>488</v>
      </c>
      <c r="AV29" s="341"/>
      <c r="AW29" s="340" t="s">
        <v>489</v>
      </c>
      <c r="AX29" s="341"/>
      <c r="AY29" s="340" t="s">
        <v>490</v>
      </c>
      <c r="AZ29" s="342"/>
    </row>
    <row r="30" spans="1:52" x14ac:dyDescent="0.2">
      <c r="A30" s="215"/>
      <c r="B30" s="205"/>
      <c r="C30" s="209" t="s">
        <v>191</v>
      </c>
      <c r="D30" s="210" t="str">
        <f>C30</f>
        <v>1330-20-7</v>
      </c>
      <c r="E30" s="209" t="s">
        <v>181</v>
      </c>
      <c r="F30" s="210" t="str">
        <f>E30</f>
        <v>100-41-4</v>
      </c>
      <c r="G30" s="209" t="s">
        <v>189</v>
      </c>
      <c r="H30" s="210" t="str">
        <f>G30</f>
        <v>108-88-3</v>
      </c>
      <c r="I30" s="209" t="s">
        <v>422</v>
      </c>
      <c r="J30" s="210" t="str">
        <f>I30</f>
        <v>108-10-1</v>
      </c>
      <c r="K30" s="209" t="s">
        <v>187</v>
      </c>
      <c r="L30" s="210" t="str">
        <f>K30</f>
        <v>91-20-3</v>
      </c>
      <c r="M30" s="209" t="s">
        <v>428</v>
      </c>
      <c r="N30" s="210" t="str">
        <f>M30</f>
        <v>98-82-8</v>
      </c>
      <c r="O30" s="209" t="s">
        <v>156</v>
      </c>
      <c r="P30" s="210" t="str">
        <f>O30</f>
        <v>50-00-0</v>
      </c>
      <c r="Q30" s="209" t="s">
        <v>429</v>
      </c>
      <c r="R30" s="210" t="str">
        <f>Q30</f>
        <v>111-76-2</v>
      </c>
      <c r="S30" s="209" t="s">
        <v>430</v>
      </c>
      <c r="T30" s="210" t="str">
        <f>S30</f>
        <v>71-36-3</v>
      </c>
      <c r="U30" s="212" t="s">
        <v>431</v>
      </c>
      <c r="V30" s="211" t="str">
        <f>U30</f>
        <v>95-63-6</v>
      </c>
      <c r="W30" s="212" t="s">
        <v>432</v>
      </c>
      <c r="X30" s="211" t="str">
        <f>W30</f>
        <v>108-65-6</v>
      </c>
      <c r="Y30" s="212" t="s">
        <v>178</v>
      </c>
      <c r="Z30" s="211" t="str">
        <f>Y30</f>
        <v>18540-29-9</v>
      </c>
      <c r="AA30" s="212" t="s">
        <v>425</v>
      </c>
      <c r="AB30" s="211" t="str">
        <f>AA30</f>
        <v>78-93-3</v>
      </c>
      <c r="AC30" s="212" t="s">
        <v>433</v>
      </c>
      <c r="AD30" s="211" t="str">
        <f>AC30</f>
        <v>540-88-5</v>
      </c>
      <c r="AE30" s="212" t="s">
        <v>185</v>
      </c>
      <c r="AF30" s="211" t="str">
        <f>AE30</f>
        <v>7439-97-6</v>
      </c>
      <c r="AG30" s="212" t="s">
        <v>183</v>
      </c>
      <c r="AH30" s="211" t="str">
        <f>AG30</f>
        <v>7439-92-1</v>
      </c>
      <c r="AI30" s="212" t="s">
        <v>424</v>
      </c>
      <c r="AJ30" s="211" t="str">
        <f>AI30</f>
        <v>67-63-0</v>
      </c>
      <c r="AK30" s="212" t="s">
        <v>420</v>
      </c>
      <c r="AL30" s="211" t="str">
        <f>AK30</f>
        <v>67-64-1</v>
      </c>
      <c r="AM30" s="212" t="s">
        <v>423</v>
      </c>
      <c r="AN30" s="211" t="str">
        <f>AM30</f>
        <v>107-98-2</v>
      </c>
      <c r="AO30" s="212" t="s">
        <v>179</v>
      </c>
      <c r="AP30" s="211" t="str">
        <f>AO30</f>
        <v>7440-48-4</v>
      </c>
      <c r="AQ30" s="212" t="s">
        <v>434</v>
      </c>
      <c r="AR30" s="211" t="str">
        <f>AQ30</f>
        <v>7664-93-9</v>
      </c>
      <c r="AS30" s="212" t="s">
        <v>435</v>
      </c>
      <c r="AT30" s="211" t="str">
        <f>AS30</f>
        <v>118-74-1</v>
      </c>
      <c r="AU30" s="212" t="s">
        <v>180</v>
      </c>
      <c r="AV30" s="211" t="str">
        <f>AU30</f>
        <v>7440-50-8</v>
      </c>
      <c r="AW30" s="212" t="s">
        <v>184</v>
      </c>
      <c r="AX30" s="211" t="str">
        <f>AW30</f>
        <v>7439-96-5</v>
      </c>
      <c r="AY30" s="212" t="s">
        <v>436</v>
      </c>
      <c r="AZ30" s="213" t="str">
        <f>AY30</f>
        <v>526-73-8</v>
      </c>
    </row>
    <row r="31" spans="1:52" ht="15" thickBot="1" x14ac:dyDescent="0.25">
      <c r="A31" s="206"/>
      <c r="B31" s="206"/>
      <c r="C31" s="207" t="s">
        <v>491</v>
      </c>
      <c r="D31" s="208" t="s">
        <v>492</v>
      </c>
      <c r="E31" s="207" t="s">
        <v>491</v>
      </c>
      <c r="F31" s="208" t="s">
        <v>492</v>
      </c>
      <c r="G31" s="207" t="s">
        <v>491</v>
      </c>
      <c r="H31" s="208" t="s">
        <v>492</v>
      </c>
      <c r="I31" s="207" t="s">
        <v>491</v>
      </c>
      <c r="J31" s="208" t="s">
        <v>492</v>
      </c>
      <c r="K31" s="207" t="s">
        <v>491</v>
      </c>
      <c r="L31" s="208" t="s">
        <v>492</v>
      </c>
      <c r="M31" s="207" t="s">
        <v>491</v>
      </c>
      <c r="N31" s="208" t="s">
        <v>492</v>
      </c>
      <c r="O31" s="207" t="s">
        <v>491</v>
      </c>
      <c r="P31" s="208" t="s">
        <v>492</v>
      </c>
      <c r="Q31" s="207" t="s">
        <v>491</v>
      </c>
      <c r="R31" s="208" t="s">
        <v>492</v>
      </c>
      <c r="S31" s="207" t="s">
        <v>491</v>
      </c>
      <c r="T31" s="208" t="s">
        <v>492</v>
      </c>
      <c r="U31" s="207" t="s">
        <v>491</v>
      </c>
      <c r="V31" s="208" t="s">
        <v>492</v>
      </c>
      <c r="W31" s="207" t="s">
        <v>491</v>
      </c>
      <c r="X31" s="208" t="s">
        <v>492</v>
      </c>
      <c r="Y31" s="207" t="s">
        <v>491</v>
      </c>
      <c r="Z31" s="208" t="s">
        <v>492</v>
      </c>
      <c r="AA31" s="207" t="s">
        <v>491</v>
      </c>
      <c r="AB31" s="208" t="s">
        <v>492</v>
      </c>
      <c r="AC31" s="207" t="s">
        <v>491</v>
      </c>
      <c r="AD31" s="208" t="s">
        <v>492</v>
      </c>
      <c r="AE31" s="207" t="s">
        <v>491</v>
      </c>
      <c r="AF31" s="208" t="s">
        <v>492</v>
      </c>
      <c r="AG31" s="207" t="s">
        <v>491</v>
      </c>
      <c r="AH31" s="208" t="s">
        <v>492</v>
      </c>
      <c r="AI31" s="207" t="s">
        <v>491</v>
      </c>
      <c r="AJ31" s="208" t="s">
        <v>492</v>
      </c>
      <c r="AK31" s="207" t="s">
        <v>491</v>
      </c>
      <c r="AL31" s="208" t="s">
        <v>492</v>
      </c>
      <c r="AM31" s="207" t="s">
        <v>491</v>
      </c>
      <c r="AN31" s="208" t="s">
        <v>492</v>
      </c>
      <c r="AO31" s="207" t="s">
        <v>491</v>
      </c>
      <c r="AP31" s="208" t="s">
        <v>492</v>
      </c>
      <c r="AQ31" s="207" t="s">
        <v>491</v>
      </c>
      <c r="AR31" s="208" t="s">
        <v>492</v>
      </c>
      <c r="AS31" s="207" t="s">
        <v>491</v>
      </c>
      <c r="AT31" s="208" t="s">
        <v>492</v>
      </c>
      <c r="AU31" s="207" t="s">
        <v>491</v>
      </c>
      <c r="AV31" s="208" t="s">
        <v>492</v>
      </c>
      <c r="AW31" s="207" t="s">
        <v>491</v>
      </c>
      <c r="AX31" s="208" t="s">
        <v>492</v>
      </c>
      <c r="AY31" s="207" t="s">
        <v>491</v>
      </c>
      <c r="AZ31" s="208" t="s">
        <v>492</v>
      </c>
    </row>
    <row r="32" spans="1:52" x14ac:dyDescent="0.2">
      <c r="A32" s="217" t="s">
        <v>107</v>
      </c>
      <c r="B32" s="133" t="s">
        <v>211</v>
      </c>
      <c r="C32" s="225">
        <f>SUMIFS('5. Pollutant Emissions - MB'!$J$19:$J$3139,'5. Pollutant Emissions - MB'!$A$19:$A$3139,'6. Summary'!$A32,'5. Pollutant Emissions - MB'!$C$19:$C$3139,'6. Summary'!C$30)</f>
        <v>0</v>
      </c>
      <c r="D32" s="225">
        <f>SUMIFS('5. Pollutant Emissions - MB'!$M$19:$M$3139,'5. Pollutant Emissions - MB'!$A$19:$A$3139,'6. Summary'!$A32,'5. Pollutant Emissions - MB'!$C$19:$C$3139,'6. Summary'!D$30)</f>
        <v>0</v>
      </c>
      <c r="E32" s="223">
        <f>SUMIFS('5. Pollutant Emissions - MB'!$J$19:$J$3139,'5. Pollutant Emissions - MB'!$A$19:$A$3139,'6. Summary'!$A32,'5. Pollutant Emissions - MB'!$C$19:$C$3139,'6. Summary'!E$30)</f>
        <v>440.14072780721244</v>
      </c>
      <c r="F32" s="223">
        <f>SUMIFS('5. Pollutant Emissions - MB'!$M$19:$M$3139,'5. Pollutant Emissions - MB'!$A$19:$A$3139,'6. Summary'!$A32,'5. Pollutant Emissions - MB'!$C$19:$C$3139,'6. Summary'!F$30)</f>
        <v>1.2058650076909929</v>
      </c>
      <c r="G32" s="225">
        <f>SUMIFS('5. Pollutant Emissions - MB'!$J$19:$J$3139,'5. Pollutant Emissions - MB'!$A$19:$A$3139,'6. Summary'!$A32,'5. Pollutant Emissions - MB'!$C$19:$C$3139,'6. Summary'!G$30)</f>
        <v>0</v>
      </c>
      <c r="H32" s="225">
        <f>SUMIFS('5. Pollutant Emissions - MB'!$M$19:$M$3139,'5. Pollutant Emissions - MB'!$A$19:$A$3139,'6. Summary'!$A32,'5. Pollutant Emissions - MB'!$C$19:$C$3139,'6. Summary'!H$30)</f>
        <v>0</v>
      </c>
      <c r="I32" s="223">
        <f>SUMIFS('5. Pollutant Emissions - MB'!$J$19:$J$3139,'5. Pollutant Emissions - MB'!$A$19:$A$3139,'6. Summary'!$A32,'5. Pollutant Emissions - MB'!$C$19:$C$3139,'6. Summary'!I$30)</f>
        <v>4330.1031837292776</v>
      </c>
      <c r="J32" s="223">
        <f>SUMIFS('5. Pollutant Emissions - MB'!$M$19:$M$3139,'5. Pollutant Emissions - MB'!$A$19:$A$3139,'6. Summary'!$A32,'5. Pollutant Emissions - MB'!$C$19:$C$3139,'6. Summary'!J$30)</f>
        <v>11.863296393778842</v>
      </c>
      <c r="K32" s="225">
        <f>SUMIFS('5. Pollutant Emissions - MB'!$J$19:$J$3139,'5. Pollutant Emissions - MB'!$A$19:$A$3139,'6. Summary'!$A32,'5. Pollutant Emissions - MB'!$C$19:$C$3139,'6. Summary'!K$30)</f>
        <v>0</v>
      </c>
      <c r="L32" s="225">
        <f>SUMIFS('5. Pollutant Emissions - MB'!$M$19:$M$3139,'5. Pollutant Emissions - MB'!$A$19:$A$3139,'6. Summary'!$A32,'5. Pollutant Emissions - MB'!$C$19:$C$3139,'6. Summary'!L$30)</f>
        <v>0</v>
      </c>
      <c r="M32" s="223">
        <f>SUMIFS('5. Pollutant Emissions - MB'!$J$19:$J$3139,'5. Pollutant Emissions - MB'!$A$19:$A$3139,'6. Summary'!$A32,'5. Pollutant Emissions - MB'!$C$19:$C$3139,'6. Summary'!M$30)</f>
        <v>0</v>
      </c>
      <c r="N32" s="223">
        <f>SUMIFS('5. Pollutant Emissions - MB'!$M$19:$M$3139,'5. Pollutant Emissions - MB'!$A$19:$A$3139,'6. Summary'!$A32,'5. Pollutant Emissions - MB'!$C$19:$C$3139,'6. Summary'!N$30)</f>
        <v>0</v>
      </c>
      <c r="O32" s="225">
        <f>SUMIFS('5. Pollutant Emissions - MB'!$J$19:$J$3139,'5. Pollutant Emissions - MB'!$A$19:$A$3139,'6. Summary'!$A32,'5. Pollutant Emissions - MB'!$C$19:$C$3139,'6. Summary'!O$30)</f>
        <v>0</v>
      </c>
      <c r="P32" s="225">
        <f>SUMIFS('5. Pollutant Emissions - MB'!$M$19:$M$3139,'5. Pollutant Emissions - MB'!$A$19:$A$3139,'6. Summary'!$A32,'5. Pollutant Emissions - MB'!$C$19:$C$3139,'6. Summary'!P$30)</f>
        <v>0</v>
      </c>
      <c r="Q32" s="223">
        <f>SUMIFS('5. Pollutant Emissions - MB'!$J$19:$J$3139,'5. Pollutant Emissions - MB'!$A$19:$A$3139,'6. Summary'!$A32,'5. Pollutant Emissions - MB'!$C$19:$C$3139,'6. Summary'!Q$30)</f>
        <v>0</v>
      </c>
      <c r="R32" s="223">
        <f>SUMIFS('5. Pollutant Emissions - MB'!$M$19:$M$3139,'5. Pollutant Emissions - MB'!$A$19:$A$3139,'6. Summary'!$A32,'5. Pollutant Emissions - MB'!$C$19:$C$3139,'6. Summary'!R$30)</f>
        <v>0</v>
      </c>
      <c r="S32" s="225">
        <f>SUMIFS('5. Pollutant Emissions - MB'!$J$19:$J$3139,'5. Pollutant Emissions - MB'!$A$19:$A$3139,'6. Summary'!$A32,'5. Pollutant Emissions - MB'!$C$19:$C$3139,'6. Summary'!S$30)</f>
        <v>0</v>
      </c>
      <c r="T32" s="225">
        <f>SUMIFS('5. Pollutant Emissions - MB'!$M$19:$M$3139,'5. Pollutant Emissions - MB'!$A$19:$A$3139,'6. Summary'!$A32,'5. Pollutant Emissions - MB'!$C$19:$C$3139,'6. Summary'!T$30)</f>
        <v>0</v>
      </c>
      <c r="U32" s="223">
        <f>SUMIFS('5. Pollutant Emissions - MB'!$J$19:$J$3139,'5. Pollutant Emissions - MB'!$A$19:$A$3139,'6. Summary'!$A32,'5. Pollutant Emissions - MB'!$C$19:$C$3139,'6. Summary'!U$30)</f>
        <v>0</v>
      </c>
      <c r="V32" s="223">
        <f>SUMIFS('5. Pollutant Emissions - MB'!$M$19:$M$3139,'5. Pollutant Emissions - MB'!$A$19:$A$3139,'6. Summary'!$A32,'5. Pollutant Emissions - MB'!$C$19:$C$3139,'6. Summary'!V$30)</f>
        <v>0</v>
      </c>
      <c r="W32" s="225">
        <f>SUMIFS('5. Pollutant Emissions - MB'!$J$19:$J$3139,'5. Pollutant Emissions - MB'!$A$19:$A$3139,'6. Summary'!$A32,'5. Pollutant Emissions - MB'!$C$19:$C$3139,'6. Summary'!W$30)</f>
        <v>0</v>
      </c>
      <c r="X32" s="225">
        <f>SUMIFS('5. Pollutant Emissions - MB'!$M$19:$M$3139,'5. Pollutant Emissions - MB'!$A$19:$A$3139,'6. Summary'!$A32,'5. Pollutant Emissions - MB'!$C$19:$C$3139,'6. Summary'!X$30)</f>
        <v>0</v>
      </c>
      <c r="Y32" s="223">
        <f>SUMIFS('5. Pollutant Emissions - MB'!$J$19:$J$3139,'5. Pollutant Emissions - MB'!$A$19:$A$3139,'6. Summary'!$A32,'5. Pollutant Emissions - MB'!$C$19:$C$3139,'6. Summary'!Y$30)</f>
        <v>6.1710452558537066</v>
      </c>
      <c r="Z32" s="223">
        <f>SUMIFS('5. Pollutant Emissions - MB'!$M$19:$M$3139,'5. Pollutant Emissions - MB'!$A$19:$A$3139,'6. Summary'!$A32,'5. Pollutant Emissions - MB'!$C$19:$C$3139,'6. Summary'!Z$30)</f>
        <v>1.6906973303708786E-2</v>
      </c>
      <c r="AA32" s="225">
        <f>SUMIFS('5. Pollutant Emissions - MB'!$J$19:$J$3139,'5. Pollutant Emissions - MB'!$A$19:$A$3139,'6. Summary'!$A32,'5. Pollutant Emissions - MB'!$C$19:$C$3139,'6. Summary'!AA$30)</f>
        <v>61913.424743742544</v>
      </c>
      <c r="AB32" s="225">
        <f>SUMIFS('5. Pollutant Emissions - MB'!$M$19:$M$3139,'5. Pollutant Emissions - MB'!$A$19:$A$3139,'6. Summary'!$A32,'5. Pollutant Emissions - MB'!$C$19:$C$3139,'6. Summary'!AB$30)</f>
        <v>169.625821215733</v>
      </c>
      <c r="AC32" s="223">
        <f>SUMIFS('5. Pollutant Emissions - MB'!$J$19:$J$3139,'5. Pollutant Emissions - MB'!$A$19:$A$3139,'6. Summary'!$A32,'5. Pollutant Emissions - MB'!$C$19:$C$3139,'6. Summary'!AC$30)</f>
        <v>0</v>
      </c>
      <c r="AD32" s="223">
        <f>SUMIFS('5. Pollutant Emissions - MB'!$M$19:$M$3139,'5. Pollutant Emissions - MB'!$A$19:$A$3139,'6. Summary'!$A32,'5. Pollutant Emissions - MB'!$C$19:$C$3139,'6. Summary'!AD$30)</f>
        <v>0</v>
      </c>
      <c r="AE32" s="225">
        <f>SUMIFS('5. Pollutant Emissions - MB'!$J$19:$J$3139,'5. Pollutant Emissions - MB'!$A$19:$A$3139,'6. Summary'!$A32,'5. Pollutant Emissions - MB'!$C$19:$C$3139,'6. Summary'!AE$30)</f>
        <v>0</v>
      </c>
      <c r="AF32" s="225">
        <f>SUMIFS('5. Pollutant Emissions - MB'!$M$19:$M$3139,'5. Pollutant Emissions - MB'!$A$19:$A$3139,'6. Summary'!$A32,'5. Pollutant Emissions - MB'!$C$19:$C$3139,'6. Summary'!AF$30)</f>
        <v>0</v>
      </c>
      <c r="AG32" s="223">
        <f>SUMIFS('5. Pollutant Emissions - MB'!$J$19:$J$3139,'5. Pollutant Emissions - MB'!$A$19:$A$3139,'6. Summary'!$A32,'5. Pollutant Emissions - MB'!$C$19:$C$3139,'6. Summary'!AG$30)</f>
        <v>0</v>
      </c>
      <c r="AH32" s="223">
        <f>SUMIFS('5. Pollutant Emissions - MB'!$M$19:$M$3139,'5. Pollutant Emissions - MB'!$A$19:$A$3139,'6. Summary'!$A32,'5. Pollutant Emissions - MB'!$C$19:$C$3139,'6. Summary'!AH$30)</f>
        <v>0</v>
      </c>
      <c r="AI32" s="225">
        <f>SUMIFS('5. Pollutant Emissions - MB'!$J$19:$J$3139,'5. Pollutant Emissions - MB'!$A$19:$A$3139,'6. Summary'!$A32,'5. Pollutant Emissions - MB'!$C$19:$C$3139,'6. Summary'!AI$30)</f>
        <v>30582.974282686726</v>
      </c>
      <c r="AJ32" s="225">
        <f>SUMIFS('5. Pollutant Emissions - MB'!$M$19:$M$3139,'5. Pollutant Emissions - MB'!$A$19:$A$3139,'6. Summary'!$A32,'5. Pollutant Emissions - MB'!$C$19:$C$3139,'6. Summary'!AJ$30)</f>
        <v>83.788970637497883</v>
      </c>
      <c r="AK32" s="223">
        <f>SUMIFS('5. Pollutant Emissions - MB'!$J$19:$J$3139,'5. Pollutant Emissions - MB'!$A$19:$A$3139,'6. Summary'!$A32,'5. Pollutant Emissions - MB'!$C$19:$C$3139,'6. Summary'!AK$30)</f>
        <v>406594.84736188792</v>
      </c>
      <c r="AL32" s="223">
        <f>SUMIFS('5. Pollutant Emissions - MB'!$M$19:$M$3139,'5. Pollutant Emissions - MB'!$A$19:$A$3139,'6. Summary'!$A32,'5. Pollutant Emissions - MB'!$C$19:$C$3139,'6. Summary'!AL$30)</f>
        <v>1113.9584859229806</v>
      </c>
      <c r="AM32" s="225">
        <f>SUMIFS('5. Pollutant Emissions - MB'!$J$19:$J$3139,'5. Pollutant Emissions - MB'!$A$19:$A$3139,'6. Summary'!$A32,'5. Pollutant Emissions - MB'!$C$19:$C$3139,'6. Summary'!AM$30)</f>
        <v>103021.45194462487</v>
      </c>
      <c r="AN32" s="225">
        <f>SUMIFS('5. Pollutant Emissions - MB'!$M$19:$M$3139,'5. Pollutant Emissions - MB'!$A$19:$A$3139,'6. Summary'!$A32,'5. Pollutant Emissions - MB'!$C$19:$C$3139,'6. Summary'!AN$30)</f>
        <v>282.25055327294484</v>
      </c>
      <c r="AO32" s="223">
        <f>SUMIFS('5. Pollutant Emissions - MB'!$J$19:$J$3139,'5. Pollutant Emissions - MB'!$A$19:$A$3139,'6. Summary'!$A32,'5. Pollutant Emissions - MB'!$C$19:$C$3139,'6. Summary'!AO$30)</f>
        <v>6.1619701893009795</v>
      </c>
      <c r="AP32" s="223">
        <f>SUMIFS('5. Pollutant Emissions - MB'!$M$19:$M$3139,'5. Pollutant Emissions - MB'!$A$19:$A$3139,'6. Summary'!$A32,'5. Pollutant Emissions - MB'!$C$19:$C$3139,'6. Summary'!AP$30)</f>
        <v>1.6882110107673917E-2</v>
      </c>
      <c r="AQ32" s="225">
        <f>SUMIFS('5. Pollutant Emissions - MB'!$J$19:$J$3139,'5. Pollutant Emissions - MB'!$A$19:$A$3139,'6. Summary'!$A32,'5. Pollutant Emissions - MB'!$C$19:$C$3139,'6. Summary'!AQ$30)</f>
        <v>0</v>
      </c>
      <c r="AR32" s="225">
        <f>SUMIFS('5. Pollutant Emissions - MB'!$M$19:$M$3139,'5. Pollutant Emissions - MB'!$A$19:$A$3139,'6. Summary'!$A32,'5. Pollutant Emissions - MB'!$C$19:$C$3139,'6. Summary'!AR$30)</f>
        <v>0</v>
      </c>
      <c r="AS32" s="223">
        <f>SUMIFS('5. Pollutant Emissions - MB'!$J$19:$J$3139,'5. Pollutant Emissions - MB'!$A$19:$A$3139,'6. Summary'!$A32,'5. Pollutant Emissions - MB'!$C$19:$C$3139,'6. Summary'!AS$30)</f>
        <v>0</v>
      </c>
      <c r="AT32" s="223">
        <f>SUMIFS('5. Pollutant Emissions - MB'!$M$19:$M$3139,'5. Pollutant Emissions - MB'!$A$19:$A$3139,'6. Summary'!$A32,'5. Pollutant Emissions - MB'!$C$19:$C$3139,'6. Summary'!AT$30)</f>
        <v>0</v>
      </c>
      <c r="AU32" s="225">
        <f>SUMIFS('5. Pollutant Emissions - MB'!$J$19:$J$3139,'5. Pollutant Emissions - MB'!$A$19:$A$3139,'6. Summary'!$A32,'5. Pollutant Emissions - MB'!$C$19:$C$3139,'6. Summary'!AU$30)</f>
        <v>0</v>
      </c>
      <c r="AV32" s="225">
        <f>SUMIFS('5. Pollutant Emissions - MB'!$M$19:$M$3139,'5. Pollutant Emissions - MB'!$A$19:$A$3139,'6. Summary'!$A32,'5. Pollutant Emissions - MB'!$C$19:$C$3139,'6. Summary'!AV$30)</f>
        <v>0</v>
      </c>
      <c r="AW32" s="223">
        <f>SUMIFS('5. Pollutant Emissions - MB'!$J$19:$J$3139,'5. Pollutant Emissions - MB'!$A$19:$A$3139,'6. Summary'!$A32,'5. Pollutant Emissions - MB'!$C$19:$C$3139,'6. Summary'!AW$30)</f>
        <v>0</v>
      </c>
      <c r="AX32" s="223">
        <f>SUMIFS('5. Pollutant Emissions - MB'!$M$19:$M$3139,'5. Pollutant Emissions - MB'!$A$19:$A$3139,'6. Summary'!$A32,'5. Pollutant Emissions - MB'!$C$19:$C$3139,'6. Summary'!AX$30)</f>
        <v>0</v>
      </c>
      <c r="AY32" s="225">
        <f>SUMIFS('5. Pollutant Emissions - MB'!$J$19:$J$3139,'5. Pollutant Emissions - MB'!$A$19:$A$3139,'6. Summary'!$A32,'5. Pollutant Emissions - MB'!$C$19:$C$3139,'6. Summary'!AY$30)</f>
        <v>0</v>
      </c>
      <c r="AZ32" s="225">
        <f>SUMIFS('5. Pollutant Emissions - MB'!$M$19:$M$3139,'5. Pollutant Emissions - MB'!$A$19:$A$3139,'6. Summary'!$A32,'5. Pollutant Emissions - MB'!$C$19:$C$3139,'6. Summary'!AZ$30)</f>
        <v>0</v>
      </c>
    </row>
    <row r="33" spans="1:52" x14ac:dyDescent="0.2">
      <c r="A33" s="217" t="s">
        <v>236</v>
      </c>
      <c r="B33" s="133" t="s">
        <v>237</v>
      </c>
      <c r="C33" s="225">
        <f>SUMIFS('5. Pollutant Emissions - MB'!$J$19:$J$3139,'5. Pollutant Emissions - MB'!$A$19:$A$3139,'6. Summary'!$A33,'5. Pollutant Emissions - MB'!$C$19:$C$3139,'6. Summary'!C$30)</f>
        <v>16799.892846214319</v>
      </c>
      <c r="D33" s="225">
        <f>SUMIFS('5. Pollutant Emissions - MB'!$M$19:$M$3139,'5. Pollutant Emissions - MB'!$A$19:$A$3139,'6. Summary'!$A33,'5. Pollutant Emissions - MB'!$C$19:$C$3139,'6. Summary'!D$30)</f>
        <v>46.027103688258407</v>
      </c>
      <c r="E33" s="223">
        <f>SUMIFS('5. Pollutant Emissions - MB'!$J$19:$J$3139,'5. Pollutant Emissions - MB'!$A$19:$A$3139,'6. Summary'!$A33,'5. Pollutant Emissions - MB'!$C$19:$C$3139,'6. Summary'!E$30)</f>
        <v>2058.4808640000001</v>
      </c>
      <c r="F33" s="223">
        <f>SUMIFS('5. Pollutant Emissions - MB'!$M$19:$M$3139,'5. Pollutant Emissions - MB'!$A$19:$A$3139,'6. Summary'!$A33,'5. Pollutant Emissions - MB'!$C$19:$C$3139,'6. Summary'!F$30)</f>
        <v>5.6396736000000001</v>
      </c>
      <c r="G33" s="225">
        <f>SUMIFS('5. Pollutant Emissions - MB'!$J$19:$J$3139,'5. Pollutant Emissions - MB'!$A$19:$A$3139,'6. Summary'!$A33,'5. Pollutant Emissions - MB'!$C$19:$C$3139,'6. Summary'!G$30)</f>
        <v>21354.91776</v>
      </c>
      <c r="H33" s="225">
        <f>SUMIFS('5. Pollutant Emissions - MB'!$M$19:$M$3139,'5. Pollutant Emissions - MB'!$A$19:$A$3139,'6. Summary'!$A33,'5. Pollutant Emissions - MB'!$C$19:$C$3139,'6. Summary'!H$30)</f>
        <v>58.506624000000002</v>
      </c>
      <c r="I33" s="223">
        <f>SUMIFS('5. Pollutant Emissions - MB'!$J$19:$J$3139,'5. Pollutant Emissions - MB'!$A$19:$A$3139,'6. Summary'!$A33,'5. Pollutant Emissions - MB'!$C$19:$C$3139,'6. Summary'!I$30)</f>
        <v>497.18400328149039</v>
      </c>
      <c r="J33" s="223">
        <f>SUMIFS('5. Pollutant Emissions - MB'!$M$19:$M$3139,'5. Pollutant Emissions - MB'!$A$19:$A$3139,'6. Summary'!$A33,'5. Pollutant Emissions - MB'!$C$19:$C$3139,'6. Summary'!J$30)</f>
        <v>1.3621479541958641</v>
      </c>
      <c r="K33" s="225">
        <f>SUMIFS('5. Pollutant Emissions - MB'!$J$19:$J$3139,'5. Pollutant Emissions - MB'!$A$19:$A$3139,'6. Summary'!$A33,'5. Pollutant Emissions - MB'!$C$19:$C$3139,'6. Summary'!K$30)</f>
        <v>0.58184140983763466</v>
      </c>
      <c r="L33" s="225">
        <f>SUMIFS('5. Pollutant Emissions - MB'!$M$19:$M$3139,'5. Pollutant Emissions - MB'!$A$19:$A$3139,'6. Summary'!$A33,'5. Pollutant Emissions - MB'!$C$19:$C$3139,'6. Summary'!L$30)</f>
        <v>1.594086054349684E-3</v>
      </c>
      <c r="M33" s="223">
        <f>SUMIFS('5. Pollutant Emissions - MB'!$J$19:$J$3139,'5. Pollutant Emissions - MB'!$A$19:$A$3139,'6. Summary'!$A33,'5. Pollutant Emissions - MB'!$C$19:$C$3139,'6. Summary'!M$30)</f>
        <v>628.74899999999991</v>
      </c>
      <c r="N33" s="223">
        <f>SUMIFS('5. Pollutant Emissions - MB'!$M$19:$M$3139,'5. Pollutant Emissions - MB'!$A$19:$A$3139,'6. Summary'!$A33,'5. Pollutant Emissions - MB'!$C$19:$C$3139,'6. Summary'!N$30)</f>
        <v>1.7225999999999997</v>
      </c>
      <c r="O33" s="225">
        <f>SUMIFS('5. Pollutant Emissions - MB'!$J$19:$J$3139,'5. Pollutant Emissions - MB'!$A$19:$A$3139,'6. Summary'!$A33,'5. Pollutant Emissions - MB'!$C$19:$C$3139,'6. Summary'!O$30)</f>
        <v>686.16</v>
      </c>
      <c r="P33" s="225">
        <f>SUMIFS('5. Pollutant Emissions - MB'!$M$19:$M$3139,'5. Pollutant Emissions - MB'!$A$19:$A$3139,'6. Summary'!$A33,'5. Pollutant Emissions - MB'!$C$19:$C$3139,'6. Summary'!P$30)</f>
        <v>1.8798904109589041</v>
      </c>
      <c r="Q33" s="223">
        <f>SUMIFS('5. Pollutant Emissions - MB'!$J$19:$J$3139,'5. Pollutant Emissions - MB'!$A$19:$A$3139,'6. Summary'!$A33,'5. Pollutant Emissions - MB'!$C$19:$C$3139,'6. Summary'!Q$30)</f>
        <v>13550.335920000001</v>
      </c>
      <c r="R33" s="223">
        <f>SUMIFS('5. Pollutant Emissions - MB'!$M$19:$M$3139,'5. Pollutant Emissions - MB'!$A$19:$A$3139,'6. Summary'!$A33,'5. Pollutant Emissions - MB'!$C$19:$C$3139,'6. Summary'!R$30)</f>
        <v>37.124208000000003</v>
      </c>
      <c r="S33" s="225">
        <f>SUMIFS('5. Pollutant Emissions - MB'!$J$19:$J$3139,'5. Pollutant Emissions - MB'!$A$19:$A$3139,'6. Summary'!$A33,'5. Pollutant Emissions - MB'!$C$19:$C$3139,'6. Summary'!S$30)</f>
        <v>0</v>
      </c>
      <c r="T33" s="225">
        <f>SUMIFS('5. Pollutant Emissions - MB'!$M$19:$M$3139,'5. Pollutant Emissions - MB'!$A$19:$A$3139,'6. Summary'!$A33,'5. Pollutant Emissions - MB'!$C$19:$C$3139,'6. Summary'!T$30)</f>
        <v>0</v>
      </c>
      <c r="U33" s="223">
        <f>SUMIFS('5. Pollutant Emissions - MB'!$J$19:$J$3139,'5. Pollutant Emissions - MB'!$A$19:$A$3139,'6. Summary'!$A33,'5. Pollutant Emissions - MB'!$C$19:$C$3139,'6. Summary'!U$30)</f>
        <v>4518.1719285120007</v>
      </c>
      <c r="V33" s="223">
        <f>SUMIFS('5. Pollutant Emissions - MB'!$M$19:$M$3139,'5. Pollutant Emissions - MB'!$A$19:$A$3139,'6. Summary'!$A33,'5. Pollutant Emissions - MB'!$C$19:$C$3139,'6. Summary'!V$30)</f>
        <v>12.378553228800001</v>
      </c>
      <c r="W33" s="225">
        <f>SUMIFS('5. Pollutant Emissions - MB'!$J$19:$J$3139,'5. Pollutant Emissions - MB'!$A$19:$A$3139,'6. Summary'!$A33,'5. Pollutant Emissions - MB'!$C$19:$C$3139,'6. Summary'!W$30)</f>
        <v>134800.72596901073</v>
      </c>
      <c r="X33" s="225">
        <f>SUMIFS('5. Pollutant Emissions - MB'!$M$19:$M$3139,'5. Pollutant Emissions - MB'!$A$19:$A$3139,'6. Summary'!$A33,'5. Pollutant Emissions - MB'!$C$19:$C$3139,'6. Summary'!X$30)</f>
        <v>369.31705744934447</v>
      </c>
      <c r="Y33" s="223">
        <f>SUMIFS('5. Pollutant Emissions - MB'!$J$19:$J$3139,'5. Pollutant Emissions - MB'!$A$19:$A$3139,'6. Summary'!$A33,'5. Pollutant Emissions - MB'!$C$19:$C$3139,'6. Summary'!Y$30)</f>
        <v>150.14932348033386</v>
      </c>
      <c r="Z33" s="223">
        <f>SUMIFS('5. Pollutant Emissions - MB'!$M$19:$M$3139,'5. Pollutant Emissions - MB'!$A$19:$A$3139,'6. Summary'!$A33,'5. Pollutant Emissions - MB'!$C$19:$C$3139,'6. Summary'!Z$30)</f>
        <v>0.41136800953516128</v>
      </c>
      <c r="AA33" s="225">
        <f>SUMIFS('5. Pollutant Emissions - MB'!$J$19:$J$3139,'5. Pollutant Emissions - MB'!$A$19:$A$3139,'6. Summary'!$A33,'5. Pollutant Emissions - MB'!$C$19:$C$3139,'6. Summary'!AA$30)</f>
        <v>400210.43497521797</v>
      </c>
      <c r="AB33" s="225">
        <f>SUMIFS('5. Pollutant Emissions - MB'!$M$19:$M$3139,'5. Pollutant Emissions - MB'!$A$19:$A$3139,'6. Summary'!$A33,'5. Pollutant Emissions - MB'!$C$19:$C$3139,'6. Summary'!AB$30)</f>
        <v>1096.4669451375835</v>
      </c>
      <c r="AC33" s="223">
        <f>SUMIFS('5. Pollutant Emissions - MB'!$J$19:$J$3139,'5. Pollutant Emissions - MB'!$A$19:$A$3139,'6. Summary'!$A33,'5. Pollutant Emissions - MB'!$C$19:$C$3139,'6. Summary'!AC$30)</f>
        <v>102924.0432</v>
      </c>
      <c r="AD33" s="223">
        <f>SUMIFS('5. Pollutant Emissions - MB'!$M$19:$M$3139,'5. Pollutant Emissions - MB'!$A$19:$A$3139,'6. Summary'!$A33,'5. Pollutant Emissions - MB'!$C$19:$C$3139,'6. Summary'!AD$30)</f>
        <v>281.98367999999999</v>
      </c>
      <c r="AE33" s="225">
        <f>SUMIFS('5. Pollutant Emissions - MB'!$J$19:$J$3139,'5. Pollutant Emissions - MB'!$A$19:$A$3139,'6. Summary'!$A33,'5. Pollutant Emissions - MB'!$C$19:$C$3139,'6. Summary'!AE$30)</f>
        <v>3.3255294607866534E-3</v>
      </c>
      <c r="AF33" s="225">
        <f>SUMIFS('5. Pollutant Emissions - MB'!$M$19:$M$3139,'5. Pollutant Emissions - MB'!$A$19:$A$3139,'6. Summary'!$A33,'5. Pollutant Emissions - MB'!$C$19:$C$3139,'6. Summary'!AF$30)</f>
        <v>9.1110396185935702E-6</v>
      </c>
      <c r="AG33" s="223">
        <f>SUMIFS('5. Pollutant Emissions - MB'!$J$19:$J$3139,'5. Pollutant Emissions - MB'!$A$19:$A$3139,'6. Summary'!$A33,'5. Pollutant Emissions - MB'!$C$19:$C$3139,'6. Summary'!AG$30)</f>
        <v>5.7788952586412456E-3</v>
      </c>
      <c r="AH33" s="223">
        <f>SUMIFS('5. Pollutant Emissions - MB'!$M$19:$M$3139,'5. Pollutant Emissions - MB'!$A$19:$A$3139,'6. Summary'!$A33,'5. Pollutant Emissions - MB'!$C$19:$C$3139,'6. Summary'!AH$30)</f>
        <v>1.5832589749702043E-5</v>
      </c>
      <c r="AI33" s="225">
        <f>SUMIFS('5. Pollutant Emissions - MB'!$J$19:$J$3139,'5. Pollutant Emissions - MB'!$A$19:$A$3139,'6. Summary'!$A33,'5. Pollutant Emissions - MB'!$C$19:$C$3139,'6. Summary'!AI$30)</f>
        <v>39671.005216202357</v>
      </c>
      <c r="AJ33" s="225">
        <f>SUMIFS('5. Pollutant Emissions - MB'!$M$19:$M$3139,'5. Pollutant Emissions - MB'!$A$19:$A$3139,'6. Summary'!$A33,'5. Pollutant Emissions - MB'!$C$19:$C$3139,'6. Summary'!AJ$30)</f>
        <v>108.68768552384208</v>
      </c>
      <c r="AK33" s="223">
        <f>SUMIFS('5. Pollutant Emissions - MB'!$J$19:$J$3139,'5. Pollutant Emissions - MB'!$A$19:$A$3139,'6. Summary'!$A33,'5. Pollutant Emissions - MB'!$C$19:$C$3139,'6. Summary'!AK$30)</f>
        <v>338759.27003247314</v>
      </c>
      <c r="AL33" s="223">
        <f>SUMIFS('5. Pollutant Emissions - MB'!$M$19:$M$3139,'5. Pollutant Emissions - MB'!$A$19:$A$3139,'6. Summary'!$A33,'5. Pollutant Emissions - MB'!$C$19:$C$3139,'6. Summary'!AL$30)</f>
        <v>928.10758913006339</v>
      </c>
      <c r="AM33" s="225">
        <f>SUMIFS('5. Pollutant Emissions - MB'!$J$19:$J$3139,'5. Pollutant Emissions - MB'!$A$19:$A$3139,'6. Summary'!$A33,'5. Pollutant Emissions - MB'!$C$19:$C$3139,'6. Summary'!AM$30)</f>
        <v>264559.40058164479</v>
      </c>
      <c r="AN33" s="225">
        <f>SUMIFS('5. Pollutant Emissions - MB'!$M$19:$M$3139,'5. Pollutant Emissions - MB'!$A$19:$A$3139,'6. Summary'!$A33,'5. Pollutant Emissions - MB'!$C$19:$C$3139,'6. Summary'!AN$30)</f>
        <v>724.82027556615014</v>
      </c>
      <c r="AO33" s="223">
        <f>SUMIFS('5. Pollutant Emissions - MB'!$J$19:$J$3139,'5. Pollutant Emissions - MB'!$A$19:$A$3139,'6. Summary'!$A33,'5. Pollutant Emissions - MB'!$C$19:$C$3139,'6. Summary'!AO$30)</f>
        <v>212.06274822407647</v>
      </c>
      <c r="AP33" s="223">
        <f>SUMIFS('5. Pollutant Emissions - MB'!$M$19:$M$3139,'5. Pollutant Emissions - MB'!$A$19:$A$3139,'6. Summary'!$A33,'5. Pollutant Emissions - MB'!$C$19:$C$3139,'6. Summary'!AP$30)</f>
        <v>0.58099383075089439</v>
      </c>
      <c r="AQ33" s="225">
        <f>SUMIFS('5. Pollutant Emissions - MB'!$J$19:$J$3139,'5. Pollutant Emissions - MB'!$A$19:$A$3139,'6. Summary'!$A33,'5. Pollutant Emissions - MB'!$C$19:$C$3139,'6. Summary'!AQ$30)</f>
        <v>1123.9430400000001</v>
      </c>
      <c r="AR33" s="225">
        <f>SUMIFS('5. Pollutant Emissions - MB'!$M$19:$M$3139,'5. Pollutant Emissions - MB'!$A$19:$A$3139,'6. Summary'!$A33,'5. Pollutant Emissions - MB'!$C$19:$C$3139,'6. Summary'!AR$30)</f>
        <v>3.0792960000000003</v>
      </c>
      <c r="AS33" s="223">
        <f>SUMIFS('5. Pollutant Emissions - MB'!$J$19:$J$3139,'5. Pollutant Emissions - MB'!$A$19:$A$3139,'6. Summary'!$A33,'5. Pollutant Emissions - MB'!$C$19:$C$3139,'6. Summary'!AS$30)</f>
        <v>0.37412206433849821</v>
      </c>
      <c r="AT33" s="223">
        <f>SUMIFS('5. Pollutant Emissions - MB'!$M$19:$M$3139,'5. Pollutant Emissions - MB'!$A$19:$A$3139,'6. Summary'!$A33,'5. Pollutant Emissions - MB'!$C$19:$C$3139,'6. Summary'!AT$30)</f>
        <v>1.0249919570917759E-3</v>
      </c>
      <c r="AU33" s="225">
        <f>SUMIFS('5. Pollutant Emissions - MB'!$J$19:$J$3139,'5. Pollutant Emissions - MB'!$A$19:$A$3139,'6. Summary'!$A33,'5. Pollutant Emissions - MB'!$C$19:$C$3139,'6. Summary'!AU$30)</f>
        <v>25.275136119189529</v>
      </c>
      <c r="AV33" s="225">
        <f>SUMIFS('5. Pollutant Emissions - MB'!$M$19:$M$3139,'5. Pollutant Emissions - MB'!$A$19:$A$3139,'6. Summary'!$A33,'5. Pollutant Emissions - MB'!$C$19:$C$3139,'6. Summary'!AV$30)</f>
        <v>6.9246948271752137E-2</v>
      </c>
      <c r="AW33" s="223">
        <f>SUMIFS('5. Pollutant Emissions - MB'!$J$19:$J$3139,'5. Pollutant Emissions - MB'!$A$19:$A$3139,'6. Summary'!$A33,'5. Pollutant Emissions - MB'!$C$19:$C$3139,'6. Summary'!AW$30)</f>
        <v>0</v>
      </c>
      <c r="AX33" s="223">
        <f>SUMIFS('5. Pollutant Emissions - MB'!$M$19:$M$3139,'5. Pollutant Emissions - MB'!$A$19:$A$3139,'6. Summary'!$A33,'5. Pollutant Emissions - MB'!$C$19:$C$3139,'6. Summary'!AX$30)</f>
        <v>0</v>
      </c>
      <c r="AY33" s="225">
        <f>SUMIFS('5. Pollutant Emissions - MB'!$J$19:$J$3139,'5. Pollutant Emissions - MB'!$A$19:$A$3139,'6. Summary'!$A33,'5. Pollutant Emissions - MB'!$C$19:$C$3139,'6. Summary'!AY$30)</f>
        <v>0</v>
      </c>
      <c r="AZ33" s="225">
        <f>SUMIFS('5. Pollutant Emissions - MB'!$M$19:$M$3139,'5. Pollutant Emissions - MB'!$A$19:$A$3139,'6. Summary'!$A33,'5. Pollutant Emissions - MB'!$C$19:$C$3139,'6. Summary'!AZ$30)</f>
        <v>0</v>
      </c>
    </row>
    <row r="34" spans="1:52" x14ac:dyDescent="0.2">
      <c r="A34" s="217" t="s">
        <v>291</v>
      </c>
      <c r="B34" s="133" t="s">
        <v>292</v>
      </c>
      <c r="C34" s="225">
        <f>SUMIFS('5. Pollutant Emissions - MB'!$J$19:$J$3139,'5. Pollutant Emissions - MB'!$A$19:$A$3139,'6. Summary'!$A34,'5. Pollutant Emissions - MB'!$C$19:$C$3139,'6. Summary'!C$30)</f>
        <v>21645.039654032054</v>
      </c>
      <c r="D34" s="225">
        <f>SUMIFS('5. Pollutant Emissions - MB'!$M$19:$M$3139,'5. Pollutant Emissions - MB'!$A$19:$A$3139,'6. Summary'!$A34,'5. Pollutant Emissions - MB'!$C$19:$C$3139,'6. Summary'!D$30)</f>
        <v>59.301478504197412</v>
      </c>
      <c r="E34" s="223">
        <f>SUMIFS('5. Pollutant Emissions - MB'!$J$19:$J$3139,'5. Pollutant Emissions - MB'!$A$19:$A$3139,'6. Summary'!$A34,'5. Pollutant Emissions - MB'!$C$19:$C$3139,'6. Summary'!E$30)</f>
        <v>5401.2104308114976</v>
      </c>
      <c r="F34" s="223">
        <f>SUMIFS('5. Pollutant Emissions - MB'!$M$19:$M$3139,'5. Pollutant Emissions - MB'!$A$19:$A$3139,'6. Summary'!$A34,'5. Pollutant Emissions - MB'!$C$19:$C$3139,'6. Summary'!F$30)</f>
        <v>14.797836796743828</v>
      </c>
      <c r="G34" s="225">
        <f>SUMIFS('5. Pollutant Emissions - MB'!$J$19:$J$3139,'5. Pollutant Emissions - MB'!$A$19:$A$3139,'6. Summary'!$A34,'5. Pollutant Emissions - MB'!$C$19:$C$3139,'6. Summary'!G$30)</f>
        <v>21354.91776</v>
      </c>
      <c r="H34" s="225">
        <f>SUMIFS('5. Pollutant Emissions - MB'!$M$19:$M$3139,'5. Pollutant Emissions - MB'!$A$19:$A$3139,'6. Summary'!$A34,'5. Pollutant Emissions - MB'!$C$19:$C$3139,'6. Summary'!H$30)</f>
        <v>58.506624000000002</v>
      </c>
      <c r="I34" s="223">
        <f>SUMIFS('5. Pollutant Emissions - MB'!$J$19:$J$3139,'5. Pollutant Emissions - MB'!$A$19:$A$3139,'6. Summary'!$A34,'5. Pollutant Emissions - MB'!$C$19:$C$3139,'6. Summary'!I$30)</f>
        <v>0</v>
      </c>
      <c r="J34" s="223">
        <f>SUMIFS('5. Pollutant Emissions - MB'!$M$19:$M$3139,'5. Pollutant Emissions - MB'!$A$19:$A$3139,'6. Summary'!$A34,'5. Pollutant Emissions - MB'!$C$19:$C$3139,'6. Summary'!J$30)</f>
        <v>0</v>
      </c>
      <c r="K34" s="225">
        <f>SUMIFS('5. Pollutant Emissions - MB'!$J$19:$J$3139,'5. Pollutant Emissions - MB'!$A$19:$A$3139,'6. Summary'!$A34,'5. Pollutant Emissions - MB'!$C$19:$C$3139,'6. Summary'!K$30)</f>
        <v>0</v>
      </c>
      <c r="L34" s="225">
        <f>SUMIFS('5. Pollutant Emissions - MB'!$M$19:$M$3139,'5. Pollutant Emissions - MB'!$A$19:$A$3139,'6. Summary'!$A34,'5. Pollutant Emissions - MB'!$C$19:$C$3139,'6. Summary'!L$30)</f>
        <v>0</v>
      </c>
      <c r="M34" s="223">
        <f>SUMIFS('5. Pollutant Emissions - MB'!$J$19:$J$3139,'5. Pollutant Emissions - MB'!$A$19:$A$3139,'6. Summary'!$A34,'5. Pollutant Emissions - MB'!$C$19:$C$3139,'6. Summary'!M$30)</f>
        <v>10543.367529890615</v>
      </c>
      <c r="N34" s="223">
        <f>SUMIFS('5. Pollutant Emissions - MB'!$M$19:$M$3139,'5. Pollutant Emissions - MB'!$A$19:$A$3139,'6. Summary'!$A34,'5. Pollutant Emissions - MB'!$C$19:$C$3139,'6. Summary'!N$30)</f>
        <v>28.885938438056478</v>
      </c>
      <c r="O34" s="225">
        <f>SUMIFS('5. Pollutant Emissions - MB'!$J$19:$J$3139,'5. Pollutant Emissions - MB'!$A$19:$A$3139,'6. Summary'!$A34,'5. Pollutant Emissions - MB'!$C$19:$C$3139,'6. Summary'!O$30)</f>
        <v>1272.7283316570847</v>
      </c>
      <c r="P34" s="225">
        <f>SUMIFS('5. Pollutant Emissions - MB'!$M$19:$M$3139,'5. Pollutant Emissions - MB'!$A$19:$A$3139,'6. Summary'!$A34,'5. Pollutant Emissions - MB'!$C$19:$C$3139,'6. Summary'!P$30)</f>
        <v>3.4869269360468076</v>
      </c>
      <c r="Q34" s="223">
        <f>SUMIFS('5. Pollutant Emissions - MB'!$J$19:$J$3139,'5. Pollutant Emissions - MB'!$A$19:$A$3139,'6. Summary'!$A34,'5. Pollutant Emissions - MB'!$C$19:$C$3139,'6. Summary'!Q$30)</f>
        <v>0</v>
      </c>
      <c r="R34" s="223">
        <f>SUMIFS('5. Pollutant Emissions - MB'!$M$19:$M$3139,'5. Pollutant Emissions - MB'!$A$19:$A$3139,'6. Summary'!$A34,'5. Pollutant Emissions - MB'!$C$19:$C$3139,'6. Summary'!R$30)</f>
        <v>0</v>
      </c>
      <c r="S34" s="225">
        <f>SUMIFS('5. Pollutant Emissions - MB'!$J$19:$J$3139,'5. Pollutant Emissions - MB'!$A$19:$A$3139,'6. Summary'!$A34,'5. Pollutant Emissions - MB'!$C$19:$C$3139,'6. Summary'!S$30)</f>
        <v>73180.84835410837</v>
      </c>
      <c r="T34" s="225">
        <f>SUMIFS('5. Pollutant Emissions - MB'!$M$19:$M$3139,'5. Pollutant Emissions - MB'!$A$19:$A$3139,'6. Summary'!$A34,'5. Pollutant Emissions - MB'!$C$19:$C$3139,'6. Summary'!T$30)</f>
        <v>200.49547494276266</v>
      </c>
      <c r="U34" s="223">
        <f>SUMIFS('5. Pollutant Emissions - MB'!$J$19:$J$3139,'5. Pollutant Emissions - MB'!$A$19:$A$3139,'6. Summary'!$A34,'5. Pollutant Emissions - MB'!$C$19:$C$3139,'6. Summary'!U$30)</f>
        <v>10919.15</v>
      </c>
      <c r="V34" s="223">
        <f>SUMIFS('5. Pollutant Emissions - MB'!$M$19:$M$3139,'5. Pollutant Emissions - MB'!$A$19:$A$3139,'6. Summary'!$A34,'5. Pollutant Emissions - MB'!$C$19:$C$3139,'6. Summary'!V$30)</f>
        <v>29.915479452054793</v>
      </c>
      <c r="W34" s="225">
        <f>SUMIFS('5. Pollutant Emissions - MB'!$J$19:$J$3139,'5. Pollutant Emissions - MB'!$A$19:$A$3139,'6. Summary'!$A34,'5. Pollutant Emissions - MB'!$C$19:$C$3139,'6. Summary'!W$30)</f>
        <v>351147.67156664463</v>
      </c>
      <c r="X34" s="225">
        <f>SUMIFS('5. Pollutant Emissions - MB'!$M$19:$M$3139,'5. Pollutant Emissions - MB'!$A$19:$A$3139,'6. Summary'!$A34,'5. Pollutant Emissions - MB'!$C$19:$C$3139,'6. Summary'!X$30)</f>
        <v>962.04841525108111</v>
      </c>
      <c r="Y34" s="223">
        <f>SUMIFS('5. Pollutant Emissions - MB'!$J$19:$J$3139,'5. Pollutant Emissions - MB'!$A$19:$A$3139,'6. Summary'!$A34,'5. Pollutant Emissions - MB'!$C$19:$C$3139,'6. Summary'!Y$30)</f>
        <v>0</v>
      </c>
      <c r="Z34" s="223">
        <f>SUMIFS('5. Pollutant Emissions - MB'!$M$19:$M$3139,'5. Pollutant Emissions - MB'!$A$19:$A$3139,'6. Summary'!$A34,'5. Pollutant Emissions - MB'!$C$19:$C$3139,'6. Summary'!Z$30)</f>
        <v>0</v>
      </c>
      <c r="AA34" s="225">
        <f>SUMIFS('5. Pollutant Emissions - MB'!$J$19:$J$3139,'5. Pollutant Emissions - MB'!$A$19:$A$3139,'6. Summary'!$A34,'5. Pollutant Emissions - MB'!$C$19:$C$3139,'6. Summary'!AA$30)</f>
        <v>61913.424743742544</v>
      </c>
      <c r="AB34" s="225">
        <f>SUMIFS('5. Pollutant Emissions - MB'!$M$19:$M$3139,'5. Pollutant Emissions - MB'!$A$19:$A$3139,'6. Summary'!$A34,'5. Pollutant Emissions - MB'!$C$19:$C$3139,'6. Summary'!AB$30)</f>
        <v>169.625821215733</v>
      </c>
      <c r="AC34" s="223">
        <f>SUMIFS('5. Pollutant Emissions - MB'!$J$19:$J$3139,'5. Pollutant Emissions - MB'!$A$19:$A$3139,'6. Summary'!$A34,'5. Pollutant Emissions - MB'!$C$19:$C$3139,'6. Summary'!AC$30)</f>
        <v>0</v>
      </c>
      <c r="AD34" s="223">
        <f>SUMIFS('5. Pollutant Emissions - MB'!$M$19:$M$3139,'5. Pollutant Emissions - MB'!$A$19:$A$3139,'6. Summary'!$A34,'5. Pollutant Emissions - MB'!$C$19:$C$3139,'6. Summary'!AD$30)</f>
        <v>0</v>
      </c>
      <c r="AE34" s="225">
        <f>SUMIFS('5. Pollutant Emissions - MB'!$J$19:$J$3139,'5. Pollutant Emissions - MB'!$A$19:$A$3139,'6. Summary'!$A34,'5. Pollutant Emissions - MB'!$C$19:$C$3139,'6. Summary'!AE$30)</f>
        <v>2.0202037010429935E-5</v>
      </c>
      <c r="AF34" s="225">
        <f>SUMIFS('5. Pollutant Emissions - MB'!$M$19:$M$3139,'5. Pollutant Emissions - MB'!$A$19:$A$3139,'6. Summary'!$A34,'5. Pollutant Emissions - MB'!$C$19:$C$3139,'6. Summary'!AF$30)</f>
        <v>5.5348046603917632E-8</v>
      </c>
      <c r="AG34" s="223">
        <f>SUMIFS('5. Pollutant Emissions - MB'!$J$19:$J$3139,'5. Pollutant Emissions - MB'!$A$19:$A$3139,'6. Summary'!$A34,'5. Pollutant Emissions - MB'!$C$19:$C$3139,'6. Summary'!AG$30)</f>
        <v>0.1515152775782245</v>
      </c>
      <c r="AH34" s="223">
        <f>SUMIFS('5. Pollutant Emissions - MB'!$M$19:$M$3139,'5. Pollutant Emissions - MB'!$A$19:$A$3139,'6. Summary'!$A34,'5. Pollutant Emissions - MB'!$C$19:$C$3139,'6. Summary'!AH$30)</f>
        <v>4.1511034952938216E-4</v>
      </c>
      <c r="AI34" s="225">
        <f>SUMIFS('5. Pollutant Emissions - MB'!$J$19:$J$3139,'5. Pollutant Emissions - MB'!$A$19:$A$3139,'6. Summary'!$A34,'5. Pollutant Emissions - MB'!$C$19:$C$3139,'6. Summary'!AI$30)</f>
        <v>9509.4571537544689</v>
      </c>
      <c r="AJ34" s="225">
        <f>SUMIFS('5. Pollutant Emissions - MB'!$M$19:$M$3139,'5. Pollutant Emissions - MB'!$A$19:$A$3139,'6. Summary'!$A34,'5. Pollutant Emissions - MB'!$C$19:$C$3139,'6. Summary'!AJ$30)</f>
        <v>26.05330727056019</v>
      </c>
      <c r="AK34" s="223">
        <f>SUMIFS('5. Pollutant Emissions - MB'!$J$19:$J$3139,'5. Pollutant Emissions - MB'!$A$19:$A$3139,'6. Summary'!$A34,'5. Pollutant Emissions - MB'!$C$19:$C$3139,'6. Summary'!AK$30)</f>
        <v>61079.261835518468</v>
      </c>
      <c r="AL34" s="223">
        <f>SUMIFS('5. Pollutant Emissions - MB'!$M$19:$M$3139,'5. Pollutant Emissions - MB'!$A$19:$A$3139,'6. Summary'!$A34,'5. Pollutant Emissions - MB'!$C$19:$C$3139,'6. Summary'!AL$30)</f>
        <v>167.34044338498211</v>
      </c>
      <c r="AM34" s="225">
        <f>SUMIFS('5. Pollutant Emissions - MB'!$J$19:$J$3139,'5. Pollutant Emissions - MB'!$A$19:$A$3139,'6. Summary'!$A34,'5. Pollutant Emissions - MB'!$C$19:$C$3139,'6. Summary'!AM$30)</f>
        <v>0</v>
      </c>
      <c r="AN34" s="225">
        <f>SUMIFS('5. Pollutant Emissions - MB'!$M$19:$M$3139,'5. Pollutant Emissions - MB'!$A$19:$A$3139,'6. Summary'!$A34,'5. Pollutant Emissions - MB'!$C$19:$C$3139,'6. Summary'!AN$30)</f>
        <v>0</v>
      </c>
      <c r="AO34" s="223">
        <f>SUMIFS('5. Pollutant Emissions - MB'!$J$19:$J$3139,'5. Pollutant Emissions - MB'!$A$19:$A$3139,'6. Summary'!$A34,'5. Pollutant Emissions - MB'!$C$19:$C$3139,'6. Summary'!AO$30)</f>
        <v>0</v>
      </c>
      <c r="AP34" s="223">
        <f>SUMIFS('5. Pollutant Emissions - MB'!$M$19:$M$3139,'5. Pollutant Emissions - MB'!$A$19:$A$3139,'6. Summary'!$A34,'5. Pollutant Emissions - MB'!$C$19:$C$3139,'6. Summary'!AP$30)</f>
        <v>0</v>
      </c>
      <c r="AQ34" s="225">
        <f>SUMIFS('5. Pollutant Emissions - MB'!$J$19:$J$3139,'5. Pollutant Emissions - MB'!$A$19:$A$3139,'6. Summary'!$A34,'5. Pollutant Emissions - MB'!$C$19:$C$3139,'6. Summary'!AQ$30)</f>
        <v>1123.9430400000001</v>
      </c>
      <c r="AR34" s="225">
        <f>SUMIFS('5. Pollutant Emissions - MB'!$M$19:$M$3139,'5. Pollutant Emissions - MB'!$A$19:$A$3139,'6. Summary'!$A34,'5. Pollutant Emissions - MB'!$C$19:$C$3139,'6. Summary'!AR$30)</f>
        <v>3.0792960000000003</v>
      </c>
      <c r="AS34" s="223">
        <f>SUMIFS('5. Pollutant Emissions - MB'!$J$19:$J$3139,'5. Pollutant Emissions - MB'!$A$19:$A$3139,'6. Summary'!$A34,'5. Pollutant Emissions - MB'!$C$19:$C$3139,'6. Summary'!AS$30)</f>
        <v>0</v>
      </c>
      <c r="AT34" s="223">
        <f>SUMIFS('5. Pollutant Emissions - MB'!$M$19:$M$3139,'5. Pollutant Emissions - MB'!$A$19:$A$3139,'6. Summary'!$A34,'5. Pollutant Emissions - MB'!$C$19:$C$3139,'6. Summary'!AT$30)</f>
        <v>0</v>
      </c>
      <c r="AU34" s="225">
        <f>SUMIFS('5. Pollutant Emissions - MB'!$J$19:$J$3139,'5. Pollutant Emissions - MB'!$A$19:$A$3139,'6. Summary'!$A34,'5. Pollutant Emissions - MB'!$C$19:$C$3139,'6. Summary'!AU$30)</f>
        <v>0</v>
      </c>
      <c r="AV34" s="225">
        <f>SUMIFS('5. Pollutant Emissions - MB'!$M$19:$M$3139,'5. Pollutant Emissions - MB'!$A$19:$A$3139,'6. Summary'!$A34,'5. Pollutant Emissions - MB'!$C$19:$C$3139,'6. Summary'!AV$30)</f>
        <v>0</v>
      </c>
      <c r="AW34" s="223">
        <f>SUMIFS('5. Pollutant Emissions - MB'!$J$19:$J$3139,'5. Pollutant Emissions - MB'!$A$19:$A$3139,'6. Summary'!$A34,'5. Pollutant Emissions - MB'!$C$19:$C$3139,'6. Summary'!AW$30)</f>
        <v>50.505092526074833</v>
      </c>
      <c r="AX34" s="223">
        <f>SUMIFS('5. Pollutant Emissions - MB'!$M$19:$M$3139,'5. Pollutant Emissions - MB'!$A$19:$A$3139,'6. Summary'!$A34,'5. Pollutant Emissions - MB'!$C$19:$C$3139,'6. Summary'!AX$30)</f>
        <v>0.13837011650979406</v>
      </c>
      <c r="AY34" s="225">
        <f>SUMIFS('5. Pollutant Emissions - MB'!$J$19:$J$3139,'5. Pollutant Emissions - MB'!$A$19:$A$3139,'6. Summary'!$A34,'5. Pollutant Emissions - MB'!$C$19:$C$3139,'6. Summary'!AY$30)</f>
        <v>21172.628074281351</v>
      </c>
      <c r="AZ34" s="225">
        <f>SUMIFS('5. Pollutant Emissions - MB'!$M$19:$M$3139,'5. Pollutant Emissions - MB'!$A$19:$A$3139,'6. Summary'!$A34,'5. Pollutant Emissions - MB'!$C$19:$C$3139,'6. Summary'!AZ$30)</f>
        <v>58.00720020351055</v>
      </c>
    </row>
    <row r="35" spans="1:52" x14ac:dyDescent="0.2">
      <c r="A35" s="217" t="s">
        <v>339</v>
      </c>
      <c r="B35" s="133" t="s">
        <v>340</v>
      </c>
      <c r="C35" s="225">
        <f>SUMIFS('5. Pollutant Emissions - MB'!$J$19:$J$3139,'5. Pollutant Emissions - MB'!$A$19:$A$3139,'6. Summary'!$A35,'5. Pollutant Emissions - MB'!$C$19:$C$3139,'6. Summary'!C$30)</f>
        <v>5283.5055125148983</v>
      </c>
      <c r="D35" s="225">
        <f>SUMIFS('5. Pollutant Emissions - MB'!$M$19:$M$3139,'5. Pollutant Emissions - MB'!$A$19:$A$3139,'6. Summary'!$A35,'5. Pollutant Emissions - MB'!$C$19:$C$3139,'6. Summary'!D$30)</f>
        <v>14.475357568533967</v>
      </c>
      <c r="E35" s="223">
        <f>SUMIFS('5. Pollutant Emissions - MB'!$J$19:$J$3139,'5. Pollutant Emissions - MB'!$A$19:$A$3139,'6. Summary'!$A35,'5. Pollutant Emissions - MB'!$C$19:$C$3139,'6. Summary'!E$30)</f>
        <v>862.45932657926096</v>
      </c>
      <c r="F35" s="223">
        <f>SUMIFS('5. Pollutant Emissions - MB'!$M$19:$M$3139,'5. Pollutant Emissions - MB'!$A$19:$A$3139,'6. Summary'!$A35,'5. Pollutant Emissions - MB'!$C$19:$C$3139,'6. Summary'!F$30)</f>
        <v>2.3629022646007152</v>
      </c>
      <c r="G35" s="225">
        <f>SUMIFS('5. Pollutant Emissions - MB'!$J$19:$J$3139,'5. Pollutant Emissions - MB'!$A$19:$A$3139,'6. Summary'!$A35,'5. Pollutant Emissions - MB'!$C$19:$C$3139,'6. Summary'!G$30)</f>
        <v>1.6975697556615019</v>
      </c>
      <c r="H35" s="225">
        <f>SUMIFS('5. Pollutant Emissions - MB'!$M$19:$M$3139,'5. Pollutant Emissions - MB'!$A$19:$A$3139,'6. Summary'!$A35,'5. Pollutant Emissions - MB'!$C$19:$C$3139,'6. Summary'!H$30)</f>
        <v>4.6508760429082247E-3</v>
      </c>
      <c r="I35" s="223">
        <f>SUMIFS('5. Pollutant Emissions - MB'!$J$19:$J$3139,'5. Pollutant Emissions - MB'!$A$19:$A$3139,'6. Summary'!$A35,'5. Pollutant Emissions - MB'!$C$19:$C$3139,'6. Summary'!I$30)</f>
        <v>0</v>
      </c>
      <c r="J35" s="223">
        <f>SUMIFS('5. Pollutant Emissions - MB'!$M$19:$M$3139,'5. Pollutant Emissions - MB'!$A$19:$A$3139,'6. Summary'!$A35,'5. Pollutant Emissions - MB'!$C$19:$C$3139,'6. Summary'!J$30)</f>
        <v>0</v>
      </c>
      <c r="K35" s="225">
        <f>SUMIFS('5. Pollutant Emissions - MB'!$J$19:$J$3139,'5. Pollutant Emissions - MB'!$A$19:$A$3139,'6. Summary'!$A35,'5. Pollutant Emissions - MB'!$C$19:$C$3139,'6. Summary'!K$30)</f>
        <v>47.815348033373056</v>
      </c>
      <c r="L35" s="225">
        <f>SUMIFS('5. Pollutant Emissions - MB'!$M$19:$M$3139,'5. Pollutant Emissions - MB'!$A$19:$A$3139,'6. Summary'!$A35,'5. Pollutant Emissions - MB'!$C$19:$C$3139,'6. Summary'!L$30)</f>
        <v>0.13100095351609056</v>
      </c>
      <c r="M35" s="223">
        <f>SUMIFS('5. Pollutant Emissions - MB'!$J$19:$J$3139,'5. Pollutant Emissions - MB'!$A$19:$A$3139,'6. Summary'!$A35,'5. Pollutant Emissions - MB'!$C$19:$C$3139,'6. Summary'!M$30)</f>
        <v>57.639416567342082</v>
      </c>
      <c r="N35" s="223">
        <f>SUMIFS('5. Pollutant Emissions - MB'!$M$19:$M$3139,'5. Pollutant Emissions - MB'!$A$19:$A$3139,'6. Summary'!$A35,'5. Pollutant Emissions - MB'!$C$19:$C$3139,'6. Summary'!N$30)</f>
        <v>0.15791620977353996</v>
      </c>
      <c r="O35" s="225">
        <f>SUMIFS('5. Pollutant Emissions - MB'!$J$19:$J$3139,'5. Pollutant Emissions - MB'!$A$19:$A$3139,'6. Summary'!$A35,'5. Pollutant Emissions - MB'!$C$19:$C$3139,'6. Summary'!O$30)</f>
        <v>16.88</v>
      </c>
      <c r="P35" s="225">
        <f>SUMIFS('5. Pollutant Emissions - MB'!$M$19:$M$3139,'5. Pollutant Emissions - MB'!$A$19:$A$3139,'6. Summary'!$A35,'5. Pollutant Emissions - MB'!$C$19:$C$3139,'6. Summary'!P$30)</f>
        <v>4.6246575342465748E-2</v>
      </c>
      <c r="Q35" s="223">
        <f>SUMIFS('5. Pollutant Emissions - MB'!$J$19:$J$3139,'5. Pollutant Emissions - MB'!$A$19:$A$3139,'6. Summary'!$A35,'5. Pollutant Emissions - MB'!$C$19:$C$3139,'6. Summary'!Q$30)</f>
        <v>49.229522914183548</v>
      </c>
      <c r="R35" s="223">
        <f>SUMIFS('5. Pollutant Emissions - MB'!$M$19:$M$3139,'5. Pollutant Emissions - MB'!$A$19:$A$3139,'6. Summary'!$A35,'5. Pollutant Emissions - MB'!$C$19:$C$3139,'6. Summary'!R$30)</f>
        <v>0.1348754052443385</v>
      </c>
      <c r="S35" s="225">
        <f>SUMIFS('5. Pollutant Emissions - MB'!$J$19:$J$3139,'5. Pollutant Emissions - MB'!$A$19:$A$3139,'6. Summary'!$A35,'5. Pollutant Emissions - MB'!$C$19:$C$3139,'6. Summary'!S$30)</f>
        <v>256.62741060786652</v>
      </c>
      <c r="T35" s="225">
        <f>SUMIFS('5. Pollutant Emissions - MB'!$M$19:$M$3139,'5. Pollutant Emissions - MB'!$A$19:$A$3139,'6. Summary'!$A35,'5. Pollutant Emissions - MB'!$C$19:$C$3139,'6. Summary'!T$30)</f>
        <v>0.70308879618593567</v>
      </c>
      <c r="U35" s="223">
        <f>SUMIFS('5. Pollutant Emissions - MB'!$J$19:$J$3139,'5. Pollutant Emissions - MB'!$A$19:$A$3139,'6. Summary'!$A35,'5. Pollutant Emissions - MB'!$C$19:$C$3139,'6. Summary'!U$30)</f>
        <v>1012.7701162276519</v>
      </c>
      <c r="V35" s="223">
        <f>SUMIFS('5. Pollutant Emissions - MB'!$M$19:$M$3139,'5. Pollutant Emissions - MB'!$A$19:$A$3139,'6. Summary'!$A35,'5. Pollutant Emissions - MB'!$C$19:$C$3139,'6. Summary'!V$30)</f>
        <v>2.7747126471990464</v>
      </c>
      <c r="W35" s="225">
        <f>SUMIFS('5. Pollutant Emissions - MB'!$J$19:$J$3139,'5. Pollutant Emissions - MB'!$A$19:$A$3139,'6. Summary'!$A35,'5. Pollutant Emissions - MB'!$C$19:$C$3139,'6. Summary'!W$30)</f>
        <v>1509.5730035756853</v>
      </c>
      <c r="X35" s="225">
        <f>SUMIFS('5. Pollutant Emissions - MB'!$M$19:$M$3139,'5. Pollutant Emissions - MB'!$A$19:$A$3139,'6. Summary'!$A35,'5. Pollutant Emissions - MB'!$C$19:$C$3139,'6. Summary'!X$30)</f>
        <v>4.1358164481525623</v>
      </c>
      <c r="Y35" s="223">
        <f>SUMIFS('5. Pollutant Emissions - MB'!$J$19:$J$3139,'5. Pollutant Emissions - MB'!$A$19:$A$3139,'6. Summary'!$A35,'5. Pollutant Emissions - MB'!$C$19:$C$3139,'6. Summary'!Y$30)</f>
        <v>0</v>
      </c>
      <c r="Z35" s="223">
        <f>SUMIFS('5. Pollutant Emissions - MB'!$M$19:$M$3139,'5. Pollutant Emissions - MB'!$A$19:$A$3139,'6. Summary'!$A35,'5. Pollutant Emissions - MB'!$C$19:$C$3139,'6. Summary'!Z$30)</f>
        <v>0</v>
      </c>
      <c r="AA35" s="225">
        <f>SUMIFS('5. Pollutant Emissions - MB'!$J$19:$J$3139,'5. Pollutant Emissions - MB'!$A$19:$A$3139,'6. Summary'!$A35,'5. Pollutant Emissions - MB'!$C$19:$C$3139,'6. Summary'!AA$30)</f>
        <v>61913.424743742544</v>
      </c>
      <c r="AB35" s="225">
        <f>SUMIFS('5. Pollutant Emissions - MB'!$M$19:$M$3139,'5. Pollutant Emissions - MB'!$A$19:$A$3139,'6. Summary'!$A35,'5. Pollutant Emissions - MB'!$C$19:$C$3139,'6. Summary'!AB$30)</f>
        <v>169.625821215733</v>
      </c>
      <c r="AC35" s="223">
        <f>SUMIFS('5. Pollutant Emissions - MB'!$J$19:$J$3139,'5. Pollutant Emissions - MB'!$A$19:$A$3139,'6. Summary'!$A35,'5. Pollutant Emissions - MB'!$C$19:$C$3139,'6. Summary'!AC$30)</f>
        <v>0</v>
      </c>
      <c r="AD35" s="223">
        <f>SUMIFS('5. Pollutant Emissions - MB'!$M$19:$M$3139,'5. Pollutant Emissions - MB'!$A$19:$A$3139,'6. Summary'!$A35,'5. Pollutant Emissions - MB'!$C$19:$C$3139,'6. Summary'!AD$30)</f>
        <v>0</v>
      </c>
      <c r="AE35" s="225">
        <f>SUMIFS('5. Pollutant Emissions - MB'!$J$19:$J$3139,'5. Pollutant Emissions - MB'!$A$19:$A$3139,'6. Summary'!$A35,'5. Pollutant Emissions - MB'!$C$19:$C$3139,'6. Summary'!AE$30)</f>
        <v>0</v>
      </c>
      <c r="AF35" s="225">
        <f>SUMIFS('5. Pollutant Emissions - MB'!$M$19:$M$3139,'5. Pollutant Emissions - MB'!$A$19:$A$3139,'6. Summary'!$A35,'5. Pollutant Emissions - MB'!$C$19:$C$3139,'6. Summary'!AF$30)</f>
        <v>0</v>
      </c>
      <c r="AG35" s="223">
        <f>SUMIFS('5. Pollutant Emissions - MB'!$J$19:$J$3139,'5. Pollutant Emissions - MB'!$A$19:$A$3139,'6. Summary'!$A35,'5. Pollutant Emissions - MB'!$C$19:$C$3139,'6. Summary'!AG$30)</f>
        <v>0</v>
      </c>
      <c r="AH35" s="223">
        <f>SUMIFS('5. Pollutant Emissions - MB'!$M$19:$M$3139,'5. Pollutant Emissions - MB'!$A$19:$A$3139,'6. Summary'!$A35,'5. Pollutant Emissions - MB'!$C$19:$C$3139,'6. Summary'!AH$30)</f>
        <v>0</v>
      </c>
      <c r="AI35" s="225">
        <f>SUMIFS('5. Pollutant Emissions - MB'!$J$19:$J$3139,'5. Pollutant Emissions - MB'!$A$19:$A$3139,'6. Summary'!$A35,'5. Pollutant Emissions - MB'!$C$19:$C$3139,'6. Summary'!AI$30)</f>
        <v>9509.4571537544689</v>
      </c>
      <c r="AJ35" s="225">
        <f>SUMIFS('5. Pollutant Emissions - MB'!$M$19:$M$3139,'5. Pollutant Emissions - MB'!$A$19:$A$3139,'6. Summary'!$A35,'5. Pollutant Emissions - MB'!$C$19:$C$3139,'6. Summary'!AJ$30)</f>
        <v>26.05330727056019</v>
      </c>
      <c r="AK35" s="223">
        <f>SUMIFS('5. Pollutant Emissions - MB'!$J$19:$J$3139,'5. Pollutant Emissions - MB'!$A$19:$A$3139,'6. Summary'!$A35,'5. Pollutant Emissions - MB'!$C$19:$C$3139,'6. Summary'!AK$30)</f>
        <v>61079.261835518468</v>
      </c>
      <c r="AL35" s="223">
        <f>SUMIFS('5. Pollutant Emissions - MB'!$M$19:$M$3139,'5. Pollutant Emissions - MB'!$A$19:$A$3139,'6. Summary'!$A35,'5. Pollutant Emissions - MB'!$C$19:$C$3139,'6. Summary'!AL$30)</f>
        <v>167.34044338498211</v>
      </c>
      <c r="AM35" s="225">
        <f>SUMIFS('5. Pollutant Emissions - MB'!$J$19:$J$3139,'5. Pollutant Emissions - MB'!$A$19:$A$3139,'6. Summary'!$A35,'5. Pollutant Emissions - MB'!$C$19:$C$3139,'6. Summary'!AM$30)</f>
        <v>0</v>
      </c>
      <c r="AN35" s="225">
        <f>SUMIFS('5. Pollutant Emissions - MB'!$M$19:$M$3139,'5. Pollutant Emissions - MB'!$A$19:$A$3139,'6. Summary'!$A35,'5. Pollutant Emissions - MB'!$C$19:$C$3139,'6. Summary'!AN$30)</f>
        <v>0</v>
      </c>
      <c r="AO35" s="223">
        <f>SUMIFS('5. Pollutant Emissions - MB'!$J$19:$J$3139,'5. Pollutant Emissions - MB'!$A$19:$A$3139,'6. Summary'!$A35,'5. Pollutant Emissions - MB'!$C$19:$C$3139,'6. Summary'!AO$30)</f>
        <v>3.0837497020262249E-2</v>
      </c>
      <c r="AP35" s="223">
        <f>SUMIFS('5. Pollutant Emissions - MB'!$M$19:$M$3139,'5. Pollutant Emissions - MB'!$A$19:$A$3139,'6. Summary'!$A35,'5. Pollutant Emissions - MB'!$C$19:$C$3139,'6. Summary'!AP$30)</f>
        <v>8.4486293206197945E-5</v>
      </c>
      <c r="AQ35" s="225">
        <f>SUMIFS('5. Pollutant Emissions - MB'!$J$19:$J$3139,'5. Pollutant Emissions - MB'!$A$19:$A$3139,'6. Summary'!$A35,'5. Pollutant Emissions - MB'!$C$19:$C$3139,'6. Summary'!AQ$30)</f>
        <v>0</v>
      </c>
      <c r="AR35" s="225">
        <f>SUMIFS('5. Pollutant Emissions - MB'!$M$19:$M$3139,'5. Pollutant Emissions - MB'!$A$19:$A$3139,'6. Summary'!$A35,'5. Pollutant Emissions - MB'!$C$19:$C$3139,'6. Summary'!AR$30)</f>
        <v>0</v>
      </c>
      <c r="AS35" s="223">
        <f>SUMIFS('5. Pollutant Emissions - MB'!$J$19:$J$3139,'5. Pollutant Emissions - MB'!$A$19:$A$3139,'6. Summary'!$A35,'5. Pollutant Emissions - MB'!$C$19:$C$3139,'6. Summary'!AS$30)</f>
        <v>0</v>
      </c>
      <c r="AT35" s="223">
        <f>SUMIFS('5. Pollutant Emissions - MB'!$M$19:$M$3139,'5. Pollutant Emissions - MB'!$A$19:$A$3139,'6. Summary'!$A35,'5. Pollutant Emissions - MB'!$C$19:$C$3139,'6. Summary'!AT$30)</f>
        <v>0</v>
      </c>
      <c r="AU35" s="225">
        <f>SUMIFS('5. Pollutant Emissions - MB'!$J$19:$J$3139,'5. Pollutant Emissions - MB'!$A$19:$A$3139,'6. Summary'!$A35,'5. Pollutant Emissions - MB'!$C$19:$C$3139,'6. Summary'!AU$30)</f>
        <v>0</v>
      </c>
      <c r="AV35" s="225">
        <f>SUMIFS('5. Pollutant Emissions - MB'!$M$19:$M$3139,'5. Pollutant Emissions - MB'!$A$19:$A$3139,'6. Summary'!$A35,'5. Pollutant Emissions - MB'!$C$19:$C$3139,'6. Summary'!AV$30)</f>
        <v>0</v>
      </c>
      <c r="AW35" s="223">
        <f>SUMIFS('5. Pollutant Emissions - MB'!$J$19:$J$3139,'5. Pollutant Emissions - MB'!$A$19:$A$3139,'6. Summary'!$A35,'5. Pollutant Emissions - MB'!$C$19:$C$3139,'6. Summary'!AW$30)</f>
        <v>0</v>
      </c>
      <c r="AX35" s="223">
        <f>SUMIFS('5. Pollutant Emissions - MB'!$M$19:$M$3139,'5. Pollutant Emissions - MB'!$A$19:$A$3139,'6. Summary'!$A35,'5. Pollutant Emissions - MB'!$C$19:$C$3139,'6. Summary'!AX$30)</f>
        <v>0</v>
      </c>
      <c r="AY35" s="225">
        <f>SUMIFS('5. Pollutant Emissions - MB'!$J$19:$J$3139,'5. Pollutant Emissions - MB'!$A$19:$A$3139,'6. Summary'!$A35,'5. Pollutant Emissions - MB'!$C$19:$C$3139,'6. Summary'!AY$30)</f>
        <v>0</v>
      </c>
      <c r="AZ35" s="225">
        <f>SUMIFS('5. Pollutant Emissions - MB'!$M$19:$M$3139,'5. Pollutant Emissions - MB'!$A$19:$A$3139,'6. Summary'!$A35,'5. Pollutant Emissions - MB'!$C$19:$C$3139,'6. Summary'!AZ$30)</f>
        <v>0</v>
      </c>
    </row>
    <row r="36" spans="1:52" x14ac:dyDescent="0.2">
      <c r="A36" s="217" t="s">
        <v>360</v>
      </c>
      <c r="B36" s="133" t="s">
        <v>361</v>
      </c>
      <c r="C36" s="225">
        <f>SUMIFS('5. Pollutant Emissions - MB'!$J$19:$J$3139,'5. Pollutant Emissions - MB'!$A$19:$A$3139,'6. Summary'!$A36,'5. Pollutant Emissions - MB'!$C$19:$C$3139,'6. Summary'!C$30)</f>
        <v>68338.274904439808</v>
      </c>
      <c r="D36" s="225">
        <f>SUMIFS('5. Pollutant Emissions - MB'!$M$19:$M$3139,'5. Pollutant Emissions - MB'!$A$19:$A$3139,'6. Summary'!$A36,'5. Pollutant Emissions - MB'!$C$19:$C$3139,'6. Summary'!D$30)</f>
        <v>187.22815042312277</v>
      </c>
      <c r="E36" s="223">
        <f>SUMIFS('5. Pollutant Emissions - MB'!$J$19:$J$3139,'5. Pollutant Emissions - MB'!$A$19:$A$3139,'6. Summary'!$A36,'5. Pollutant Emissions - MB'!$C$19:$C$3139,'6. Summary'!E$30)</f>
        <v>16030.317148069127</v>
      </c>
      <c r="F36" s="223">
        <f>SUMIFS('5. Pollutant Emissions - MB'!$M$19:$M$3139,'5. Pollutant Emissions - MB'!$A$19:$A$3139,'6. Summary'!$A36,'5. Pollutant Emissions - MB'!$C$19:$C$3139,'6. Summary'!F$30)</f>
        <v>43.918677117997611</v>
      </c>
      <c r="G36" s="225">
        <f>SUMIFS('5. Pollutant Emissions - MB'!$J$19:$J$3139,'5. Pollutant Emissions - MB'!$A$19:$A$3139,'6. Summary'!$A36,'5. Pollutant Emissions - MB'!$C$19:$C$3139,'6. Summary'!G$30)</f>
        <v>37461.004963980922</v>
      </c>
      <c r="H36" s="225">
        <f>SUMIFS('5. Pollutant Emissions - MB'!$M$19:$M$3139,'5. Pollutant Emissions - MB'!$A$19:$A$3139,'6. Summary'!$A36,'5. Pollutant Emissions - MB'!$C$19:$C$3139,'6. Summary'!H$30)</f>
        <v>102.6328903122765</v>
      </c>
      <c r="I36" s="223">
        <f>SUMIFS('5. Pollutant Emissions - MB'!$J$19:$J$3139,'5. Pollutant Emissions - MB'!$A$19:$A$3139,'6. Summary'!$A36,'5. Pollutant Emissions - MB'!$C$19:$C$3139,'6. Summary'!I$30)</f>
        <v>0</v>
      </c>
      <c r="J36" s="223">
        <f>SUMIFS('5. Pollutant Emissions - MB'!$M$19:$M$3139,'5. Pollutant Emissions - MB'!$A$19:$A$3139,'6. Summary'!$A36,'5. Pollutant Emissions - MB'!$C$19:$C$3139,'6. Summary'!J$30)</f>
        <v>0</v>
      </c>
      <c r="K36" s="225">
        <f>SUMIFS('5. Pollutant Emissions - MB'!$J$19:$J$3139,'5. Pollutant Emissions - MB'!$A$19:$A$3139,'6. Summary'!$A36,'5. Pollutant Emissions - MB'!$C$19:$C$3139,'6. Summary'!K$30)</f>
        <v>0</v>
      </c>
      <c r="L36" s="225">
        <f>SUMIFS('5. Pollutant Emissions - MB'!$M$19:$M$3139,'5. Pollutant Emissions - MB'!$A$19:$A$3139,'6. Summary'!$A36,'5. Pollutant Emissions - MB'!$C$19:$C$3139,'6. Summary'!L$30)</f>
        <v>0</v>
      </c>
      <c r="M36" s="223">
        <f>SUMIFS('5. Pollutant Emissions - MB'!$J$19:$J$3139,'5. Pollutant Emissions - MB'!$A$19:$A$3139,'6. Summary'!$A36,'5. Pollutant Emissions - MB'!$C$19:$C$3139,'6. Summary'!M$30)</f>
        <v>567.67292471843518</v>
      </c>
      <c r="N36" s="223">
        <f>SUMIFS('5. Pollutant Emissions - MB'!$M$19:$M$3139,'5. Pollutant Emissions - MB'!$A$19:$A$3139,'6. Summary'!$A36,'5. Pollutant Emissions - MB'!$C$19:$C$3139,'6. Summary'!N$30)</f>
        <v>1.5552682868998224</v>
      </c>
      <c r="O36" s="225">
        <f>SUMIFS('5. Pollutant Emissions - MB'!$J$19:$J$3139,'5. Pollutant Emissions - MB'!$A$19:$A$3139,'6. Summary'!$A36,'5. Pollutant Emissions - MB'!$C$19:$C$3139,'6. Summary'!O$30)</f>
        <v>638.44743588200231</v>
      </c>
      <c r="P36" s="225">
        <f>SUMIFS('5. Pollutant Emissions - MB'!$M$19:$M$3139,'5. Pollutant Emissions - MB'!$A$19:$A$3139,'6. Summary'!$A36,'5. Pollutant Emissions - MB'!$C$19:$C$3139,'6. Summary'!P$30)</f>
        <v>1.7491710572109653</v>
      </c>
      <c r="Q36" s="223">
        <f>SUMIFS('5. Pollutant Emissions - MB'!$J$19:$J$3139,'5. Pollutant Emissions - MB'!$A$19:$A$3139,'6. Summary'!$A36,'5. Pollutant Emissions - MB'!$C$19:$C$3139,'6. Summary'!Q$30)</f>
        <v>0</v>
      </c>
      <c r="R36" s="223">
        <f>SUMIFS('5. Pollutant Emissions - MB'!$M$19:$M$3139,'5. Pollutant Emissions - MB'!$A$19:$A$3139,'6. Summary'!$A36,'5. Pollutant Emissions - MB'!$C$19:$C$3139,'6. Summary'!R$30)</f>
        <v>0</v>
      </c>
      <c r="S36" s="225">
        <f>SUMIFS('5. Pollutant Emissions - MB'!$J$19:$J$3139,'5. Pollutant Emissions - MB'!$A$19:$A$3139,'6. Summary'!$A36,'5. Pollutant Emissions - MB'!$C$19:$C$3139,'6. Summary'!S$30)</f>
        <v>0</v>
      </c>
      <c r="T36" s="225">
        <f>SUMIFS('5. Pollutant Emissions - MB'!$M$19:$M$3139,'5. Pollutant Emissions - MB'!$A$19:$A$3139,'6. Summary'!$A36,'5. Pollutant Emissions - MB'!$C$19:$C$3139,'6. Summary'!T$30)</f>
        <v>0</v>
      </c>
      <c r="U36" s="223">
        <f>SUMIFS('5. Pollutant Emissions - MB'!$J$19:$J$3139,'5. Pollutant Emissions - MB'!$A$19:$A$3139,'6. Summary'!$A36,'5. Pollutant Emissions - MB'!$C$19:$C$3139,'6. Summary'!U$30)</f>
        <v>2838.36</v>
      </c>
      <c r="V36" s="223">
        <f>SUMIFS('5. Pollutant Emissions - MB'!$M$19:$M$3139,'5. Pollutant Emissions - MB'!$A$19:$A$3139,'6. Summary'!$A36,'5. Pollutant Emissions - MB'!$C$19:$C$3139,'6. Summary'!V$30)</f>
        <v>7.7763287671232879</v>
      </c>
      <c r="W36" s="225">
        <f>SUMIFS('5. Pollutant Emissions - MB'!$J$19:$J$3139,'5. Pollutant Emissions - MB'!$A$19:$A$3139,'6. Summary'!$A36,'5. Pollutant Emissions - MB'!$C$19:$C$3139,'6. Summary'!W$30)</f>
        <v>0</v>
      </c>
      <c r="X36" s="225">
        <f>SUMIFS('5. Pollutant Emissions - MB'!$M$19:$M$3139,'5. Pollutant Emissions - MB'!$A$19:$A$3139,'6. Summary'!$A36,'5. Pollutant Emissions - MB'!$C$19:$C$3139,'6. Summary'!X$30)</f>
        <v>0</v>
      </c>
      <c r="Y36" s="223">
        <f>SUMIFS('5. Pollutant Emissions - MB'!$J$19:$J$3139,'5. Pollutant Emissions - MB'!$A$19:$A$3139,'6. Summary'!$A36,'5. Pollutant Emissions - MB'!$C$19:$C$3139,'6. Summary'!Y$30)</f>
        <v>0</v>
      </c>
      <c r="Z36" s="223">
        <f>SUMIFS('5. Pollutant Emissions - MB'!$M$19:$M$3139,'5. Pollutant Emissions - MB'!$A$19:$A$3139,'6. Summary'!$A36,'5. Pollutant Emissions - MB'!$C$19:$C$3139,'6. Summary'!Z$30)</f>
        <v>0</v>
      </c>
      <c r="AA36" s="225">
        <f>SUMIFS('5. Pollutant Emissions - MB'!$J$19:$J$3139,'5. Pollutant Emissions - MB'!$A$19:$A$3139,'6. Summary'!$A36,'5. Pollutant Emissions - MB'!$C$19:$C$3139,'6. Summary'!AA$30)</f>
        <v>61913.424743742544</v>
      </c>
      <c r="AB36" s="225">
        <f>SUMIFS('5. Pollutant Emissions - MB'!$M$19:$M$3139,'5. Pollutant Emissions - MB'!$A$19:$A$3139,'6. Summary'!$A36,'5. Pollutant Emissions - MB'!$C$19:$C$3139,'6. Summary'!AB$30)</f>
        <v>169.625821215733</v>
      </c>
      <c r="AC36" s="223">
        <f>SUMIFS('5. Pollutant Emissions - MB'!$J$19:$J$3139,'5. Pollutant Emissions - MB'!$A$19:$A$3139,'6. Summary'!$A36,'5. Pollutant Emissions - MB'!$C$19:$C$3139,'6. Summary'!AC$30)</f>
        <v>0</v>
      </c>
      <c r="AD36" s="223">
        <f>SUMIFS('5. Pollutant Emissions - MB'!$M$19:$M$3139,'5. Pollutant Emissions - MB'!$A$19:$A$3139,'6. Summary'!$A36,'5. Pollutant Emissions - MB'!$C$19:$C$3139,'6. Summary'!AD$30)</f>
        <v>0</v>
      </c>
      <c r="AE36" s="225">
        <f>SUMIFS('5. Pollutant Emissions - MB'!$J$19:$J$3139,'5. Pollutant Emissions - MB'!$A$19:$A$3139,'6. Summary'!$A36,'5. Pollutant Emissions - MB'!$C$19:$C$3139,'6. Summary'!AE$30)</f>
        <v>0</v>
      </c>
      <c r="AF36" s="225">
        <f>SUMIFS('5. Pollutant Emissions - MB'!$M$19:$M$3139,'5. Pollutant Emissions - MB'!$A$19:$A$3139,'6. Summary'!$A36,'5. Pollutant Emissions - MB'!$C$19:$C$3139,'6. Summary'!AF$30)</f>
        <v>0</v>
      </c>
      <c r="AG36" s="223">
        <f>SUMIFS('5. Pollutant Emissions - MB'!$J$19:$J$3139,'5. Pollutant Emissions - MB'!$A$19:$A$3139,'6. Summary'!$A36,'5. Pollutant Emissions - MB'!$C$19:$C$3139,'6. Summary'!AG$30)</f>
        <v>0</v>
      </c>
      <c r="AH36" s="223">
        <f>SUMIFS('5. Pollutant Emissions - MB'!$M$19:$M$3139,'5. Pollutant Emissions - MB'!$A$19:$A$3139,'6. Summary'!$A36,'5. Pollutant Emissions - MB'!$C$19:$C$3139,'6. Summary'!AH$30)</f>
        <v>0</v>
      </c>
      <c r="AI36" s="225">
        <f>SUMIFS('5. Pollutant Emissions - MB'!$J$19:$J$3139,'5. Pollutant Emissions - MB'!$A$19:$A$3139,'6. Summary'!$A36,'5. Pollutant Emissions - MB'!$C$19:$C$3139,'6. Summary'!AI$30)</f>
        <v>9509.4571537544689</v>
      </c>
      <c r="AJ36" s="225">
        <f>SUMIFS('5. Pollutant Emissions - MB'!$M$19:$M$3139,'5. Pollutant Emissions - MB'!$A$19:$A$3139,'6. Summary'!$A36,'5. Pollutant Emissions - MB'!$C$19:$C$3139,'6. Summary'!AJ$30)</f>
        <v>26.05330727056019</v>
      </c>
      <c r="AK36" s="223">
        <f>SUMIFS('5. Pollutant Emissions - MB'!$J$19:$J$3139,'5. Pollutant Emissions - MB'!$A$19:$A$3139,'6. Summary'!$A36,'5. Pollutant Emissions - MB'!$C$19:$C$3139,'6. Summary'!AK$30)</f>
        <v>61079.261835518468</v>
      </c>
      <c r="AL36" s="223">
        <f>SUMIFS('5. Pollutant Emissions - MB'!$M$19:$M$3139,'5. Pollutant Emissions - MB'!$A$19:$A$3139,'6. Summary'!$A36,'5. Pollutant Emissions - MB'!$C$19:$C$3139,'6. Summary'!AL$30)</f>
        <v>167.34044338498211</v>
      </c>
      <c r="AM36" s="225">
        <f>SUMIFS('5. Pollutant Emissions - MB'!$J$19:$J$3139,'5. Pollutant Emissions - MB'!$A$19:$A$3139,'6. Summary'!$A36,'5. Pollutant Emissions - MB'!$C$19:$C$3139,'6. Summary'!AM$30)</f>
        <v>0</v>
      </c>
      <c r="AN36" s="225">
        <f>SUMIFS('5. Pollutant Emissions - MB'!$M$19:$M$3139,'5. Pollutant Emissions - MB'!$A$19:$A$3139,'6. Summary'!$A36,'5. Pollutant Emissions - MB'!$C$19:$C$3139,'6. Summary'!AN$30)</f>
        <v>0</v>
      </c>
      <c r="AO36" s="223">
        <f>SUMIFS('5. Pollutant Emissions - MB'!$J$19:$J$3139,'5. Pollutant Emissions - MB'!$A$19:$A$3139,'6. Summary'!$A36,'5. Pollutant Emissions - MB'!$C$19:$C$3139,'6. Summary'!AO$30)</f>
        <v>0</v>
      </c>
      <c r="AP36" s="223">
        <f>SUMIFS('5. Pollutant Emissions - MB'!$M$19:$M$3139,'5. Pollutant Emissions - MB'!$A$19:$A$3139,'6. Summary'!$A36,'5. Pollutant Emissions - MB'!$C$19:$C$3139,'6. Summary'!AP$30)</f>
        <v>0</v>
      </c>
      <c r="AQ36" s="225">
        <f>SUMIFS('5. Pollutant Emissions - MB'!$J$19:$J$3139,'5. Pollutant Emissions - MB'!$A$19:$A$3139,'6. Summary'!$A36,'5. Pollutant Emissions - MB'!$C$19:$C$3139,'6. Summary'!AQ$30)</f>
        <v>1123.9430400000001</v>
      </c>
      <c r="AR36" s="225">
        <f>SUMIFS('5. Pollutant Emissions - MB'!$M$19:$M$3139,'5. Pollutant Emissions - MB'!$A$19:$A$3139,'6. Summary'!$A36,'5. Pollutant Emissions - MB'!$C$19:$C$3139,'6. Summary'!AR$30)</f>
        <v>3.0792960000000003</v>
      </c>
      <c r="AS36" s="223">
        <f>SUMIFS('5. Pollutant Emissions - MB'!$J$19:$J$3139,'5. Pollutant Emissions - MB'!$A$19:$A$3139,'6. Summary'!$A36,'5. Pollutant Emissions - MB'!$C$19:$C$3139,'6. Summary'!AS$30)</f>
        <v>0</v>
      </c>
      <c r="AT36" s="223">
        <f>SUMIFS('5. Pollutant Emissions - MB'!$M$19:$M$3139,'5. Pollutant Emissions - MB'!$A$19:$A$3139,'6. Summary'!$A36,'5. Pollutant Emissions - MB'!$C$19:$C$3139,'6. Summary'!AT$30)</f>
        <v>0</v>
      </c>
      <c r="AU36" s="225">
        <f>SUMIFS('5. Pollutant Emissions - MB'!$J$19:$J$3139,'5. Pollutant Emissions - MB'!$A$19:$A$3139,'6. Summary'!$A36,'5. Pollutant Emissions - MB'!$C$19:$C$3139,'6. Summary'!AU$30)</f>
        <v>0</v>
      </c>
      <c r="AV36" s="225">
        <f>SUMIFS('5. Pollutant Emissions - MB'!$M$19:$M$3139,'5. Pollutant Emissions - MB'!$A$19:$A$3139,'6. Summary'!$A36,'5. Pollutant Emissions - MB'!$C$19:$C$3139,'6. Summary'!AV$30)</f>
        <v>0</v>
      </c>
      <c r="AW36" s="223">
        <f>SUMIFS('5. Pollutant Emissions - MB'!$J$19:$J$3139,'5. Pollutant Emissions - MB'!$A$19:$A$3139,'6. Summary'!$A36,'5. Pollutant Emissions - MB'!$C$19:$C$3139,'6. Summary'!AW$30)</f>
        <v>0</v>
      </c>
      <c r="AX36" s="223">
        <f>SUMIFS('5. Pollutant Emissions - MB'!$M$19:$M$3139,'5. Pollutant Emissions - MB'!$A$19:$A$3139,'6. Summary'!$A36,'5. Pollutant Emissions - MB'!$C$19:$C$3139,'6. Summary'!AX$30)</f>
        <v>0</v>
      </c>
      <c r="AY36" s="225">
        <f>SUMIFS('5. Pollutant Emissions - MB'!$J$19:$J$3139,'5. Pollutant Emissions - MB'!$A$19:$A$3139,'6. Summary'!$A36,'5. Pollutant Emissions - MB'!$C$19:$C$3139,'6. Summary'!AY$30)</f>
        <v>2838.364623592176</v>
      </c>
      <c r="AZ36" s="225">
        <f>SUMIFS('5. Pollutant Emissions - MB'!$M$19:$M$3139,'5. Pollutant Emissions - MB'!$A$19:$A$3139,'6. Summary'!$A36,'5. Pollutant Emissions - MB'!$C$19:$C$3139,'6. Summary'!AZ$30)</f>
        <v>7.7763414344991126</v>
      </c>
    </row>
    <row r="37" spans="1:52" x14ac:dyDescent="0.2">
      <c r="A37" s="217" t="s">
        <v>366</v>
      </c>
      <c r="B37" s="133" t="s">
        <v>367</v>
      </c>
      <c r="C37" s="225">
        <f>SUMIFS('5. Pollutant Emissions - MB'!$J$19:$J$3139,'5. Pollutant Emissions - MB'!$A$19:$A$3139,'6. Summary'!$A37,'5. Pollutant Emissions - MB'!$C$19:$C$3139,'6. Summary'!C$30)</f>
        <v>6861.6</v>
      </c>
      <c r="D37" s="225">
        <f>SUMIFS('5. Pollutant Emissions - MB'!$M$19:$M$3139,'5. Pollutant Emissions - MB'!$A$19:$A$3139,'6. Summary'!$A37,'5. Pollutant Emissions - MB'!$C$19:$C$3139,'6. Summary'!D$30)</f>
        <v>18.798904109589042</v>
      </c>
      <c r="E37" s="223">
        <f>SUMIFS('5. Pollutant Emissions - MB'!$J$19:$J$3139,'5. Pollutant Emissions - MB'!$A$19:$A$3139,'6. Summary'!$A37,'5. Pollutant Emissions - MB'!$C$19:$C$3139,'6. Summary'!E$30)</f>
        <v>2058.48</v>
      </c>
      <c r="F37" s="223">
        <f>SUMIFS('5. Pollutant Emissions - MB'!$M$19:$M$3139,'5. Pollutant Emissions - MB'!$A$19:$A$3139,'6. Summary'!$A37,'5. Pollutant Emissions - MB'!$C$19:$C$3139,'6. Summary'!F$30)</f>
        <v>5.6396712328767125</v>
      </c>
      <c r="G37" s="225">
        <f>SUMIFS('5. Pollutant Emissions - MB'!$J$19:$J$3139,'5. Pollutant Emissions - MB'!$A$19:$A$3139,'6. Summary'!$A37,'5. Pollutant Emissions - MB'!$C$19:$C$3139,'6. Summary'!G$30)</f>
        <v>21354.91776</v>
      </c>
      <c r="H37" s="225">
        <f>SUMIFS('5. Pollutant Emissions - MB'!$M$19:$M$3139,'5. Pollutant Emissions - MB'!$A$19:$A$3139,'6. Summary'!$A37,'5. Pollutant Emissions - MB'!$C$19:$C$3139,'6. Summary'!H$30)</f>
        <v>58.506624000000002</v>
      </c>
      <c r="I37" s="223">
        <f>SUMIFS('5. Pollutant Emissions - MB'!$J$19:$J$3139,'5. Pollutant Emissions - MB'!$A$19:$A$3139,'6. Summary'!$A37,'5. Pollutant Emissions - MB'!$C$19:$C$3139,'6. Summary'!I$30)</f>
        <v>4330.1000000000004</v>
      </c>
      <c r="J37" s="223">
        <f>SUMIFS('5. Pollutant Emissions - MB'!$M$19:$M$3139,'5. Pollutant Emissions - MB'!$A$19:$A$3139,'6. Summary'!$A37,'5. Pollutant Emissions - MB'!$C$19:$C$3139,'6. Summary'!J$30)</f>
        <v>11.863287671232877</v>
      </c>
      <c r="K37" s="225">
        <f>SUMIFS('5. Pollutant Emissions - MB'!$J$19:$J$3139,'5. Pollutant Emissions - MB'!$A$19:$A$3139,'6. Summary'!$A37,'5. Pollutant Emissions - MB'!$C$19:$C$3139,'6. Summary'!K$30)</f>
        <v>0</v>
      </c>
      <c r="L37" s="225">
        <f>SUMIFS('5. Pollutant Emissions - MB'!$M$19:$M$3139,'5. Pollutant Emissions - MB'!$A$19:$A$3139,'6. Summary'!$A37,'5. Pollutant Emissions - MB'!$C$19:$C$3139,'6. Summary'!L$30)</f>
        <v>0</v>
      </c>
      <c r="M37" s="223">
        <f>SUMIFS('5. Pollutant Emissions - MB'!$J$19:$J$3139,'5. Pollutant Emissions - MB'!$A$19:$A$3139,'6. Summary'!$A37,'5. Pollutant Emissions - MB'!$C$19:$C$3139,'6. Summary'!M$30)</f>
        <v>0</v>
      </c>
      <c r="N37" s="223">
        <f>SUMIFS('5. Pollutant Emissions - MB'!$M$19:$M$3139,'5. Pollutant Emissions - MB'!$A$19:$A$3139,'6. Summary'!$A37,'5. Pollutant Emissions - MB'!$C$19:$C$3139,'6. Summary'!N$30)</f>
        <v>0</v>
      </c>
      <c r="O37" s="225">
        <f>SUMIFS('5. Pollutant Emissions - MB'!$J$19:$J$3139,'5. Pollutant Emissions - MB'!$A$19:$A$3139,'6. Summary'!$A37,'5. Pollutant Emissions - MB'!$C$19:$C$3139,'6. Summary'!O$30)</f>
        <v>686.16</v>
      </c>
      <c r="P37" s="225">
        <f>SUMIFS('5. Pollutant Emissions - MB'!$M$19:$M$3139,'5. Pollutant Emissions - MB'!$A$19:$A$3139,'6. Summary'!$A37,'5. Pollutant Emissions - MB'!$C$19:$C$3139,'6. Summary'!P$30)</f>
        <v>1.8798904109589041</v>
      </c>
      <c r="Q37" s="223">
        <f>SUMIFS('5. Pollutant Emissions - MB'!$J$19:$J$3139,'5. Pollutant Emissions - MB'!$A$19:$A$3139,'6. Summary'!$A37,'5. Pollutant Emissions - MB'!$C$19:$C$3139,'6. Summary'!Q$30)</f>
        <v>13550.335920000001</v>
      </c>
      <c r="R37" s="223">
        <f>SUMIFS('5. Pollutant Emissions - MB'!$M$19:$M$3139,'5. Pollutant Emissions - MB'!$A$19:$A$3139,'6. Summary'!$A37,'5. Pollutant Emissions - MB'!$C$19:$C$3139,'6. Summary'!R$30)</f>
        <v>37.124208000000003</v>
      </c>
      <c r="S37" s="225">
        <f>SUMIFS('5. Pollutant Emissions - MB'!$J$19:$J$3139,'5. Pollutant Emissions - MB'!$A$19:$A$3139,'6. Summary'!$A37,'5. Pollutant Emissions - MB'!$C$19:$C$3139,'6. Summary'!S$30)</f>
        <v>0</v>
      </c>
      <c r="T37" s="225">
        <f>SUMIFS('5. Pollutant Emissions - MB'!$M$19:$M$3139,'5. Pollutant Emissions - MB'!$A$19:$A$3139,'6. Summary'!$A37,'5. Pollutant Emissions - MB'!$C$19:$C$3139,'6. Summary'!T$30)</f>
        <v>0</v>
      </c>
      <c r="U37" s="223">
        <f>SUMIFS('5. Pollutant Emissions - MB'!$J$19:$J$3139,'5. Pollutant Emissions - MB'!$A$19:$A$3139,'6. Summary'!$A37,'5. Pollutant Emissions - MB'!$C$19:$C$3139,'6. Summary'!U$30)</f>
        <v>2058.48</v>
      </c>
      <c r="V37" s="223">
        <f>SUMIFS('5. Pollutant Emissions - MB'!$M$19:$M$3139,'5. Pollutant Emissions - MB'!$A$19:$A$3139,'6. Summary'!$A37,'5. Pollutant Emissions - MB'!$C$19:$C$3139,'6. Summary'!V$30)</f>
        <v>5.6396712328767125</v>
      </c>
      <c r="W37" s="225">
        <f>SUMIFS('5. Pollutant Emissions - MB'!$J$19:$J$3139,'5. Pollutant Emissions - MB'!$A$19:$A$3139,'6. Summary'!$A37,'5. Pollutant Emissions - MB'!$C$19:$C$3139,'6. Summary'!W$30)</f>
        <v>20584.808639999999</v>
      </c>
      <c r="X37" s="225">
        <f>SUMIFS('5. Pollutant Emissions - MB'!$M$19:$M$3139,'5. Pollutant Emissions - MB'!$A$19:$A$3139,'6. Summary'!$A37,'5. Pollutant Emissions - MB'!$C$19:$C$3139,'6. Summary'!X$30)</f>
        <v>56.396735999999997</v>
      </c>
      <c r="Y37" s="223">
        <f>SUMIFS('5. Pollutant Emissions - MB'!$J$19:$J$3139,'5. Pollutant Emissions - MB'!$A$19:$A$3139,'6. Summary'!$A37,'5. Pollutant Emissions - MB'!$C$19:$C$3139,'6. Summary'!Y$30)</f>
        <v>6.1710452558537066</v>
      </c>
      <c r="Z37" s="223">
        <f>SUMIFS('5. Pollutant Emissions - MB'!$M$19:$M$3139,'5. Pollutant Emissions - MB'!$A$19:$A$3139,'6. Summary'!$A37,'5. Pollutant Emissions - MB'!$C$19:$C$3139,'6. Summary'!Z$30)</f>
        <v>1.6906973303708786E-2</v>
      </c>
      <c r="AA37" s="225">
        <f>SUMIFS('5. Pollutant Emissions - MB'!$J$19:$J$3139,'5. Pollutant Emissions - MB'!$A$19:$A$3139,'6. Summary'!$A37,'5. Pollutant Emissions - MB'!$C$19:$C$3139,'6. Summary'!AA$30)</f>
        <v>81302.015520000001</v>
      </c>
      <c r="AB37" s="225">
        <f>SUMIFS('5. Pollutant Emissions - MB'!$M$19:$M$3139,'5. Pollutant Emissions - MB'!$A$19:$A$3139,'6. Summary'!$A37,'5. Pollutant Emissions - MB'!$C$19:$C$3139,'6. Summary'!AB$30)</f>
        <v>222.745248</v>
      </c>
      <c r="AC37" s="223">
        <f>SUMIFS('5. Pollutant Emissions - MB'!$J$19:$J$3139,'5. Pollutant Emissions - MB'!$A$19:$A$3139,'6. Summary'!$A37,'5. Pollutant Emissions - MB'!$C$19:$C$3139,'6. Summary'!AC$30)</f>
        <v>102924.0432</v>
      </c>
      <c r="AD37" s="223">
        <f>SUMIFS('5. Pollutant Emissions - MB'!$M$19:$M$3139,'5. Pollutant Emissions - MB'!$A$19:$A$3139,'6. Summary'!$A37,'5. Pollutant Emissions - MB'!$C$19:$C$3139,'6. Summary'!AD$30)</f>
        <v>281.98367999999999</v>
      </c>
      <c r="AE37" s="225">
        <f>SUMIFS('5. Pollutant Emissions - MB'!$J$19:$J$3139,'5. Pollutant Emissions - MB'!$A$19:$A$3139,'6. Summary'!$A37,'5. Pollutant Emissions - MB'!$C$19:$C$3139,'6. Summary'!AE$30)</f>
        <v>2.7446411520000031E-6</v>
      </c>
      <c r="AF37" s="225">
        <f>SUMIFS('5. Pollutant Emissions - MB'!$M$19:$M$3139,'5. Pollutant Emissions - MB'!$A$19:$A$3139,'6. Summary'!$A37,'5. Pollutant Emissions - MB'!$C$19:$C$3139,'6. Summary'!AF$30)</f>
        <v>7.519564800000009E-9</v>
      </c>
      <c r="AG37" s="223">
        <f>SUMIFS('5. Pollutant Emissions - MB'!$J$19:$J$3139,'5. Pollutant Emissions - MB'!$A$19:$A$3139,'6. Summary'!$A37,'5. Pollutant Emissions - MB'!$C$19:$C$3139,'6. Summary'!AG$30)</f>
        <v>8.2339234560000081E-6</v>
      </c>
      <c r="AH37" s="223">
        <f>SUMIFS('5. Pollutant Emissions - MB'!$M$19:$M$3139,'5. Pollutant Emissions - MB'!$A$19:$A$3139,'6. Summary'!$A37,'5. Pollutant Emissions - MB'!$C$19:$C$3139,'6. Summary'!AH$30)</f>
        <v>2.2558694400000022E-8</v>
      </c>
      <c r="AI37" s="225">
        <f>SUMIFS('5. Pollutant Emissions - MB'!$J$19:$J$3139,'5. Pollutant Emissions - MB'!$A$19:$A$3139,'6. Summary'!$A37,'5. Pollutant Emissions - MB'!$C$19:$C$3139,'6. Summary'!AI$30)</f>
        <v>30582.974282686726</v>
      </c>
      <c r="AJ37" s="225">
        <f>SUMIFS('5. Pollutant Emissions - MB'!$M$19:$M$3139,'5. Pollutant Emissions - MB'!$A$19:$A$3139,'6. Summary'!$A37,'5. Pollutant Emissions - MB'!$C$19:$C$3139,'6. Summary'!AJ$30)</f>
        <v>83.788970637497883</v>
      </c>
      <c r="AK37" s="223">
        <f>SUMIFS('5. Pollutant Emissions - MB'!$J$19:$J$3139,'5. Pollutant Emissions - MB'!$A$19:$A$3139,'6. Summary'!$A37,'5. Pollutant Emissions - MB'!$C$19:$C$3139,'6. Summary'!AK$30)</f>
        <v>406594.84736188792</v>
      </c>
      <c r="AL37" s="223">
        <f>SUMIFS('5. Pollutant Emissions - MB'!$M$19:$M$3139,'5. Pollutant Emissions - MB'!$A$19:$A$3139,'6. Summary'!$A37,'5. Pollutant Emissions - MB'!$C$19:$C$3139,'6. Summary'!AL$30)</f>
        <v>1113.9584859229806</v>
      </c>
      <c r="AM37" s="225">
        <f>SUMIFS('5. Pollutant Emissions - MB'!$J$19:$J$3139,'5. Pollutant Emissions - MB'!$A$19:$A$3139,'6. Summary'!$A37,'5. Pollutant Emissions - MB'!$C$19:$C$3139,'6. Summary'!AM$30)</f>
        <v>103021.45194462487</v>
      </c>
      <c r="AN37" s="225">
        <f>SUMIFS('5. Pollutant Emissions - MB'!$M$19:$M$3139,'5. Pollutant Emissions - MB'!$A$19:$A$3139,'6. Summary'!$A37,'5. Pollutant Emissions - MB'!$C$19:$C$3139,'6. Summary'!AN$30)</f>
        <v>282.25055327294484</v>
      </c>
      <c r="AO37" s="223">
        <f>SUMIFS('5. Pollutant Emissions - MB'!$J$19:$J$3139,'5. Pollutant Emissions - MB'!$A$19:$A$3139,'6. Summary'!$A37,'5. Pollutant Emissions - MB'!$C$19:$C$3139,'6. Summary'!AO$30)</f>
        <v>6.1619701893009795</v>
      </c>
      <c r="AP37" s="223">
        <f>SUMIFS('5. Pollutant Emissions - MB'!$M$19:$M$3139,'5. Pollutant Emissions - MB'!$A$19:$A$3139,'6. Summary'!$A37,'5. Pollutant Emissions - MB'!$C$19:$C$3139,'6. Summary'!AP$30)</f>
        <v>1.6882110107673917E-2</v>
      </c>
      <c r="AQ37" s="225">
        <f>SUMIFS('5. Pollutant Emissions - MB'!$J$19:$J$3139,'5. Pollutant Emissions - MB'!$A$19:$A$3139,'6. Summary'!$A37,'5. Pollutant Emissions - MB'!$C$19:$C$3139,'6. Summary'!AQ$30)</f>
        <v>1123.9430400000001</v>
      </c>
      <c r="AR37" s="225">
        <f>SUMIFS('5. Pollutant Emissions - MB'!$M$19:$M$3139,'5. Pollutant Emissions - MB'!$A$19:$A$3139,'6. Summary'!$A37,'5. Pollutant Emissions - MB'!$C$19:$C$3139,'6. Summary'!AR$30)</f>
        <v>3.0792960000000003</v>
      </c>
      <c r="AS37" s="223">
        <f>SUMIFS('5. Pollutant Emissions - MB'!$J$19:$J$3139,'5. Pollutant Emissions - MB'!$A$19:$A$3139,'6. Summary'!$A37,'5. Pollutant Emissions - MB'!$C$19:$C$3139,'6. Summary'!AS$30)</f>
        <v>0</v>
      </c>
      <c r="AT37" s="223">
        <f>SUMIFS('5. Pollutant Emissions - MB'!$M$19:$M$3139,'5. Pollutant Emissions - MB'!$A$19:$A$3139,'6. Summary'!$A37,'5. Pollutant Emissions - MB'!$C$19:$C$3139,'6. Summary'!AT$30)</f>
        <v>0</v>
      </c>
      <c r="AU37" s="225">
        <f>SUMIFS('5. Pollutant Emissions - MB'!$J$19:$J$3139,'5. Pollutant Emissions - MB'!$A$19:$A$3139,'6. Summary'!$A37,'5. Pollutant Emissions - MB'!$C$19:$C$3139,'6. Summary'!AU$30)</f>
        <v>0</v>
      </c>
      <c r="AV37" s="225">
        <f>SUMIFS('5. Pollutant Emissions - MB'!$M$19:$M$3139,'5. Pollutant Emissions - MB'!$A$19:$A$3139,'6. Summary'!$A37,'5. Pollutant Emissions - MB'!$C$19:$C$3139,'6. Summary'!AV$30)</f>
        <v>0</v>
      </c>
      <c r="AW37" s="223">
        <f>SUMIFS('5. Pollutant Emissions - MB'!$J$19:$J$3139,'5. Pollutant Emissions - MB'!$A$19:$A$3139,'6. Summary'!$A37,'5. Pollutant Emissions - MB'!$C$19:$C$3139,'6. Summary'!AW$30)</f>
        <v>0</v>
      </c>
      <c r="AX37" s="223">
        <f>SUMIFS('5. Pollutant Emissions - MB'!$M$19:$M$3139,'5. Pollutant Emissions - MB'!$A$19:$A$3139,'6. Summary'!$A37,'5. Pollutant Emissions - MB'!$C$19:$C$3139,'6. Summary'!AX$30)</f>
        <v>0</v>
      </c>
      <c r="AY37" s="225">
        <f>SUMIFS('5. Pollutant Emissions - MB'!$J$19:$J$3139,'5. Pollutant Emissions - MB'!$A$19:$A$3139,'6. Summary'!$A37,'5. Pollutant Emissions - MB'!$C$19:$C$3139,'6. Summary'!AY$30)</f>
        <v>0</v>
      </c>
      <c r="AZ37" s="225">
        <f>SUMIFS('5. Pollutant Emissions - MB'!$M$19:$M$3139,'5. Pollutant Emissions - MB'!$A$19:$A$3139,'6. Summary'!$A37,'5. Pollutant Emissions - MB'!$C$19:$C$3139,'6. Summary'!AZ$30)</f>
        <v>0</v>
      </c>
    </row>
    <row r="38" spans="1:52" x14ac:dyDescent="0.2">
      <c r="A38" s="217" t="s">
        <v>370</v>
      </c>
      <c r="B38" s="133" t="s">
        <v>371</v>
      </c>
      <c r="C38" s="225">
        <f>SUMIFS('5. Pollutant Emissions - MB'!$J$19:$J$3139,'5. Pollutant Emissions - MB'!$A$19:$A$3139,'6. Summary'!$A38,'5. Pollutant Emissions - MB'!$C$19:$C$3139,'6. Summary'!C$30)</f>
        <v>16799.89</v>
      </c>
      <c r="D38" s="225">
        <f>SUMIFS('5. Pollutant Emissions - MB'!$M$19:$M$3139,'5. Pollutant Emissions - MB'!$A$19:$A$3139,'6. Summary'!$A38,'5. Pollutant Emissions - MB'!$C$19:$C$3139,'6. Summary'!D$30)</f>
        <v>46.027095890410955</v>
      </c>
      <c r="E38" s="223">
        <f>SUMIFS('5. Pollutant Emissions - MB'!$J$19:$J$3139,'5. Pollutant Emissions - MB'!$A$19:$A$3139,'6. Summary'!$A38,'5. Pollutant Emissions - MB'!$C$19:$C$3139,'6. Summary'!E$30)</f>
        <v>2001.9909797377832</v>
      </c>
      <c r="F38" s="223">
        <f>SUMIFS('5. Pollutant Emissions - MB'!$M$19:$M$3139,'5. Pollutant Emissions - MB'!$A$19:$A$3139,'6. Summary'!$A38,'5. Pollutant Emissions - MB'!$C$19:$C$3139,'6. Summary'!F$30)</f>
        <v>5.4849067938021454</v>
      </c>
      <c r="G38" s="225">
        <f>SUMIFS('5. Pollutant Emissions - MB'!$J$19:$J$3139,'5. Pollutant Emissions - MB'!$A$19:$A$3139,'6. Summary'!$A38,'5. Pollutant Emissions - MB'!$C$19:$C$3139,'6. Summary'!G$30)</f>
        <v>16799.892846214319</v>
      </c>
      <c r="H38" s="225">
        <f>SUMIFS('5. Pollutant Emissions - MB'!$M$19:$M$3139,'5. Pollutant Emissions - MB'!$A$19:$A$3139,'6. Summary'!$A38,'5. Pollutant Emissions - MB'!$C$19:$C$3139,'6. Summary'!H$30)</f>
        <v>46.027103688258407</v>
      </c>
      <c r="I38" s="223">
        <f>SUMIFS('5. Pollutant Emissions - MB'!$J$19:$J$3139,'5. Pollutant Emissions - MB'!$A$19:$A$3139,'6. Summary'!$A38,'5. Pollutant Emissions - MB'!$C$19:$C$3139,'6. Summary'!I$30)</f>
        <v>497.18400328149039</v>
      </c>
      <c r="J38" s="223">
        <f>SUMIFS('5. Pollutant Emissions - MB'!$M$19:$M$3139,'5. Pollutant Emissions - MB'!$A$19:$A$3139,'6. Summary'!$A38,'5. Pollutant Emissions - MB'!$C$19:$C$3139,'6. Summary'!J$30)</f>
        <v>1.3621479541958641</v>
      </c>
      <c r="K38" s="225">
        <f>SUMIFS('5. Pollutant Emissions - MB'!$J$19:$J$3139,'5. Pollutant Emissions - MB'!$A$19:$A$3139,'6. Summary'!$A38,'5. Pollutant Emissions - MB'!$C$19:$C$3139,'6. Summary'!K$30)</f>
        <v>0.58184140983763466</v>
      </c>
      <c r="L38" s="225">
        <f>SUMIFS('5. Pollutant Emissions - MB'!$M$19:$M$3139,'5. Pollutant Emissions - MB'!$A$19:$A$3139,'6. Summary'!$A38,'5. Pollutant Emissions - MB'!$C$19:$C$3139,'6. Summary'!L$30)</f>
        <v>1.594086054349684E-3</v>
      </c>
      <c r="M38" s="223">
        <f>SUMIFS('5. Pollutant Emissions - MB'!$J$19:$J$3139,'5. Pollutant Emissions - MB'!$A$19:$A$3139,'6. Summary'!$A38,'5. Pollutant Emissions - MB'!$C$19:$C$3139,'6. Summary'!M$30)</f>
        <v>628.75</v>
      </c>
      <c r="N38" s="223">
        <f>SUMIFS('5. Pollutant Emissions - MB'!$M$19:$M$3139,'5. Pollutant Emissions - MB'!$A$19:$A$3139,'6. Summary'!$A38,'5. Pollutant Emissions - MB'!$C$19:$C$3139,'6. Summary'!N$30)</f>
        <v>1.7226027397260273</v>
      </c>
      <c r="O38" s="225">
        <f>SUMIFS('5. Pollutant Emissions - MB'!$J$19:$J$3139,'5. Pollutant Emissions - MB'!$A$19:$A$3139,'6. Summary'!$A38,'5. Pollutant Emissions - MB'!$C$19:$C$3139,'6. Summary'!O$30)</f>
        <v>581.84</v>
      </c>
      <c r="P38" s="225">
        <f>SUMIFS('5. Pollutant Emissions - MB'!$M$19:$M$3139,'5. Pollutant Emissions - MB'!$A$19:$A$3139,'6. Summary'!$A38,'5. Pollutant Emissions - MB'!$C$19:$C$3139,'6. Summary'!P$30)</f>
        <v>1.5940821917808221</v>
      </c>
      <c r="Q38" s="223">
        <f>SUMIFS('5. Pollutant Emissions - MB'!$J$19:$J$3139,'5. Pollutant Emissions - MB'!$A$19:$A$3139,'6. Summary'!$A38,'5. Pollutant Emissions - MB'!$C$19:$C$3139,'6. Summary'!Q$30)</f>
        <v>0</v>
      </c>
      <c r="R38" s="223">
        <f>SUMIFS('5. Pollutant Emissions - MB'!$M$19:$M$3139,'5. Pollutant Emissions - MB'!$A$19:$A$3139,'6. Summary'!$A38,'5. Pollutant Emissions - MB'!$C$19:$C$3139,'6. Summary'!R$30)</f>
        <v>0</v>
      </c>
      <c r="S38" s="225">
        <f>SUMIFS('5. Pollutant Emissions - MB'!$J$19:$J$3139,'5. Pollutant Emissions - MB'!$A$19:$A$3139,'6. Summary'!$A38,'5. Pollutant Emissions - MB'!$C$19:$C$3139,'6. Summary'!S$30)</f>
        <v>0</v>
      </c>
      <c r="T38" s="225">
        <f>SUMIFS('5. Pollutant Emissions - MB'!$M$19:$M$3139,'5. Pollutant Emissions - MB'!$A$19:$A$3139,'6. Summary'!$A38,'5. Pollutant Emissions - MB'!$C$19:$C$3139,'6. Summary'!T$30)</f>
        <v>0</v>
      </c>
      <c r="U38" s="223">
        <f>SUMIFS('5. Pollutant Emissions - MB'!$J$19:$J$3139,'5. Pollutant Emissions - MB'!$A$19:$A$3139,'6. Summary'!$A38,'5. Pollutant Emissions - MB'!$C$19:$C$3139,'6. Summary'!U$30)</f>
        <v>4518.1719285120007</v>
      </c>
      <c r="V38" s="223">
        <f>SUMIFS('5. Pollutant Emissions - MB'!$M$19:$M$3139,'5. Pollutant Emissions - MB'!$A$19:$A$3139,'6. Summary'!$A38,'5. Pollutant Emissions - MB'!$C$19:$C$3139,'6. Summary'!V$30)</f>
        <v>12.378553228800001</v>
      </c>
      <c r="W38" s="225">
        <f>SUMIFS('5. Pollutant Emissions - MB'!$J$19:$J$3139,'5. Pollutant Emissions - MB'!$A$19:$A$3139,'6. Summary'!$A38,'5. Pollutant Emissions - MB'!$C$19:$C$3139,'6. Summary'!W$30)</f>
        <v>134800.72596901073</v>
      </c>
      <c r="X38" s="225">
        <f>SUMIFS('5. Pollutant Emissions - MB'!$M$19:$M$3139,'5. Pollutant Emissions - MB'!$A$19:$A$3139,'6. Summary'!$A38,'5. Pollutant Emissions - MB'!$C$19:$C$3139,'6. Summary'!X$30)</f>
        <v>369.31705744934447</v>
      </c>
      <c r="Y38" s="223">
        <f>SUMIFS('5. Pollutant Emissions - MB'!$J$19:$J$3139,'5. Pollutant Emissions - MB'!$A$19:$A$3139,'6. Summary'!$A38,'5. Pollutant Emissions - MB'!$C$19:$C$3139,'6. Summary'!Y$30)</f>
        <v>150.14932348033386</v>
      </c>
      <c r="Z38" s="223">
        <f>SUMIFS('5. Pollutant Emissions - MB'!$M$19:$M$3139,'5. Pollutant Emissions - MB'!$A$19:$A$3139,'6. Summary'!$A38,'5. Pollutant Emissions - MB'!$C$19:$C$3139,'6. Summary'!Z$30)</f>
        <v>0.41136800953516128</v>
      </c>
      <c r="AA38" s="225">
        <f>SUMIFS('5. Pollutant Emissions - MB'!$J$19:$J$3139,'5. Pollutant Emissions - MB'!$A$19:$A$3139,'6. Summary'!$A38,'5. Pollutant Emissions - MB'!$C$19:$C$3139,'6. Summary'!AA$30)</f>
        <v>400210.43497521797</v>
      </c>
      <c r="AB38" s="225">
        <f>SUMIFS('5. Pollutant Emissions - MB'!$M$19:$M$3139,'5. Pollutant Emissions - MB'!$A$19:$A$3139,'6. Summary'!$A38,'5. Pollutant Emissions - MB'!$C$19:$C$3139,'6. Summary'!AB$30)</f>
        <v>1096.4669451375835</v>
      </c>
      <c r="AC38" s="223">
        <f>SUMIFS('5. Pollutant Emissions - MB'!$J$19:$J$3139,'5. Pollutant Emissions - MB'!$A$19:$A$3139,'6. Summary'!$A38,'5. Pollutant Emissions - MB'!$C$19:$C$3139,'6. Summary'!AC$30)</f>
        <v>0</v>
      </c>
      <c r="AD38" s="223">
        <f>SUMIFS('5. Pollutant Emissions - MB'!$M$19:$M$3139,'5. Pollutant Emissions - MB'!$A$19:$A$3139,'6. Summary'!$A38,'5. Pollutant Emissions - MB'!$C$19:$C$3139,'6. Summary'!AD$30)</f>
        <v>0</v>
      </c>
      <c r="AE38" s="225">
        <f>SUMIFS('5. Pollutant Emissions - MB'!$J$19:$J$3139,'5. Pollutant Emissions - MB'!$A$19:$A$3139,'6. Summary'!$A38,'5. Pollutant Emissions - MB'!$C$19:$C$3139,'6. Summary'!AE$30)</f>
        <v>3.3255294607866534E-3</v>
      </c>
      <c r="AF38" s="225">
        <f>SUMIFS('5. Pollutant Emissions - MB'!$M$19:$M$3139,'5. Pollutant Emissions - MB'!$A$19:$A$3139,'6. Summary'!$A38,'5. Pollutant Emissions - MB'!$C$19:$C$3139,'6. Summary'!AF$30)</f>
        <v>9.1110396185935702E-6</v>
      </c>
      <c r="AG38" s="223">
        <f>SUMIFS('5. Pollutant Emissions - MB'!$J$19:$J$3139,'5. Pollutant Emissions - MB'!$A$19:$A$3139,'6. Summary'!$A38,'5. Pollutant Emissions - MB'!$C$19:$C$3139,'6. Summary'!AG$30)</f>
        <v>5.7788952586412456E-3</v>
      </c>
      <c r="AH38" s="223">
        <f>SUMIFS('5. Pollutant Emissions - MB'!$M$19:$M$3139,'5. Pollutant Emissions - MB'!$A$19:$A$3139,'6. Summary'!$A38,'5. Pollutant Emissions - MB'!$C$19:$C$3139,'6. Summary'!AH$30)</f>
        <v>1.5832589749702043E-5</v>
      </c>
      <c r="AI38" s="225">
        <f>SUMIFS('5. Pollutant Emissions - MB'!$J$19:$J$3139,'5. Pollutant Emissions - MB'!$A$19:$A$3139,'6. Summary'!$A38,'5. Pollutant Emissions - MB'!$C$19:$C$3139,'6. Summary'!AI$30)</f>
        <v>39671.005216202357</v>
      </c>
      <c r="AJ38" s="225">
        <f>SUMIFS('5. Pollutant Emissions - MB'!$M$19:$M$3139,'5. Pollutant Emissions - MB'!$A$19:$A$3139,'6. Summary'!$A38,'5. Pollutant Emissions - MB'!$C$19:$C$3139,'6. Summary'!AJ$30)</f>
        <v>108.68768552384208</v>
      </c>
      <c r="AK38" s="223">
        <f>SUMIFS('5. Pollutant Emissions - MB'!$J$19:$J$3139,'5. Pollutant Emissions - MB'!$A$19:$A$3139,'6. Summary'!$A38,'5. Pollutant Emissions - MB'!$C$19:$C$3139,'6. Summary'!AK$30)</f>
        <v>338759.27003247314</v>
      </c>
      <c r="AL38" s="223">
        <f>SUMIFS('5. Pollutant Emissions - MB'!$M$19:$M$3139,'5. Pollutant Emissions - MB'!$A$19:$A$3139,'6. Summary'!$A38,'5. Pollutant Emissions - MB'!$C$19:$C$3139,'6. Summary'!AL$30)</f>
        <v>928.10758913006339</v>
      </c>
      <c r="AM38" s="225">
        <f>SUMIFS('5. Pollutant Emissions - MB'!$J$19:$J$3139,'5. Pollutant Emissions - MB'!$A$19:$A$3139,'6. Summary'!$A38,'5. Pollutant Emissions - MB'!$C$19:$C$3139,'6. Summary'!AM$30)</f>
        <v>264559.40058164479</v>
      </c>
      <c r="AN38" s="225">
        <f>SUMIFS('5. Pollutant Emissions - MB'!$M$19:$M$3139,'5. Pollutant Emissions - MB'!$A$19:$A$3139,'6. Summary'!$A38,'5. Pollutant Emissions - MB'!$C$19:$C$3139,'6. Summary'!AN$30)</f>
        <v>724.82027556615014</v>
      </c>
      <c r="AO38" s="223">
        <f>SUMIFS('5. Pollutant Emissions - MB'!$J$19:$J$3139,'5. Pollutant Emissions - MB'!$A$19:$A$3139,'6. Summary'!$A38,'5. Pollutant Emissions - MB'!$C$19:$C$3139,'6. Summary'!AO$30)</f>
        <v>212.06274822407647</v>
      </c>
      <c r="AP38" s="223">
        <f>SUMIFS('5. Pollutant Emissions - MB'!$M$19:$M$3139,'5. Pollutant Emissions - MB'!$A$19:$A$3139,'6. Summary'!$A38,'5. Pollutant Emissions - MB'!$C$19:$C$3139,'6. Summary'!AP$30)</f>
        <v>0.58099383075089439</v>
      </c>
      <c r="AQ38" s="225">
        <f>SUMIFS('5. Pollutant Emissions - MB'!$J$19:$J$3139,'5. Pollutant Emissions - MB'!$A$19:$A$3139,'6. Summary'!$A38,'5. Pollutant Emissions - MB'!$C$19:$C$3139,'6. Summary'!AQ$30)</f>
        <v>0</v>
      </c>
      <c r="AR38" s="225">
        <f>SUMIFS('5. Pollutant Emissions - MB'!$M$19:$M$3139,'5. Pollutant Emissions - MB'!$A$19:$A$3139,'6. Summary'!$A38,'5. Pollutant Emissions - MB'!$C$19:$C$3139,'6. Summary'!AR$30)</f>
        <v>0</v>
      </c>
      <c r="AS38" s="223">
        <f>SUMIFS('5. Pollutant Emissions - MB'!$J$19:$J$3139,'5. Pollutant Emissions - MB'!$A$19:$A$3139,'6. Summary'!$A38,'5. Pollutant Emissions - MB'!$C$19:$C$3139,'6. Summary'!AS$30)</f>
        <v>0.37412206433849821</v>
      </c>
      <c r="AT38" s="223">
        <f>SUMIFS('5. Pollutant Emissions - MB'!$M$19:$M$3139,'5. Pollutant Emissions - MB'!$A$19:$A$3139,'6. Summary'!$A38,'5. Pollutant Emissions - MB'!$C$19:$C$3139,'6. Summary'!AT$30)</f>
        <v>1.0249919570917759E-3</v>
      </c>
      <c r="AU38" s="225">
        <f>SUMIFS('5. Pollutant Emissions - MB'!$J$19:$J$3139,'5. Pollutant Emissions - MB'!$A$19:$A$3139,'6. Summary'!$A38,'5. Pollutant Emissions - MB'!$C$19:$C$3139,'6. Summary'!AU$30)</f>
        <v>25.275136119189529</v>
      </c>
      <c r="AV38" s="225">
        <f>SUMIFS('5. Pollutant Emissions - MB'!$M$19:$M$3139,'5. Pollutant Emissions - MB'!$A$19:$A$3139,'6. Summary'!$A38,'5. Pollutant Emissions - MB'!$C$19:$C$3139,'6. Summary'!AV$30)</f>
        <v>6.9246948271752137E-2</v>
      </c>
      <c r="AW38" s="223">
        <f>SUMIFS('5. Pollutant Emissions - MB'!$J$19:$J$3139,'5. Pollutant Emissions - MB'!$A$19:$A$3139,'6. Summary'!$A38,'5. Pollutant Emissions - MB'!$C$19:$C$3139,'6. Summary'!AW$30)</f>
        <v>0</v>
      </c>
      <c r="AX38" s="223">
        <f>SUMIFS('5. Pollutant Emissions - MB'!$M$19:$M$3139,'5. Pollutant Emissions - MB'!$A$19:$A$3139,'6. Summary'!$A38,'5. Pollutant Emissions - MB'!$C$19:$C$3139,'6. Summary'!AX$30)</f>
        <v>0</v>
      </c>
      <c r="AY38" s="225">
        <f>SUMIFS('5. Pollutant Emissions - MB'!$J$19:$J$3139,'5. Pollutant Emissions - MB'!$A$19:$A$3139,'6. Summary'!$A38,'5. Pollutant Emissions - MB'!$C$19:$C$3139,'6. Summary'!AY$30)</f>
        <v>0</v>
      </c>
      <c r="AZ38" s="225">
        <f>SUMIFS('5. Pollutant Emissions - MB'!$M$19:$M$3139,'5. Pollutant Emissions - MB'!$A$19:$A$3139,'6. Summary'!$A38,'5. Pollutant Emissions - MB'!$C$19:$C$3139,'6. Summary'!AZ$30)</f>
        <v>0</v>
      </c>
    </row>
    <row r="39" spans="1:52" x14ac:dyDescent="0.2">
      <c r="A39" s="217" t="s">
        <v>374</v>
      </c>
      <c r="B39" s="133" t="s">
        <v>375</v>
      </c>
      <c r="C39" s="225">
        <f>SUMIFS('5. Pollutant Emissions - MB'!$J$19:$J$3139,'5. Pollutant Emissions - MB'!$A$19:$A$3139,'6. Summary'!$A39,'5. Pollutant Emissions - MB'!$C$19:$C$3139,'6. Summary'!C$30)</f>
        <v>21645.039654032054</v>
      </c>
      <c r="D39" s="225">
        <f>SUMIFS('5. Pollutant Emissions - MB'!$M$19:$M$3139,'5. Pollutant Emissions - MB'!$A$19:$A$3139,'6. Summary'!$A39,'5. Pollutant Emissions - MB'!$C$19:$C$3139,'6. Summary'!D$30)</f>
        <v>59.301478504197412</v>
      </c>
      <c r="E39" s="223">
        <f>SUMIFS('5. Pollutant Emissions - MB'!$J$19:$J$3139,'5. Pollutant Emissions - MB'!$A$19:$A$3139,'6. Summary'!$A39,'5. Pollutant Emissions - MB'!$C$19:$C$3139,'6. Summary'!E$30)</f>
        <v>5401.2104308114976</v>
      </c>
      <c r="F39" s="223">
        <f>SUMIFS('5. Pollutant Emissions - MB'!$M$19:$M$3139,'5. Pollutant Emissions - MB'!$A$19:$A$3139,'6. Summary'!$A39,'5. Pollutant Emissions - MB'!$C$19:$C$3139,'6. Summary'!F$30)</f>
        <v>14.797836796743828</v>
      </c>
      <c r="G39" s="225">
        <f>SUMIFS('5. Pollutant Emissions - MB'!$J$19:$J$3139,'5. Pollutant Emissions - MB'!$A$19:$A$3139,'6. Summary'!$A39,'5. Pollutant Emissions - MB'!$C$19:$C$3139,'6. Summary'!G$30)</f>
        <v>21354.91776</v>
      </c>
      <c r="H39" s="225">
        <f>SUMIFS('5. Pollutant Emissions - MB'!$M$19:$M$3139,'5. Pollutant Emissions - MB'!$A$19:$A$3139,'6. Summary'!$A39,'5. Pollutant Emissions - MB'!$C$19:$C$3139,'6. Summary'!H$30)</f>
        <v>58.506624000000002</v>
      </c>
      <c r="I39" s="223">
        <f>SUMIFS('5. Pollutant Emissions - MB'!$J$19:$J$3139,'5. Pollutant Emissions - MB'!$A$19:$A$3139,'6. Summary'!$A39,'5. Pollutant Emissions - MB'!$C$19:$C$3139,'6. Summary'!I$30)</f>
        <v>0</v>
      </c>
      <c r="J39" s="223">
        <f>SUMIFS('5. Pollutant Emissions - MB'!$M$19:$M$3139,'5. Pollutant Emissions - MB'!$A$19:$A$3139,'6. Summary'!$A39,'5. Pollutant Emissions - MB'!$C$19:$C$3139,'6. Summary'!J$30)</f>
        <v>0</v>
      </c>
      <c r="K39" s="225">
        <f>SUMIFS('5. Pollutant Emissions - MB'!$J$19:$J$3139,'5. Pollutant Emissions - MB'!$A$19:$A$3139,'6. Summary'!$A39,'5. Pollutant Emissions - MB'!$C$19:$C$3139,'6. Summary'!K$30)</f>
        <v>0</v>
      </c>
      <c r="L39" s="225">
        <f>SUMIFS('5. Pollutant Emissions - MB'!$M$19:$M$3139,'5. Pollutant Emissions - MB'!$A$19:$A$3139,'6. Summary'!$A39,'5. Pollutant Emissions - MB'!$C$19:$C$3139,'6. Summary'!L$30)</f>
        <v>0</v>
      </c>
      <c r="M39" s="223">
        <f>SUMIFS('5. Pollutant Emissions - MB'!$J$19:$J$3139,'5. Pollutant Emissions - MB'!$A$19:$A$3139,'6. Summary'!$A39,'5. Pollutant Emissions - MB'!$C$19:$C$3139,'6. Summary'!M$30)</f>
        <v>10543.367529890615</v>
      </c>
      <c r="N39" s="223">
        <f>SUMIFS('5. Pollutant Emissions - MB'!$M$19:$M$3139,'5. Pollutant Emissions - MB'!$A$19:$A$3139,'6. Summary'!$A39,'5. Pollutant Emissions - MB'!$C$19:$C$3139,'6. Summary'!N$30)</f>
        <v>28.885938438056478</v>
      </c>
      <c r="O39" s="225">
        <f>SUMIFS('5. Pollutant Emissions - MB'!$J$19:$J$3139,'5. Pollutant Emissions - MB'!$A$19:$A$3139,'6. Summary'!$A39,'5. Pollutant Emissions - MB'!$C$19:$C$3139,'6. Summary'!O$30)</f>
        <v>1272.7283316570847</v>
      </c>
      <c r="P39" s="225">
        <f>SUMIFS('5. Pollutant Emissions - MB'!$M$19:$M$3139,'5. Pollutant Emissions - MB'!$A$19:$A$3139,'6. Summary'!$A39,'5. Pollutant Emissions - MB'!$C$19:$C$3139,'6. Summary'!P$30)</f>
        <v>3.4869269360468076</v>
      </c>
      <c r="Q39" s="223">
        <f>SUMIFS('5. Pollutant Emissions - MB'!$J$19:$J$3139,'5. Pollutant Emissions - MB'!$A$19:$A$3139,'6. Summary'!$A39,'5. Pollutant Emissions - MB'!$C$19:$C$3139,'6. Summary'!Q$30)</f>
        <v>0</v>
      </c>
      <c r="R39" s="223">
        <f>SUMIFS('5. Pollutant Emissions - MB'!$M$19:$M$3139,'5. Pollutant Emissions - MB'!$A$19:$A$3139,'6. Summary'!$A39,'5. Pollutant Emissions - MB'!$C$19:$C$3139,'6. Summary'!R$30)</f>
        <v>0</v>
      </c>
      <c r="S39" s="225">
        <f>SUMIFS('5. Pollutant Emissions - MB'!$J$19:$J$3139,'5. Pollutant Emissions - MB'!$A$19:$A$3139,'6. Summary'!$A39,'5. Pollutant Emissions - MB'!$C$19:$C$3139,'6. Summary'!S$30)</f>
        <v>73180.84835410837</v>
      </c>
      <c r="T39" s="225">
        <f>SUMIFS('5. Pollutant Emissions - MB'!$M$19:$M$3139,'5. Pollutant Emissions - MB'!$A$19:$A$3139,'6. Summary'!$A39,'5. Pollutant Emissions - MB'!$C$19:$C$3139,'6. Summary'!T$30)</f>
        <v>200.49547494276266</v>
      </c>
      <c r="U39" s="223">
        <f>SUMIFS('5. Pollutant Emissions - MB'!$J$19:$J$3139,'5. Pollutant Emissions - MB'!$A$19:$A$3139,'6. Summary'!$A39,'5. Pollutant Emissions - MB'!$C$19:$C$3139,'6. Summary'!U$30)</f>
        <v>10919.149468328669</v>
      </c>
      <c r="V39" s="223">
        <f>SUMIFS('5. Pollutant Emissions - MB'!$M$19:$M$3139,'5. Pollutant Emissions - MB'!$A$19:$A$3139,'6. Summary'!$A39,'5. Pollutant Emissions - MB'!$C$19:$C$3139,'6. Summary'!V$30)</f>
        <v>29.915477995421011</v>
      </c>
      <c r="W39" s="225">
        <f>SUMIFS('5. Pollutant Emissions - MB'!$J$19:$J$3139,'5. Pollutant Emissions - MB'!$A$19:$A$3139,'6. Summary'!$A39,'5. Pollutant Emissions - MB'!$C$19:$C$3139,'6. Summary'!W$30)</f>
        <v>351147.67156664463</v>
      </c>
      <c r="X39" s="225">
        <f>SUMIFS('5. Pollutant Emissions - MB'!$M$19:$M$3139,'5. Pollutant Emissions - MB'!$A$19:$A$3139,'6. Summary'!$A39,'5. Pollutant Emissions - MB'!$C$19:$C$3139,'6. Summary'!X$30)</f>
        <v>962.04841525108111</v>
      </c>
      <c r="Y39" s="223">
        <f>SUMIFS('5. Pollutant Emissions - MB'!$J$19:$J$3139,'5. Pollutant Emissions - MB'!$A$19:$A$3139,'6. Summary'!$A39,'5. Pollutant Emissions - MB'!$C$19:$C$3139,'6. Summary'!Y$30)</f>
        <v>0</v>
      </c>
      <c r="Z39" s="223">
        <f>SUMIFS('5. Pollutant Emissions - MB'!$M$19:$M$3139,'5. Pollutant Emissions - MB'!$A$19:$A$3139,'6. Summary'!$A39,'5. Pollutant Emissions - MB'!$C$19:$C$3139,'6. Summary'!Z$30)</f>
        <v>0</v>
      </c>
      <c r="AA39" s="225">
        <f>SUMIFS('5. Pollutant Emissions - MB'!$J$19:$J$3139,'5. Pollutant Emissions - MB'!$A$19:$A$3139,'6. Summary'!$A39,'5. Pollutant Emissions - MB'!$C$19:$C$3139,'6. Summary'!AA$30)</f>
        <v>61913.424743742544</v>
      </c>
      <c r="AB39" s="225">
        <f>SUMIFS('5. Pollutant Emissions - MB'!$M$19:$M$3139,'5. Pollutant Emissions - MB'!$A$19:$A$3139,'6. Summary'!$A39,'5. Pollutant Emissions - MB'!$C$19:$C$3139,'6. Summary'!AB$30)</f>
        <v>169.625821215733</v>
      </c>
      <c r="AC39" s="223">
        <f>SUMIFS('5. Pollutant Emissions - MB'!$J$19:$J$3139,'5. Pollutant Emissions - MB'!$A$19:$A$3139,'6. Summary'!$A39,'5. Pollutant Emissions - MB'!$C$19:$C$3139,'6. Summary'!AC$30)</f>
        <v>0</v>
      </c>
      <c r="AD39" s="223">
        <f>SUMIFS('5. Pollutant Emissions - MB'!$M$19:$M$3139,'5. Pollutant Emissions - MB'!$A$19:$A$3139,'6. Summary'!$A39,'5. Pollutant Emissions - MB'!$C$19:$C$3139,'6. Summary'!AD$30)</f>
        <v>0</v>
      </c>
      <c r="AE39" s="225">
        <f>SUMIFS('5. Pollutant Emissions - MB'!$J$19:$J$3139,'5. Pollutant Emissions - MB'!$A$19:$A$3139,'6. Summary'!$A39,'5. Pollutant Emissions - MB'!$C$19:$C$3139,'6. Summary'!AE$30)</f>
        <v>2.0202037010429935E-5</v>
      </c>
      <c r="AF39" s="225">
        <f>SUMIFS('5. Pollutant Emissions - MB'!$M$19:$M$3139,'5. Pollutant Emissions - MB'!$A$19:$A$3139,'6. Summary'!$A39,'5. Pollutant Emissions - MB'!$C$19:$C$3139,'6. Summary'!AF$30)</f>
        <v>5.5348046603917632E-8</v>
      </c>
      <c r="AG39" s="223">
        <f>SUMIFS('5. Pollutant Emissions - MB'!$J$19:$J$3139,'5. Pollutant Emissions - MB'!$A$19:$A$3139,'6. Summary'!$A39,'5. Pollutant Emissions - MB'!$C$19:$C$3139,'6. Summary'!AG$30)</f>
        <v>0.1515152775782245</v>
      </c>
      <c r="AH39" s="223">
        <f>SUMIFS('5. Pollutant Emissions - MB'!$M$19:$M$3139,'5. Pollutant Emissions - MB'!$A$19:$A$3139,'6. Summary'!$A39,'5. Pollutant Emissions - MB'!$C$19:$C$3139,'6. Summary'!AH$30)</f>
        <v>4.1511034952938216E-4</v>
      </c>
      <c r="AI39" s="225">
        <f>SUMIFS('5. Pollutant Emissions - MB'!$J$19:$J$3139,'5. Pollutant Emissions - MB'!$A$19:$A$3139,'6. Summary'!$A39,'5. Pollutant Emissions - MB'!$C$19:$C$3139,'6. Summary'!AI$30)</f>
        <v>9509.4571537544689</v>
      </c>
      <c r="AJ39" s="225">
        <f>SUMIFS('5. Pollutant Emissions - MB'!$M$19:$M$3139,'5. Pollutant Emissions - MB'!$A$19:$A$3139,'6. Summary'!$A39,'5. Pollutant Emissions - MB'!$C$19:$C$3139,'6. Summary'!AJ$30)</f>
        <v>26.05330727056019</v>
      </c>
      <c r="AK39" s="223">
        <f>SUMIFS('5. Pollutant Emissions - MB'!$J$19:$J$3139,'5. Pollutant Emissions - MB'!$A$19:$A$3139,'6. Summary'!$A39,'5. Pollutant Emissions - MB'!$C$19:$C$3139,'6. Summary'!AK$30)</f>
        <v>61079.261835518468</v>
      </c>
      <c r="AL39" s="223">
        <f>SUMIFS('5. Pollutant Emissions - MB'!$M$19:$M$3139,'5. Pollutant Emissions - MB'!$A$19:$A$3139,'6. Summary'!$A39,'5. Pollutant Emissions - MB'!$C$19:$C$3139,'6. Summary'!AL$30)</f>
        <v>167.34044338498211</v>
      </c>
      <c r="AM39" s="225">
        <f>SUMIFS('5. Pollutant Emissions - MB'!$J$19:$J$3139,'5. Pollutant Emissions - MB'!$A$19:$A$3139,'6. Summary'!$A39,'5. Pollutant Emissions - MB'!$C$19:$C$3139,'6. Summary'!AM$30)</f>
        <v>0</v>
      </c>
      <c r="AN39" s="225">
        <f>SUMIFS('5. Pollutant Emissions - MB'!$M$19:$M$3139,'5. Pollutant Emissions - MB'!$A$19:$A$3139,'6. Summary'!$A39,'5. Pollutant Emissions - MB'!$C$19:$C$3139,'6. Summary'!AN$30)</f>
        <v>0</v>
      </c>
      <c r="AO39" s="223">
        <f>SUMIFS('5. Pollutant Emissions - MB'!$J$19:$J$3139,'5. Pollutant Emissions - MB'!$A$19:$A$3139,'6. Summary'!$A39,'5. Pollutant Emissions - MB'!$C$19:$C$3139,'6. Summary'!AO$30)</f>
        <v>0</v>
      </c>
      <c r="AP39" s="223">
        <f>SUMIFS('5. Pollutant Emissions - MB'!$M$19:$M$3139,'5. Pollutant Emissions - MB'!$A$19:$A$3139,'6. Summary'!$A39,'5. Pollutant Emissions - MB'!$C$19:$C$3139,'6. Summary'!AP$30)</f>
        <v>0</v>
      </c>
      <c r="AQ39" s="225">
        <f>SUMIFS('5. Pollutant Emissions - MB'!$J$19:$J$3139,'5. Pollutant Emissions - MB'!$A$19:$A$3139,'6. Summary'!$A39,'5. Pollutant Emissions - MB'!$C$19:$C$3139,'6. Summary'!AQ$30)</f>
        <v>1123.9430400000001</v>
      </c>
      <c r="AR39" s="225">
        <f>SUMIFS('5. Pollutant Emissions - MB'!$M$19:$M$3139,'5. Pollutant Emissions - MB'!$A$19:$A$3139,'6. Summary'!$A39,'5. Pollutant Emissions - MB'!$C$19:$C$3139,'6. Summary'!AR$30)</f>
        <v>3.0792960000000003</v>
      </c>
      <c r="AS39" s="223">
        <f>SUMIFS('5. Pollutant Emissions - MB'!$J$19:$J$3139,'5. Pollutant Emissions - MB'!$A$19:$A$3139,'6. Summary'!$A39,'5. Pollutant Emissions - MB'!$C$19:$C$3139,'6. Summary'!AS$30)</f>
        <v>0</v>
      </c>
      <c r="AT39" s="223">
        <f>SUMIFS('5. Pollutant Emissions - MB'!$M$19:$M$3139,'5. Pollutant Emissions - MB'!$A$19:$A$3139,'6. Summary'!$A39,'5. Pollutant Emissions - MB'!$C$19:$C$3139,'6. Summary'!AT$30)</f>
        <v>0</v>
      </c>
      <c r="AU39" s="225">
        <f>SUMIFS('5. Pollutant Emissions - MB'!$J$19:$J$3139,'5. Pollutant Emissions - MB'!$A$19:$A$3139,'6. Summary'!$A39,'5. Pollutant Emissions - MB'!$C$19:$C$3139,'6. Summary'!AU$30)</f>
        <v>0</v>
      </c>
      <c r="AV39" s="225">
        <f>SUMIFS('5. Pollutant Emissions - MB'!$M$19:$M$3139,'5. Pollutant Emissions - MB'!$A$19:$A$3139,'6. Summary'!$A39,'5. Pollutant Emissions - MB'!$C$19:$C$3139,'6. Summary'!AV$30)</f>
        <v>0</v>
      </c>
      <c r="AW39" s="223">
        <f>SUMIFS('5. Pollutant Emissions - MB'!$J$19:$J$3139,'5. Pollutant Emissions - MB'!$A$19:$A$3139,'6. Summary'!$A39,'5. Pollutant Emissions - MB'!$C$19:$C$3139,'6. Summary'!AW$30)</f>
        <v>50.505092526074833</v>
      </c>
      <c r="AX39" s="223">
        <f>SUMIFS('5. Pollutant Emissions - MB'!$M$19:$M$3139,'5. Pollutant Emissions - MB'!$A$19:$A$3139,'6. Summary'!$A39,'5. Pollutant Emissions - MB'!$C$19:$C$3139,'6. Summary'!AX$30)</f>
        <v>0.13837011650979406</v>
      </c>
      <c r="AY39" s="225">
        <f>SUMIFS('5. Pollutant Emissions - MB'!$J$19:$J$3139,'5. Pollutant Emissions - MB'!$A$19:$A$3139,'6. Summary'!$A39,'5. Pollutant Emissions - MB'!$C$19:$C$3139,'6. Summary'!AY$30)</f>
        <v>21172.628074281351</v>
      </c>
      <c r="AZ39" s="225">
        <f>SUMIFS('5. Pollutant Emissions - MB'!$M$19:$M$3139,'5. Pollutant Emissions - MB'!$A$19:$A$3139,'6. Summary'!$A39,'5. Pollutant Emissions - MB'!$C$19:$C$3139,'6. Summary'!AZ$30)</f>
        <v>58.00720020351055</v>
      </c>
    </row>
    <row r="40" spans="1:52" x14ac:dyDescent="0.2">
      <c r="A40" s="217" t="s">
        <v>378</v>
      </c>
      <c r="B40" s="133" t="s">
        <v>493</v>
      </c>
      <c r="C40" s="225">
        <f>SUMIFS('5. Pollutant Emissions - MB'!$J$19:$J$3139,'5. Pollutant Emissions - MB'!$A$19:$A$3139,'6. Summary'!$A40,'5. Pollutant Emissions - MB'!$C$19:$C$3139,'6. Summary'!C$30)</f>
        <v>5283.5055125148983</v>
      </c>
      <c r="D40" s="225">
        <f>SUMIFS('5. Pollutant Emissions - MB'!$M$19:$M$3139,'5. Pollutant Emissions - MB'!$A$19:$A$3139,'6. Summary'!$A40,'5. Pollutant Emissions - MB'!$C$19:$C$3139,'6. Summary'!D$30)</f>
        <v>14.475357568533967</v>
      </c>
      <c r="E40" s="223">
        <f>SUMIFS('5. Pollutant Emissions - MB'!$J$19:$J$3139,'5. Pollutant Emissions - MB'!$A$19:$A$3139,'6. Summary'!$A40,'5. Pollutant Emissions - MB'!$C$19:$C$3139,'6. Summary'!E$30)</f>
        <v>862.45932657926096</v>
      </c>
      <c r="F40" s="223">
        <f>SUMIFS('5. Pollutant Emissions - MB'!$M$19:$M$3139,'5. Pollutant Emissions - MB'!$A$19:$A$3139,'6. Summary'!$A40,'5. Pollutant Emissions - MB'!$C$19:$C$3139,'6. Summary'!F$30)</f>
        <v>2.3629022646007152</v>
      </c>
      <c r="G40" s="225">
        <f>SUMIFS('5. Pollutant Emissions - MB'!$J$19:$J$3139,'5. Pollutant Emissions - MB'!$A$19:$A$3139,'6. Summary'!$A40,'5. Pollutant Emissions - MB'!$C$19:$C$3139,'6. Summary'!G$30)</f>
        <v>1.6975697556615019</v>
      </c>
      <c r="H40" s="225">
        <f>SUMIFS('5. Pollutant Emissions - MB'!$M$19:$M$3139,'5. Pollutant Emissions - MB'!$A$19:$A$3139,'6. Summary'!$A40,'5. Pollutant Emissions - MB'!$C$19:$C$3139,'6. Summary'!H$30)</f>
        <v>4.6508760429082247E-3</v>
      </c>
      <c r="I40" s="223">
        <f>SUMIFS('5. Pollutant Emissions - MB'!$J$19:$J$3139,'5. Pollutant Emissions - MB'!$A$19:$A$3139,'6. Summary'!$A40,'5. Pollutant Emissions - MB'!$C$19:$C$3139,'6. Summary'!I$30)</f>
        <v>0</v>
      </c>
      <c r="J40" s="223">
        <f>SUMIFS('5. Pollutant Emissions - MB'!$M$19:$M$3139,'5. Pollutant Emissions - MB'!$A$19:$A$3139,'6. Summary'!$A40,'5. Pollutant Emissions - MB'!$C$19:$C$3139,'6. Summary'!J$30)</f>
        <v>0</v>
      </c>
      <c r="K40" s="225">
        <f>SUMIFS('5. Pollutant Emissions - MB'!$J$19:$J$3139,'5. Pollutant Emissions - MB'!$A$19:$A$3139,'6. Summary'!$A40,'5. Pollutant Emissions - MB'!$C$19:$C$3139,'6. Summary'!K$30)</f>
        <v>47.815348033373056</v>
      </c>
      <c r="L40" s="225">
        <f>SUMIFS('5. Pollutant Emissions - MB'!$M$19:$M$3139,'5. Pollutant Emissions - MB'!$A$19:$A$3139,'6. Summary'!$A40,'5. Pollutant Emissions - MB'!$C$19:$C$3139,'6. Summary'!L$30)</f>
        <v>0.13100095351609056</v>
      </c>
      <c r="M40" s="223">
        <f>SUMIFS('5. Pollutant Emissions - MB'!$J$19:$J$3139,'5. Pollutant Emissions - MB'!$A$19:$A$3139,'6. Summary'!$A40,'5. Pollutant Emissions - MB'!$C$19:$C$3139,'6. Summary'!M$30)</f>
        <v>57.639416567342082</v>
      </c>
      <c r="N40" s="223">
        <f>SUMIFS('5. Pollutant Emissions - MB'!$M$19:$M$3139,'5. Pollutant Emissions - MB'!$A$19:$A$3139,'6. Summary'!$A40,'5. Pollutant Emissions - MB'!$C$19:$C$3139,'6. Summary'!N$30)</f>
        <v>0.15791620977353996</v>
      </c>
      <c r="O40" s="225">
        <f>SUMIFS('5. Pollutant Emissions - MB'!$J$19:$J$3139,'5. Pollutant Emissions - MB'!$A$19:$A$3139,'6. Summary'!$A40,'5. Pollutant Emissions - MB'!$C$19:$C$3139,'6. Summary'!O$30)</f>
        <v>16.883098927294398</v>
      </c>
      <c r="P40" s="225">
        <f>SUMIFS('5. Pollutant Emissions - MB'!$M$19:$M$3139,'5. Pollutant Emissions - MB'!$A$19:$A$3139,'6. Summary'!$A40,'5. Pollutant Emissions - MB'!$C$19:$C$3139,'6. Summary'!P$30)</f>
        <v>4.6255065554231228E-2</v>
      </c>
      <c r="Q40" s="223">
        <f>SUMIFS('5. Pollutant Emissions - MB'!$J$19:$J$3139,'5. Pollutant Emissions - MB'!$A$19:$A$3139,'6. Summary'!$A40,'5. Pollutant Emissions - MB'!$C$19:$C$3139,'6. Summary'!Q$30)</f>
        <v>49.229522914183548</v>
      </c>
      <c r="R40" s="223">
        <f>SUMIFS('5. Pollutant Emissions - MB'!$M$19:$M$3139,'5. Pollutant Emissions - MB'!$A$19:$A$3139,'6. Summary'!$A40,'5. Pollutant Emissions - MB'!$C$19:$C$3139,'6. Summary'!R$30)</f>
        <v>0.1348754052443385</v>
      </c>
      <c r="S40" s="225">
        <f>SUMIFS('5. Pollutant Emissions - MB'!$J$19:$J$3139,'5. Pollutant Emissions - MB'!$A$19:$A$3139,'6. Summary'!$A40,'5. Pollutant Emissions - MB'!$C$19:$C$3139,'6. Summary'!S$30)</f>
        <v>256.62741060786652</v>
      </c>
      <c r="T40" s="225">
        <f>SUMIFS('5. Pollutant Emissions - MB'!$M$19:$M$3139,'5. Pollutant Emissions - MB'!$A$19:$A$3139,'6. Summary'!$A40,'5. Pollutant Emissions - MB'!$C$19:$C$3139,'6. Summary'!T$30)</f>
        <v>0.70308879618593567</v>
      </c>
      <c r="U40" s="223">
        <f>SUMIFS('5. Pollutant Emissions - MB'!$J$19:$J$3139,'5. Pollutant Emissions - MB'!$A$19:$A$3139,'6. Summary'!$A40,'5. Pollutant Emissions - MB'!$C$19:$C$3139,'6. Summary'!U$30)</f>
        <v>1012.7701162276519</v>
      </c>
      <c r="V40" s="223">
        <f>SUMIFS('5. Pollutant Emissions - MB'!$M$19:$M$3139,'5. Pollutant Emissions - MB'!$A$19:$A$3139,'6. Summary'!$A40,'5. Pollutant Emissions - MB'!$C$19:$C$3139,'6. Summary'!V$30)</f>
        <v>2.7747126471990464</v>
      </c>
      <c r="W40" s="225">
        <f>SUMIFS('5. Pollutant Emissions - MB'!$J$19:$J$3139,'5. Pollutant Emissions - MB'!$A$19:$A$3139,'6. Summary'!$A40,'5. Pollutant Emissions - MB'!$C$19:$C$3139,'6. Summary'!W$30)</f>
        <v>1509.5730035756853</v>
      </c>
      <c r="X40" s="225">
        <f>SUMIFS('5. Pollutant Emissions - MB'!$M$19:$M$3139,'5. Pollutant Emissions - MB'!$A$19:$A$3139,'6. Summary'!$A40,'5. Pollutant Emissions - MB'!$C$19:$C$3139,'6. Summary'!X$30)</f>
        <v>4.1358164481525623</v>
      </c>
      <c r="Y40" s="223">
        <f>SUMIFS('5. Pollutant Emissions - MB'!$J$19:$J$3139,'5. Pollutant Emissions - MB'!$A$19:$A$3139,'6. Summary'!$A40,'5. Pollutant Emissions - MB'!$C$19:$C$3139,'6. Summary'!Y$30)</f>
        <v>0</v>
      </c>
      <c r="Z40" s="223">
        <f>SUMIFS('5. Pollutant Emissions - MB'!$M$19:$M$3139,'5. Pollutant Emissions - MB'!$A$19:$A$3139,'6. Summary'!$A40,'5. Pollutant Emissions - MB'!$C$19:$C$3139,'6. Summary'!Z$30)</f>
        <v>0</v>
      </c>
      <c r="AA40" s="225">
        <f>SUMIFS('5. Pollutant Emissions - MB'!$J$19:$J$3139,'5. Pollutant Emissions - MB'!$A$19:$A$3139,'6. Summary'!$A40,'5. Pollutant Emissions - MB'!$C$19:$C$3139,'6. Summary'!AA$30)</f>
        <v>61913.424743742544</v>
      </c>
      <c r="AB40" s="225">
        <f>SUMIFS('5. Pollutant Emissions - MB'!$M$19:$M$3139,'5. Pollutant Emissions - MB'!$A$19:$A$3139,'6. Summary'!$A40,'5. Pollutant Emissions - MB'!$C$19:$C$3139,'6. Summary'!AB$30)</f>
        <v>169.625821215733</v>
      </c>
      <c r="AC40" s="223">
        <f>SUMIFS('5. Pollutant Emissions - MB'!$J$19:$J$3139,'5. Pollutant Emissions - MB'!$A$19:$A$3139,'6. Summary'!$A40,'5. Pollutant Emissions - MB'!$C$19:$C$3139,'6. Summary'!AC$30)</f>
        <v>0</v>
      </c>
      <c r="AD40" s="223">
        <f>SUMIFS('5. Pollutant Emissions - MB'!$M$19:$M$3139,'5. Pollutant Emissions - MB'!$A$19:$A$3139,'6. Summary'!$A40,'5. Pollutant Emissions - MB'!$C$19:$C$3139,'6. Summary'!AD$30)</f>
        <v>0</v>
      </c>
      <c r="AE40" s="225">
        <f>SUMIFS('5. Pollutant Emissions - MB'!$J$19:$J$3139,'5. Pollutant Emissions - MB'!$A$19:$A$3139,'6. Summary'!$A40,'5. Pollutant Emissions - MB'!$C$19:$C$3139,'6. Summary'!AE$30)</f>
        <v>0</v>
      </c>
      <c r="AF40" s="225">
        <f>SUMIFS('5. Pollutant Emissions - MB'!$M$19:$M$3139,'5. Pollutant Emissions - MB'!$A$19:$A$3139,'6. Summary'!$A40,'5. Pollutant Emissions - MB'!$C$19:$C$3139,'6. Summary'!AF$30)</f>
        <v>0</v>
      </c>
      <c r="AG40" s="223">
        <f>SUMIFS('5. Pollutant Emissions - MB'!$J$19:$J$3139,'5. Pollutant Emissions - MB'!$A$19:$A$3139,'6. Summary'!$A40,'5. Pollutant Emissions - MB'!$C$19:$C$3139,'6. Summary'!AG$30)</f>
        <v>0</v>
      </c>
      <c r="AH40" s="223">
        <f>SUMIFS('5. Pollutant Emissions - MB'!$M$19:$M$3139,'5. Pollutant Emissions - MB'!$A$19:$A$3139,'6. Summary'!$A40,'5. Pollutant Emissions - MB'!$C$19:$C$3139,'6. Summary'!AH$30)</f>
        <v>0</v>
      </c>
      <c r="AI40" s="225">
        <f>SUMIFS('5. Pollutant Emissions - MB'!$J$19:$J$3139,'5. Pollutant Emissions - MB'!$A$19:$A$3139,'6. Summary'!$A40,'5. Pollutant Emissions - MB'!$C$19:$C$3139,'6. Summary'!AI$30)</f>
        <v>9509.4571537544689</v>
      </c>
      <c r="AJ40" s="225">
        <f>SUMIFS('5. Pollutant Emissions - MB'!$M$19:$M$3139,'5. Pollutant Emissions - MB'!$A$19:$A$3139,'6. Summary'!$A40,'5. Pollutant Emissions - MB'!$C$19:$C$3139,'6. Summary'!AJ$30)</f>
        <v>26.05330727056019</v>
      </c>
      <c r="AK40" s="223">
        <f>SUMIFS('5. Pollutant Emissions - MB'!$J$19:$J$3139,'5. Pollutant Emissions - MB'!$A$19:$A$3139,'6. Summary'!$A40,'5. Pollutant Emissions - MB'!$C$19:$C$3139,'6. Summary'!AK$30)</f>
        <v>0</v>
      </c>
      <c r="AL40" s="223">
        <f>SUMIFS('5. Pollutant Emissions - MB'!$M$19:$M$3139,'5. Pollutant Emissions - MB'!$A$19:$A$3139,'6. Summary'!$A40,'5. Pollutant Emissions - MB'!$C$19:$C$3139,'6. Summary'!AL$30)</f>
        <v>0</v>
      </c>
      <c r="AM40" s="225">
        <f>SUMIFS('5. Pollutant Emissions - MB'!$J$19:$J$3139,'5. Pollutant Emissions - MB'!$A$19:$A$3139,'6. Summary'!$A40,'5. Pollutant Emissions - MB'!$C$19:$C$3139,'6. Summary'!AM$30)</f>
        <v>61079.261835518468</v>
      </c>
      <c r="AN40" s="225">
        <f>SUMIFS('5. Pollutant Emissions - MB'!$M$19:$M$3139,'5. Pollutant Emissions - MB'!$A$19:$A$3139,'6. Summary'!$A40,'5. Pollutant Emissions - MB'!$C$19:$C$3139,'6. Summary'!AN$30)</f>
        <v>167.34044338498211</v>
      </c>
      <c r="AO40" s="223">
        <f>SUMIFS('5. Pollutant Emissions - MB'!$J$19:$J$3139,'5. Pollutant Emissions - MB'!$A$19:$A$3139,'6. Summary'!$A40,'5. Pollutant Emissions - MB'!$C$19:$C$3139,'6. Summary'!AO$30)</f>
        <v>0</v>
      </c>
      <c r="AP40" s="223">
        <f>SUMIFS('5. Pollutant Emissions - MB'!$M$19:$M$3139,'5. Pollutant Emissions - MB'!$A$19:$A$3139,'6. Summary'!$A40,'5. Pollutant Emissions - MB'!$C$19:$C$3139,'6. Summary'!AP$30)</f>
        <v>0</v>
      </c>
      <c r="AQ40" s="225">
        <f>SUMIFS('5. Pollutant Emissions - MB'!$J$19:$J$3139,'5. Pollutant Emissions - MB'!$A$19:$A$3139,'6. Summary'!$A40,'5. Pollutant Emissions - MB'!$C$19:$C$3139,'6. Summary'!AQ$30)</f>
        <v>3.0837497020262249E-2</v>
      </c>
      <c r="AR40" s="225">
        <f>SUMIFS('5. Pollutant Emissions - MB'!$M$19:$M$3139,'5. Pollutant Emissions - MB'!$A$19:$A$3139,'6. Summary'!$A40,'5. Pollutant Emissions - MB'!$C$19:$C$3139,'6. Summary'!AR$30)</f>
        <v>8.4486293206197945E-5</v>
      </c>
      <c r="AS40" s="223">
        <f>SUMIFS('5. Pollutant Emissions - MB'!$J$19:$J$3139,'5. Pollutant Emissions - MB'!$A$19:$A$3139,'6. Summary'!$A40,'5. Pollutant Emissions - MB'!$C$19:$C$3139,'6. Summary'!AS$30)</f>
        <v>0</v>
      </c>
      <c r="AT40" s="223">
        <f>SUMIFS('5. Pollutant Emissions - MB'!$M$19:$M$3139,'5. Pollutant Emissions - MB'!$A$19:$A$3139,'6. Summary'!$A40,'5. Pollutant Emissions - MB'!$C$19:$C$3139,'6. Summary'!AT$30)</f>
        <v>0</v>
      </c>
      <c r="AU40" s="225">
        <f>SUMIFS('5. Pollutant Emissions - MB'!$J$19:$J$3139,'5. Pollutant Emissions - MB'!$A$19:$A$3139,'6. Summary'!$A40,'5. Pollutant Emissions - MB'!$C$19:$C$3139,'6. Summary'!AU$30)</f>
        <v>0</v>
      </c>
      <c r="AV40" s="225">
        <f>SUMIFS('5. Pollutant Emissions - MB'!$M$19:$M$3139,'5. Pollutant Emissions - MB'!$A$19:$A$3139,'6. Summary'!$A40,'5. Pollutant Emissions - MB'!$C$19:$C$3139,'6. Summary'!AV$30)</f>
        <v>0</v>
      </c>
      <c r="AW40" s="223">
        <f>SUMIFS('5. Pollutant Emissions - MB'!$J$19:$J$3139,'5. Pollutant Emissions - MB'!$A$19:$A$3139,'6. Summary'!$A40,'5. Pollutant Emissions - MB'!$C$19:$C$3139,'6. Summary'!AW$30)</f>
        <v>0</v>
      </c>
      <c r="AX40" s="223">
        <f>SUMIFS('5. Pollutant Emissions - MB'!$M$19:$M$3139,'5. Pollutant Emissions - MB'!$A$19:$A$3139,'6. Summary'!$A40,'5. Pollutant Emissions - MB'!$C$19:$C$3139,'6. Summary'!AX$30)</f>
        <v>0</v>
      </c>
      <c r="AY40" s="225">
        <f>SUMIFS('5. Pollutant Emissions - MB'!$J$19:$J$3139,'5. Pollutant Emissions - MB'!$A$19:$A$3139,'6. Summary'!$A40,'5. Pollutant Emissions - MB'!$C$19:$C$3139,'6. Summary'!AY$30)</f>
        <v>0</v>
      </c>
      <c r="AZ40" s="225">
        <f>SUMIFS('5. Pollutant Emissions - MB'!$M$19:$M$3139,'5. Pollutant Emissions - MB'!$A$19:$A$3139,'6. Summary'!$A40,'5. Pollutant Emissions - MB'!$C$19:$C$3139,'6. Summary'!AZ$30)</f>
        <v>0</v>
      </c>
    </row>
    <row r="41" spans="1:52" x14ac:dyDescent="0.2">
      <c r="A41" s="217" t="s">
        <v>382</v>
      </c>
      <c r="B41" s="133" t="s">
        <v>383</v>
      </c>
      <c r="C41" s="225">
        <f>SUMIFS('5. Pollutant Emissions - MB'!$J$19:$J$3139,'5. Pollutant Emissions - MB'!$A$19:$A$3139,'6. Summary'!$A41,'5. Pollutant Emissions - MB'!$C$19:$C$3139,'6. Summary'!C$30)</f>
        <v>68338.274904439808</v>
      </c>
      <c r="D41" s="225">
        <f>SUMIFS('5. Pollutant Emissions - MB'!$M$19:$M$3139,'5. Pollutant Emissions - MB'!$A$19:$A$3139,'6. Summary'!$A41,'5. Pollutant Emissions - MB'!$C$19:$C$3139,'6. Summary'!D$30)</f>
        <v>187.22815042312277</v>
      </c>
      <c r="E41" s="223">
        <f>SUMIFS('5. Pollutant Emissions - MB'!$J$19:$J$3139,'5. Pollutant Emissions - MB'!$A$19:$A$3139,'6. Summary'!$A41,'5. Pollutant Emissions - MB'!$C$19:$C$3139,'6. Summary'!E$30)</f>
        <v>16030.317148069127</v>
      </c>
      <c r="F41" s="223">
        <f>SUMIFS('5. Pollutant Emissions - MB'!$M$19:$M$3139,'5. Pollutant Emissions - MB'!$A$19:$A$3139,'6. Summary'!$A41,'5. Pollutant Emissions - MB'!$C$19:$C$3139,'6. Summary'!F$30)</f>
        <v>43.918677117997611</v>
      </c>
      <c r="G41" s="225">
        <f>SUMIFS('5. Pollutant Emissions - MB'!$J$19:$J$3139,'5. Pollutant Emissions - MB'!$A$19:$A$3139,'6. Summary'!$A41,'5. Pollutant Emissions - MB'!$C$19:$C$3139,'6. Summary'!G$30)</f>
        <v>37461.004963980922</v>
      </c>
      <c r="H41" s="225">
        <f>SUMIFS('5. Pollutant Emissions - MB'!$M$19:$M$3139,'5. Pollutant Emissions - MB'!$A$19:$A$3139,'6. Summary'!$A41,'5. Pollutant Emissions - MB'!$C$19:$C$3139,'6. Summary'!H$30)</f>
        <v>102.6328903122765</v>
      </c>
      <c r="I41" s="223">
        <f>SUMIFS('5. Pollutant Emissions - MB'!$J$19:$J$3139,'5. Pollutant Emissions - MB'!$A$19:$A$3139,'6. Summary'!$A41,'5. Pollutant Emissions - MB'!$C$19:$C$3139,'6. Summary'!I$30)</f>
        <v>0</v>
      </c>
      <c r="J41" s="223">
        <f>SUMIFS('5. Pollutant Emissions - MB'!$M$19:$M$3139,'5. Pollutant Emissions - MB'!$A$19:$A$3139,'6. Summary'!$A41,'5. Pollutant Emissions - MB'!$C$19:$C$3139,'6. Summary'!J$30)</f>
        <v>0</v>
      </c>
      <c r="K41" s="225">
        <f>SUMIFS('5. Pollutant Emissions - MB'!$J$19:$J$3139,'5. Pollutant Emissions - MB'!$A$19:$A$3139,'6. Summary'!$A41,'5. Pollutant Emissions - MB'!$C$19:$C$3139,'6. Summary'!K$30)</f>
        <v>0</v>
      </c>
      <c r="L41" s="225">
        <f>SUMIFS('5. Pollutant Emissions - MB'!$M$19:$M$3139,'5. Pollutant Emissions - MB'!$A$19:$A$3139,'6. Summary'!$A41,'5. Pollutant Emissions - MB'!$C$19:$C$3139,'6. Summary'!L$30)</f>
        <v>0</v>
      </c>
      <c r="M41" s="223">
        <f>SUMIFS('5. Pollutant Emissions - MB'!$J$19:$J$3139,'5. Pollutant Emissions - MB'!$A$19:$A$3139,'6. Summary'!$A41,'5. Pollutant Emissions - MB'!$C$19:$C$3139,'6. Summary'!M$30)</f>
        <v>567.67292471843518</v>
      </c>
      <c r="N41" s="223">
        <f>SUMIFS('5. Pollutant Emissions - MB'!$M$19:$M$3139,'5. Pollutant Emissions - MB'!$A$19:$A$3139,'6. Summary'!$A41,'5. Pollutant Emissions - MB'!$C$19:$C$3139,'6. Summary'!N$30)</f>
        <v>1.5552682868998224</v>
      </c>
      <c r="O41" s="225">
        <f>SUMIFS('5. Pollutant Emissions - MB'!$J$19:$J$3139,'5. Pollutant Emissions - MB'!$A$19:$A$3139,'6. Summary'!$A41,'5. Pollutant Emissions - MB'!$C$19:$C$3139,'6. Summary'!O$30)</f>
        <v>638.44743588200231</v>
      </c>
      <c r="P41" s="225">
        <f>SUMIFS('5. Pollutant Emissions - MB'!$M$19:$M$3139,'5. Pollutant Emissions - MB'!$A$19:$A$3139,'6. Summary'!$A41,'5. Pollutant Emissions - MB'!$C$19:$C$3139,'6. Summary'!P$30)</f>
        <v>1.7491710572109653</v>
      </c>
      <c r="Q41" s="223">
        <f>SUMIFS('5. Pollutant Emissions - MB'!$J$19:$J$3139,'5. Pollutant Emissions - MB'!$A$19:$A$3139,'6. Summary'!$A41,'5. Pollutant Emissions - MB'!$C$19:$C$3139,'6. Summary'!Q$30)</f>
        <v>0</v>
      </c>
      <c r="R41" s="223">
        <f>SUMIFS('5. Pollutant Emissions - MB'!$M$19:$M$3139,'5. Pollutant Emissions - MB'!$A$19:$A$3139,'6. Summary'!$A41,'5. Pollutant Emissions - MB'!$C$19:$C$3139,'6. Summary'!R$30)</f>
        <v>0</v>
      </c>
      <c r="S41" s="225">
        <f>SUMIFS('5. Pollutant Emissions - MB'!$J$19:$J$3139,'5. Pollutant Emissions - MB'!$A$19:$A$3139,'6. Summary'!$A41,'5. Pollutant Emissions - MB'!$C$19:$C$3139,'6. Summary'!S$30)</f>
        <v>0</v>
      </c>
      <c r="T41" s="225">
        <f>SUMIFS('5. Pollutant Emissions - MB'!$M$19:$M$3139,'5. Pollutant Emissions - MB'!$A$19:$A$3139,'6. Summary'!$A41,'5. Pollutant Emissions - MB'!$C$19:$C$3139,'6. Summary'!T$30)</f>
        <v>0</v>
      </c>
      <c r="U41" s="223">
        <f>SUMIFS('5. Pollutant Emissions - MB'!$J$19:$J$3139,'5. Pollutant Emissions - MB'!$A$19:$A$3139,'6. Summary'!$A41,'5. Pollutant Emissions - MB'!$C$19:$C$3139,'6. Summary'!U$30)</f>
        <v>2838.364623592176</v>
      </c>
      <c r="V41" s="223">
        <f>SUMIFS('5. Pollutant Emissions - MB'!$M$19:$M$3139,'5. Pollutant Emissions - MB'!$A$19:$A$3139,'6. Summary'!$A41,'5. Pollutant Emissions - MB'!$C$19:$C$3139,'6. Summary'!V$30)</f>
        <v>7.7763414344991126</v>
      </c>
      <c r="W41" s="225">
        <f>SUMIFS('5. Pollutant Emissions - MB'!$J$19:$J$3139,'5. Pollutant Emissions - MB'!$A$19:$A$3139,'6. Summary'!$A41,'5. Pollutant Emissions - MB'!$C$19:$C$3139,'6. Summary'!W$30)</f>
        <v>0</v>
      </c>
      <c r="X41" s="225">
        <f>SUMIFS('5. Pollutant Emissions - MB'!$M$19:$M$3139,'5. Pollutant Emissions - MB'!$A$19:$A$3139,'6. Summary'!$A41,'5. Pollutant Emissions - MB'!$C$19:$C$3139,'6. Summary'!X$30)</f>
        <v>0</v>
      </c>
      <c r="Y41" s="223">
        <f>SUMIFS('5. Pollutant Emissions - MB'!$J$19:$J$3139,'5. Pollutant Emissions - MB'!$A$19:$A$3139,'6. Summary'!$A41,'5. Pollutant Emissions - MB'!$C$19:$C$3139,'6. Summary'!Y$30)</f>
        <v>0</v>
      </c>
      <c r="Z41" s="223">
        <f>SUMIFS('5. Pollutant Emissions - MB'!$M$19:$M$3139,'5. Pollutant Emissions - MB'!$A$19:$A$3139,'6. Summary'!$A41,'5. Pollutant Emissions - MB'!$C$19:$C$3139,'6. Summary'!Z$30)</f>
        <v>0</v>
      </c>
      <c r="AA41" s="225">
        <f>SUMIFS('5. Pollutant Emissions - MB'!$J$19:$J$3139,'5. Pollutant Emissions - MB'!$A$19:$A$3139,'6. Summary'!$A41,'5. Pollutant Emissions - MB'!$C$19:$C$3139,'6. Summary'!AA$30)</f>
        <v>61913.424743742544</v>
      </c>
      <c r="AB41" s="225">
        <f>SUMIFS('5. Pollutant Emissions - MB'!$M$19:$M$3139,'5. Pollutant Emissions - MB'!$A$19:$A$3139,'6. Summary'!$A41,'5. Pollutant Emissions - MB'!$C$19:$C$3139,'6. Summary'!AB$30)</f>
        <v>169.625821215733</v>
      </c>
      <c r="AC41" s="223">
        <f>SUMIFS('5. Pollutant Emissions - MB'!$J$19:$J$3139,'5. Pollutant Emissions - MB'!$A$19:$A$3139,'6. Summary'!$A41,'5. Pollutant Emissions - MB'!$C$19:$C$3139,'6. Summary'!AC$30)</f>
        <v>0</v>
      </c>
      <c r="AD41" s="223">
        <f>SUMIFS('5. Pollutant Emissions - MB'!$M$19:$M$3139,'5. Pollutant Emissions - MB'!$A$19:$A$3139,'6. Summary'!$A41,'5. Pollutant Emissions - MB'!$C$19:$C$3139,'6. Summary'!AD$30)</f>
        <v>0</v>
      </c>
      <c r="AE41" s="225">
        <f>SUMIFS('5. Pollutant Emissions - MB'!$J$19:$J$3139,'5. Pollutant Emissions - MB'!$A$19:$A$3139,'6. Summary'!$A41,'5. Pollutant Emissions - MB'!$C$19:$C$3139,'6. Summary'!AE$30)</f>
        <v>0</v>
      </c>
      <c r="AF41" s="225">
        <f>SUMIFS('5. Pollutant Emissions - MB'!$M$19:$M$3139,'5. Pollutant Emissions - MB'!$A$19:$A$3139,'6. Summary'!$A41,'5. Pollutant Emissions - MB'!$C$19:$C$3139,'6. Summary'!AF$30)</f>
        <v>0</v>
      </c>
      <c r="AG41" s="223">
        <f>SUMIFS('5. Pollutant Emissions - MB'!$J$19:$J$3139,'5. Pollutant Emissions - MB'!$A$19:$A$3139,'6. Summary'!$A41,'5. Pollutant Emissions - MB'!$C$19:$C$3139,'6. Summary'!AG$30)</f>
        <v>0</v>
      </c>
      <c r="AH41" s="223">
        <f>SUMIFS('5. Pollutant Emissions - MB'!$M$19:$M$3139,'5. Pollutant Emissions - MB'!$A$19:$A$3139,'6. Summary'!$A41,'5. Pollutant Emissions - MB'!$C$19:$C$3139,'6. Summary'!AH$30)</f>
        <v>0</v>
      </c>
      <c r="AI41" s="225">
        <f>SUMIFS('5. Pollutant Emissions - MB'!$J$19:$J$3139,'5. Pollutant Emissions - MB'!$A$19:$A$3139,'6. Summary'!$A41,'5. Pollutant Emissions - MB'!$C$19:$C$3139,'6. Summary'!AI$30)</f>
        <v>9509.4571537544689</v>
      </c>
      <c r="AJ41" s="225">
        <f>SUMIFS('5. Pollutant Emissions - MB'!$M$19:$M$3139,'5. Pollutant Emissions - MB'!$A$19:$A$3139,'6. Summary'!$A41,'5. Pollutant Emissions - MB'!$C$19:$C$3139,'6. Summary'!AJ$30)</f>
        <v>26.05330727056019</v>
      </c>
      <c r="AK41" s="223">
        <f>SUMIFS('5. Pollutant Emissions - MB'!$J$19:$J$3139,'5. Pollutant Emissions - MB'!$A$19:$A$3139,'6. Summary'!$A41,'5. Pollutant Emissions - MB'!$C$19:$C$3139,'6. Summary'!AK$30)</f>
        <v>61079.261835518468</v>
      </c>
      <c r="AL41" s="223">
        <f>SUMIFS('5. Pollutant Emissions - MB'!$M$19:$M$3139,'5. Pollutant Emissions - MB'!$A$19:$A$3139,'6. Summary'!$A41,'5. Pollutant Emissions - MB'!$C$19:$C$3139,'6. Summary'!AL$30)</f>
        <v>167.34044338498211</v>
      </c>
      <c r="AM41" s="225">
        <f>SUMIFS('5. Pollutant Emissions - MB'!$J$19:$J$3139,'5. Pollutant Emissions - MB'!$A$19:$A$3139,'6. Summary'!$A41,'5. Pollutant Emissions - MB'!$C$19:$C$3139,'6. Summary'!AM$30)</f>
        <v>0</v>
      </c>
      <c r="AN41" s="225">
        <f>SUMIFS('5. Pollutant Emissions - MB'!$M$19:$M$3139,'5. Pollutant Emissions - MB'!$A$19:$A$3139,'6. Summary'!$A41,'5. Pollutant Emissions - MB'!$C$19:$C$3139,'6. Summary'!AN$30)</f>
        <v>0</v>
      </c>
      <c r="AO41" s="223">
        <f>SUMIFS('5. Pollutant Emissions - MB'!$J$19:$J$3139,'5. Pollutant Emissions - MB'!$A$19:$A$3139,'6. Summary'!$A41,'5. Pollutant Emissions - MB'!$C$19:$C$3139,'6. Summary'!AO$30)</f>
        <v>0</v>
      </c>
      <c r="AP41" s="223">
        <f>SUMIFS('5. Pollutant Emissions - MB'!$M$19:$M$3139,'5. Pollutant Emissions - MB'!$A$19:$A$3139,'6. Summary'!$A41,'5. Pollutant Emissions - MB'!$C$19:$C$3139,'6. Summary'!AP$30)</f>
        <v>0</v>
      </c>
      <c r="AQ41" s="225">
        <f>SUMIFS('5. Pollutant Emissions - MB'!$J$19:$J$3139,'5. Pollutant Emissions - MB'!$A$19:$A$3139,'6. Summary'!$A41,'5. Pollutant Emissions - MB'!$C$19:$C$3139,'6. Summary'!AQ$30)</f>
        <v>1123.9430400000001</v>
      </c>
      <c r="AR41" s="225">
        <f>SUMIFS('5. Pollutant Emissions - MB'!$M$19:$M$3139,'5. Pollutant Emissions - MB'!$A$19:$A$3139,'6. Summary'!$A41,'5. Pollutant Emissions - MB'!$C$19:$C$3139,'6. Summary'!AR$30)</f>
        <v>3.0792960000000003</v>
      </c>
      <c r="AS41" s="223">
        <f>SUMIFS('5. Pollutant Emissions - MB'!$J$19:$J$3139,'5. Pollutant Emissions - MB'!$A$19:$A$3139,'6. Summary'!$A41,'5. Pollutant Emissions - MB'!$C$19:$C$3139,'6. Summary'!AS$30)</f>
        <v>0</v>
      </c>
      <c r="AT41" s="223">
        <f>SUMIFS('5. Pollutant Emissions - MB'!$M$19:$M$3139,'5. Pollutant Emissions - MB'!$A$19:$A$3139,'6. Summary'!$A41,'5. Pollutant Emissions - MB'!$C$19:$C$3139,'6. Summary'!AT$30)</f>
        <v>0</v>
      </c>
      <c r="AU41" s="225">
        <f>SUMIFS('5. Pollutant Emissions - MB'!$J$19:$J$3139,'5. Pollutant Emissions - MB'!$A$19:$A$3139,'6. Summary'!$A41,'5. Pollutant Emissions - MB'!$C$19:$C$3139,'6. Summary'!AU$30)</f>
        <v>0</v>
      </c>
      <c r="AV41" s="225">
        <f>SUMIFS('5. Pollutant Emissions - MB'!$M$19:$M$3139,'5. Pollutant Emissions - MB'!$A$19:$A$3139,'6. Summary'!$A41,'5. Pollutant Emissions - MB'!$C$19:$C$3139,'6. Summary'!AV$30)</f>
        <v>0</v>
      </c>
      <c r="AW41" s="223">
        <f>SUMIFS('5. Pollutant Emissions - MB'!$J$19:$J$3139,'5. Pollutant Emissions - MB'!$A$19:$A$3139,'6. Summary'!$A41,'5. Pollutant Emissions - MB'!$C$19:$C$3139,'6. Summary'!AW$30)</f>
        <v>0</v>
      </c>
      <c r="AX41" s="223">
        <f>SUMIFS('5. Pollutant Emissions - MB'!$M$19:$M$3139,'5. Pollutant Emissions - MB'!$A$19:$A$3139,'6. Summary'!$A41,'5. Pollutant Emissions - MB'!$C$19:$C$3139,'6. Summary'!AX$30)</f>
        <v>0</v>
      </c>
      <c r="AY41" s="225">
        <f>SUMIFS('5. Pollutant Emissions - MB'!$J$19:$J$3139,'5. Pollutant Emissions - MB'!$A$19:$A$3139,'6. Summary'!$A41,'5. Pollutant Emissions - MB'!$C$19:$C$3139,'6. Summary'!AY$30)</f>
        <v>2838.364623592176</v>
      </c>
      <c r="AZ41" s="225">
        <f>SUMIFS('5. Pollutant Emissions - MB'!$M$19:$M$3139,'5. Pollutant Emissions - MB'!$A$19:$A$3139,'6. Summary'!$A41,'5. Pollutant Emissions - MB'!$C$19:$C$3139,'6. Summary'!AZ$30)</f>
        <v>7.7763414344991126</v>
      </c>
    </row>
    <row r="42" spans="1:52" x14ac:dyDescent="0.2">
      <c r="A42" s="217" t="s">
        <v>386</v>
      </c>
      <c r="B42" s="133" t="s">
        <v>387</v>
      </c>
      <c r="C42" s="225">
        <f>SUMIFS('5. Pollutant Emissions - MB'!$J$19:$J$3139,'5. Pollutant Emissions - MB'!$A$19:$A$3139,'6. Summary'!$A42,'5. Pollutant Emissions - MB'!$C$19:$C$3139,'6. Summary'!C$30)</f>
        <v>6861.6</v>
      </c>
      <c r="D42" s="225">
        <f>SUMIFS('5. Pollutant Emissions - MB'!$M$19:$M$3139,'5. Pollutant Emissions - MB'!$A$19:$A$3139,'6. Summary'!$A42,'5. Pollutant Emissions - MB'!$C$19:$C$3139,'6. Summary'!D$30)</f>
        <v>18.798904109589042</v>
      </c>
      <c r="E42" s="223">
        <f>SUMIFS('5. Pollutant Emissions - MB'!$J$19:$J$3139,'5. Pollutant Emissions - MB'!$A$19:$A$3139,'6. Summary'!$A42,'5. Pollutant Emissions - MB'!$C$19:$C$3139,'6. Summary'!E$30)</f>
        <v>2058.4808640000001</v>
      </c>
      <c r="F42" s="223">
        <f>SUMIFS('5. Pollutant Emissions - MB'!$M$19:$M$3139,'5. Pollutant Emissions - MB'!$A$19:$A$3139,'6. Summary'!$A42,'5. Pollutant Emissions - MB'!$C$19:$C$3139,'6. Summary'!F$30)</f>
        <v>5.6396736000000001</v>
      </c>
      <c r="G42" s="225">
        <f>SUMIFS('5. Pollutant Emissions - MB'!$J$19:$J$3139,'5. Pollutant Emissions - MB'!$A$19:$A$3139,'6. Summary'!$A42,'5. Pollutant Emissions - MB'!$C$19:$C$3139,'6. Summary'!G$30)</f>
        <v>21354.91776</v>
      </c>
      <c r="H42" s="225">
        <f>SUMIFS('5. Pollutant Emissions - MB'!$M$19:$M$3139,'5. Pollutant Emissions - MB'!$A$19:$A$3139,'6. Summary'!$A42,'5. Pollutant Emissions - MB'!$C$19:$C$3139,'6. Summary'!H$30)</f>
        <v>58.506624000000002</v>
      </c>
      <c r="I42" s="223">
        <f>SUMIFS('5. Pollutant Emissions - MB'!$J$19:$J$3139,'5. Pollutant Emissions - MB'!$A$19:$A$3139,'6. Summary'!$A42,'5. Pollutant Emissions - MB'!$C$19:$C$3139,'6. Summary'!I$30)</f>
        <v>4330.1031837292776</v>
      </c>
      <c r="J42" s="223">
        <f>SUMIFS('5. Pollutant Emissions - MB'!$M$19:$M$3139,'5. Pollutant Emissions - MB'!$A$19:$A$3139,'6. Summary'!$A42,'5. Pollutant Emissions - MB'!$C$19:$C$3139,'6. Summary'!J$30)</f>
        <v>11.863296393778842</v>
      </c>
      <c r="K42" s="225">
        <f>SUMIFS('5. Pollutant Emissions - MB'!$J$19:$J$3139,'5. Pollutant Emissions - MB'!$A$19:$A$3139,'6. Summary'!$A42,'5. Pollutant Emissions - MB'!$C$19:$C$3139,'6. Summary'!K$30)</f>
        <v>0</v>
      </c>
      <c r="L42" s="225">
        <f>SUMIFS('5. Pollutant Emissions - MB'!$M$19:$M$3139,'5. Pollutant Emissions - MB'!$A$19:$A$3139,'6. Summary'!$A42,'5. Pollutant Emissions - MB'!$C$19:$C$3139,'6. Summary'!L$30)</f>
        <v>0</v>
      </c>
      <c r="M42" s="223">
        <f>SUMIFS('5. Pollutant Emissions - MB'!$J$19:$J$3139,'5. Pollutant Emissions - MB'!$A$19:$A$3139,'6. Summary'!$A42,'5. Pollutant Emissions - MB'!$C$19:$C$3139,'6. Summary'!M$30)</f>
        <v>0</v>
      </c>
      <c r="N42" s="223">
        <f>SUMIFS('5. Pollutant Emissions - MB'!$M$19:$M$3139,'5. Pollutant Emissions - MB'!$A$19:$A$3139,'6. Summary'!$A42,'5. Pollutant Emissions - MB'!$C$19:$C$3139,'6. Summary'!N$30)</f>
        <v>0</v>
      </c>
      <c r="O42" s="225">
        <f>SUMIFS('5. Pollutant Emissions - MB'!$J$19:$J$3139,'5. Pollutant Emissions - MB'!$A$19:$A$3139,'6. Summary'!$A42,'5. Pollutant Emissions - MB'!$C$19:$C$3139,'6. Summary'!O$30)</f>
        <v>686.16</v>
      </c>
      <c r="P42" s="225">
        <f>SUMIFS('5. Pollutant Emissions - MB'!$M$19:$M$3139,'5. Pollutant Emissions - MB'!$A$19:$A$3139,'6. Summary'!$A42,'5. Pollutant Emissions - MB'!$C$19:$C$3139,'6. Summary'!P$30)</f>
        <v>1.8798904109589041</v>
      </c>
      <c r="Q42" s="223">
        <f>SUMIFS('5. Pollutant Emissions - MB'!$J$19:$J$3139,'5. Pollutant Emissions - MB'!$A$19:$A$3139,'6. Summary'!$A42,'5. Pollutant Emissions - MB'!$C$19:$C$3139,'6. Summary'!Q$30)</f>
        <v>13550.335920000001</v>
      </c>
      <c r="R42" s="223">
        <f>SUMIFS('5. Pollutant Emissions - MB'!$M$19:$M$3139,'5. Pollutant Emissions - MB'!$A$19:$A$3139,'6. Summary'!$A42,'5. Pollutant Emissions - MB'!$C$19:$C$3139,'6. Summary'!R$30)</f>
        <v>37.124208000000003</v>
      </c>
      <c r="S42" s="225">
        <f>SUMIFS('5. Pollutant Emissions - MB'!$J$19:$J$3139,'5. Pollutant Emissions - MB'!$A$19:$A$3139,'6. Summary'!$A42,'5. Pollutant Emissions - MB'!$C$19:$C$3139,'6. Summary'!S$30)</f>
        <v>0</v>
      </c>
      <c r="T42" s="225">
        <f>SUMIFS('5. Pollutant Emissions - MB'!$M$19:$M$3139,'5. Pollutant Emissions - MB'!$A$19:$A$3139,'6. Summary'!$A42,'5. Pollutant Emissions - MB'!$C$19:$C$3139,'6. Summary'!T$30)</f>
        <v>5.6396736000000001</v>
      </c>
      <c r="U42" s="223">
        <f>SUMIFS('5. Pollutant Emissions - MB'!$J$19:$J$3139,'5. Pollutant Emissions - MB'!$A$19:$A$3139,'6. Summary'!$A42,'5. Pollutant Emissions - MB'!$C$19:$C$3139,'6. Summary'!U$30)</f>
        <v>2058.4808640000001</v>
      </c>
      <c r="V42" s="223">
        <f>SUMIFS('5. Pollutant Emissions - MB'!$M$19:$M$3139,'5. Pollutant Emissions - MB'!$A$19:$A$3139,'6. Summary'!$A42,'5. Pollutant Emissions - MB'!$C$19:$C$3139,'6. Summary'!V$30)</f>
        <v>5.6396736000000001</v>
      </c>
      <c r="W42" s="225">
        <f>SUMIFS('5. Pollutant Emissions - MB'!$J$19:$J$3139,'5. Pollutant Emissions - MB'!$A$19:$A$3139,'6. Summary'!$A42,'5. Pollutant Emissions - MB'!$C$19:$C$3139,'6. Summary'!W$30)</f>
        <v>20584.808639999999</v>
      </c>
      <c r="X42" s="225">
        <f>SUMIFS('5. Pollutant Emissions - MB'!$M$19:$M$3139,'5. Pollutant Emissions - MB'!$A$19:$A$3139,'6. Summary'!$A42,'5. Pollutant Emissions - MB'!$C$19:$C$3139,'6. Summary'!X$30)</f>
        <v>56.396735999999997</v>
      </c>
      <c r="Y42" s="223">
        <f>SUMIFS('5. Pollutant Emissions - MB'!$J$19:$J$3139,'5. Pollutant Emissions - MB'!$A$19:$A$3139,'6. Summary'!$A42,'5. Pollutant Emissions - MB'!$C$19:$C$3139,'6. Summary'!Y$30)</f>
        <v>6.1710452558537066</v>
      </c>
      <c r="Z42" s="223">
        <f>SUMIFS('5. Pollutant Emissions - MB'!$M$19:$M$3139,'5. Pollutant Emissions - MB'!$A$19:$A$3139,'6. Summary'!$A42,'5. Pollutant Emissions - MB'!$C$19:$C$3139,'6. Summary'!Z$30)</f>
        <v>1.6906973303708786E-2</v>
      </c>
      <c r="AA42" s="225">
        <f>SUMIFS('5. Pollutant Emissions - MB'!$J$19:$J$3139,'5. Pollutant Emissions - MB'!$A$19:$A$3139,'6. Summary'!$A42,'5. Pollutant Emissions - MB'!$C$19:$C$3139,'6. Summary'!AA$30)</f>
        <v>81302.015520000001</v>
      </c>
      <c r="AB42" s="225">
        <f>SUMIFS('5. Pollutant Emissions - MB'!$M$19:$M$3139,'5. Pollutant Emissions - MB'!$A$19:$A$3139,'6. Summary'!$A42,'5. Pollutant Emissions - MB'!$C$19:$C$3139,'6. Summary'!AB$30)</f>
        <v>222.745248</v>
      </c>
      <c r="AC42" s="223">
        <f>SUMIFS('5. Pollutant Emissions - MB'!$J$19:$J$3139,'5. Pollutant Emissions - MB'!$A$19:$A$3139,'6. Summary'!$A42,'5. Pollutant Emissions - MB'!$C$19:$C$3139,'6. Summary'!AC$30)</f>
        <v>102924.0432</v>
      </c>
      <c r="AD42" s="223">
        <f>SUMIFS('5. Pollutant Emissions - MB'!$M$19:$M$3139,'5. Pollutant Emissions - MB'!$A$19:$A$3139,'6. Summary'!$A42,'5. Pollutant Emissions - MB'!$C$19:$C$3139,'6. Summary'!AD$30)</f>
        <v>281.98367999999999</v>
      </c>
      <c r="AE42" s="225">
        <f>SUMIFS('5. Pollutant Emissions - MB'!$J$19:$J$3139,'5. Pollutant Emissions - MB'!$A$19:$A$3139,'6. Summary'!$A42,'5. Pollutant Emissions - MB'!$C$19:$C$3139,'6. Summary'!AE$30)</f>
        <v>2.7446411520000031E-6</v>
      </c>
      <c r="AF42" s="225">
        <f>SUMIFS('5. Pollutant Emissions - MB'!$M$19:$M$3139,'5. Pollutant Emissions - MB'!$A$19:$A$3139,'6. Summary'!$A42,'5. Pollutant Emissions - MB'!$C$19:$C$3139,'6. Summary'!AF$30)</f>
        <v>7.519564800000009E-9</v>
      </c>
      <c r="AG42" s="223">
        <f>SUMIFS('5. Pollutant Emissions - MB'!$J$19:$J$3139,'5. Pollutant Emissions - MB'!$A$19:$A$3139,'6. Summary'!$A42,'5. Pollutant Emissions - MB'!$C$19:$C$3139,'6. Summary'!AG$30)</f>
        <v>8.2339234560000081E-6</v>
      </c>
      <c r="AH42" s="223">
        <f>SUMIFS('5. Pollutant Emissions - MB'!$M$19:$M$3139,'5. Pollutant Emissions - MB'!$A$19:$A$3139,'6. Summary'!$A42,'5. Pollutant Emissions - MB'!$C$19:$C$3139,'6. Summary'!AH$30)</f>
        <v>2.2558694400000022E-8</v>
      </c>
      <c r="AI42" s="225">
        <f>SUMIFS('5. Pollutant Emissions - MB'!$J$19:$J$3139,'5. Pollutant Emissions - MB'!$A$19:$A$3139,'6. Summary'!$A42,'5. Pollutant Emissions - MB'!$C$19:$C$3139,'6. Summary'!AI$30)</f>
        <v>30582.974282686726</v>
      </c>
      <c r="AJ42" s="225">
        <f>SUMIFS('5. Pollutant Emissions - MB'!$M$19:$M$3139,'5. Pollutant Emissions - MB'!$A$19:$A$3139,'6. Summary'!$A42,'5. Pollutant Emissions - MB'!$C$19:$C$3139,'6. Summary'!AJ$30)</f>
        <v>83.788970637497883</v>
      </c>
      <c r="AK42" s="223">
        <f>SUMIFS('5. Pollutant Emissions - MB'!$J$19:$J$3139,'5. Pollutant Emissions - MB'!$A$19:$A$3139,'6. Summary'!$A42,'5. Pollutant Emissions - MB'!$C$19:$C$3139,'6. Summary'!AK$30)</f>
        <v>406594.84736188792</v>
      </c>
      <c r="AL42" s="223">
        <f>SUMIFS('5. Pollutant Emissions - MB'!$M$19:$M$3139,'5. Pollutant Emissions - MB'!$A$19:$A$3139,'6. Summary'!$A42,'5. Pollutant Emissions - MB'!$C$19:$C$3139,'6. Summary'!AL$30)</f>
        <v>1113.9584859229806</v>
      </c>
      <c r="AM42" s="225">
        <f>SUMIFS('5. Pollutant Emissions - MB'!$J$19:$J$3139,'5. Pollutant Emissions - MB'!$A$19:$A$3139,'6. Summary'!$A42,'5. Pollutant Emissions - MB'!$C$19:$C$3139,'6. Summary'!AM$30)</f>
        <v>103021.45194462487</v>
      </c>
      <c r="AN42" s="225">
        <f>SUMIFS('5. Pollutant Emissions - MB'!$M$19:$M$3139,'5. Pollutant Emissions - MB'!$A$19:$A$3139,'6. Summary'!$A42,'5. Pollutant Emissions - MB'!$C$19:$C$3139,'6. Summary'!AN$30)</f>
        <v>282.25055327294484</v>
      </c>
      <c r="AO42" s="223">
        <f>SUMIFS('5. Pollutant Emissions - MB'!$J$19:$J$3139,'5. Pollutant Emissions - MB'!$A$19:$A$3139,'6. Summary'!$A42,'5. Pollutant Emissions - MB'!$C$19:$C$3139,'6. Summary'!AO$30)</f>
        <v>6.1619701893009795</v>
      </c>
      <c r="AP42" s="223">
        <f>SUMIFS('5. Pollutant Emissions - MB'!$M$19:$M$3139,'5. Pollutant Emissions - MB'!$A$19:$A$3139,'6. Summary'!$A42,'5. Pollutant Emissions - MB'!$C$19:$C$3139,'6. Summary'!AP$30)</f>
        <v>1.6882110107673917E-2</v>
      </c>
      <c r="AQ42" s="225">
        <f>SUMIFS('5. Pollutant Emissions - MB'!$J$19:$J$3139,'5. Pollutant Emissions - MB'!$A$19:$A$3139,'6. Summary'!$A42,'5. Pollutant Emissions - MB'!$C$19:$C$3139,'6. Summary'!AQ$30)</f>
        <v>1123.9430400000001</v>
      </c>
      <c r="AR42" s="225">
        <f>SUMIFS('5. Pollutant Emissions - MB'!$M$19:$M$3139,'5. Pollutant Emissions - MB'!$A$19:$A$3139,'6. Summary'!$A42,'5. Pollutant Emissions - MB'!$C$19:$C$3139,'6. Summary'!AR$30)</f>
        <v>3.0792960000000003</v>
      </c>
      <c r="AS42" s="223">
        <f>SUMIFS('5. Pollutant Emissions - MB'!$J$19:$J$3139,'5. Pollutant Emissions - MB'!$A$19:$A$3139,'6. Summary'!$A42,'5. Pollutant Emissions - MB'!$C$19:$C$3139,'6. Summary'!AS$30)</f>
        <v>0</v>
      </c>
      <c r="AT42" s="223">
        <f>SUMIFS('5. Pollutant Emissions - MB'!$M$19:$M$3139,'5. Pollutant Emissions - MB'!$A$19:$A$3139,'6. Summary'!$A42,'5. Pollutant Emissions - MB'!$C$19:$C$3139,'6. Summary'!AT$30)</f>
        <v>0</v>
      </c>
      <c r="AU42" s="225">
        <f>SUMIFS('5. Pollutant Emissions - MB'!$J$19:$J$3139,'5. Pollutant Emissions - MB'!$A$19:$A$3139,'6. Summary'!$A42,'5. Pollutant Emissions - MB'!$C$19:$C$3139,'6. Summary'!AU$30)</f>
        <v>0</v>
      </c>
      <c r="AV42" s="225">
        <f>SUMIFS('5. Pollutant Emissions - MB'!$M$19:$M$3139,'5. Pollutant Emissions - MB'!$A$19:$A$3139,'6. Summary'!$A42,'5. Pollutant Emissions - MB'!$C$19:$C$3139,'6. Summary'!AV$30)</f>
        <v>0</v>
      </c>
      <c r="AW42" s="223">
        <f>SUMIFS('5. Pollutant Emissions - MB'!$J$19:$J$3139,'5. Pollutant Emissions - MB'!$A$19:$A$3139,'6. Summary'!$A42,'5. Pollutant Emissions - MB'!$C$19:$C$3139,'6. Summary'!AW$30)</f>
        <v>0</v>
      </c>
      <c r="AX42" s="223">
        <f>SUMIFS('5. Pollutant Emissions - MB'!$M$19:$M$3139,'5. Pollutant Emissions - MB'!$A$19:$A$3139,'6. Summary'!$A42,'5. Pollutant Emissions - MB'!$C$19:$C$3139,'6. Summary'!AX$30)</f>
        <v>0</v>
      </c>
      <c r="AY42" s="225">
        <f>SUMIFS('5. Pollutant Emissions - MB'!$J$19:$J$3139,'5. Pollutant Emissions - MB'!$A$19:$A$3139,'6. Summary'!$A42,'5. Pollutant Emissions - MB'!$C$19:$C$3139,'6. Summary'!AY$30)</f>
        <v>0</v>
      </c>
      <c r="AZ42" s="225">
        <f>SUMIFS('5. Pollutant Emissions - MB'!$M$19:$M$3139,'5. Pollutant Emissions - MB'!$A$19:$A$3139,'6. Summary'!$A42,'5. Pollutant Emissions - MB'!$C$19:$C$3139,'6. Summary'!AZ$30)</f>
        <v>0</v>
      </c>
    </row>
    <row r="43" spans="1:52" x14ac:dyDescent="0.2">
      <c r="A43" s="217" t="s">
        <v>390</v>
      </c>
      <c r="B43" s="133" t="s">
        <v>391</v>
      </c>
      <c r="C43" s="225">
        <f>SUMIFS('5. Pollutant Emissions - MB'!$J$19:$J$3139,'5. Pollutant Emissions - MB'!$A$19:$A$3139,'6. Summary'!$A43,'5. Pollutant Emissions - MB'!$C$19:$C$3139,'6. Summary'!C$30)</f>
        <v>16799.892846214319</v>
      </c>
      <c r="D43" s="225">
        <f>SUMIFS('5. Pollutant Emissions - MB'!$M$19:$M$3139,'5. Pollutant Emissions - MB'!$A$19:$A$3139,'6. Summary'!$A43,'5. Pollutant Emissions - MB'!$C$19:$C$3139,'6. Summary'!D$30)</f>
        <v>46.027103688258407</v>
      </c>
      <c r="E43" s="223">
        <f>SUMIFS('5. Pollutant Emissions - MB'!$J$19:$J$3139,'5. Pollutant Emissions - MB'!$A$19:$A$3139,'6. Summary'!$A43,'5. Pollutant Emissions - MB'!$C$19:$C$3139,'6. Summary'!E$30)</f>
        <v>2001.9909797377832</v>
      </c>
      <c r="F43" s="223">
        <f>SUMIFS('5. Pollutant Emissions - MB'!$M$19:$M$3139,'5. Pollutant Emissions - MB'!$A$19:$A$3139,'6. Summary'!$A43,'5. Pollutant Emissions - MB'!$C$19:$C$3139,'6. Summary'!F$30)</f>
        <v>5.4849067938021454</v>
      </c>
      <c r="G43" s="225">
        <f>SUMIFS('5. Pollutant Emissions - MB'!$J$19:$J$3139,'5. Pollutant Emissions - MB'!$A$19:$A$3139,'6. Summary'!$A43,'5. Pollutant Emissions - MB'!$C$19:$C$3139,'6. Summary'!G$30)</f>
        <v>16799.892846214319</v>
      </c>
      <c r="H43" s="225">
        <f>SUMIFS('5. Pollutant Emissions - MB'!$M$19:$M$3139,'5. Pollutant Emissions - MB'!$A$19:$A$3139,'6. Summary'!$A43,'5. Pollutant Emissions - MB'!$C$19:$C$3139,'6. Summary'!H$30)</f>
        <v>46.027103688258407</v>
      </c>
      <c r="I43" s="223">
        <f>SUMIFS('5. Pollutant Emissions - MB'!$J$19:$J$3139,'5. Pollutant Emissions - MB'!$A$19:$A$3139,'6. Summary'!$A43,'5. Pollutant Emissions - MB'!$C$19:$C$3139,'6. Summary'!I$30)</f>
        <v>497.18400328149039</v>
      </c>
      <c r="J43" s="223">
        <f>SUMIFS('5. Pollutant Emissions - MB'!$M$19:$M$3139,'5. Pollutant Emissions - MB'!$A$19:$A$3139,'6. Summary'!$A43,'5. Pollutant Emissions - MB'!$C$19:$C$3139,'6. Summary'!J$30)</f>
        <v>1.3621479541958641</v>
      </c>
      <c r="K43" s="225">
        <f>SUMIFS('5. Pollutant Emissions - MB'!$J$19:$J$3139,'5. Pollutant Emissions - MB'!$A$19:$A$3139,'6. Summary'!$A43,'5. Pollutant Emissions - MB'!$C$19:$C$3139,'6. Summary'!K$30)</f>
        <v>0.58184140983763466</v>
      </c>
      <c r="L43" s="225">
        <f>SUMIFS('5. Pollutant Emissions - MB'!$M$19:$M$3139,'5. Pollutant Emissions - MB'!$A$19:$A$3139,'6. Summary'!$A43,'5. Pollutant Emissions - MB'!$C$19:$C$3139,'6. Summary'!L$30)</f>
        <v>1.594086054349684E-3</v>
      </c>
      <c r="M43" s="223">
        <f>SUMIFS('5. Pollutant Emissions - MB'!$J$19:$J$3139,'5. Pollutant Emissions - MB'!$A$19:$A$3139,'6. Summary'!$A43,'5. Pollutant Emissions - MB'!$C$19:$C$3139,'6. Summary'!M$30)</f>
        <v>628.74899999999991</v>
      </c>
      <c r="N43" s="223">
        <f>SUMIFS('5. Pollutant Emissions - MB'!$M$19:$M$3139,'5. Pollutant Emissions - MB'!$A$19:$A$3139,'6. Summary'!$A43,'5. Pollutant Emissions - MB'!$C$19:$C$3139,'6. Summary'!N$30)</f>
        <v>1.7225999999999997</v>
      </c>
      <c r="O43" s="225">
        <f>SUMIFS('5. Pollutant Emissions - MB'!$J$19:$J$3139,'5. Pollutant Emissions - MB'!$A$19:$A$3139,'6. Summary'!$A43,'5. Pollutant Emissions - MB'!$C$19:$C$3139,'6. Summary'!O$30)</f>
        <v>581.84140983763461</v>
      </c>
      <c r="P43" s="225">
        <f>SUMIFS('5. Pollutant Emissions - MB'!$M$19:$M$3139,'5. Pollutant Emissions - MB'!$A$19:$A$3139,'6. Summary'!$A43,'5. Pollutant Emissions - MB'!$C$19:$C$3139,'6. Summary'!P$30)</f>
        <v>1.594086054349684</v>
      </c>
      <c r="Q43" s="223">
        <f>SUMIFS('5. Pollutant Emissions - MB'!$J$19:$J$3139,'5. Pollutant Emissions - MB'!$A$19:$A$3139,'6. Summary'!$A43,'5. Pollutant Emissions - MB'!$C$19:$C$3139,'6. Summary'!Q$30)</f>
        <v>0</v>
      </c>
      <c r="R43" s="223">
        <f>SUMIFS('5. Pollutant Emissions - MB'!$M$19:$M$3139,'5. Pollutant Emissions - MB'!$A$19:$A$3139,'6. Summary'!$A43,'5. Pollutant Emissions - MB'!$C$19:$C$3139,'6. Summary'!R$30)</f>
        <v>0</v>
      </c>
      <c r="S43" s="225">
        <f>SUMIFS('5. Pollutant Emissions - MB'!$J$19:$J$3139,'5. Pollutant Emissions - MB'!$A$19:$A$3139,'6. Summary'!$A43,'5. Pollutant Emissions - MB'!$C$19:$C$3139,'6. Summary'!S$30)</f>
        <v>0</v>
      </c>
      <c r="T43" s="225">
        <f>SUMIFS('5. Pollutant Emissions - MB'!$M$19:$M$3139,'5. Pollutant Emissions - MB'!$A$19:$A$3139,'6. Summary'!$A43,'5. Pollutant Emissions - MB'!$C$19:$C$3139,'6. Summary'!T$30)</f>
        <v>0</v>
      </c>
      <c r="U43" s="223">
        <f>SUMIFS('5. Pollutant Emissions - MB'!$J$19:$J$3139,'5. Pollutant Emissions - MB'!$A$19:$A$3139,'6. Summary'!$A43,'5. Pollutant Emissions - MB'!$C$19:$C$3139,'6. Summary'!U$30)</f>
        <v>4518.1719285120007</v>
      </c>
      <c r="V43" s="223">
        <f>SUMIFS('5. Pollutant Emissions - MB'!$M$19:$M$3139,'5. Pollutant Emissions - MB'!$A$19:$A$3139,'6. Summary'!$A43,'5. Pollutant Emissions - MB'!$C$19:$C$3139,'6. Summary'!V$30)</f>
        <v>12.378553228800001</v>
      </c>
      <c r="W43" s="225">
        <f>SUMIFS('5. Pollutant Emissions - MB'!$J$19:$J$3139,'5. Pollutant Emissions - MB'!$A$19:$A$3139,'6. Summary'!$A43,'5. Pollutant Emissions - MB'!$C$19:$C$3139,'6. Summary'!W$30)</f>
        <v>134800.72596901073</v>
      </c>
      <c r="X43" s="225">
        <f>SUMIFS('5. Pollutant Emissions - MB'!$M$19:$M$3139,'5. Pollutant Emissions - MB'!$A$19:$A$3139,'6. Summary'!$A43,'5. Pollutant Emissions - MB'!$C$19:$C$3139,'6. Summary'!X$30)</f>
        <v>369.31705744934447</v>
      </c>
      <c r="Y43" s="223">
        <f>SUMIFS('5. Pollutant Emissions - MB'!$J$19:$J$3139,'5. Pollutant Emissions - MB'!$A$19:$A$3139,'6. Summary'!$A43,'5. Pollutant Emissions - MB'!$C$19:$C$3139,'6. Summary'!Y$30)</f>
        <v>150.14932348033386</v>
      </c>
      <c r="Z43" s="223">
        <f>SUMIFS('5. Pollutant Emissions - MB'!$M$19:$M$3139,'5. Pollutant Emissions - MB'!$A$19:$A$3139,'6. Summary'!$A43,'5. Pollutant Emissions - MB'!$C$19:$C$3139,'6. Summary'!Z$30)</f>
        <v>0.41136800953516128</v>
      </c>
      <c r="AA43" s="225">
        <f>SUMIFS('5. Pollutant Emissions - MB'!$J$19:$J$3139,'5. Pollutant Emissions - MB'!$A$19:$A$3139,'6. Summary'!$A43,'5. Pollutant Emissions - MB'!$C$19:$C$3139,'6. Summary'!AA$30)</f>
        <v>400210.43497521797</v>
      </c>
      <c r="AB43" s="225">
        <f>SUMIFS('5. Pollutant Emissions - MB'!$M$19:$M$3139,'5. Pollutant Emissions - MB'!$A$19:$A$3139,'6. Summary'!$A43,'5. Pollutant Emissions - MB'!$C$19:$C$3139,'6. Summary'!AB$30)</f>
        <v>1096.4669451375835</v>
      </c>
      <c r="AC43" s="223">
        <f>SUMIFS('5. Pollutant Emissions - MB'!$J$19:$J$3139,'5. Pollutant Emissions - MB'!$A$19:$A$3139,'6. Summary'!$A43,'5. Pollutant Emissions - MB'!$C$19:$C$3139,'6. Summary'!AC$30)</f>
        <v>0</v>
      </c>
      <c r="AD43" s="223">
        <f>SUMIFS('5. Pollutant Emissions - MB'!$M$19:$M$3139,'5. Pollutant Emissions - MB'!$A$19:$A$3139,'6. Summary'!$A43,'5. Pollutant Emissions - MB'!$C$19:$C$3139,'6. Summary'!AD$30)</f>
        <v>0</v>
      </c>
      <c r="AE43" s="225">
        <f>SUMIFS('5. Pollutant Emissions - MB'!$J$19:$J$3139,'5. Pollutant Emissions - MB'!$A$19:$A$3139,'6. Summary'!$A43,'5. Pollutant Emissions - MB'!$C$19:$C$3139,'6. Summary'!AE$30)</f>
        <v>3.3255294607866534E-3</v>
      </c>
      <c r="AF43" s="225">
        <f>SUMIFS('5. Pollutant Emissions - MB'!$M$19:$M$3139,'5. Pollutant Emissions - MB'!$A$19:$A$3139,'6. Summary'!$A43,'5. Pollutant Emissions - MB'!$C$19:$C$3139,'6. Summary'!AF$30)</f>
        <v>9.1110396185935702E-6</v>
      </c>
      <c r="AG43" s="223">
        <f>SUMIFS('5. Pollutant Emissions - MB'!$J$19:$J$3139,'5. Pollutant Emissions - MB'!$A$19:$A$3139,'6. Summary'!$A43,'5. Pollutant Emissions - MB'!$C$19:$C$3139,'6. Summary'!AG$30)</f>
        <v>5.7788952586412456E-3</v>
      </c>
      <c r="AH43" s="223">
        <f>SUMIFS('5. Pollutant Emissions - MB'!$M$19:$M$3139,'5. Pollutant Emissions - MB'!$A$19:$A$3139,'6. Summary'!$A43,'5. Pollutant Emissions - MB'!$C$19:$C$3139,'6. Summary'!AH$30)</f>
        <v>1.5832589749702043E-5</v>
      </c>
      <c r="AI43" s="225">
        <f>SUMIFS('5. Pollutant Emissions - MB'!$J$19:$J$3139,'5. Pollutant Emissions - MB'!$A$19:$A$3139,'6. Summary'!$A43,'5. Pollutant Emissions - MB'!$C$19:$C$3139,'6. Summary'!AI$30)</f>
        <v>39671.005216202357</v>
      </c>
      <c r="AJ43" s="225">
        <f>SUMIFS('5. Pollutant Emissions - MB'!$M$19:$M$3139,'5. Pollutant Emissions - MB'!$A$19:$A$3139,'6. Summary'!$A43,'5. Pollutant Emissions - MB'!$C$19:$C$3139,'6. Summary'!AJ$30)</f>
        <v>108.68768552384208</v>
      </c>
      <c r="AK43" s="223">
        <f>SUMIFS('5. Pollutant Emissions - MB'!$J$19:$J$3139,'5. Pollutant Emissions - MB'!$A$19:$A$3139,'6. Summary'!$A43,'5. Pollutant Emissions - MB'!$C$19:$C$3139,'6. Summary'!AK$30)</f>
        <v>338759.27003247314</v>
      </c>
      <c r="AL43" s="223">
        <f>SUMIFS('5. Pollutant Emissions - MB'!$M$19:$M$3139,'5. Pollutant Emissions - MB'!$A$19:$A$3139,'6. Summary'!$A43,'5. Pollutant Emissions - MB'!$C$19:$C$3139,'6. Summary'!AL$30)</f>
        <v>928.10758913006339</v>
      </c>
      <c r="AM43" s="225">
        <f>SUMIFS('5. Pollutant Emissions - MB'!$J$19:$J$3139,'5. Pollutant Emissions - MB'!$A$19:$A$3139,'6. Summary'!$A43,'5. Pollutant Emissions - MB'!$C$19:$C$3139,'6. Summary'!AM$30)</f>
        <v>264559.40058164479</v>
      </c>
      <c r="AN43" s="225">
        <f>SUMIFS('5. Pollutant Emissions - MB'!$M$19:$M$3139,'5. Pollutant Emissions - MB'!$A$19:$A$3139,'6. Summary'!$A43,'5. Pollutant Emissions - MB'!$C$19:$C$3139,'6. Summary'!AN$30)</f>
        <v>724.82027556615014</v>
      </c>
      <c r="AO43" s="223">
        <f>SUMIFS('5. Pollutant Emissions - MB'!$J$19:$J$3139,'5. Pollutant Emissions - MB'!$A$19:$A$3139,'6. Summary'!$A43,'5. Pollutant Emissions - MB'!$C$19:$C$3139,'6. Summary'!AO$30)</f>
        <v>212.06274822407647</v>
      </c>
      <c r="AP43" s="223">
        <f>SUMIFS('5. Pollutant Emissions - MB'!$M$19:$M$3139,'5. Pollutant Emissions - MB'!$A$19:$A$3139,'6. Summary'!$A43,'5. Pollutant Emissions - MB'!$C$19:$C$3139,'6. Summary'!AP$30)</f>
        <v>0.58099383075089439</v>
      </c>
      <c r="AQ43" s="225">
        <f>SUMIFS('5. Pollutant Emissions - MB'!$J$19:$J$3139,'5. Pollutant Emissions - MB'!$A$19:$A$3139,'6. Summary'!$A43,'5. Pollutant Emissions - MB'!$C$19:$C$3139,'6. Summary'!AQ$30)</f>
        <v>0</v>
      </c>
      <c r="AR43" s="225">
        <f>SUMIFS('5. Pollutant Emissions - MB'!$M$19:$M$3139,'5. Pollutant Emissions - MB'!$A$19:$A$3139,'6. Summary'!$A43,'5. Pollutant Emissions - MB'!$C$19:$C$3139,'6. Summary'!AR$30)</f>
        <v>0</v>
      </c>
      <c r="AS43" s="223">
        <f>SUMIFS('5. Pollutant Emissions - MB'!$J$19:$J$3139,'5. Pollutant Emissions - MB'!$A$19:$A$3139,'6. Summary'!$A43,'5. Pollutant Emissions - MB'!$C$19:$C$3139,'6. Summary'!AS$30)</f>
        <v>0.37412206433849821</v>
      </c>
      <c r="AT43" s="223">
        <f>SUMIFS('5. Pollutant Emissions - MB'!$M$19:$M$3139,'5. Pollutant Emissions - MB'!$A$19:$A$3139,'6. Summary'!$A43,'5. Pollutant Emissions - MB'!$C$19:$C$3139,'6. Summary'!AT$30)</f>
        <v>1.0249919570917759E-3</v>
      </c>
      <c r="AU43" s="225">
        <f>SUMIFS('5. Pollutant Emissions - MB'!$J$19:$J$3139,'5. Pollutant Emissions - MB'!$A$19:$A$3139,'6. Summary'!$A43,'5. Pollutant Emissions - MB'!$C$19:$C$3139,'6. Summary'!AU$30)</f>
        <v>25.275136119189529</v>
      </c>
      <c r="AV43" s="225">
        <f>SUMIFS('5. Pollutant Emissions - MB'!$M$19:$M$3139,'5. Pollutant Emissions - MB'!$A$19:$A$3139,'6. Summary'!$A43,'5. Pollutant Emissions - MB'!$C$19:$C$3139,'6. Summary'!AV$30)</f>
        <v>6.9246948271752137E-2</v>
      </c>
      <c r="AW43" s="223">
        <f>SUMIFS('5. Pollutant Emissions - MB'!$J$19:$J$3139,'5. Pollutant Emissions - MB'!$A$19:$A$3139,'6. Summary'!$A43,'5. Pollutant Emissions - MB'!$C$19:$C$3139,'6. Summary'!AW$30)</f>
        <v>0</v>
      </c>
      <c r="AX43" s="223">
        <f>SUMIFS('5. Pollutant Emissions - MB'!$M$19:$M$3139,'5. Pollutant Emissions - MB'!$A$19:$A$3139,'6. Summary'!$A43,'5. Pollutant Emissions - MB'!$C$19:$C$3139,'6. Summary'!AX$30)</f>
        <v>0</v>
      </c>
      <c r="AY43" s="225">
        <f>SUMIFS('5. Pollutant Emissions - MB'!$J$19:$J$3139,'5. Pollutant Emissions - MB'!$A$19:$A$3139,'6. Summary'!$A43,'5. Pollutant Emissions - MB'!$C$19:$C$3139,'6. Summary'!AY$30)</f>
        <v>0</v>
      </c>
      <c r="AZ43" s="225">
        <f>SUMIFS('5. Pollutant Emissions - MB'!$M$19:$M$3139,'5. Pollutant Emissions - MB'!$A$19:$A$3139,'6. Summary'!$A43,'5. Pollutant Emissions - MB'!$C$19:$C$3139,'6. Summary'!AZ$30)</f>
        <v>0</v>
      </c>
    </row>
    <row r="44" spans="1:52" x14ac:dyDescent="0.2">
      <c r="A44" s="217" t="s">
        <v>394</v>
      </c>
      <c r="B44" s="133" t="s">
        <v>395</v>
      </c>
      <c r="C44" s="225">
        <f>SUMIFS('5. Pollutant Emissions - MB'!$J$19:$J$3139,'5. Pollutant Emissions - MB'!$A$19:$A$3139,'6. Summary'!$A44,'5. Pollutant Emissions - MB'!$C$19:$C$3139,'6. Summary'!C$30)</f>
        <v>21645.039654032054</v>
      </c>
      <c r="D44" s="225">
        <f>SUMIFS('5. Pollutant Emissions - MB'!$M$19:$M$3139,'5. Pollutant Emissions - MB'!$A$19:$A$3139,'6. Summary'!$A44,'5. Pollutant Emissions - MB'!$C$19:$C$3139,'6. Summary'!D$30)</f>
        <v>59.301478504197412</v>
      </c>
      <c r="E44" s="223">
        <f>SUMIFS('5. Pollutant Emissions - MB'!$J$19:$J$3139,'5. Pollutant Emissions - MB'!$A$19:$A$3139,'6. Summary'!$A44,'5. Pollutant Emissions - MB'!$C$19:$C$3139,'6. Summary'!E$30)</f>
        <v>5401.2104308114976</v>
      </c>
      <c r="F44" s="223">
        <f>SUMIFS('5. Pollutant Emissions - MB'!$M$19:$M$3139,'5. Pollutant Emissions - MB'!$A$19:$A$3139,'6. Summary'!$A44,'5. Pollutant Emissions - MB'!$C$19:$C$3139,'6. Summary'!F$30)</f>
        <v>14.797836796743828</v>
      </c>
      <c r="G44" s="225">
        <f>SUMIFS('5. Pollutant Emissions - MB'!$J$19:$J$3139,'5. Pollutant Emissions - MB'!$A$19:$A$3139,'6. Summary'!$A44,'5. Pollutant Emissions - MB'!$C$19:$C$3139,'6. Summary'!G$30)</f>
        <v>21354.91776</v>
      </c>
      <c r="H44" s="225">
        <f>SUMIFS('5. Pollutant Emissions - MB'!$M$19:$M$3139,'5. Pollutant Emissions - MB'!$A$19:$A$3139,'6. Summary'!$A44,'5. Pollutant Emissions - MB'!$C$19:$C$3139,'6. Summary'!H$30)</f>
        <v>58.506624000000002</v>
      </c>
      <c r="I44" s="223">
        <f>SUMIFS('5. Pollutant Emissions - MB'!$J$19:$J$3139,'5. Pollutant Emissions - MB'!$A$19:$A$3139,'6. Summary'!$A44,'5. Pollutant Emissions - MB'!$C$19:$C$3139,'6. Summary'!I$30)</f>
        <v>0</v>
      </c>
      <c r="J44" s="223">
        <f>SUMIFS('5. Pollutant Emissions - MB'!$M$19:$M$3139,'5. Pollutant Emissions - MB'!$A$19:$A$3139,'6. Summary'!$A44,'5. Pollutant Emissions - MB'!$C$19:$C$3139,'6. Summary'!J$30)</f>
        <v>0</v>
      </c>
      <c r="K44" s="225">
        <f>SUMIFS('5. Pollutant Emissions - MB'!$J$19:$J$3139,'5. Pollutant Emissions - MB'!$A$19:$A$3139,'6. Summary'!$A44,'5. Pollutant Emissions - MB'!$C$19:$C$3139,'6. Summary'!K$30)</f>
        <v>0</v>
      </c>
      <c r="L44" s="225">
        <f>SUMIFS('5. Pollutant Emissions - MB'!$M$19:$M$3139,'5. Pollutant Emissions - MB'!$A$19:$A$3139,'6. Summary'!$A44,'5. Pollutant Emissions - MB'!$C$19:$C$3139,'6. Summary'!L$30)</f>
        <v>0</v>
      </c>
      <c r="M44" s="223">
        <f>SUMIFS('5. Pollutant Emissions - MB'!$J$19:$J$3139,'5. Pollutant Emissions - MB'!$A$19:$A$3139,'6. Summary'!$A44,'5. Pollutant Emissions - MB'!$C$19:$C$3139,'6. Summary'!M$30)</f>
        <v>10543.367529890615</v>
      </c>
      <c r="N44" s="223">
        <f>SUMIFS('5. Pollutant Emissions - MB'!$M$19:$M$3139,'5. Pollutant Emissions - MB'!$A$19:$A$3139,'6. Summary'!$A44,'5. Pollutant Emissions - MB'!$C$19:$C$3139,'6. Summary'!N$30)</f>
        <v>28.885938438056478</v>
      </c>
      <c r="O44" s="225">
        <f>SUMIFS('5. Pollutant Emissions - MB'!$J$19:$J$3139,'5. Pollutant Emissions - MB'!$A$19:$A$3139,'6. Summary'!$A44,'5. Pollutant Emissions - MB'!$C$19:$C$3139,'6. Summary'!O$30)</f>
        <v>1272.7283316570847</v>
      </c>
      <c r="P44" s="225">
        <f>SUMIFS('5. Pollutant Emissions - MB'!$M$19:$M$3139,'5. Pollutant Emissions - MB'!$A$19:$A$3139,'6. Summary'!$A44,'5. Pollutant Emissions - MB'!$C$19:$C$3139,'6. Summary'!P$30)</f>
        <v>3.4869269360468076</v>
      </c>
      <c r="Q44" s="223">
        <f>SUMIFS('5. Pollutant Emissions - MB'!$J$19:$J$3139,'5. Pollutant Emissions - MB'!$A$19:$A$3139,'6. Summary'!$A44,'5. Pollutant Emissions - MB'!$C$19:$C$3139,'6. Summary'!Q$30)</f>
        <v>0</v>
      </c>
      <c r="R44" s="223">
        <f>SUMIFS('5. Pollutant Emissions - MB'!$M$19:$M$3139,'5. Pollutant Emissions - MB'!$A$19:$A$3139,'6. Summary'!$A44,'5. Pollutant Emissions - MB'!$C$19:$C$3139,'6. Summary'!R$30)</f>
        <v>0</v>
      </c>
      <c r="S44" s="225">
        <f>SUMIFS('5. Pollutant Emissions - MB'!$J$19:$J$3139,'5. Pollutant Emissions - MB'!$A$19:$A$3139,'6. Summary'!$A44,'5. Pollutant Emissions - MB'!$C$19:$C$3139,'6. Summary'!S$30)</f>
        <v>73180.84835410837</v>
      </c>
      <c r="T44" s="225">
        <f>SUMIFS('5. Pollutant Emissions - MB'!$M$19:$M$3139,'5. Pollutant Emissions - MB'!$A$19:$A$3139,'6. Summary'!$A44,'5. Pollutant Emissions - MB'!$C$19:$C$3139,'6. Summary'!T$30)</f>
        <v>200.49547494276266</v>
      </c>
      <c r="U44" s="223">
        <f>SUMIFS('5. Pollutant Emissions - MB'!$J$19:$J$3139,'5. Pollutant Emissions - MB'!$A$19:$A$3139,'6. Summary'!$A44,'5. Pollutant Emissions - MB'!$C$19:$C$3139,'6. Summary'!U$30)</f>
        <v>10919.149468328669</v>
      </c>
      <c r="V44" s="223">
        <f>SUMIFS('5. Pollutant Emissions - MB'!$M$19:$M$3139,'5. Pollutant Emissions - MB'!$A$19:$A$3139,'6. Summary'!$A44,'5. Pollutant Emissions - MB'!$C$19:$C$3139,'6. Summary'!V$30)</f>
        <v>29.915477995421011</v>
      </c>
      <c r="W44" s="225">
        <f>SUMIFS('5. Pollutant Emissions - MB'!$J$19:$J$3139,'5. Pollutant Emissions - MB'!$A$19:$A$3139,'6. Summary'!$A44,'5. Pollutant Emissions - MB'!$C$19:$C$3139,'6. Summary'!W$30)</f>
        <v>351147.67156664463</v>
      </c>
      <c r="X44" s="225">
        <f>SUMIFS('5. Pollutant Emissions - MB'!$M$19:$M$3139,'5. Pollutant Emissions - MB'!$A$19:$A$3139,'6. Summary'!$A44,'5. Pollutant Emissions - MB'!$C$19:$C$3139,'6. Summary'!X$30)</f>
        <v>962.04841525108111</v>
      </c>
      <c r="Y44" s="223">
        <f>SUMIFS('5. Pollutant Emissions - MB'!$J$19:$J$3139,'5. Pollutant Emissions - MB'!$A$19:$A$3139,'6. Summary'!$A44,'5. Pollutant Emissions - MB'!$C$19:$C$3139,'6. Summary'!Y$30)</f>
        <v>0</v>
      </c>
      <c r="Z44" s="223">
        <f>SUMIFS('5. Pollutant Emissions - MB'!$M$19:$M$3139,'5. Pollutant Emissions - MB'!$A$19:$A$3139,'6. Summary'!$A44,'5. Pollutant Emissions - MB'!$C$19:$C$3139,'6. Summary'!Z$30)</f>
        <v>0</v>
      </c>
      <c r="AA44" s="225">
        <f>SUMIFS('5. Pollutant Emissions - MB'!$J$19:$J$3139,'5. Pollutant Emissions - MB'!$A$19:$A$3139,'6. Summary'!$A44,'5. Pollutant Emissions - MB'!$C$19:$C$3139,'6. Summary'!AA$30)</f>
        <v>61913.424743742544</v>
      </c>
      <c r="AB44" s="225">
        <f>SUMIFS('5. Pollutant Emissions - MB'!$M$19:$M$3139,'5. Pollutant Emissions - MB'!$A$19:$A$3139,'6. Summary'!$A44,'5. Pollutant Emissions - MB'!$C$19:$C$3139,'6. Summary'!AB$30)</f>
        <v>169.625821215733</v>
      </c>
      <c r="AC44" s="223">
        <f>SUMIFS('5. Pollutant Emissions - MB'!$J$19:$J$3139,'5. Pollutant Emissions - MB'!$A$19:$A$3139,'6. Summary'!$A44,'5. Pollutant Emissions - MB'!$C$19:$C$3139,'6. Summary'!AC$30)</f>
        <v>0</v>
      </c>
      <c r="AD44" s="223">
        <f>SUMIFS('5. Pollutant Emissions - MB'!$M$19:$M$3139,'5. Pollutant Emissions - MB'!$A$19:$A$3139,'6. Summary'!$A44,'5. Pollutant Emissions - MB'!$C$19:$C$3139,'6. Summary'!AD$30)</f>
        <v>0</v>
      </c>
      <c r="AE44" s="225">
        <f>SUMIFS('5. Pollutant Emissions - MB'!$J$19:$J$3139,'5. Pollutant Emissions - MB'!$A$19:$A$3139,'6. Summary'!$A44,'5. Pollutant Emissions - MB'!$C$19:$C$3139,'6. Summary'!AE$30)</f>
        <v>2.0202037010429935E-5</v>
      </c>
      <c r="AF44" s="225">
        <f>SUMIFS('5. Pollutant Emissions - MB'!$M$19:$M$3139,'5. Pollutant Emissions - MB'!$A$19:$A$3139,'6. Summary'!$A44,'5. Pollutant Emissions - MB'!$C$19:$C$3139,'6. Summary'!AF$30)</f>
        <v>5.5348046603917632E-8</v>
      </c>
      <c r="AG44" s="223">
        <f>SUMIFS('5. Pollutant Emissions - MB'!$J$19:$J$3139,'5. Pollutant Emissions - MB'!$A$19:$A$3139,'6. Summary'!$A44,'5. Pollutant Emissions - MB'!$C$19:$C$3139,'6. Summary'!AG$30)</f>
        <v>0.1515152775782245</v>
      </c>
      <c r="AH44" s="223">
        <f>SUMIFS('5. Pollutant Emissions - MB'!$M$19:$M$3139,'5. Pollutant Emissions - MB'!$A$19:$A$3139,'6. Summary'!$A44,'5. Pollutant Emissions - MB'!$C$19:$C$3139,'6. Summary'!AH$30)</f>
        <v>4.1511034952938216E-4</v>
      </c>
      <c r="AI44" s="225">
        <f>SUMIFS('5. Pollutant Emissions - MB'!$J$19:$J$3139,'5. Pollutant Emissions - MB'!$A$19:$A$3139,'6. Summary'!$A44,'5. Pollutant Emissions - MB'!$C$19:$C$3139,'6. Summary'!AI$30)</f>
        <v>9509.4571537544689</v>
      </c>
      <c r="AJ44" s="225">
        <f>SUMIFS('5. Pollutant Emissions - MB'!$M$19:$M$3139,'5. Pollutant Emissions - MB'!$A$19:$A$3139,'6. Summary'!$A44,'5. Pollutant Emissions - MB'!$C$19:$C$3139,'6. Summary'!AJ$30)</f>
        <v>26.05330727056019</v>
      </c>
      <c r="AK44" s="223">
        <f>SUMIFS('5. Pollutant Emissions - MB'!$J$19:$J$3139,'5. Pollutant Emissions - MB'!$A$19:$A$3139,'6. Summary'!$A44,'5. Pollutant Emissions - MB'!$C$19:$C$3139,'6. Summary'!AK$30)</f>
        <v>61079.261835518468</v>
      </c>
      <c r="AL44" s="223">
        <f>SUMIFS('5. Pollutant Emissions - MB'!$M$19:$M$3139,'5. Pollutant Emissions - MB'!$A$19:$A$3139,'6. Summary'!$A44,'5. Pollutant Emissions - MB'!$C$19:$C$3139,'6. Summary'!AL$30)</f>
        <v>167.34044338498211</v>
      </c>
      <c r="AM44" s="225">
        <f>SUMIFS('5. Pollutant Emissions - MB'!$J$19:$J$3139,'5. Pollutant Emissions - MB'!$A$19:$A$3139,'6. Summary'!$A44,'5. Pollutant Emissions - MB'!$C$19:$C$3139,'6. Summary'!AM$30)</f>
        <v>0</v>
      </c>
      <c r="AN44" s="225">
        <f>SUMIFS('5. Pollutant Emissions - MB'!$M$19:$M$3139,'5. Pollutant Emissions - MB'!$A$19:$A$3139,'6. Summary'!$A44,'5. Pollutant Emissions - MB'!$C$19:$C$3139,'6. Summary'!AN$30)</f>
        <v>0</v>
      </c>
      <c r="AO44" s="223">
        <f>SUMIFS('5. Pollutant Emissions - MB'!$J$19:$J$3139,'5. Pollutant Emissions - MB'!$A$19:$A$3139,'6. Summary'!$A44,'5. Pollutant Emissions - MB'!$C$19:$C$3139,'6. Summary'!AO$30)</f>
        <v>0</v>
      </c>
      <c r="AP44" s="223">
        <f>SUMIFS('5. Pollutant Emissions - MB'!$M$19:$M$3139,'5. Pollutant Emissions - MB'!$A$19:$A$3139,'6. Summary'!$A44,'5. Pollutant Emissions - MB'!$C$19:$C$3139,'6. Summary'!AP$30)</f>
        <v>0</v>
      </c>
      <c r="AQ44" s="225">
        <f>SUMIFS('5. Pollutant Emissions - MB'!$J$19:$J$3139,'5. Pollutant Emissions - MB'!$A$19:$A$3139,'6. Summary'!$A44,'5. Pollutant Emissions - MB'!$C$19:$C$3139,'6. Summary'!AQ$30)</f>
        <v>1123.9430400000001</v>
      </c>
      <c r="AR44" s="225">
        <f>SUMIFS('5. Pollutant Emissions - MB'!$M$19:$M$3139,'5. Pollutant Emissions - MB'!$A$19:$A$3139,'6. Summary'!$A44,'5. Pollutant Emissions - MB'!$C$19:$C$3139,'6. Summary'!AR$30)</f>
        <v>3.0792960000000003</v>
      </c>
      <c r="AS44" s="223">
        <f>SUMIFS('5. Pollutant Emissions - MB'!$J$19:$J$3139,'5. Pollutant Emissions - MB'!$A$19:$A$3139,'6. Summary'!$A44,'5. Pollutant Emissions - MB'!$C$19:$C$3139,'6. Summary'!AS$30)</f>
        <v>0</v>
      </c>
      <c r="AT44" s="223">
        <f>SUMIFS('5. Pollutant Emissions - MB'!$M$19:$M$3139,'5. Pollutant Emissions - MB'!$A$19:$A$3139,'6. Summary'!$A44,'5. Pollutant Emissions - MB'!$C$19:$C$3139,'6. Summary'!AT$30)</f>
        <v>0</v>
      </c>
      <c r="AU44" s="225">
        <f>SUMIFS('5. Pollutant Emissions - MB'!$J$19:$J$3139,'5. Pollutant Emissions - MB'!$A$19:$A$3139,'6. Summary'!$A44,'5. Pollutant Emissions - MB'!$C$19:$C$3139,'6. Summary'!AU$30)</f>
        <v>0</v>
      </c>
      <c r="AV44" s="225">
        <f>SUMIFS('5. Pollutant Emissions - MB'!$M$19:$M$3139,'5. Pollutant Emissions - MB'!$A$19:$A$3139,'6. Summary'!$A44,'5. Pollutant Emissions - MB'!$C$19:$C$3139,'6. Summary'!AV$30)</f>
        <v>0</v>
      </c>
      <c r="AW44" s="223">
        <f>SUMIFS('5. Pollutant Emissions - MB'!$J$19:$J$3139,'5. Pollutant Emissions - MB'!$A$19:$A$3139,'6. Summary'!$A44,'5. Pollutant Emissions - MB'!$C$19:$C$3139,'6. Summary'!AW$30)</f>
        <v>50.505092526074833</v>
      </c>
      <c r="AX44" s="223">
        <f>SUMIFS('5. Pollutant Emissions - MB'!$M$19:$M$3139,'5. Pollutant Emissions - MB'!$A$19:$A$3139,'6. Summary'!$A44,'5. Pollutant Emissions - MB'!$C$19:$C$3139,'6. Summary'!AX$30)</f>
        <v>0.13837011650979406</v>
      </c>
      <c r="AY44" s="225">
        <f>SUMIFS('5. Pollutant Emissions - MB'!$J$19:$J$3139,'5. Pollutant Emissions - MB'!$A$19:$A$3139,'6. Summary'!$A44,'5. Pollutant Emissions - MB'!$C$19:$C$3139,'6. Summary'!AY$30)</f>
        <v>21172.628074281351</v>
      </c>
      <c r="AZ44" s="225">
        <f>SUMIFS('5. Pollutant Emissions - MB'!$M$19:$M$3139,'5. Pollutant Emissions - MB'!$A$19:$A$3139,'6. Summary'!$A44,'5. Pollutant Emissions - MB'!$C$19:$C$3139,'6. Summary'!AZ$30)</f>
        <v>58.00720020351055</v>
      </c>
    </row>
    <row r="45" spans="1:52" x14ac:dyDescent="0.2">
      <c r="A45" s="217" t="s">
        <v>398</v>
      </c>
      <c r="B45" s="133" t="s">
        <v>399</v>
      </c>
      <c r="C45" s="225">
        <f>SUMIFS('5. Pollutant Emissions - MB'!$J$19:$J$3139,'5. Pollutant Emissions - MB'!$A$19:$A$3139,'6. Summary'!$A45,'5. Pollutant Emissions - MB'!$C$19:$C$3139,'6. Summary'!C$30)</f>
        <v>5283.5055125148983</v>
      </c>
      <c r="D45" s="225">
        <f>SUMIFS('5. Pollutant Emissions - MB'!$M$19:$M$3139,'5. Pollutant Emissions - MB'!$A$19:$A$3139,'6. Summary'!$A45,'5. Pollutant Emissions - MB'!$C$19:$C$3139,'6. Summary'!D$30)</f>
        <v>14.475357568533967</v>
      </c>
      <c r="E45" s="223">
        <f>SUMIFS('5. Pollutant Emissions - MB'!$J$19:$J$3139,'5. Pollutant Emissions - MB'!$A$19:$A$3139,'6. Summary'!$A45,'5. Pollutant Emissions - MB'!$C$19:$C$3139,'6. Summary'!E$30)</f>
        <v>862.45932657926096</v>
      </c>
      <c r="F45" s="223">
        <f>SUMIFS('5. Pollutant Emissions - MB'!$M$19:$M$3139,'5. Pollutant Emissions - MB'!$A$19:$A$3139,'6. Summary'!$A45,'5. Pollutant Emissions - MB'!$C$19:$C$3139,'6. Summary'!F$30)</f>
        <v>2.3629022646007152</v>
      </c>
      <c r="G45" s="225">
        <f>SUMIFS('5. Pollutant Emissions - MB'!$J$19:$J$3139,'5. Pollutant Emissions - MB'!$A$19:$A$3139,'6. Summary'!$A45,'5. Pollutant Emissions - MB'!$C$19:$C$3139,'6. Summary'!G$30)</f>
        <v>1.6975697556615019</v>
      </c>
      <c r="H45" s="225">
        <f>SUMIFS('5. Pollutant Emissions - MB'!$M$19:$M$3139,'5. Pollutant Emissions - MB'!$A$19:$A$3139,'6. Summary'!$A45,'5. Pollutant Emissions - MB'!$C$19:$C$3139,'6. Summary'!H$30)</f>
        <v>4.6508760429082247E-3</v>
      </c>
      <c r="I45" s="223">
        <f>SUMIFS('5. Pollutant Emissions - MB'!$J$19:$J$3139,'5. Pollutant Emissions - MB'!$A$19:$A$3139,'6. Summary'!$A45,'5. Pollutant Emissions - MB'!$C$19:$C$3139,'6. Summary'!I$30)</f>
        <v>0</v>
      </c>
      <c r="J45" s="223">
        <f>SUMIFS('5. Pollutant Emissions - MB'!$M$19:$M$3139,'5. Pollutant Emissions - MB'!$A$19:$A$3139,'6. Summary'!$A45,'5. Pollutant Emissions - MB'!$C$19:$C$3139,'6. Summary'!J$30)</f>
        <v>0</v>
      </c>
      <c r="K45" s="225">
        <f>SUMIFS('5. Pollutant Emissions - MB'!$J$19:$J$3139,'5. Pollutant Emissions - MB'!$A$19:$A$3139,'6. Summary'!$A45,'5. Pollutant Emissions - MB'!$C$19:$C$3139,'6. Summary'!K$30)</f>
        <v>47.815348033373056</v>
      </c>
      <c r="L45" s="225">
        <f>SUMIFS('5. Pollutant Emissions - MB'!$M$19:$M$3139,'5. Pollutant Emissions - MB'!$A$19:$A$3139,'6. Summary'!$A45,'5. Pollutant Emissions - MB'!$C$19:$C$3139,'6. Summary'!L$30)</f>
        <v>0.13100095351609056</v>
      </c>
      <c r="M45" s="223">
        <f>SUMIFS('5. Pollutant Emissions - MB'!$J$19:$J$3139,'5. Pollutant Emissions - MB'!$A$19:$A$3139,'6. Summary'!$A45,'5. Pollutant Emissions - MB'!$C$19:$C$3139,'6. Summary'!M$30)</f>
        <v>57.639416567342082</v>
      </c>
      <c r="N45" s="223">
        <f>SUMIFS('5. Pollutant Emissions - MB'!$M$19:$M$3139,'5. Pollutant Emissions - MB'!$A$19:$A$3139,'6. Summary'!$A45,'5. Pollutant Emissions - MB'!$C$19:$C$3139,'6. Summary'!N$30)</f>
        <v>0.15791620977353996</v>
      </c>
      <c r="O45" s="225">
        <f>SUMIFS('5. Pollutant Emissions - MB'!$J$19:$J$3139,'5. Pollutant Emissions - MB'!$A$19:$A$3139,'6. Summary'!$A45,'5. Pollutant Emissions - MB'!$C$19:$C$3139,'6. Summary'!O$30)</f>
        <v>16.883098927294398</v>
      </c>
      <c r="P45" s="225">
        <f>SUMIFS('5. Pollutant Emissions - MB'!$M$19:$M$3139,'5. Pollutant Emissions - MB'!$A$19:$A$3139,'6. Summary'!$A45,'5. Pollutant Emissions - MB'!$C$19:$C$3139,'6. Summary'!P$30)</f>
        <v>4.6255065554231228E-2</v>
      </c>
      <c r="Q45" s="223">
        <f>SUMIFS('5. Pollutant Emissions - MB'!$J$19:$J$3139,'5. Pollutant Emissions - MB'!$A$19:$A$3139,'6. Summary'!$A45,'5. Pollutant Emissions - MB'!$C$19:$C$3139,'6. Summary'!Q$30)</f>
        <v>49.229522914183548</v>
      </c>
      <c r="R45" s="223">
        <f>SUMIFS('5. Pollutant Emissions - MB'!$M$19:$M$3139,'5. Pollutant Emissions - MB'!$A$19:$A$3139,'6. Summary'!$A45,'5. Pollutant Emissions - MB'!$C$19:$C$3139,'6. Summary'!R$30)</f>
        <v>0.1348754052443385</v>
      </c>
      <c r="S45" s="225">
        <f>SUMIFS('5. Pollutant Emissions - MB'!$J$19:$J$3139,'5. Pollutant Emissions - MB'!$A$19:$A$3139,'6. Summary'!$A45,'5. Pollutant Emissions - MB'!$C$19:$C$3139,'6. Summary'!S$30)</f>
        <v>256.62741060786652</v>
      </c>
      <c r="T45" s="225">
        <f>SUMIFS('5. Pollutant Emissions - MB'!$M$19:$M$3139,'5. Pollutant Emissions - MB'!$A$19:$A$3139,'6. Summary'!$A45,'5. Pollutant Emissions - MB'!$C$19:$C$3139,'6. Summary'!T$30)</f>
        <v>0.70308879618593567</v>
      </c>
      <c r="U45" s="223">
        <f>SUMIFS('5. Pollutant Emissions - MB'!$J$19:$J$3139,'5. Pollutant Emissions - MB'!$A$19:$A$3139,'6. Summary'!$A45,'5. Pollutant Emissions - MB'!$C$19:$C$3139,'6. Summary'!U$30)</f>
        <v>1012.7701162276519</v>
      </c>
      <c r="V45" s="223">
        <f>SUMIFS('5. Pollutant Emissions - MB'!$M$19:$M$3139,'5. Pollutant Emissions - MB'!$A$19:$A$3139,'6. Summary'!$A45,'5. Pollutant Emissions - MB'!$C$19:$C$3139,'6. Summary'!V$30)</f>
        <v>2.7747126471990464</v>
      </c>
      <c r="W45" s="225">
        <f>SUMIFS('5. Pollutant Emissions - MB'!$J$19:$J$3139,'5. Pollutant Emissions - MB'!$A$19:$A$3139,'6. Summary'!$A45,'5. Pollutant Emissions - MB'!$C$19:$C$3139,'6. Summary'!W$30)</f>
        <v>1509.5730035756853</v>
      </c>
      <c r="X45" s="225">
        <f>SUMIFS('5. Pollutant Emissions - MB'!$M$19:$M$3139,'5. Pollutant Emissions - MB'!$A$19:$A$3139,'6. Summary'!$A45,'5. Pollutant Emissions - MB'!$C$19:$C$3139,'6. Summary'!X$30)</f>
        <v>4.1358164481525623</v>
      </c>
      <c r="Y45" s="223">
        <f>SUMIFS('5. Pollutant Emissions - MB'!$J$19:$J$3139,'5. Pollutant Emissions - MB'!$A$19:$A$3139,'6. Summary'!$A45,'5. Pollutant Emissions - MB'!$C$19:$C$3139,'6. Summary'!Y$30)</f>
        <v>0</v>
      </c>
      <c r="Z45" s="223">
        <f>SUMIFS('5. Pollutant Emissions - MB'!$M$19:$M$3139,'5. Pollutant Emissions - MB'!$A$19:$A$3139,'6. Summary'!$A45,'5. Pollutant Emissions - MB'!$C$19:$C$3139,'6. Summary'!Z$30)</f>
        <v>0</v>
      </c>
      <c r="AA45" s="225">
        <f>SUMIFS('5. Pollutant Emissions - MB'!$J$19:$J$3139,'5. Pollutant Emissions - MB'!$A$19:$A$3139,'6. Summary'!$A45,'5. Pollutant Emissions - MB'!$C$19:$C$3139,'6. Summary'!AA$30)</f>
        <v>61913.424743742544</v>
      </c>
      <c r="AB45" s="225">
        <f>SUMIFS('5. Pollutant Emissions - MB'!$M$19:$M$3139,'5. Pollutant Emissions - MB'!$A$19:$A$3139,'6. Summary'!$A45,'5. Pollutant Emissions - MB'!$C$19:$C$3139,'6. Summary'!AB$30)</f>
        <v>169.625821215733</v>
      </c>
      <c r="AC45" s="223">
        <f>SUMIFS('5. Pollutant Emissions - MB'!$J$19:$J$3139,'5. Pollutant Emissions - MB'!$A$19:$A$3139,'6. Summary'!$A45,'5. Pollutant Emissions - MB'!$C$19:$C$3139,'6. Summary'!AC$30)</f>
        <v>0</v>
      </c>
      <c r="AD45" s="223">
        <f>SUMIFS('5. Pollutant Emissions - MB'!$M$19:$M$3139,'5. Pollutant Emissions - MB'!$A$19:$A$3139,'6. Summary'!$A45,'5. Pollutant Emissions - MB'!$C$19:$C$3139,'6. Summary'!AD$30)</f>
        <v>0</v>
      </c>
      <c r="AE45" s="225">
        <f>SUMIFS('5. Pollutant Emissions - MB'!$J$19:$J$3139,'5. Pollutant Emissions - MB'!$A$19:$A$3139,'6. Summary'!$A45,'5. Pollutant Emissions - MB'!$C$19:$C$3139,'6. Summary'!AE$30)</f>
        <v>0</v>
      </c>
      <c r="AF45" s="225">
        <f>SUMIFS('5. Pollutant Emissions - MB'!$M$19:$M$3139,'5. Pollutant Emissions - MB'!$A$19:$A$3139,'6. Summary'!$A45,'5. Pollutant Emissions - MB'!$C$19:$C$3139,'6. Summary'!AF$30)</f>
        <v>0</v>
      </c>
      <c r="AG45" s="223">
        <f>SUMIFS('5. Pollutant Emissions - MB'!$J$19:$J$3139,'5. Pollutant Emissions - MB'!$A$19:$A$3139,'6. Summary'!$A45,'5. Pollutant Emissions - MB'!$C$19:$C$3139,'6. Summary'!AG$30)</f>
        <v>0</v>
      </c>
      <c r="AH45" s="223">
        <f>SUMIFS('5. Pollutant Emissions - MB'!$M$19:$M$3139,'5. Pollutant Emissions - MB'!$A$19:$A$3139,'6. Summary'!$A45,'5. Pollutant Emissions - MB'!$C$19:$C$3139,'6. Summary'!AH$30)</f>
        <v>0</v>
      </c>
      <c r="AI45" s="225">
        <f>SUMIFS('5. Pollutant Emissions - MB'!$J$19:$J$3139,'5. Pollutant Emissions - MB'!$A$19:$A$3139,'6. Summary'!$A45,'5. Pollutant Emissions - MB'!$C$19:$C$3139,'6. Summary'!AI$30)</f>
        <v>9509.4571537544689</v>
      </c>
      <c r="AJ45" s="225">
        <f>SUMIFS('5. Pollutant Emissions - MB'!$M$19:$M$3139,'5. Pollutant Emissions - MB'!$A$19:$A$3139,'6. Summary'!$A45,'5. Pollutant Emissions - MB'!$C$19:$C$3139,'6. Summary'!AJ$30)</f>
        <v>26.05330727056019</v>
      </c>
      <c r="AK45" s="223">
        <f>SUMIFS('5. Pollutant Emissions - MB'!$J$19:$J$3139,'5. Pollutant Emissions - MB'!$A$19:$A$3139,'6. Summary'!$A45,'5. Pollutant Emissions - MB'!$C$19:$C$3139,'6. Summary'!AK$30)</f>
        <v>61079.261835518468</v>
      </c>
      <c r="AL45" s="223">
        <f>SUMIFS('5. Pollutant Emissions - MB'!$M$19:$M$3139,'5. Pollutant Emissions - MB'!$A$19:$A$3139,'6. Summary'!$A45,'5. Pollutant Emissions - MB'!$C$19:$C$3139,'6. Summary'!AL$30)</f>
        <v>167.34044338498211</v>
      </c>
      <c r="AM45" s="225">
        <f>SUMIFS('5. Pollutant Emissions - MB'!$J$19:$J$3139,'5. Pollutant Emissions - MB'!$A$19:$A$3139,'6. Summary'!$A45,'5. Pollutant Emissions - MB'!$C$19:$C$3139,'6. Summary'!AM$30)</f>
        <v>0</v>
      </c>
      <c r="AN45" s="225">
        <f>SUMIFS('5. Pollutant Emissions - MB'!$M$19:$M$3139,'5. Pollutant Emissions - MB'!$A$19:$A$3139,'6. Summary'!$A45,'5. Pollutant Emissions - MB'!$C$19:$C$3139,'6. Summary'!AN$30)</f>
        <v>0</v>
      </c>
      <c r="AO45" s="223">
        <f>SUMIFS('5. Pollutant Emissions - MB'!$J$19:$J$3139,'5. Pollutant Emissions - MB'!$A$19:$A$3139,'6. Summary'!$A45,'5. Pollutant Emissions - MB'!$C$19:$C$3139,'6. Summary'!AO$30)</f>
        <v>3.0837497020262249E-2</v>
      </c>
      <c r="AP45" s="223">
        <f>SUMIFS('5. Pollutant Emissions - MB'!$M$19:$M$3139,'5. Pollutant Emissions - MB'!$A$19:$A$3139,'6. Summary'!$A45,'5. Pollutant Emissions - MB'!$C$19:$C$3139,'6. Summary'!AP$30)</f>
        <v>8.4486293206197945E-5</v>
      </c>
      <c r="AQ45" s="225">
        <f>SUMIFS('5. Pollutant Emissions - MB'!$J$19:$J$3139,'5. Pollutant Emissions - MB'!$A$19:$A$3139,'6. Summary'!$A45,'5. Pollutant Emissions - MB'!$C$19:$C$3139,'6. Summary'!AQ$30)</f>
        <v>0</v>
      </c>
      <c r="AR45" s="225">
        <f>SUMIFS('5. Pollutant Emissions - MB'!$M$19:$M$3139,'5. Pollutant Emissions - MB'!$A$19:$A$3139,'6. Summary'!$A45,'5. Pollutant Emissions - MB'!$C$19:$C$3139,'6. Summary'!AR$30)</f>
        <v>0</v>
      </c>
      <c r="AS45" s="223">
        <f>SUMIFS('5. Pollutant Emissions - MB'!$J$19:$J$3139,'5. Pollutant Emissions - MB'!$A$19:$A$3139,'6. Summary'!$A45,'5. Pollutant Emissions - MB'!$C$19:$C$3139,'6. Summary'!AS$30)</f>
        <v>0</v>
      </c>
      <c r="AT45" s="223">
        <f>SUMIFS('5. Pollutant Emissions - MB'!$M$19:$M$3139,'5. Pollutant Emissions - MB'!$A$19:$A$3139,'6. Summary'!$A45,'5. Pollutant Emissions - MB'!$C$19:$C$3139,'6. Summary'!AT$30)</f>
        <v>0</v>
      </c>
      <c r="AU45" s="225">
        <f>SUMIFS('5. Pollutant Emissions - MB'!$J$19:$J$3139,'5. Pollutant Emissions - MB'!$A$19:$A$3139,'6. Summary'!$A45,'5. Pollutant Emissions - MB'!$C$19:$C$3139,'6. Summary'!AU$30)</f>
        <v>0</v>
      </c>
      <c r="AV45" s="225">
        <f>SUMIFS('5. Pollutant Emissions - MB'!$M$19:$M$3139,'5. Pollutant Emissions - MB'!$A$19:$A$3139,'6. Summary'!$A45,'5. Pollutant Emissions - MB'!$C$19:$C$3139,'6. Summary'!AV$30)</f>
        <v>0</v>
      </c>
      <c r="AW45" s="223">
        <f>SUMIFS('5. Pollutant Emissions - MB'!$J$19:$J$3139,'5. Pollutant Emissions - MB'!$A$19:$A$3139,'6. Summary'!$A45,'5. Pollutant Emissions - MB'!$C$19:$C$3139,'6. Summary'!AW$30)</f>
        <v>0</v>
      </c>
      <c r="AX45" s="223">
        <f>SUMIFS('5. Pollutant Emissions - MB'!$M$19:$M$3139,'5. Pollutant Emissions - MB'!$A$19:$A$3139,'6. Summary'!$A45,'5. Pollutant Emissions - MB'!$C$19:$C$3139,'6. Summary'!AX$30)</f>
        <v>0</v>
      </c>
      <c r="AY45" s="225">
        <f>SUMIFS('5. Pollutant Emissions - MB'!$J$19:$J$3139,'5. Pollutant Emissions - MB'!$A$19:$A$3139,'6. Summary'!$A45,'5. Pollutant Emissions - MB'!$C$19:$C$3139,'6. Summary'!AY$30)</f>
        <v>0</v>
      </c>
      <c r="AZ45" s="225">
        <f>SUMIFS('5. Pollutant Emissions - MB'!$M$19:$M$3139,'5. Pollutant Emissions - MB'!$A$19:$A$3139,'6. Summary'!$A45,'5. Pollutant Emissions - MB'!$C$19:$C$3139,'6. Summary'!AZ$30)</f>
        <v>0</v>
      </c>
    </row>
    <row r="46" spans="1:52" x14ac:dyDescent="0.2">
      <c r="A46" s="217" t="s">
        <v>402</v>
      </c>
      <c r="B46" s="133" t="s">
        <v>403</v>
      </c>
      <c r="C46" s="225">
        <f>SUMIFS('5. Pollutant Emissions - MB'!$J$19:$J$3139,'5. Pollutant Emissions - MB'!$A$19:$A$3139,'6. Summary'!$A46,'5. Pollutant Emissions - MB'!$C$19:$C$3139,'6. Summary'!C$30)</f>
        <v>68338.274904439808</v>
      </c>
      <c r="D46" s="225">
        <f>SUMIFS('5. Pollutant Emissions - MB'!$M$19:$M$3139,'5. Pollutant Emissions - MB'!$A$19:$A$3139,'6. Summary'!$A46,'5. Pollutant Emissions - MB'!$C$19:$C$3139,'6. Summary'!D$30)</f>
        <v>187.22815042312277</v>
      </c>
      <c r="E46" s="223">
        <f>SUMIFS('5. Pollutant Emissions - MB'!$J$19:$J$3139,'5. Pollutant Emissions - MB'!$A$19:$A$3139,'6. Summary'!$A46,'5. Pollutant Emissions - MB'!$C$19:$C$3139,'6. Summary'!E$30)</f>
        <v>16030.317148069127</v>
      </c>
      <c r="F46" s="223">
        <f>SUMIFS('5. Pollutant Emissions - MB'!$M$19:$M$3139,'5. Pollutant Emissions - MB'!$A$19:$A$3139,'6. Summary'!$A46,'5. Pollutant Emissions - MB'!$C$19:$C$3139,'6. Summary'!F$30)</f>
        <v>43.918677117997611</v>
      </c>
      <c r="G46" s="225">
        <f>SUMIFS('5. Pollutant Emissions - MB'!$J$19:$J$3139,'5. Pollutant Emissions - MB'!$A$19:$A$3139,'6. Summary'!$A46,'5. Pollutant Emissions - MB'!$C$19:$C$3139,'6. Summary'!G$30)</f>
        <v>37461.004963980922</v>
      </c>
      <c r="H46" s="225">
        <f>SUMIFS('5. Pollutant Emissions - MB'!$M$19:$M$3139,'5. Pollutant Emissions - MB'!$A$19:$A$3139,'6. Summary'!$A46,'5. Pollutant Emissions - MB'!$C$19:$C$3139,'6. Summary'!H$30)</f>
        <v>102.6328903122765</v>
      </c>
      <c r="I46" s="223">
        <f>SUMIFS('5. Pollutant Emissions - MB'!$J$19:$J$3139,'5. Pollutant Emissions - MB'!$A$19:$A$3139,'6. Summary'!$A46,'5. Pollutant Emissions - MB'!$C$19:$C$3139,'6. Summary'!I$30)</f>
        <v>0</v>
      </c>
      <c r="J46" s="223">
        <f>SUMIFS('5. Pollutant Emissions - MB'!$M$19:$M$3139,'5. Pollutant Emissions - MB'!$A$19:$A$3139,'6. Summary'!$A46,'5. Pollutant Emissions - MB'!$C$19:$C$3139,'6. Summary'!J$30)</f>
        <v>0</v>
      </c>
      <c r="K46" s="225">
        <f>SUMIFS('5. Pollutant Emissions - MB'!$J$19:$J$3139,'5. Pollutant Emissions - MB'!$A$19:$A$3139,'6. Summary'!$A46,'5. Pollutant Emissions - MB'!$C$19:$C$3139,'6. Summary'!K$30)</f>
        <v>0</v>
      </c>
      <c r="L46" s="225">
        <f>SUMIFS('5. Pollutant Emissions - MB'!$M$19:$M$3139,'5. Pollutant Emissions - MB'!$A$19:$A$3139,'6. Summary'!$A46,'5. Pollutant Emissions - MB'!$C$19:$C$3139,'6. Summary'!L$30)</f>
        <v>0</v>
      </c>
      <c r="M46" s="223">
        <f>SUMIFS('5. Pollutant Emissions - MB'!$J$19:$J$3139,'5. Pollutant Emissions - MB'!$A$19:$A$3139,'6. Summary'!$A46,'5. Pollutant Emissions - MB'!$C$19:$C$3139,'6. Summary'!M$30)</f>
        <v>567.67292471843518</v>
      </c>
      <c r="N46" s="223">
        <f>SUMIFS('5. Pollutant Emissions - MB'!$M$19:$M$3139,'5. Pollutant Emissions - MB'!$A$19:$A$3139,'6. Summary'!$A46,'5. Pollutant Emissions - MB'!$C$19:$C$3139,'6. Summary'!N$30)</f>
        <v>1.5552682868998224</v>
      </c>
      <c r="O46" s="225">
        <f>SUMIFS('5. Pollutant Emissions - MB'!$J$19:$J$3139,'5. Pollutant Emissions - MB'!$A$19:$A$3139,'6. Summary'!$A46,'5. Pollutant Emissions - MB'!$C$19:$C$3139,'6. Summary'!O$30)</f>
        <v>638.44743588200231</v>
      </c>
      <c r="P46" s="225">
        <f>SUMIFS('5. Pollutant Emissions - MB'!$M$19:$M$3139,'5. Pollutant Emissions - MB'!$A$19:$A$3139,'6. Summary'!$A46,'5. Pollutant Emissions - MB'!$C$19:$C$3139,'6. Summary'!P$30)</f>
        <v>1.7491710572109653</v>
      </c>
      <c r="Q46" s="223">
        <f>SUMIFS('5. Pollutant Emissions - MB'!$J$19:$J$3139,'5. Pollutant Emissions - MB'!$A$19:$A$3139,'6. Summary'!$A46,'5. Pollutant Emissions - MB'!$C$19:$C$3139,'6. Summary'!Q$30)</f>
        <v>0</v>
      </c>
      <c r="R46" s="223">
        <f>SUMIFS('5. Pollutant Emissions - MB'!$M$19:$M$3139,'5. Pollutant Emissions - MB'!$A$19:$A$3139,'6. Summary'!$A46,'5. Pollutant Emissions - MB'!$C$19:$C$3139,'6. Summary'!R$30)</f>
        <v>0</v>
      </c>
      <c r="S46" s="225">
        <f>SUMIFS('5. Pollutant Emissions - MB'!$J$19:$J$3139,'5. Pollutant Emissions - MB'!$A$19:$A$3139,'6. Summary'!$A46,'5. Pollutant Emissions - MB'!$C$19:$C$3139,'6. Summary'!S$30)</f>
        <v>0</v>
      </c>
      <c r="T46" s="225">
        <f>SUMIFS('5. Pollutant Emissions - MB'!$M$19:$M$3139,'5. Pollutant Emissions - MB'!$A$19:$A$3139,'6. Summary'!$A46,'5. Pollutant Emissions - MB'!$C$19:$C$3139,'6. Summary'!T$30)</f>
        <v>0</v>
      </c>
      <c r="U46" s="223">
        <f>SUMIFS('5. Pollutant Emissions - MB'!$J$19:$J$3139,'5. Pollutant Emissions - MB'!$A$19:$A$3139,'6. Summary'!$A46,'5. Pollutant Emissions - MB'!$C$19:$C$3139,'6. Summary'!U$30)</f>
        <v>2838.364623592176</v>
      </c>
      <c r="V46" s="223">
        <f>SUMIFS('5. Pollutant Emissions - MB'!$M$19:$M$3139,'5. Pollutant Emissions - MB'!$A$19:$A$3139,'6. Summary'!$A46,'5. Pollutant Emissions - MB'!$C$19:$C$3139,'6. Summary'!V$30)</f>
        <v>7.7763414344991126</v>
      </c>
      <c r="W46" s="225">
        <f>SUMIFS('5. Pollutant Emissions - MB'!$J$19:$J$3139,'5. Pollutant Emissions - MB'!$A$19:$A$3139,'6. Summary'!$A46,'5. Pollutant Emissions - MB'!$C$19:$C$3139,'6. Summary'!W$30)</f>
        <v>0</v>
      </c>
      <c r="X46" s="225">
        <f>SUMIFS('5. Pollutant Emissions - MB'!$M$19:$M$3139,'5. Pollutant Emissions - MB'!$A$19:$A$3139,'6. Summary'!$A46,'5. Pollutant Emissions - MB'!$C$19:$C$3139,'6. Summary'!X$30)</f>
        <v>0</v>
      </c>
      <c r="Y46" s="223">
        <f>SUMIFS('5. Pollutant Emissions - MB'!$J$19:$J$3139,'5. Pollutant Emissions - MB'!$A$19:$A$3139,'6. Summary'!$A46,'5. Pollutant Emissions - MB'!$C$19:$C$3139,'6. Summary'!Y$30)</f>
        <v>0</v>
      </c>
      <c r="Z46" s="223">
        <f>SUMIFS('5. Pollutant Emissions - MB'!$M$19:$M$3139,'5. Pollutant Emissions - MB'!$A$19:$A$3139,'6. Summary'!$A46,'5. Pollutant Emissions - MB'!$C$19:$C$3139,'6. Summary'!Z$30)</f>
        <v>0</v>
      </c>
      <c r="AA46" s="225">
        <f>SUMIFS('5. Pollutant Emissions - MB'!$J$19:$J$3139,'5. Pollutant Emissions - MB'!$A$19:$A$3139,'6. Summary'!$A46,'5. Pollutant Emissions - MB'!$C$19:$C$3139,'6. Summary'!AA$30)</f>
        <v>61913.424743742544</v>
      </c>
      <c r="AB46" s="225">
        <f>SUMIFS('5. Pollutant Emissions - MB'!$M$19:$M$3139,'5. Pollutant Emissions - MB'!$A$19:$A$3139,'6. Summary'!$A46,'5. Pollutant Emissions - MB'!$C$19:$C$3139,'6. Summary'!AB$30)</f>
        <v>169.625821215733</v>
      </c>
      <c r="AC46" s="223">
        <f>SUMIFS('5. Pollutant Emissions - MB'!$J$19:$J$3139,'5. Pollutant Emissions - MB'!$A$19:$A$3139,'6. Summary'!$A46,'5. Pollutant Emissions - MB'!$C$19:$C$3139,'6. Summary'!AC$30)</f>
        <v>0</v>
      </c>
      <c r="AD46" s="223">
        <f>SUMIFS('5. Pollutant Emissions - MB'!$M$19:$M$3139,'5. Pollutant Emissions - MB'!$A$19:$A$3139,'6. Summary'!$A46,'5. Pollutant Emissions - MB'!$C$19:$C$3139,'6. Summary'!AD$30)</f>
        <v>0</v>
      </c>
      <c r="AE46" s="225">
        <f>SUMIFS('5. Pollutant Emissions - MB'!$J$19:$J$3139,'5. Pollutant Emissions - MB'!$A$19:$A$3139,'6. Summary'!$A46,'5. Pollutant Emissions - MB'!$C$19:$C$3139,'6. Summary'!AE$30)</f>
        <v>0</v>
      </c>
      <c r="AF46" s="225">
        <f>SUMIFS('5. Pollutant Emissions - MB'!$M$19:$M$3139,'5. Pollutant Emissions - MB'!$A$19:$A$3139,'6. Summary'!$A46,'5. Pollutant Emissions - MB'!$C$19:$C$3139,'6. Summary'!AF$30)</f>
        <v>0</v>
      </c>
      <c r="AG46" s="223">
        <f>SUMIFS('5. Pollutant Emissions - MB'!$J$19:$J$3139,'5. Pollutant Emissions - MB'!$A$19:$A$3139,'6. Summary'!$A46,'5. Pollutant Emissions - MB'!$C$19:$C$3139,'6. Summary'!AG$30)</f>
        <v>0</v>
      </c>
      <c r="AH46" s="223">
        <f>SUMIFS('5. Pollutant Emissions - MB'!$M$19:$M$3139,'5. Pollutant Emissions - MB'!$A$19:$A$3139,'6. Summary'!$A46,'5. Pollutant Emissions - MB'!$C$19:$C$3139,'6. Summary'!AH$30)</f>
        <v>0</v>
      </c>
      <c r="AI46" s="225">
        <f>SUMIFS('5. Pollutant Emissions - MB'!$J$19:$J$3139,'5. Pollutant Emissions - MB'!$A$19:$A$3139,'6. Summary'!$A46,'5. Pollutant Emissions - MB'!$C$19:$C$3139,'6. Summary'!AI$30)</f>
        <v>9509.4571537544689</v>
      </c>
      <c r="AJ46" s="225">
        <f>SUMIFS('5. Pollutant Emissions - MB'!$M$19:$M$3139,'5. Pollutant Emissions - MB'!$A$19:$A$3139,'6. Summary'!$A46,'5. Pollutant Emissions - MB'!$C$19:$C$3139,'6. Summary'!AJ$30)</f>
        <v>26.05330727056019</v>
      </c>
      <c r="AK46" s="223">
        <f>SUMIFS('5. Pollutant Emissions - MB'!$J$19:$J$3139,'5. Pollutant Emissions - MB'!$A$19:$A$3139,'6. Summary'!$A46,'5. Pollutant Emissions - MB'!$C$19:$C$3139,'6. Summary'!AK$30)</f>
        <v>61079.261835518468</v>
      </c>
      <c r="AL46" s="223">
        <f>SUMIFS('5. Pollutant Emissions - MB'!$M$19:$M$3139,'5. Pollutant Emissions - MB'!$A$19:$A$3139,'6. Summary'!$A46,'5. Pollutant Emissions - MB'!$C$19:$C$3139,'6. Summary'!AL$30)</f>
        <v>167.34044338498211</v>
      </c>
      <c r="AM46" s="225">
        <f>SUMIFS('5. Pollutant Emissions - MB'!$J$19:$J$3139,'5. Pollutant Emissions - MB'!$A$19:$A$3139,'6. Summary'!$A46,'5. Pollutant Emissions - MB'!$C$19:$C$3139,'6. Summary'!AM$30)</f>
        <v>0</v>
      </c>
      <c r="AN46" s="225">
        <f>SUMIFS('5. Pollutant Emissions - MB'!$M$19:$M$3139,'5. Pollutant Emissions - MB'!$A$19:$A$3139,'6. Summary'!$A46,'5. Pollutant Emissions - MB'!$C$19:$C$3139,'6. Summary'!AN$30)</f>
        <v>0</v>
      </c>
      <c r="AO46" s="223">
        <f>SUMIFS('5. Pollutant Emissions - MB'!$J$19:$J$3139,'5. Pollutant Emissions - MB'!$A$19:$A$3139,'6. Summary'!$A46,'5. Pollutant Emissions - MB'!$C$19:$C$3139,'6. Summary'!AO$30)</f>
        <v>0</v>
      </c>
      <c r="AP46" s="223">
        <f>SUMIFS('5. Pollutant Emissions - MB'!$M$19:$M$3139,'5. Pollutant Emissions - MB'!$A$19:$A$3139,'6. Summary'!$A46,'5. Pollutant Emissions - MB'!$C$19:$C$3139,'6. Summary'!AP$30)</f>
        <v>0</v>
      </c>
      <c r="AQ46" s="225">
        <f>SUMIFS('5. Pollutant Emissions - MB'!$J$19:$J$3139,'5. Pollutant Emissions - MB'!$A$19:$A$3139,'6. Summary'!$A46,'5. Pollutant Emissions - MB'!$C$19:$C$3139,'6. Summary'!AQ$30)</f>
        <v>1123.9430400000001</v>
      </c>
      <c r="AR46" s="225">
        <f>SUMIFS('5. Pollutant Emissions - MB'!$M$19:$M$3139,'5. Pollutant Emissions - MB'!$A$19:$A$3139,'6. Summary'!$A46,'5. Pollutant Emissions - MB'!$C$19:$C$3139,'6. Summary'!AR$30)</f>
        <v>3.0792960000000003</v>
      </c>
      <c r="AS46" s="223">
        <f>SUMIFS('5. Pollutant Emissions - MB'!$J$19:$J$3139,'5. Pollutant Emissions - MB'!$A$19:$A$3139,'6. Summary'!$A46,'5. Pollutant Emissions - MB'!$C$19:$C$3139,'6. Summary'!AS$30)</f>
        <v>0</v>
      </c>
      <c r="AT46" s="223">
        <f>SUMIFS('5. Pollutant Emissions - MB'!$M$19:$M$3139,'5. Pollutant Emissions - MB'!$A$19:$A$3139,'6. Summary'!$A46,'5. Pollutant Emissions - MB'!$C$19:$C$3139,'6. Summary'!AT$30)</f>
        <v>0</v>
      </c>
      <c r="AU46" s="225">
        <f>SUMIFS('5. Pollutant Emissions - MB'!$J$19:$J$3139,'5. Pollutant Emissions - MB'!$A$19:$A$3139,'6. Summary'!$A46,'5. Pollutant Emissions - MB'!$C$19:$C$3139,'6. Summary'!AU$30)</f>
        <v>0</v>
      </c>
      <c r="AV46" s="225">
        <f>SUMIFS('5. Pollutant Emissions - MB'!$M$19:$M$3139,'5. Pollutant Emissions - MB'!$A$19:$A$3139,'6. Summary'!$A46,'5. Pollutant Emissions - MB'!$C$19:$C$3139,'6. Summary'!AV$30)</f>
        <v>0</v>
      </c>
      <c r="AW46" s="223">
        <f>SUMIFS('5. Pollutant Emissions - MB'!$J$19:$J$3139,'5. Pollutant Emissions - MB'!$A$19:$A$3139,'6. Summary'!$A46,'5. Pollutant Emissions - MB'!$C$19:$C$3139,'6. Summary'!AW$30)</f>
        <v>0</v>
      </c>
      <c r="AX46" s="223">
        <f>SUMIFS('5. Pollutant Emissions - MB'!$M$19:$M$3139,'5. Pollutant Emissions - MB'!$A$19:$A$3139,'6. Summary'!$A46,'5. Pollutant Emissions - MB'!$C$19:$C$3139,'6. Summary'!AX$30)</f>
        <v>0</v>
      </c>
      <c r="AY46" s="225">
        <f>SUMIFS('5. Pollutant Emissions - MB'!$J$19:$J$3139,'5. Pollutant Emissions - MB'!$A$19:$A$3139,'6. Summary'!$A46,'5. Pollutant Emissions - MB'!$C$19:$C$3139,'6. Summary'!AY$30)</f>
        <v>2838.364623592176</v>
      </c>
      <c r="AZ46" s="225">
        <f>SUMIFS('5. Pollutant Emissions - MB'!$M$19:$M$3139,'5. Pollutant Emissions - MB'!$A$19:$A$3139,'6. Summary'!$A46,'5. Pollutant Emissions - MB'!$C$19:$C$3139,'6. Summary'!AZ$30)</f>
        <v>7.7763414344991126</v>
      </c>
    </row>
    <row r="47" spans="1:52" x14ac:dyDescent="0.2">
      <c r="A47" s="217" t="s">
        <v>406</v>
      </c>
      <c r="B47" s="133" t="s">
        <v>407</v>
      </c>
      <c r="C47" s="225">
        <f>SUMIFS('5. Pollutant Emissions - MB'!$J$19:$J$3139,'5. Pollutant Emissions - MB'!$A$19:$A$3139,'6. Summary'!$A47,'5. Pollutant Emissions - MB'!$C$19:$C$3139,'6. Summary'!C$30)</f>
        <v>2070.8568152860548</v>
      </c>
      <c r="D47" s="225">
        <f>SUMIFS('5. Pollutant Emissions - MB'!$M$19:$M$3139,'5. Pollutant Emissions - MB'!$A$19:$A$3139,'6. Summary'!$A47,'5. Pollutant Emissions - MB'!$C$19:$C$3139,'6. Summary'!D$30)</f>
        <v>5.6735803158522051</v>
      </c>
      <c r="E47" s="223">
        <f>SUMIFS('5. Pollutant Emissions - MB'!$J$19:$J$3139,'5. Pollutant Emissions - MB'!$A$19:$A$3139,'6. Summary'!$A47,'5. Pollutant Emissions - MB'!$C$19:$C$3139,'6. Summary'!E$30)</f>
        <v>485.76718630512511</v>
      </c>
      <c r="F47" s="223">
        <f>SUMIFS('5. Pollutant Emissions - MB'!$M$19:$M$3139,'5. Pollutant Emissions - MB'!$A$19:$A$3139,'6. Summary'!$A47,'5. Pollutant Emissions - MB'!$C$19:$C$3139,'6. Summary'!F$30)</f>
        <v>1.3308690035756852</v>
      </c>
      <c r="G47" s="225">
        <f>SUMIFS('5. Pollutant Emissions - MB'!$J$19:$J$3139,'5. Pollutant Emissions - MB'!$A$19:$A$3139,'6. Summary'!$A47,'5. Pollutant Emissions - MB'!$C$19:$C$3139,'6. Summary'!G$30)</f>
        <v>1941.35616</v>
      </c>
      <c r="H47" s="225">
        <f>SUMIFS('5. Pollutant Emissions - MB'!$M$19:$M$3139,'5. Pollutant Emissions - MB'!$A$19:$A$3139,'6. Summary'!$A47,'5. Pollutant Emissions - MB'!$C$19:$C$3139,'6. Summary'!H$30)</f>
        <v>5.318784</v>
      </c>
      <c r="I47" s="223">
        <f>SUMIFS('5. Pollutant Emissions - MB'!$J$19:$J$3139,'5. Pollutant Emissions - MB'!$A$19:$A$3139,'6. Summary'!$A47,'5. Pollutant Emissions - MB'!$C$19:$C$3139,'6. Summary'!I$30)</f>
        <v>131.21524799179628</v>
      </c>
      <c r="J47" s="223">
        <f>SUMIFS('5. Pollutant Emissions - MB'!$M$19:$M$3139,'5. Pollutant Emissions - MB'!$A$19:$A$3139,'6. Summary'!$A47,'5. Pollutant Emissions - MB'!$C$19:$C$3139,'6. Summary'!J$30)</f>
        <v>0.35949383011451036</v>
      </c>
      <c r="K47" s="225">
        <f>SUMIFS('5. Pollutant Emissions - MB'!$J$19:$J$3139,'5. Pollutant Emissions - MB'!$A$19:$A$3139,'6. Summary'!$A47,'5. Pollutant Emissions - MB'!$C$19:$C$3139,'6. Summary'!K$30)</f>
        <v>1.4489499404052444</v>
      </c>
      <c r="L47" s="225">
        <f>SUMIFS('5. Pollutant Emissions - MB'!$M$19:$M$3139,'5. Pollutant Emissions - MB'!$A$19:$A$3139,'6. Summary'!$A47,'5. Pollutant Emissions - MB'!$C$19:$C$3139,'6. Summary'!L$30)</f>
        <v>3.9697258641239576E-3</v>
      </c>
      <c r="M47" s="223">
        <f>SUMIFS('5. Pollutant Emissions - MB'!$J$19:$J$3139,'5. Pollutant Emissions - MB'!$A$19:$A$3139,'6. Summary'!$A47,'5. Pollutant Emissions - MB'!$C$19:$C$3139,'6. Summary'!M$30)</f>
        <v>319.49598575426103</v>
      </c>
      <c r="N47" s="223">
        <f>SUMIFS('5. Pollutant Emissions - MB'!$M$19:$M$3139,'5. Pollutant Emissions - MB'!$A$19:$A$3139,'6. Summary'!$A47,'5. Pollutant Emissions - MB'!$C$19:$C$3139,'6. Summary'!N$30)</f>
        <v>0.87533146781989324</v>
      </c>
      <c r="O47" s="225">
        <f>SUMIFS('5. Pollutant Emissions - MB'!$J$19:$J$3139,'5. Pollutant Emissions - MB'!$A$19:$A$3139,'6. Summary'!$A47,'5. Pollutant Emissions - MB'!$C$19:$C$3139,'6. Summary'!O$30)</f>
        <v>38.567525201729836</v>
      </c>
      <c r="P47" s="225">
        <f>SUMIFS('5. Pollutant Emissions - MB'!$M$19:$M$3139,'5. Pollutant Emissions - MB'!$A$19:$A$3139,'6. Summary'!$A47,'5. Pollutant Emissions - MB'!$C$19:$C$3139,'6. Summary'!P$30)</f>
        <v>0.105664452607479</v>
      </c>
      <c r="Q47" s="223">
        <f>SUMIFS('5. Pollutant Emissions - MB'!$J$19:$J$3139,'5. Pollutant Emissions - MB'!$A$19:$A$3139,'6. Summary'!$A47,'5. Pollutant Emissions - MB'!$C$19:$C$3139,'6. Summary'!Q$30)</f>
        <v>410.61623999999995</v>
      </c>
      <c r="R47" s="223">
        <f>SUMIFS('5. Pollutant Emissions - MB'!$M$19:$M$3139,'5. Pollutant Emissions - MB'!$A$19:$A$3139,'6. Summary'!$A47,'5. Pollutant Emissions - MB'!$C$19:$C$3139,'6. Summary'!R$30)</f>
        <v>1.1249759999999998</v>
      </c>
      <c r="S47" s="225">
        <f>SUMIFS('5. Pollutant Emissions - MB'!$J$19:$J$3139,'5. Pollutant Emissions - MB'!$A$19:$A$3139,'6. Summary'!$A47,'5. Pollutant Emissions - MB'!$C$19:$C$3139,'6. Summary'!S$30)</f>
        <v>2217.6014652760114</v>
      </c>
      <c r="T47" s="225">
        <f>SUMIFS('5. Pollutant Emissions - MB'!$M$19:$M$3139,'5. Pollutant Emissions - MB'!$A$19:$A$3139,'6. Summary'!$A47,'5. Pollutant Emissions - MB'!$C$19:$C$3139,'6. Summary'!T$30)</f>
        <v>6.0756204528109903</v>
      </c>
      <c r="U47" s="223">
        <f>SUMIFS('5. Pollutant Emissions - MB'!$J$19:$J$3139,'5. Pollutant Emissions - MB'!$A$19:$A$3139,'6. Summary'!$A47,'5. Pollutant Emissions - MB'!$C$19:$C$3139,'6. Summary'!U$30)</f>
        <v>330.8833172220809</v>
      </c>
      <c r="V47" s="223">
        <f>SUMIFS('5. Pollutant Emissions - MB'!$M$19:$M$3139,'5. Pollutant Emissions - MB'!$A$19:$A$3139,'6. Summary'!$A47,'5. Pollutant Emissions - MB'!$C$19:$C$3139,'6. Summary'!V$30)</f>
        <v>0.90652963622487914</v>
      </c>
      <c r="W47" s="225">
        <f>SUMIFS('5. Pollutant Emissions - MB'!$J$19:$J$3139,'5. Pollutant Emissions - MB'!$A$19:$A$3139,'6. Summary'!$A47,'5. Pollutant Emissions - MB'!$C$19:$C$3139,'6. Summary'!W$30)</f>
        <v>10640.838532322563</v>
      </c>
      <c r="X47" s="225">
        <f>SUMIFS('5. Pollutant Emissions - MB'!$M$19:$M$3139,'5. Pollutant Emissions - MB'!$A$19:$A$3139,'6. Summary'!$A47,'5. Pollutant Emissions - MB'!$C$19:$C$3139,'6. Summary'!X$30)</f>
        <v>29.152982280335788</v>
      </c>
      <c r="Y47" s="223">
        <f>SUMIFS('5. Pollutant Emissions - MB'!$J$19:$J$3139,'5. Pollutant Emissions - MB'!$A$19:$A$3139,'6. Summary'!$A47,'5. Pollutant Emissions - MB'!$C$19:$C$3139,'6. Summary'!Y$30)</f>
        <v>4.5499794994040554</v>
      </c>
      <c r="Z47" s="223">
        <f>SUMIFS('5. Pollutant Emissions - MB'!$M$19:$M$3139,'5. Pollutant Emissions - MB'!$A$19:$A$3139,'6. Summary'!$A47,'5. Pollutant Emissions - MB'!$C$19:$C$3139,'6. Summary'!Z$30)</f>
        <v>1.2465697258641249E-2</v>
      </c>
      <c r="AA47" s="225">
        <f>SUMIFS('5. Pollutant Emissions - MB'!$J$19:$J$3139,'5. Pollutant Emissions - MB'!$A$19:$A$3139,'6. Summary'!$A47,'5. Pollutant Emissions - MB'!$C$19:$C$3139,'6. Summary'!AA$30)</f>
        <v>12127.588938642968</v>
      </c>
      <c r="AB47" s="225">
        <f>SUMIFS('5. Pollutant Emissions - MB'!$M$19:$M$3139,'5. Pollutant Emissions - MB'!$A$19:$A$3139,'6. Summary'!$A47,'5. Pollutant Emissions - MB'!$C$19:$C$3139,'6. Summary'!AB$30)</f>
        <v>33.226271064775254</v>
      </c>
      <c r="AC47" s="223">
        <f>SUMIFS('5. Pollutant Emissions - MB'!$J$19:$J$3139,'5. Pollutant Emissions - MB'!$A$19:$A$3139,'6. Summary'!$A47,'5. Pollutant Emissions - MB'!$C$19:$C$3139,'6. Summary'!AC$30)</f>
        <v>3118.9104000000002</v>
      </c>
      <c r="AD47" s="223">
        <f>SUMIFS('5. Pollutant Emissions - MB'!$M$19:$M$3139,'5. Pollutant Emissions - MB'!$A$19:$A$3139,'6. Summary'!$A47,'5. Pollutant Emissions - MB'!$C$19:$C$3139,'6. Summary'!AD$30)</f>
        <v>8.5449600000000014</v>
      </c>
      <c r="AE47" s="225">
        <f>SUMIFS('5. Pollutant Emissions - MB'!$J$19:$J$3139,'5. Pollutant Emissions - MB'!$A$19:$A$3139,'6. Summary'!$A47,'5. Pollutant Emissions - MB'!$C$19:$C$3139,'6. Summary'!AE$30)</f>
        <v>1.0077362002383797E-4</v>
      </c>
      <c r="AF47" s="225">
        <f>SUMIFS('5. Pollutant Emissions - MB'!$M$19:$M$3139,'5. Pollutant Emissions - MB'!$A$19:$A$3139,'6. Summary'!$A47,'5. Pollutant Emissions - MB'!$C$19:$C$3139,'6. Summary'!AF$30)</f>
        <v>2.7609210965435059E-7</v>
      </c>
      <c r="AG47" s="223">
        <f>SUMIFS('5. Pollutant Emissions - MB'!$J$19:$J$3139,'5. Pollutant Emissions - MB'!$A$19:$A$3139,'6. Summary'!$A47,'5. Pollutant Emissions - MB'!$C$19:$C$3139,'6. Summary'!AG$30)</f>
        <v>4.5913720478249842E-3</v>
      </c>
      <c r="AH47" s="223">
        <f>SUMIFS('5. Pollutant Emissions - MB'!$M$19:$M$3139,'5. Pollutant Emissions - MB'!$A$19:$A$3139,'6. Summary'!$A47,'5. Pollutant Emissions - MB'!$C$19:$C$3139,'6. Summary'!AH$30)</f>
        <v>1.2579101500890367E-5</v>
      </c>
      <c r="AI47" s="225">
        <f>SUMIFS('5. Pollutant Emissions - MB'!$J$19:$J$3139,'5. Pollutant Emissions - MB'!$A$19:$A$3139,'6. Summary'!$A47,'5. Pollutant Emissions - MB'!$C$19:$C$3139,'6. Summary'!AI$30)</f>
        <v>1440.8268414779498</v>
      </c>
      <c r="AJ47" s="225">
        <f>SUMIFS('5. Pollutant Emissions - MB'!$M$19:$M$3139,'5. Pollutant Emissions - MB'!$A$19:$A$3139,'6. Summary'!$A47,'5. Pollutant Emissions - MB'!$C$19:$C$3139,'6. Summary'!AJ$30)</f>
        <v>3.9474707985697255</v>
      </c>
      <c r="AK47" s="223">
        <f>SUMIFS('5. Pollutant Emissions - MB'!$J$19:$J$3139,'5. Pollutant Emissions - MB'!$A$19:$A$3139,'6. Summary'!$A47,'5. Pollutant Emissions - MB'!$C$19:$C$3139,'6. Summary'!AK$30)</f>
        <v>12321.05598066327</v>
      </c>
      <c r="AL47" s="223">
        <f>SUMIFS('5. Pollutant Emissions - MB'!$M$19:$M$3139,'5. Pollutant Emissions - MB'!$A$19:$A$3139,'6. Summary'!$A47,'5. Pollutant Emissions - MB'!$C$19:$C$3139,'6. Summary'!AL$30)</f>
        <v>33.756317755241838</v>
      </c>
      <c r="AM47" s="225">
        <f>SUMIFS('5. Pollutant Emissions - MB'!$J$19:$J$3139,'5. Pollutant Emissions - MB'!$A$19:$A$3139,'6. Summary'!$A47,'5. Pollutant Emissions - MB'!$C$19:$C$3139,'6. Summary'!AM$30)</f>
        <v>8016.9515327771151</v>
      </c>
      <c r="AN47" s="225">
        <f>SUMIFS('5. Pollutant Emissions - MB'!$M$19:$M$3139,'5. Pollutant Emissions - MB'!$A$19:$A$3139,'6. Summary'!$A47,'5. Pollutant Emissions - MB'!$C$19:$C$3139,'6. Summary'!AN$30)</f>
        <v>21.964250774731823</v>
      </c>
      <c r="AO47" s="223">
        <f>SUMIFS('5. Pollutant Emissions - MB'!$J$19:$J$3139,'5. Pollutant Emissions - MB'!$A$19:$A$3139,'6. Summary'!$A47,'5. Pollutant Emissions - MB'!$C$19:$C$3139,'6. Summary'!AO$30)</f>
        <v>6.4261438855780755</v>
      </c>
      <c r="AP47" s="223">
        <f>SUMIFS('5. Pollutant Emissions - MB'!$M$19:$M$3139,'5. Pollutant Emissions - MB'!$A$19:$A$3139,'6. Summary'!$A47,'5. Pollutant Emissions - MB'!$C$19:$C$3139,'6. Summary'!AP$30)</f>
        <v>1.7605873659118015E-2</v>
      </c>
      <c r="AQ47" s="225">
        <f>SUMIFS('5. Pollutant Emissions - MB'!$J$19:$J$3139,'5. Pollutant Emissions - MB'!$A$19:$A$3139,'6. Summary'!$A47,'5. Pollutant Emissions - MB'!$C$19:$C$3139,'6. Summary'!AQ$30)</f>
        <v>102.17664000000001</v>
      </c>
      <c r="AR47" s="225">
        <f>SUMIFS('5. Pollutant Emissions - MB'!$M$19:$M$3139,'5. Pollutant Emissions - MB'!$A$19:$A$3139,'6. Summary'!$A47,'5. Pollutant Emissions - MB'!$C$19:$C$3139,'6. Summary'!AR$30)</f>
        <v>0.27993600000000002</v>
      </c>
      <c r="AS47" s="223">
        <f>SUMIFS('5. Pollutant Emissions - MB'!$J$19:$J$3139,'5. Pollutant Emissions - MB'!$A$19:$A$3139,'6. Summary'!$A47,'5. Pollutant Emissions - MB'!$C$19:$C$3139,'6. Summary'!AS$30)</f>
        <v>1.1337032252681763E-2</v>
      </c>
      <c r="AT47" s="223">
        <f>SUMIFS('5. Pollutant Emissions - MB'!$M$19:$M$3139,'5. Pollutant Emissions - MB'!$A$19:$A$3139,'6. Summary'!$A47,'5. Pollutant Emissions - MB'!$C$19:$C$3139,'6. Summary'!AT$30)</f>
        <v>3.1060362336114418E-5</v>
      </c>
      <c r="AU47" s="225">
        <f>SUMIFS('5. Pollutant Emissions - MB'!$J$19:$J$3139,'5. Pollutant Emissions - MB'!$A$19:$A$3139,'6. Summary'!$A47,'5. Pollutant Emissions - MB'!$C$19:$C$3139,'6. Summary'!AU$30)</f>
        <v>0.76591321573301618</v>
      </c>
      <c r="AV47" s="225">
        <f>SUMIFS('5. Pollutant Emissions - MB'!$M$19:$M$3139,'5. Pollutant Emissions - MB'!$A$19:$A$3139,'6. Summary'!$A47,'5. Pollutant Emissions - MB'!$C$19:$C$3139,'6. Summary'!AV$30)</f>
        <v>2.0983923718712774E-3</v>
      </c>
      <c r="AW47" s="223">
        <f>SUMIFS('5. Pollutant Emissions - MB'!$J$19:$J$3139,'5. Pollutant Emissions - MB'!$A$19:$A$3139,'6. Summary'!$A47,'5. Pollutant Emissions - MB'!$C$19:$C$3139,'6. Summary'!AW$30)</f>
        <v>1.5304573492749949</v>
      </c>
      <c r="AX47" s="223">
        <f>SUMIFS('5. Pollutant Emissions - MB'!$M$19:$M$3139,'5. Pollutant Emissions - MB'!$A$19:$A$3139,'6. Summary'!$A47,'5. Pollutant Emissions - MB'!$C$19:$C$3139,'6. Summary'!AX$30)</f>
        <v>4.1930338336301229E-3</v>
      </c>
      <c r="AY47" s="225">
        <f>SUMIFS('5. Pollutant Emissions - MB'!$J$19:$J$3139,'5. Pollutant Emissions - MB'!$A$19:$A$3139,'6. Summary'!$A47,'5. Pollutant Emissions - MB'!$C$19:$C$3139,'6. Summary'!AY$30)</f>
        <v>641.59479012973793</v>
      </c>
      <c r="AZ47" s="225">
        <f>SUMIFS('5. Pollutant Emissions - MB'!$M$19:$M$3139,'5. Pollutant Emissions - MB'!$A$19:$A$3139,'6. Summary'!$A47,'5. Pollutant Emissions - MB'!$C$19:$C$3139,'6. Summary'!AZ$30)</f>
        <v>1.7577939455609259</v>
      </c>
    </row>
  </sheetData>
  <mergeCells count="50">
    <mergeCell ref="M5:N5"/>
    <mergeCell ref="C5:D5"/>
    <mergeCell ref="E5:F5"/>
    <mergeCell ref="G5:H5"/>
    <mergeCell ref="I5:J5"/>
    <mergeCell ref="K5:L5"/>
    <mergeCell ref="AK5:AL5"/>
    <mergeCell ref="O5:P5"/>
    <mergeCell ref="Q5:R5"/>
    <mergeCell ref="S5:T5"/>
    <mergeCell ref="U5:V5"/>
    <mergeCell ref="W5:X5"/>
    <mergeCell ref="Y5:Z5"/>
    <mergeCell ref="AA5:AB5"/>
    <mergeCell ref="AC5:AD5"/>
    <mergeCell ref="AE5:AF5"/>
    <mergeCell ref="AG5:AH5"/>
    <mergeCell ref="AI5:AJ5"/>
    <mergeCell ref="AY5:AZ5"/>
    <mergeCell ref="AM5:AN5"/>
    <mergeCell ref="AO5:AP5"/>
    <mergeCell ref="AQ5:AR5"/>
    <mergeCell ref="AS5:AT5"/>
    <mergeCell ref="AU5:AV5"/>
    <mergeCell ref="AW5:AX5"/>
    <mergeCell ref="C29:D29"/>
    <mergeCell ref="E29:F29"/>
    <mergeCell ref="G29:H29"/>
    <mergeCell ref="I29:J29"/>
    <mergeCell ref="K29:L29"/>
    <mergeCell ref="AI29:AJ29"/>
    <mergeCell ref="M29:N29"/>
    <mergeCell ref="O29:P29"/>
    <mergeCell ref="Q29:R29"/>
    <mergeCell ref="S29:T29"/>
    <mergeCell ref="U29:V29"/>
    <mergeCell ref="W29:X29"/>
    <mergeCell ref="Y29:Z29"/>
    <mergeCell ref="AA29:AB29"/>
    <mergeCell ref="AC29:AD29"/>
    <mergeCell ref="AE29:AF29"/>
    <mergeCell ref="AG29:AH29"/>
    <mergeCell ref="AW29:AX29"/>
    <mergeCell ref="AY29:AZ29"/>
    <mergeCell ref="AK29:AL29"/>
    <mergeCell ref="AM29:AN29"/>
    <mergeCell ref="AO29:AP29"/>
    <mergeCell ref="AQ29:AR29"/>
    <mergeCell ref="AS29:AT29"/>
    <mergeCell ref="AU29:AV29"/>
  </mergeCells>
  <phoneticPr fontId="4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5E051-4216-4A95-93CA-51E29BC1ED30}">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1" workbookViewId="0">
      <selection activeCell="B29" sqref="B29"/>
    </sheetView>
  </sheetViews>
  <sheetFormatPr defaultColWidth="8.7109375" defaultRowHeight="15" x14ac:dyDescent="0.25"/>
  <cols>
    <col min="1" max="1" width="8.140625" style="145" hidden="1" customWidth="1"/>
    <col min="2" max="2" width="11.85546875" style="145" bestFit="1" customWidth="1"/>
    <col min="3" max="3" width="59.85546875" style="145" customWidth="1"/>
    <col min="4" max="4" width="11.42578125" style="145" hidden="1" customWidth="1"/>
    <col min="5" max="16384" width="8.7109375" style="145"/>
  </cols>
  <sheetData>
    <row r="6" spans="1:4" s="143" customFormat="1" ht="36.75" thickBot="1" x14ac:dyDescent="0.3">
      <c r="A6" s="31" t="s">
        <v>495</v>
      </c>
      <c r="B6" s="31" t="s">
        <v>496</v>
      </c>
      <c r="C6" s="31" t="s">
        <v>140</v>
      </c>
      <c r="D6" s="148" t="s">
        <v>497</v>
      </c>
    </row>
    <row r="7" spans="1:4" x14ac:dyDescent="0.25">
      <c r="A7" s="144">
        <v>115</v>
      </c>
      <c r="B7" s="23" t="s">
        <v>498</v>
      </c>
      <c r="C7" s="25" t="s">
        <v>499</v>
      </c>
      <c r="D7" s="144" t="s">
        <v>500</v>
      </c>
    </row>
    <row r="8" spans="1:4" x14ac:dyDescent="0.25">
      <c r="A8" s="144">
        <v>245</v>
      </c>
      <c r="B8" s="23" t="s">
        <v>501</v>
      </c>
      <c r="C8" s="25" t="s">
        <v>502</v>
      </c>
      <c r="D8" s="144" t="s">
        <v>500</v>
      </c>
    </row>
    <row r="9" spans="1:4" x14ac:dyDescent="0.25">
      <c r="A9" s="144">
        <v>326</v>
      </c>
      <c r="B9" s="23" t="s">
        <v>503</v>
      </c>
      <c r="C9" s="24" t="s">
        <v>504</v>
      </c>
      <c r="D9" s="144" t="s">
        <v>505</v>
      </c>
    </row>
    <row r="10" spans="1:4" x14ac:dyDescent="0.25">
      <c r="A10" s="144">
        <v>594</v>
      </c>
      <c r="B10" s="23" t="s">
        <v>506</v>
      </c>
      <c r="C10" s="24" t="s">
        <v>507</v>
      </c>
      <c r="D10" s="144" t="s">
        <v>505</v>
      </c>
    </row>
    <row r="11" spans="1:4" x14ac:dyDescent="0.25">
      <c r="A11" s="144">
        <v>607</v>
      </c>
      <c r="B11" s="23" t="s">
        <v>508</v>
      </c>
      <c r="C11" s="24" t="s">
        <v>509</v>
      </c>
      <c r="D11" s="144" t="s">
        <v>505</v>
      </c>
    </row>
    <row r="12" spans="1:4" x14ac:dyDescent="0.25">
      <c r="A12" s="144">
        <v>193</v>
      </c>
      <c r="B12" s="23" t="s">
        <v>510</v>
      </c>
      <c r="C12" s="24" t="s">
        <v>511</v>
      </c>
      <c r="D12" s="144" t="s">
        <v>505</v>
      </c>
    </row>
    <row r="13" spans="1:4" x14ac:dyDescent="0.25">
      <c r="A13" s="144">
        <v>244</v>
      </c>
      <c r="B13" s="23" t="s">
        <v>512</v>
      </c>
      <c r="C13" s="25" t="s">
        <v>513</v>
      </c>
      <c r="D13" s="144" t="s">
        <v>500</v>
      </c>
    </row>
    <row r="14" spans="1:4" x14ac:dyDescent="0.25">
      <c r="A14" s="144">
        <v>212</v>
      </c>
      <c r="B14" s="23" t="s">
        <v>514</v>
      </c>
      <c r="C14" s="24" t="s">
        <v>515</v>
      </c>
      <c r="D14" s="144" t="s">
        <v>505</v>
      </c>
    </row>
    <row r="15" spans="1:4" x14ac:dyDescent="0.25">
      <c r="A15" s="144">
        <v>546</v>
      </c>
      <c r="B15" s="23" t="s">
        <v>516</v>
      </c>
      <c r="C15" s="24" t="s">
        <v>517</v>
      </c>
      <c r="D15" s="144" t="s">
        <v>505</v>
      </c>
    </row>
    <row r="16" spans="1:4" x14ac:dyDescent="0.25">
      <c r="A16" s="144">
        <v>532</v>
      </c>
      <c r="B16" s="23" t="s">
        <v>518</v>
      </c>
      <c r="C16" s="24" t="s">
        <v>519</v>
      </c>
      <c r="D16" s="146" t="s">
        <v>505</v>
      </c>
    </row>
    <row r="17" spans="1:4" x14ac:dyDescent="0.25">
      <c r="A17" s="144">
        <v>547</v>
      </c>
      <c r="B17" s="23" t="s">
        <v>520</v>
      </c>
      <c r="C17" s="24" t="s">
        <v>521</v>
      </c>
      <c r="D17" s="144" t="s">
        <v>505</v>
      </c>
    </row>
    <row r="18" spans="1:4" x14ac:dyDescent="0.25">
      <c r="A18" s="144">
        <v>542</v>
      </c>
      <c r="B18" s="23" t="s">
        <v>522</v>
      </c>
      <c r="C18" s="24" t="s">
        <v>523</v>
      </c>
      <c r="D18" s="144" t="s">
        <v>505</v>
      </c>
    </row>
    <row r="19" spans="1:4" x14ac:dyDescent="0.25">
      <c r="A19" s="144">
        <v>529</v>
      </c>
      <c r="B19" s="23" t="s">
        <v>524</v>
      </c>
      <c r="C19" s="24" t="s">
        <v>525</v>
      </c>
      <c r="D19" s="144" t="s">
        <v>505</v>
      </c>
    </row>
    <row r="20" spans="1:4" x14ac:dyDescent="0.25">
      <c r="A20" s="144">
        <v>543</v>
      </c>
      <c r="B20" s="23" t="s">
        <v>526</v>
      </c>
      <c r="C20" s="24" t="s">
        <v>527</v>
      </c>
      <c r="D20" s="144" t="s">
        <v>505</v>
      </c>
    </row>
    <row r="21" spans="1:4" x14ac:dyDescent="0.25">
      <c r="A21" s="144">
        <v>530</v>
      </c>
      <c r="B21" s="23" t="s">
        <v>528</v>
      </c>
      <c r="C21" s="24" t="s">
        <v>529</v>
      </c>
      <c r="D21" s="144" t="s">
        <v>505</v>
      </c>
    </row>
    <row r="22" spans="1:4" x14ac:dyDescent="0.25">
      <c r="A22" s="144">
        <v>544</v>
      </c>
      <c r="B22" s="23" t="s">
        <v>530</v>
      </c>
      <c r="C22" s="24" t="s">
        <v>531</v>
      </c>
      <c r="D22" s="144" t="s">
        <v>505</v>
      </c>
    </row>
    <row r="23" spans="1:4" x14ac:dyDescent="0.25">
      <c r="A23" s="144">
        <v>531</v>
      </c>
      <c r="B23" s="23" t="s">
        <v>532</v>
      </c>
      <c r="C23" s="24" t="s">
        <v>533</v>
      </c>
      <c r="D23" s="144" t="s">
        <v>505</v>
      </c>
    </row>
    <row r="24" spans="1:4" x14ac:dyDescent="0.25">
      <c r="A24" s="144">
        <v>540</v>
      </c>
      <c r="B24" s="23" t="s">
        <v>534</v>
      </c>
      <c r="C24" s="24" t="s">
        <v>535</v>
      </c>
      <c r="D24" s="144" t="s">
        <v>505</v>
      </c>
    </row>
    <row r="25" spans="1:4" x14ac:dyDescent="0.25">
      <c r="A25" s="144">
        <v>528</v>
      </c>
      <c r="B25" s="23" t="s">
        <v>536</v>
      </c>
      <c r="C25" s="24" t="s">
        <v>537</v>
      </c>
      <c r="D25" s="144" t="s">
        <v>505</v>
      </c>
    </row>
    <row r="26" spans="1:4" x14ac:dyDescent="0.25">
      <c r="A26" s="144">
        <v>609</v>
      </c>
      <c r="B26" s="23" t="s">
        <v>538</v>
      </c>
      <c r="C26" s="24" t="s">
        <v>539</v>
      </c>
      <c r="D26" s="144" t="s">
        <v>500</v>
      </c>
    </row>
    <row r="27" spans="1:4" x14ac:dyDescent="0.25">
      <c r="A27" s="144">
        <v>613</v>
      </c>
      <c r="B27" s="23" t="s">
        <v>436</v>
      </c>
      <c r="C27" s="24" t="s">
        <v>490</v>
      </c>
      <c r="D27" s="144" t="s">
        <v>500</v>
      </c>
    </row>
    <row r="28" spans="1:4" x14ac:dyDescent="0.25">
      <c r="A28" s="144">
        <v>113</v>
      </c>
      <c r="B28" s="23" t="s">
        <v>540</v>
      </c>
      <c r="C28" s="24" t="s">
        <v>541</v>
      </c>
      <c r="D28" s="144" t="s">
        <v>505</v>
      </c>
    </row>
    <row r="29" spans="1:4" x14ac:dyDescent="0.25">
      <c r="A29" s="144">
        <v>614</v>
      </c>
      <c r="B29" s="23" t="s">
        <v>431</v>
      </c>
      <c r="C29" s="24" t="s">
        <v>455</v>
      </c>
      <c r="D29" s="144" t="s">
        <v>500</v>
      </c>
    </row>
    <row r="30" spans="1:4" x14ac:dyDescent="0.25">
      <c r="A30" s="144">
        <v>190</v>
      </c>
      <c r="B30" s="23" t="s">
        <v>542</v>
      </c>
      <c r="C30" s="24" t="s">
        <v>543</v>
      </c>
      <c r="D30" s="144" t="s">
        <v>505</v>
      </c>
    </row>
    <row r="31" spans="1:4" x14ac:dyDescent="0.25">
      <c r="A31" s="144">
        <v>110</v>
      </c>
      <c r="B31" s="23" t="s">
        <v>544</v>
      </c>
      <c r="C31" s="24" t="s">
        <v>545</v>
      </c>
      <c r="D31" s="144" t="s">
        <v>500</v>
      </c>
    </row>
    <row r="32" spans="1:4" x14ac:dyDescent="0.25">
      <c r="A32" s="144">
        <v>195</v>
      </c>
      <c r="B32" s="23" t="s">
        <v>546</v>
      </c>
      <c r="C32" s="24" t="s">
        <v>547</v>
      </c>
      <c r="D32" s="144" t="s">
        <v>505</v>
      </c>
    </row>
    <row r="33" spans="1:4" x14ac:dyDescent="0.25">
      <c r="A33" s="144">
        <v>335</v>
      </c>
      <c r="B33" s="23" t="s">
        <v>548</v>
      </c>
      <c r="C33" s="25" t="s">
        <v>549</v>
      </c>
      <c r="D33" s="144" t="s">
        <v>500</v>
      </c>
    </row>
    <row r="34" spans="1:4" x14ac:dyDescent="0.25">
      <c r="A34" s="144">
        <v>222</v>
      </c>
      <c r="B34" s="23" t="s">
        <v>550</v>
      </c>
      <c r="C34" s="24" t="s">
        <v>551</v>
      </c>
      <c r="D34" s="144" t="s">
        <v>505</v>
      </c>
    </row>
    <row r="35" spans="1:4" x14ac:dyDescent="0.25">
      <c r="A35" s="144">
        <v>226</v>
      </c>
      <c r="B35" s="23" t="s">
        <v>552</v>
      </c>
      <c r="C35" s="24" t="s">
        <v>553</v>
      </c>
      <c r="D35" s="144" t="s">
        <v>505</v>
      </c>
    </row>
    <row r="36" spans="1:4" x14ac:dyDescent="0.25">
      <c r="A36" s="144">
        <v>564</v>
      </c>
      <c r="B36" s="23" t="s">
        <v>554</v>
      </c>
      <c r="C36" s="24" t="s">
        <v>555</v>
      </c>
      <c r="D36" s="144" t="s">
        <v>505</v>
      </c>
    </row>
    <row r="37" spans="1:4" x14ac:dyDescent="0.25">
      <c r="A37" s="144">
        <v>615</v>
      </c>
      <c r="B37" s="23" t="s">
        <v>437</v>
      </c>
      <c r="C37" s="24" t="s">
        <v>444</v>
      </c>
      <c r="D37" s="144" t="s">
        <v>500</v>
      </c>
    </row>
    <row r="38" spans="1:4" x14ac:dyDescent="0.25">
      <c r="A38" s="144">
        <v>75</v>
      </c>
      <c r="B38" s="23" t="s">
        <v>556</v>
      </c>
      <c r="C38" s="24" t="s">
        <v>557</v>
      </c>
      <c r="D38" s="144" t="s">
        <v>505</v>
      </c>
    </row>
    <row r="39" spans="1:4" x14ac:dyDescent="0.25">
      <c r="A39" s="144">
        <v>111</v>
      </c>
      <c r="B39" s="23" t="s">
        <v>558</v>
      </c>
      <c r="C39" s="24" t="s">
        <v>559</v>
      </c>
      <c r="D39" s="144" t="s">
        <v>500</v>
      </c>
    </row>
    <row r="40" spans="1:4" x14ac:dyDescent="0.25">
      <c r="A40" s="144">
        <v>196</v>
      </c>
      <c r="B40" s="23" t="s">
        <v>560</v>
      </c>
      <c r="C40" s="24" t="s">
        <v>561</v>
      </c>
      <c r="D40" s="144" t="s">
        <v>505</v>
      </c>
    </row>
    <row r="41" spans="1:4" x14ac:dyDescent="0.25">
      <c r="A41" s="144">
        <v>557</v>
      </c>
      <c r="B41" s="23" t="s">
        <v>562</v>
      </c>
      <c r="C41" s="24" t="s">
        <v>563</v>
      </c>
      <c r="D41" s="144" t="s">
        <v>505</v>
      </c>
    </row>
    <row r="42" spans="1:4" x14ac:dyDescent="0.25">
      <c r="A42" s="144">
        <v>220</v>
      </c>
      <c r="B42" s="23" t="s">
        <v>564</v>
      </c>
      <c r="C42" s="24" t="s">
        <v>565</v>
      </c>
      <c r="D42" s="144" t="s">
        <v>505</v>
      </c>
    </row>
    <row r="43" spans="1:4" x14ac:dyDescent="0.25">
      <c r="A43" s="144">
        <v>437</v>
      </c>
      <c r="B43" s="23" t="s">
        <v>566</v>
      </c>
      <c r="C43" s="24" t="s">
        <v>567</v>
      </c>
      <c r="D43" s="144" t="s">
        <v>505</v>
      </c>
    </row>
    <row r="44" spans="1:4" x14ac:dyDescent="0.25">
      <c r="A44" s="144">
        <v>438</v>
      </c>
      <c r="B44" s="23" t="s">
        <v>568</v>
      </c>
      <c r="C44" s="24" t="s">
        <v>569</v>
      </c>
      <c r="D44" s="144" t="s">
        <v>505</v>
      </c>
    </row>
    <row r="45" spans="1:4" x14ac:dyDescent="0.25">
      <c r="A45" s="144">
        <v>385</v>
      </c>
      <c r="B45" s="23" t="s">
        <v>570</v>
      </c>
      <c r="C45" s="25" t="s">
        <v>571</v>
      </c>
      <c r="D45" s="144" t="s">
        <v>500</v>
      </c>
    </row>
    <row r="46" spans="1:4" x14ac:dyDescent="0.25">
      <c r="A46" s="144">
        <v>20</v>
      </c>
      <c r="B46" s="23" t="s">
        <v>572</v>
      </c>
      <c r="C46" s="25" t="s">
        <v>573</v>
      </c>
      <c r="D46" s="144" t="s">
        <v>500</v>
      </c>
    </row>
    <row r="47" spans="1:4" x14ac:dyDescent="0.25">
      <c r="A47" s="144">
        <v>73</v>
      </c>
      <c r="B47" s="23" t="s">
        <v>574</v>
      </c>
      <c r="C47" s="24" t="s">
        <v>575</v>
      </c>
      <c r="D47" s="144" t="s">
        <v>505</v>
      </c>
    </row>
    <row r="48" spans="1:4" x14ac:dyDescent="0.25">
      <c r="A48" s="144">
        <v>117</v>
      </c>
      <c r="B48" s="23" t="s">
        <v>576</v>
      </c>
      <c r="C48" s="25" t="s">
        <v>577</v>
      </c>
      <c r="D48" s="144" t="s">
        <v>500</v>
      </c>
    </row>
    <row r="49" spans="1:4" x14ac:dyDescent="0.25">
      <c r="A49" s="144">
        <v>343</v>
      </c>
      <c r="B49" s="23" t="s">
        <v>578</v>
      </c>
      <c r="C49" s="26" t="s">
        <v>579</v>
      </c>
      <c r="D49" s="144" t="s">
        <v>505</v>
      </c>
    </row>
    <row r="50" spans="1:4" x14ac:dyDescent="0.25">
      <c r="A50" s="144">
        <v>344</v>
      </c>
      <c r="B50" s="23" t="s">
        <v>580</v>
      </c>
      <c r="C50" s="26" t="s">
        <v>581</v>
      </c>
      <c r="D50" s="144" t="s">
        <v>505</v>
      </c>
    </row>
    <row r="51" spans="1:4" x14ac:dyDescent="0.25">
      <c r="A51" s="144">
        <v>444</v>
      </c>
      <c r="B51" s="23" t="s">
        <v>582</v>
      </c>
      <c r="C51" s="24" t="s">
        <v>583</v>
      </c>
      <c r="D51" s="144" t="s">
        <v>505</v>
      </c>
    </row>
    <row r="52" spans="1:4" x14ac:dyDescent="0.25">
      <c r="A52" s="144">
        <v>616</v>
      </c>
      <c r="B52" s="23" t="s">
        <v>584</v>
      </c>
      <c r="C52" s="24" t="s">
        <v>585</v>
      </c>
      <c r="D52" s="144" t="s">
        <v>505</v>
      </c>
    </row>
    <row r="53" spans="1:4" x14ac:dyDescent="0.25">
      <c r="A53" s="144">
        <v>545</v>
      </c>
      <c r="B53" s="23" t="s">
        <v>586</v>
      </c>
      <c r="C53" s="24" t="s">
        <v>587</v>
      </c>
      <c r="D53" s="144" t="s">
        <v>505</v>
      </c>
    </row>
    <row r="54" spans="1:4" x14ac:dyDescent="0.25">
      <c r="A54" s="144">
        <v>128</v>
      </c>
      <c r="B54" s="23" t="s">
        <v>588</v>
      </c>
      <c r="C54" s="24" t="s">
        <v>589</v>
      </c>
      <c r="D54" s="144" t="s">
        <v>500</v>
      </c>
    </row>
    <row r="55" spans="1:4" x14ac:dyDescent="0.25">
      <c r="A55" s="144">
        <v>541</v>
      </c>
      <c r="B55" s="23" t="s">
        <v>590</v>
      </c>
      <c r="C55" s="24" t="s">
        <v>591</v>
      </c>
      <c r="D55" s="144" t="s">
        <v>505</v>
      </c>
    </row>
    <row r="56" spans="1:4" x14ac:dyDescent="0.25">
      <c r="A56" s="144">
        <v>539</v>
      </c>
      <c r="B56" s="23" t="s">
        <v>592</v>
      </c>
      <c r="C56" s="24" t="s">
        <v>593</v>
      </c>
      <c r="D56" s="144" t="s">
        <v>505</v>
      </c>
    </row>
    <row r="57" spans="1:4" x14ac:dyDescent="0.25">
      <c r="A57" s="144">
        <v>527</v>
      </c>
      <c r="B57" s="23" t="s">
        <v>594</v>
      </c>
      <c r="C57" s="24" t="s">
        <v>595</v>
      </c>
      <c r="D57" s="144" t="s">
        <v>505</v>
      </c>
    </row>
    <row r="58" spans="1:4" x14ac:dyDescent="0.25">
      <c r="A58" s="144">
        <v>191</v>
      </c>
      <c r="B58" s="23" t="s">
        <v>596</v>
      </c>
      <c r="C58" s="24" t="s">
        <v>597</v>
      </c>
      <c r="D58" s="144" t="s">
        <v>500</v>
      </c>
    </row>
    <row r="59" spans="1:4" x14ac:dyDescent="0.25">
      <c r="A59" s="144">
        <v>125</v>
      </c>
      <c r="B59" s="23" t="s">
        <v>598</v>
      </c>
      <c r="C59" s="24" t="s">
        <v>599</v>
      </c>
      <c r="D59" s="144" t="s">
        <v>505</v>
      </c>
    </row>
    <row r="60" spans="1:4" x14ac:dyDescent="0.25">
      <c r="A60" s="144">
        <v>126</v>
      </c>
      <c r="B60" s="23" t="s">
        <v>600</v>
      </c>
      <c r="C60" s="24" t="s">
        <v>601</v>
      </c>
      <c r="D60" s="144" t="s">
        <v>505</v>
      </c>
    </row>
    <row r="61" spans="1:4" x14ac:dyDescent="0.25">
      <c r="A61" s="144">
        <v>171</v>
      </c>
      <c r="B61" s="23" t="s">
        <v>602</v>
      </c>
      <c r="C61" s="27" t="s">
        <v>603</v>
      </c>
      <c r="D61" s="144" t="s">
        <v>500</v>
      </c>
    </row>
    <row r="62" spans="1:4" x14ac:dyDescent="0.25">
      <c r="A62" s="144">
        <v>637</v>
      </c>
      <c r="B62" s="28" t="s">
        <v>604</v>
      </c>
      <c r="C62" s="25" t="s">
        <v>605</v>
      </c>
      <c r="D62" s="144" t="s">
        <v>500</v>
      </c>
    </row>
    <row r="63" spans="1:4" x14ac:dyDescent="0.25">
      <c r="A63" s="144">
        <v>174</v>
      </c>
      <c r="B63" s="23" t="s">
        <v>606</v>
      </c>
      <c r="C63" s="25" t="s">
        <v>607</v>
      </c>
      <c r="D63" s="144" t="s">
        <v>500</v>
      </c>
    </row>
    <row r="64" spans="1:4" x14ac:dyDescent="0.25">
      <c r="A64" s="144">
        <v>183</v>
      </c>
      <c r="B64" s="23" t="s">
        <v>608</v>
      </c>
      <c r="C64" s="24" t="s">
        <v>609</v>
      </c>
      <c r="D64" s="144" t="s">
        <v>500</v>
      </c>
    </row>
    <row r="65" spans="1:4" x14ac:dyDescent="0.25">
      <c r="A65" s="144">
        <v>15</v>
      </c>
      <c r="B65" s="23" t="s">
        <v>610</v>
      </c>
      <c r="C65" s="25" t="s">
        <v>611</v>
      </c>
      <c r="D65" s="144"/>
    </row>
    <row r="66" spans="1:4" x14ac:dyDescent="0.25">
      <c r="A66" s="144">
        <v>184</v>
      </c>
      <c r="B66" s="23" t="s">
        <v>612</v>
      </c>
      <c r="C66" s="24" t="s">
        <v>613</v>
      </c>
      <c r="D66" s="144" t="s">
        <v>505</v>
      </c>
    </row>
    <row r="67" spans="1:4" x14ac:dyDescent="0.25">
      <c r="A67" s="144">
        <v>123</v>
      </c>
      <c r="B67" s="23" t="s">
        <v>614</v>
      </c>
      <c r="C67" s="24" t="s">
        <v>615</v>
      </c>
      <c r="D67" s="144" t="s">
        <v>500</v>
      </c>
    </row>
    <row r="68" spans="1:4" x14ac:dyDescent="0.25">
      <c r="A68" s="144">
        <v>216</v>
      </c>
      <c r="B68" s="23" t="s">
        <v>616</v>
      </c>
      <c r="C68" s="24" t="s">
        <v>617</v>
      </c>
      <c r="D68" s="144" t="s">
        <v>505</v>
      </c>
    </row>
    <row r="69" spans="1:4" x14ac:dyDescent="0.25">
      <c r="A69" s="144">
        <v>218</v>
      </c>
      <c r="B69" s="23" t="s">
        <v>618</v>
      </c>
      <c r="C69" s="24" t="s">
        <v>619</v>
      </c>
      <c r="D69" s="144" t="s">
        <v>505</v>
      </c>
    </row>
    <row r="70" spans="1:4" x14ac:dyDescent="0.25">
      <c r="A70" s="144">
        <v>219</v>
      </c>
      <c r="B70" s="23" t="s">
        <v>620</v>
      </c>
      <c r="C70" s="24" t="s">
        <v>621</v>
      </c>
      <c r="D70" s="144" t="s">
        <v>500</v>
      </c>
    </row>
    <row r="71" spans="1:4" x14ac:dyDescent="0.25">
      <c r="A71" s="144">
        <v>433</v>
      </c>
      <c r="B71" s="23" t="s">
        <v>622</v>
      </c>
      <c r="C71" s="24" t="s">
        <v>623</v>
      </c>
      <c r="D71" s="144" t="s">
        <v>505</v>
      </c>
    </row>
    <row r="72" spans="1:4" x14ac:dyDescent="0.25">
      <c r="A72" s="144">
        <v>19</v>
      </c>
      <c r="B72" s="23" t="s">
        <v>624</v>
      </c>
      <c r="C72" s="25" t="s">
        <v>625</v>
      </c>
      <c r="D72" s="144" t="s">
        <v>500</v>
      </c>
    </row>
    <row r="73" spans="1:4" x14ac:dyDescent="0.25">
      <c r="A73" s="144">
        <v>21</v>
      </c>
      <c r="B73" s="23" t="s">
        <v>626</v>
      </c>
      <c r="C73" s="25" t="s">
        <v>627</v>
      </c>
      <c r="D73" s="144" t="s">
        <v>500</v>
      </c>
    </row>
    <row r="74" spans="1:4" x14ac:dyDescent="0.25">
      <c r="A74" s="144">
        <v>22</v>
      </c>
      <c r="B74" s="23" t="s">
        <v>628</v>
      </c>
      <c r="C74" s="25" t="s">
        <v>629</v>
      </c>
      <c r="D74" s="144" t="s">
        <v>500</v>
      </c>
    </row>
    <row r="75" spans="1:4" x14ac:dyDescent="0.25">
      <c r="A75" s="144">
        <v>434</v>
      </c>
      <c r="B75" s="23" t="s">
        <v>630</v>
      </c>
      <c r="C75" s="24" t="s">
        <v>631</v>
      </c>
      <c r="D75" s="144"/>
    </row>
    <row r="76" spans="1:4" x14ac:dyDescent="0.25">
      <c r="A76" s="144">
        <v>333</v>
      </c>
      <c r="B76" s="23" t="s">
        <v>425</v>
      </c>
      <c r="C76" s="24" t="s">
        <v>451</v>
      </c>
      <c r="D76" s="144" t="s">
        <v>505</v>
      </c>
    </row>
    <row r="77" spans="1:4" x14ac:dyDescent="0.25">
      <c r="A77" s="144">
        <v>104</v>
      </c>
      <c r="B77" s="23" t="s">
        <v>632</v>
      </c>
      <c r="C77" s="24" t="s">
        <v>633</v>
      </c>
      <c r="D77" s="144" t="s">
        <v>505</v>
      </c>
    </row>
    <row r="78" spans="1:4" x14ac:dyDescent="0.25">
      <c r="A78" s="144">
        <v>122</v>
      </c>
      <c r="B78" s="23" t="s">
        <v>634</v>
      </c>
      <c r="C78" s="24" t="s">
        <v>635</v>
      </c>
      <c r="D78" s="144" t="s">
        <v>500</v>
      </c>
    </row>
    <row r="79" spans="1:4" x14ac:dyDescent="0.25">
      <c r="A79" s="144">
        <v>427</v>
      </c>
      <c r="B79" s="23" t="s">
        <v>636</v>
      </c>
      <c r="C79" s="24" t="s">
        <v>637</v>
      </c>
      <c r="D79" s="144" t="s">
        <v>505</v>
      </c>
    </row>
    <row r="80" spans="1:4" x14ac:dyDescent="0.25">
      <c r="A80" s="144">
        <v>341</v>
      </c>
      <c r="B80" s="23" t="s">
        <v>638</v>
      </c>
      <c r="C80" s="25" t="s">
        <v>639</v>
      </c>
      <c r="D80" s="144" t="s">
        <v>500</v>
      </c>
    </row>
    <row r="81" spans="1:4" x14ac:dyDescent="0.25">
      <c r="A81" s="144">
        <v>338</v>
      </c>
      <c r="B81" s="23" t="s">
        <v>640</v>
      </c>
      <c r="C81" s="24" t="s">
        <v>641</v>
      </c>
      <c r="D81" s="144" t="s">
        <v>500</v>
      </c>
    </row>
    <row r="82" spans="1:4" x14ac:dyDescent="0.25">
      <c r="A82" s="144">
        <v>345</v>
      </c>
      <c r="B82" s="23" t="s">
        <v>642</v>
      </c>
      <c r="C82" s="24" t="s">
        <v>643</v>
      </c>
      <c r="D82" s="144" t="s">
        <v>500</v>
      </c>
    </row>
    <row r="83" spans="1:4" x14ac:dyDescent="0.25">
      <c r="A83" s="144">
        <v>363</v>
      </c>
      <c r="B83" s="23" t="s">
        <v>644</v>
      </c>
      <c r="C83" s="25" t="s">
        <v>645</v>
      </c>
      <c r="D83" s="144" t="s">
        <v>500</v>
      </c>
    </row>
    <row r="84" spans="1:4" x14ac:dyDescent="0.25">
      <c r="A84" s="144">
        <v>443</v>
      </c>
      <c r="B84" s="23" t="s">
        <v>646</v>
      </c>
      <c r="C84" s="24" t="s">
        <v>647</v>
      </c>
      <c r="D84" s="144" t="s">
        <v>505</v>
      </c>
    </row>
    <row r="85" spans="1:4" x14ac:dyDescent="0.25">
      <c r="A85" s="144">
        <v>389</v>
      </c>
      <c r="B85" s="23" t="s">
        <v>648</v>
      </c>
      <c r="C85" s="24" t="s">
        <v>649</v>
      </c>
      <c r="D85" s="144" t="s">
        <v>505</v>
      </c>
    </row>
    <row r="86" spans="1:4" x14ac:dyDescent="0.25">
      <c r="A86" s="144">
        <v>502</v>
      </c>
      <c r="B86" s="23" t="s">
        <v>418</v>
      </c>
      <c r="C86" s="24" t="s">
        <v>650</v>
      </c>
      <c r="D86" s="144" t="s">
        <v>500</v>
      </c>
    </row>
    <row r="87" spans="1:4" x14ac:dyDescent="0.25">
      <c r="A87" s="144">
        <v>192</v>
      </c>
      <c r="B87" s="23" t="s">
        <v>651</v>
      </c>
      <c r="C87" s="24" t="s">
        <v>652</v>
      </c>
      <c r="D87" s="144" t="s">
        <v>505</v>
      </c>
    </row>
    <row r="88" spans="1:4" x14ac:dyDescent="0.25">
      <c r="A88" s="144">
        <v>206</v>
      </c>
      <c r="B88" s="23" t="s">
        <v>653</v>
      </c>
      <c r="C88" s="24" t="s">
        <v>654</v>
      </c>
      <c r="D88" s="144" t="s">
        <v>505</v>
      </c>
    </row>
    <row r="89" spans="1:4" x14ac:dyDescent="0.25">
      <c r="A89" s="144">
        <v>209</v>
      </c>
      <c r="B89" s="23" t="s">
        <v>655</v>
      </c>
      <c r="C89" s="24" t="s">
        <v>656</v>
      </c>
      <c r="D89" s="144" t="s">
        <v>505</v>
      </c>
    </row>
    <row r="90" spans="1:4" x14ac:dyDescent="0.25">
      <c r="A90" s="144">
        <v>18</v>
      </c>
      <c r="B90" s="23" t="s">
        <v>657</v>
      </c>
      <c r="C90" s="25" t="s">
        <v>658</v>
      </c>
      <c r="D90" s="144" t="s">
        <v>500</v>
      </c>
    </row>
    <row r="91" spans="1:4" x14ac:dyDescent="0.25">
      <c r="A91" s="144">
        <v>120</v>
      </c>
      <c r="B91" s="23" t="s">
        <v>659</v>
      </c>
      <c r="C91" s="25" t="s">
        <v>660</v>
      </c>
      <c r="D91" s="144" t="s">
        <v>500</v>
      </c>
    </row>
    <row r="92" spans="1:4" x14ac:dyDescent="0.25">
      <c r="A92" s="144">
        <v>439</v>
      </c>
      <c r="B92" s="23" t="s">
        <v>661</v>
      </c>
      <c r="C92" s="24" t="s">
        <v>662</v>
      </c>
      <c r="D92" s="144" t="s">
        <v>505</v>
      </c>
    </row>
    <row r="93" spans="1:4" x14ac:dyDescent="0.25">
      <c r="A93" s="144">
        <v>170</v>
      </c>
      <c r="B93" s="23" t="s">
        <v>663</v>
      </c>
      <c r="C93" s="25" t="s">
        <v>664</v>
      </c>
      <c r="D93" s="144" t="s">
        <v>500</v>
      </c>
    </row>
    <row r="94" spans="1:4" x14ac:dyDescent="0.25">
      <c r="A94" s="144">
        <v>173</v>
      </c>
      <c r="B94" s="23" t="s">
        <v>665</v>
      </c>
      <c r="C94" s="25" t="s">
        <v>666</v>
      </c>
      <c r="D94" s="144" t="s">
        <v>505</v>
      </c>
    </row>
    <row r="95" spans="1:4" x14ac:dyDescent="0.25">
      <c r="A95" s="144">
        <v>17</v>
      </c>
      <c r="B95" s="23" t="s">
        <v>667</v>
      </c>
      <c r="C95" s="25" t="s">
        <v>668</v>
      </c>
      <c r="D95" s="144" t="s">
        <v>500</v>
      </c>
    </row>
    <row r="96" spans="1:4" x14ac:dyDescent="0.25">
      <c r="A96" s="144">
        <v>303</v>
      </c>
      <c r="B96" s="23" t="s">
        <v>669</v>
      </c>
      <c r="C96" s="24" t="s">
        <v>670</v>
      </c>
      <c r="D96" s="144" t="s">
        <v>500</v>
      </c>
    </row>
    <row r="97" spans="1:4" x14ac:dyDescent="0.25">
      <c r="A97" s="144">
        <v>327</v>
      </c>
      <c r="B97" s="23" t="s">
        <v>671</v>
      </c>
      <c r="C97" s="24" t="s">
        <v>672</v>
      </c>
      <c r="D97" s="144" t="s">
        <v>505</v>
      </c>
    </row>
    <row r="98" spans="1:4" x14ac:dyDescent="0.25">
      <c r="A98" s="144">
        <v>331</v>
      </c>
      <c r="B98" s="23" t="s">
        <v>673</v>
      </c>
      <c r="C98" s="25" t="s">
        <v>674</v>
      </c>
      <c r="D98" s="144" t="s">
        <v>500</v>
      </c>
    </row>
    <row r="99" spans="1:4" x14ac:dyDescent="0.25">
      <c r="A99" s="144">
        <v>332</v>
      </c>
      <c r="B99" s="23" t="s">
        <v>675</v>
      </c>
      <c r="C99" s="25" t="s">
        <v>676</v>
      </c>
      <c r="D99" s="144" t="s">
        <v>500</v>
      </c>
    </row>
    <row r="100" spans="1:4" x14ac:dyDescent="0.25">
      <c r="A100" s="144">
        <v>329</v>
      </c>
      <c r="B100" s="23" t="s">
        <v>677</v>
      </c>
      <c r="C100" s="24" t="s">
        <v>678</v>
      </c>
      <c r="D100" s="144" t="s">
        <v>505</v>
      </c>
    </row>
    <row r="101" spans="1:4" x14ac:dyDescent="0.25">
      <c r="A101" s="144">
        <v>330</v>
      </c>
      <c r="B101" s="23" t="s">
        <v>679</v>
      </c>
      <c r="C101" s="25" t="s">
        <v>680</v>
      </c>
      <c r="D101" s="144" t="s">
        <v>500</v>
      </c>
    </row>
    <row r="102" spans="1:4" x14ac:dyDescent="0.25">
      <c r="A102" s="144">
        <v>597</v>
      </c>
      <c r="B102" s="23" t="s">
        <v>681</v>
      </c>
      <c r="C102" s="25" t="s">
        <v>682</v>
      </c>
      <c r="D102" s="144" t="s">
        <v>500</v>
      </c>
    </row>
    <row r="103" spans="1:4" x14ac:dyDescent="0.25">
      <c r="A103" s="144">
        <v>215</v>
      </c>
      <c r="B103" s="23" t="s">
        <v>683</v>
      </c>
      <c r="C103" s="24" t="s">
        <v>684</v>
      </c>
      <c r="D103" s="144" t="s">
        <v>505</v>
      </c>
    </row>
    <row r="104" spans="1:4" x14ac:dyDescent="0.25">
      <c r="A104" s="144">
        <v>24</v>
      </c>
      <c r="B104" s="23" t="s">
        <v>685</v>
      </c>
      <c r="C104" s="24" t="s">
        <v>686</v>
      </c>
      <c r="D104" s="144" t="s">
        <v>505</v>
      </c>
    </row>
    <row r="105" spans="1:4" x14ac:dyDescent="0.25">
      <c r="A105" s="144">
        <v>129</v>
      </c>
      <c r="B105" s="23" t="s">
        <v>687</v>
      </c>
      <c r="C105" s="24" t="s">
        <v>688</v>
      </c>
      <c r="D105" s="144" t="s">
        <v>500</v>
      </c>
    </row>
    <row r="106" spans="1:4" x14ac:dyDescent="0.25">
      <c r="A106" s="144">
        <v>207</v>
      </c>
      <c r="B106" s="23" t="s">
        <v>689</v>
      </c>
      <c r="C106" s="24" t="s">
        <v>690</v>
      </c>
      <c r="D106" s="144" t="s">
        <v>505</v>
      </c>
    </row>
    <row r="107" spans="1:4" x14ac:dyDescent="0.25">
      <c r="A107" s="144">
        <v>382</v>
      </c>
      <c r="B107" s="23" t="s">
        <v>691</v>
      </c>
      <c r="C107" s="24" t="s">
        <v>692</v>
      </c>
      <c r="D107" s="144" t="s">
        <v>505</v>
      </c>
    </row>
    <row r="108" spans="1:4" x14ac:dyDescent="0.25">
      <c r="A108" s="144">
        <v>388</v>
      </c>
      <c r="B108" s="23" t="s">
        <v>693</v>
      </c>
      <c r="C108" s="24" t="s">
        <v>694</v>
      </c>
      <c r="D108" s="144" t="s">
        <v>505</v>
      </c>
    </row>
    <row r="109" spans="1:4" x14ac:dyDescent="0.25">
      <c r="A109" s="144">
        <v>445</v>
      </c>
      <c r="B109" s="23" t="s">
        <v>695</v>
      </c>
      <c r="C109" s="24" t="s">
        <v>696</v>
      </c>
      <c r="D109" s="144" t="s">
        <v>505</v>
      </c>
    </row>
    <row r="110" spans="1:4" x14ac:dyDescent="0.25">
      <c r="A110" s="144">
        <v>400</v>
      </c>
      <c r="B110" s="23" t="s">
        <v>697</v>
      </c>
      <c r="C110" s="27" t="s">
        <v>698</v>
      </c>
      <c r="D110" s="144" t="s">
        <v>500</v>
      </c>
    </row>
    <row r="111" spans="1:4" x14ac:dyDescent="0.25">
      <c r="A111" s="144">
        <v>625</v>
      </c>
      <c r="B111" s="23" t="s">
        <v>416</v>
      </c>
      <c r="C111" s="24" t="s">
        <v>699</v>
      </c>
      <c r="D111" s="144"/>
    </row>
    <row r="112" spans="1:4" x14ac:dyDescent="0.25">
      <c r="A112" s="144">
        <v>440</v>
      </c>
      <c r="B112" s="23" t="s">
        <v>700</v>
      </c>
      <c r="C112" s="24" t="s">
        <v>701</v>
      </c>
      <c r="D112" s="144" t="s">
        <v>505</v>
      </c>
    </row>
    <row r="113" spans="1:4" x14ac:dyDescent="0.25">
      <c r="A113" s="144">
        <v>441</v>
      </c>
      <c r="B113" s="23" t="s">
        <v>702</v>
      </c>
      <c r="C113" s="24" t="s">
        <v>703</v>
      </c>
      <c r="D113" s="144" t="s">
        <v>505</v>
      </c>
    </row>
    <row r="114" spans="1:4" x14ac:dyDescent="0.25">
      <c r="A114" s="144">
        <v>380</v>
      </c>
      <c r="B114" s="23" t="s">
        <v>704</v>
      </c>
      <c r="C114" s="25" t="s">
        <v>705</v>
      </c>
      <c r="D114" s="144"/>
    </row>
    <row r="115" spans="1:4" x14ac:dyDescent="0.25">
      <c r="A115" s="144">
        <v>442</v>
      </c>
      <c r="B115" s="29" t="s">
        <v>706</v>
      </c>
      <c r="C115" s="24" t="s">
        <v>707</v>
      </c>
      <c r="D115" s="144" t="s">
        <v>505</v>
      </c>
    </row>
    <row r="116" spans="1:4" x14ac:dyDescent="0.25">
      <c r="A116" s="144">
        <v>436</v>
      </c>
      <c r="B116" s="23" t="s">
        <v>708</v>
      </c>
      <c r="C116" s="24" t="s">
        <v>709</v>
      </c>
      <c r="D116" s="144" t="s">
        <v>505</v>
      </c>
    </row>
    <row r="117" spans="1:4" x14ac:dyDescent="0.25">
      <c r="A117" s="144">
        <v>418</v>
      </c>
      <c r="B117" s="23" t="s">
        <v>710</v>
      </c>
      <c r="C117" s="24" t="s">
        <v>711</v>
      </c>
      <c r="D117" s="144" t="s">
        <v>505</v>
      </c>
    </row>
    <row r="118" spans="1:4" x14ac:dyDescent="0.25">
      <c r="A118" s="144">
        <v>23</v>
      </c>
      <c r="B118" s="23" t="s">
        <v>712</v>
      </c>
      <c r="C118" s="25" t="s">
        <v>713</v>
      </c>
      <c r="D118" s="144"/>
    </row>
    <row r="119" spans="1:4" x14ac:dyDescent="0.25">
      <c r="A119" s="144">
        <v>402</v>
      </c>
      <c r="B119" s="23" t="s">
        <v>714</v>
      </c>
      <c r="C119" s="24" t="s">
        <v>715</v>
      </c>
      <c r="D119" s="144" t="s">
        <v>505</v>
      </c>
    </row>
    <row r="120" spans="1:4" x14ac:dyDescent="0.25">
      <c r="A120" s="144">
        <v>403</v>
      </c>
      <c r="B120" s="23" t="s">
        <v>716</v>
      </c>
      <c r="C120" s="24" t="s">
        <v>717</v>
      </c>
      <c r="D120" s="144" t="s">
        <v>505</v>
      </c>
    </row>
    <row r="121" spans="1:4" x14ac:dyDescent="0.25">
      <c r="A121" s="144">
        <v>1</v>
      </c>
      <c r="B121" s="23" t="s">
        <v>150</v>
      </c>
      <c r="C121" s="24" t="s">
        <v>718</v>
      </c>
      <c r="D121" s="144" t="s">
        <v>505</v>
      </c>
    </row>
    <row r="122" spans="1:4" x14ac:dyDescent="0.25">
      <c r="A122" s="144">
        <v>2</v>
      </c>
      <c r="B122" s="23" t="s">
        <v>719</v>
      </c>
      <c r="C122" s="24" t="s">
        <v>720</v>
      </c>
      <c r="D122" s="144" t="s">
        <v>505</v>
      </c>
    </row>
    <row r="123" spans="1:4" x14ac:dyDescent="0.25">
      <c r="A123" s="144">
        <v>634</v>
      </c>
      <c r="B123" s="23" t="s">
        <v>420</v>
      </c>
      <c r="C123" s="24" t="s">
        <v>442</v>
      </c>
      <c r="D123" s="144"/>
    </row>
    <row r="124" spans="1:4" x14ac:dyDescent="0.25">
      <c r="A124" s="144">
        <v>3</v>
      </c>
      <c r="B124" s="23" t="s">
        <v>721</v>
      </c>
      <c r="C124" s="24" t="s">
        <v>722</v>
      </c>
      <c r="D124" s="144" t="s">
        <v>505</v>
      </c>
    </row>
    <row r="125" spans="1:4" x14ac:dyDescent="0.25">
      <c r="A125" s="144">
        <v>4</v>
      </c>
      <c r="B125" s="23" t="s">
        <v>723</v>
      </c>
      <c r="C125" s="24" t="s">
        <v>724</v>
      </c>
      <c r="D125" s="144" t="s">
        <v>505</v>
      </c>
    </row>
    <row r="126" spans="1:4" x14ac:dyDescent="0.25">
      <c r="A126" s="144">
        <v>5</v>
      </c>
      <c r="B126" s="23" t="s">
        <v>172</v>
      </c>
      <c r="C126" s="24" t="s">
        <v>725</v>
      </c>
      <c r="D126" s="144" t="s">
        <v>505</v>
      </c>
    </row>
    <row r="127" spans="1:4" x14ac:dyDescent="0.25">
      <c r="A127" s="144">
        <v>6</v>
      </c>
      <c r="B127" s="23" t="s">
        <v>726</v>
      </c>
      <c r="C127" s="24" t="s">
        <v>727</v>
      </c>
      <c r="D127" s="144" t="s">
        <v>505</v>
      </c>
    </row>
    <row r="128" spans="1:4" x14ac:dyDescent="0.25">
      <c r="A128" s="144">
        <v>7</v>
      </c>
      <c r="B128" s="23" t="s">
        <v>728</v>
      </c>
      <c r="C128" s="24" t="s">
        <v>729</v>
      </c>
      <c r="D128" s="144" t="s">
        <v>505</v>
      </c>
    </row>
    <row r="129" spans="1:4" x14ac:dyDescent="0.25">
      <c r="A129" s="144">
        <v>8</v>
      </c>
      <c r="B129" s="23" t="s">
        <v>730</v>
      </c>
      <c r="C129" s="24" t="s">
        <v>731</v>
      </c>
      <c r="D129" s="144" t="s">
        <v>505</v>
      </c>
    </row>
    <row r="130" spans="1:4" x14ac:dyDescent="0.25">
      <c r="A130" s="144">
        <v>9</v>
      </c>
      <c r="B130" s="23" t="s">
        <v>732</v>
      </c>
      <c r="C130" s="25" t="s">
        <v>733</v>
      </c>
      <c r="D130" s="144" t="s">
        <v>500</v>
      </c>
    </row>
    <row r="131" spans="1:4" x14ac:dyDescent="0.25">
      <c r="A131" s="144">
        <v>10</v>
      </c>
      <c r="B131" s="23" t="s">
        <v>734</v>
      </c>
      <c r="C131" s="25" t="s">
        <v>735</v>
      </c>
      <c r="D131" s="144" t="s">
        <v>500</v>
      </c>
    </row>
    <row r="132" spans="1:4" x14ac:dyDescent="0.25">
      <c r="A132" s="144">
        <v>11</v>
      </c>
      <c r="B132" s="23" t="s">
        <v>736</v>
      </c>
      <c r="C132" s="25" t="s">
        <v>737</v>
      </c>
      <c r="D132" s="144"/>
    </row>
    <row r="133" spans="1:4" x14ac:dyDescent="0.25">
      <c r="A133" s="144">
        <v>12</v>
      </c>
      <c r="B133" s="23" t="s">
        <v>738</v>
      </c>
      <c r="C133" s="24" t="s">
        <v>739</v>
      </c>
      <c r="D133" s="144" t="s">
        <v>505</v>
      </c>
    </row>
    <row r="134" spans="1:4" x14ac:dyDescent="0.25">
      <c r="A134" s="144">
        <v>283</v>
      </c>
      <c r="B134" s="23" t="s">
        <v>740</v>
      </c>
      <c r="C134" s="24" t="s">
        <v>741</v>
      </c>
      <c r="D134" s="144"/>
    </row>
    <row r="135" spans="1:4" x14ac:dyDescent="0.25">
      <c r="A135" s="144">
        <v>13</v>
      </c>
      <c r="B135" s="23" t="s">
        <v>742</v>
      </c>
      <c r="C135" s="24" t="s">
        <v>743</v>
      </c>
      <c r="D135" s="144" t="s">
        <v>500</v>
      </c>
    </row>
    <row r="136" spans="1:4" x14ac:dyDescent="0.25">
      <c r="A136" s="144">
        <v>14</v>
      </c>
      <c r="B136" s="23" t="s">
        <v>744</v>
      </c>
      <c r="C136" s="24" t="s">
        <v>745</v>
      </c>
      <c r="D136" s="144" t="s">
        <v>500</v>
      </c>
    </row>
    <row r="137" spans="1:4" x14ac:dyDescent="0.25">
      <c r="A137" s="144">
        <v>25</v>
      </c>
      <c r="B137" s="23" t="s">
        <v>145</v>
      </c>
      <c r="C137" s="24" t="s">
        <v>746</v>
      </c>
      <c r="D137" s="144" t="s">
        <v>500</v>
      </c>
    </row>
    <row r="138" spans="1:4" x14ac:dyDescent="0.25">
      <c r="A138" s="144">
        <v>26</v>
      </c>
      <c r="B138" s="23" t="s">
        <v>173</v>
      </c>
      <c r="C138" s="24" t="s">
        <v>747</v>
      </c>
      <c r="D138" s="144" t="s">
        <v>500</v>
      </c>
    </row>
    <row r="139" spans="1:4" x14ac:dyDescent="0.25">
      <c r="A139" s="144">
        <v>27</v>
      </c>
      <c r="B139" s="23" t="s">
        <v>748</v>
      </c>
      <c r="C139" s="25" t="s">
        <v>749</v>
      </c>
      <c r="D139" s="144" t="s">
        <v>500</v>
      </c>
    </row>
    <row r="140" spans="1:4" x14ac:dyDescent="0.25">
      <c r="A140" s="144">
        <v>28</v>
      </c>
      <c r="B140" s="23" t="s">
        <v>750</v>
      </c>
      <c r="C140" s="24" t="s">
        <v>751</v>
      </c>
      <c r="D140" s="144"/>
    </row>
    <row r="141" spans="1:4" x14ac:dyDescent="0.25">
      <c r="A141" s="144">
        <v>29</v>
      </c>
      <c r="B141" s="23" t="s">
        <v>752</v>
      </c>
      <c r="C141" s="24" t="s">
        <v>753</v>
      </c>
      <c r="D141" s="144"/>
    </row>
    <row r="142" spans="1:4" x14ac:dyDescent="0.25">
      <c r="A142" s="144">
        <v>30</v>
      </c>
      <c r="B142" s="23" t="s">
        <v>754</v>
      </c>
      <c r="C142" s="24" t="s">
        <v>755</v>
      </c>
      <c r="D142" s="144" t="s">
        <v>505</v>
      </c>
    </row>
    <row r="143" spans="1:4" x14ac:dyDescent="0.25">
      <c r="A143" s="144">
        <v>635</v>
      </c>
      <c r="B143" s="23" t="s">
        <v>756</v>
      </c>
      <c r="C143" s="24" t="s">
        <v>757</v>
      </c>
      <c r="D143" s="144"/>
    </row>
    <row r="144" spans="1:4" x14ac:dyDescent="0.25">
      <c r="A144" s="144">
        <v>404</v>
      </c>
      <c r="B144" s="23" t="s">
        <v>758</v>
      </c>
      <c r="C144" s="24" t="s">
        <v>759</v>
      </c>
      <c r="D144" s="144" t="s">
        <v>505</v>
      </c>
    </row>
    <row r="145" spans="1:4" x14ac:dyDescent="0.25">
      <c r="A145" s="147">
        <v>33</v>
      </c>
      <c r="B145" s="23" t="s">
        <v>419</v>
      </c>
      <c r="C145" s="24" t="s">
        <v>760</v>
      </c>
      <c r="D145" s="144" t="s">
        <v>505</v>
      </c>
    </row>
    <row r="146" spans="1:4" x14ac:dyDescent="0.25">
      <c r="A146" s="144">
        <v>35</v>
      </c>
      <c r="B146" s="23" t="s">
        <v>761</v>
      </c>
      <c r="C146" s="24" t="s">
        <v>762</v>
      </c>
      <c r="D146" s="144"/>
    </row>
    <row r="147" spans="1:4" x14ac:dyDescent="0.25">
      <c r="A147" s="144">
        <v>36</v>
      </c>
      <c r="B147" s="23" t="s">
        <v>763</v>
      </c>
      <c r="C147" s="25" t="s">
        <v>764</v>
      </c>
      <c r="D147" s="144"/>
    </row>
    <row r="148" spans="1:4" x14ac:dyDescent="0.25">
      <c r="A148" s="144">
        <v>37</v>
      </c>
      <c r="B148" s="23" t="s">
        <v>148</v>
      </c>
      <c r="C148" s="24" t="s">
        <v>765</v>
      </c>
      <c r="D148" s="144" t="s">
        <v>505</v>
      </c>
    </row>
    <row r="149" spans="1:4" x14ac:dyDescent="0.25">
      <c r="A149" s="144">
        <v>39</v>
      </c>
      <c r="B149" s="23" t="s">
        <v>766</v>
      </c>
      <c r="C149" s="24" t="s">
        <v>767</v>
      </c>
      <c r="D149" s="144" t="s">
        <v>500</v>
      </c>
    </row>
    <row r="150" spans="1:4" x14ac:dyDescent="0.25">
      <c r="A150" s="144">
        <v>356</v>
      </c>
      <c r="B150" s="23" t="s">
        <v>768</v>
      </c>
      <c r="C150" s="24" t="s">
        <v>769</v>
      </c>
      <c r="D150" s="144" t="s">
        <v>505</v>
      </c>
    </row>
    <row r="151" spans="1:4" x14ac:dyDescent="0.25">
      <c r="A151" s="144">
        <v>40</v>
      </c>
      <c r="B151" s="23" t="s">
        <v>770</v>
      </c>
      <c r="C151" s="25" t="s">
        <v>771</v>
      </c>
      <c r="D151" s="144" t="s">
        <v>500</v>
      </c>
    </row>
    <row r="152" spans="1:4" x14ac:dyDescent="0.25">
      <c r="A152" s="144">
        <v>41</v>
      </c>
      <c r="B152" s="23" t="s">
        <v>772</v>
      </c>
      <c r="C152" s="25" t="s">
        <v>773</v>
      </c>
      <c r="D152" s="144" t="s">
        <v>500</v>
      </c>
    </row>
    <row r="153" spans="1:4" x14ac:dyDescent="0.25">
      <c r="A153" s="144">
        <v>42</v>
      </c>
      <c r="B153" s="23" t="s">
        <v>774</v>
      </c>
      <c r="C153" s="25" t="s">
        <v>775</v>
      </c>
      <c r="D153" s="144" t="s">
        <v>500</v>
      </c>
    </row>
    <row r="154" spans="1:4" x14ac:dyDescent="0.25">
      <c r="A154" s="144">
        <v>44</v>
      </c>
      <c r="B154" s="23" t="s">
        <v>776</v>
      </c>
      <c r="C154" s="25" t="s">
        <v>777</v>
      </c>
      <c r="D154" s="144"/>
    </row>
    <row r="155" spans="1:4" x14ac:dyDescent="0.25">
      <c r="A155" s="144">
        <v>45</v>
      </c>
      <c r="B155" s="23" t="s">
        <v>174</v>
      </c>
      <c r="C155" s="24" t="s">
        <v>778</v>
      </c>
      <c r="D155" s="144"/>
    </row>
    <row r="156" spans="1:4" x14ac:dyDescent="0.25">
      <c r="A156" s="144">
        <v>405</v>
      </c>
      <c r="B156" s="23" t="s">
        <v>779</v>
      </c>
      <c r="C156" s="24" t="s">
        <v>780</v>
      </c>
      <c r="D156" s="144" t="s">
        <v>505</v>
      </c>
    </row>
    <row r="157" spans="1:4" x14ac:dyDescent="0.25">
      <c r="A157" s="144">
        <v>46</v>
      </c>
      <c r="B157" s="23" t="s">
        <v>175</v>
      </c>
      <c r="C157" s="24" t="s">
        <v>781</v>
      </c>
      <c r="D157" s="144" t="s">
        <v>505</v>
      </c>
    </row>
    <row r="158" spans="1:4" x14ac:dyDescent="0.25">
      <c r="A158" s="144">
        <v>47</v>
      </c>
      <c r="B158" s="23" t="s">
        <v>782</v>
      </c>
      <c r="C158" s="24" t="s">
        <v>783</v>
      </c>
      <c r="D158" s="144" t="s">
        <v>505</v>
      </c>
    </row>
    <row r="159" spans="1:4" x14ac:dyDescent="0.25">
      <c r="A159" s="144">
        <v>406</v>
      </c>
      <c r="B159" s="23" t="s">
        <v>193</v>
      </c>
      <c r="C159" s="24" t="s">
        <v>784</v>
      </c>
      <c r="D159" s="144" t="s">
        <v>505</v>
      </c>
    </row>
    <row r="160" spans="1:4" x14ac:dyDescent="0.25">
      <c r="A160" s="144">
        <v>407</v>
      </c>
      <c r="B160" s="23" t="s">
        <v>785</v>
      </c>
      <c r="C160" s="24" t="s">
        <v>786</v>
      </c>
      <c r="D160" s="144" t="s">
        <v>505</v>
      </c>
    </row>
    <row r="161" spans="1:4" x14ac:dyDescent="0.25">
      <c r="A161" s="144">
        <v>408</v>
      </c>
      <c r="B161" s="23" t="s">
        <v>787</v>
      </c>
      <c r="C161" s="24" t="s">
        <v>788</v>
      </c>
      <c r="D161" s="144"/>
    </row>
    <row r="162" spans="1:4" x14ac:dyDescent="0.25">
      <c r="A162" s="144">
        <v>409</v>
      </c>
      <c r="B162" s="23" t="s">
        <v>789</v>
      </c>
      <c r="C162" s="24" t="s">
        <v>790</v>
      </c>
      <c r="D162" s="144" t="s">
        <v>505</v>
      </c>
    </row>
    <row r="163" spans="1:4" x14ac:dyDescent="0.25">
      <c r="A163" s="144">
        <v>410</v>
      </c>
      <c r="B163" s="23" t="s">
        <v>791</v>
      </c>
      <c r="C163" s="24" t="s">
        <v>792</v>
      </c>
      <c r="D163" s="144" t="s">
        <v>505</v>
      </c>
    </row>
    <row r="164" spans="1:4" x14ac:dyDescent="0.25">
      <c r="A164" s="144">
        <v>411</v>
      </c>
      <c r="B164" s="23" t="s">
        <v>793</v>
      </c>
      <c r="C164" s="24" t="s">
        <v>794</v>
      </c>
      <c r="D164" s="144" t="s">
        <v>505</v>
      </c>
    </row>
    <row r="165" spans="1:4" x14ac:dyDescent="0.25">
      <c r="A165" s="144">
        <v>412</v>
      </c>
      <c r="B165" s="23" t="s">
        <v>795</v>
      </c>
      <c r="C165" s="24" t="s">
        <v>796</v>
      </c>
      <c r="D165" s="144" t="s">
        <v>505</v>
      </c>
    </row>
    <row r="166" spans="1:4" x14ac:dyDescent="0.25">
      <c r="A166" s="144">
        <v>52</v>
      </c>
      <c r="B166" s="23" t="s">
        <v>797</v>
      </c>
      <c r="C166" s="24" t="s">
        <v>798</v>
      </c>
      <c r="D166" s="144" t="s">
        <v>500</v>
      </c>
    </row>
    <row r="167" spans="1:4" x14ac:dyDescent="0.25">
      <c r="A167" s="144">
        <v>53</v>
      </c>
      <c r="B167" s="23" t="s">
        <v>799</v>
      </c>
      <c r="C167" s="24" t="s">
        <v>800</v>
      </c>
      <c r="D167" s="144" t="s">
        <v>505</v>
      </c>
    </row>
    <row r="168" spans="1:4" x14ac:dyDescent="0.25">
      <c r="A168" s="144">
        <v>54</v>
      </c>
      <c r="B168" s="23" t="s">
        <v>801</v>
      </c>
      <c r="C168" s="24" t="s">
        <v>802</v>
      </c>
      <c r="D168" s="144"/>
    </row>
    <row r="169" spans="1:4" x14ac:dyDescent="0.25">
      <c r="A169" s="144">
        <v>55</v>
      </c>
      <c r="B169" s="23" t="s">
        <v>803</v>
      </c>
      <c r="C169" s="24" t="s">
        <v>804</v>
      </c>
      <c r="D169" s="144" t="s">
        <v>500</v>
      </c>
    </row>
    <row r="170" spans="1:4" x14ac:dyDescent="0.25">
      <c r="A170" s="144">
        <v>56</v>
      </c>
      <c r="B170" s="23" t="s">
        <v>805</v>
      </c>
      <c r="C170" s="24" t="s">
        <v>806</v>
      </c>
      <c r="D170" s="144" t="s">
        <v>505</v>
      </c>
    </row>
    <row r="171" spans="1:4" x14ac:dyDescent="0.25">
      <c r="A171" s="144">
        <v>57</v>
      </c>
      <c r="B171" s="23" t="s">
        <v>807</v>
      </c>
      <c r="C171" s="25" t="s">
        <v>808</v>
      </c>
      <c r="D171" s="144"/>
    </row>
    <row r="172" spans="1:4" x14ac:dyDescent="0.25">
      <c r="A172" s="144">
        <v>58</v>
      </c>
      <c r="B172" s="23" t="s">
        <v>176</v>
      </c>
      <c r="C172" s="24" t="s">
        <v>809</v>
      </c>
      <c r="D172" s="144" t="s">
        <v>505</v>
      </c>
    </row>
    <row r="173" spans="1:4" x14ac:dyDescent="0.25">
      <c r="A173" s="144">
        <v>60</v>
      </c>
      <c r="B173" s="23" t="s">
        <v>810</v>
      </c>
      <c r="C173" s="25" t="s">
        <v>811</v>
      </c>
      <c r="D173" s="144" t="s">
        <v>500</v>
      </c>
    </row>
    <row r="174" spans="1:4" x14ac:dyDescent="0.25">
      <c r="A174" s="144">
        <v>61</v>
      </c>
      <c r="B174" s="23" t="s">
        <v>812</v>
      </c>
      <c r="C174" s="25" t="s">
        <v>813</v>
      </c>
      <c r="D174" s="144"/>
    </row>
    <row r="175" spans="1:4" x14ac:dyDescent="0.25">
      <c r="A175" s="144">
        <v>82</v>
      </c>
      <c r="B175" s="23" t="s">
        <v>814</v>
      </c>
      <c r="C175" s="25" t="s">
        <v>815</v>
      </c>
      <c r="D175" s="144"/>
    </row>
    <row r="176" spans="1:4" x14ac:dyDescent="0.25">
      <c r="A176" s="144">
        <v>284</v>
      </c>
      <c r="B176" s="23" t="s">
        <v>816</v>
      </c>
      <c r="C176" s="24" t="s">
        <v>817</v>
      </c>
      <c r="D176" s="144"/>
    </row>
    <row r="177" spans="1:4" x14ac:dyDescent="0.25">
      <c r="A177" s="144">
        <v>558</v>
      </c>
      <c r="B177" s="23" t="s">
        <v>818</v>
      </c>
      <c r="C177" s="24" t="s">
        <v>819</v>
      </c>
      <c r="D177" s="144" t="s">
        <v>505</v>
      </c>
    </row>
    <row r="178" spans="1:4" x14ac:dyDescent="0.25">
      <c r="A178" s="144">
        <v>62</v>
      </c>
      <c r="B178" s="23" t="s">
        <v>820</v>
      </c>
      <c r="C178" s="24" t="s">
        <v>821</v>
      </c>
      <c r="D178" s="144" t="s">
        <v>505</v>
      </c>
    </row>
    <row r="179" spans="1:4" x14ac:dyDescent="0.25">
      <c r="A179" s="144">
        <v>63</v>
      </c>
      <c r="B179" s="23" t="s">
        <v>822</v>
      </c>
      <c r="C179" s="24" t="s">
        <v>823</v>
      </c>
      <c r="D179" s="144" t="s">
        <v>505</v>
      </c>
    </row>
    <row r="180" spans="1:4" x14ac:dyDescent="0.25">
      <c r="A180" s="144">
        <v>65</v>
      </c>
      <c r="B180" s="23" t="s">
        <v>824</v>
      </c>
      <c r="C180" s="24" t="s">
        <v>825</v>
      </c>
      <c r="D180" s="144" t="s">
        <v>500</v>
      </c>
    </row>
    <row r="181" spans="1:4" x14ac:dyDescent="0.25">
      <c r="A181" s="144">
        <v>522</v>
      </c>
      <c r="B181" s="23" t="s">
        <v>826</v>
      </c>
      <c r="C181" s="24" t="s">
        <v>827</v>
      </c>
      <c r="D181" s="144" t="s">
        <v>505</v>
      </c>
    </row>
    <row r="182" spans="1:4" x14ac:dyDescent="0.25">
      <c r="A182" s="144">
        <v>64</v>
      </c>
      <c r="B182" s="23" t="s">
        <v>828</v>
      </c>
      <c r="C182" s="24" t="s">
        <v>829</v>
      </c>
      <c r="D182" s="144" t="s">
        <v>505</v>
      </c>
    </row>
    <row r="183" spans="1:4" x14ac:dyDescent="0.25">
      <c r="A183" s="144">
        <v>66</v>
      </c>
      <c r="B183" s="23" t="s">
        <v>830</v>
      </c>
      <c r="C183" s="24" t="s">
        <v>831</v>
      </c>
      <c r="D183" s="144"/>
    </row>
    <row r="184" spans="1:4" x14ac:dyDescent="0.25">
      <c r="A184" s="144">
        <v>68</v>
      </c>
      <c r="B184" s="23" t="s">
        <v>832</v>
      </c>
      <c r="C184" s="24" t="s">
        <v>833</v>
      </c>
      <c r="D184" s="144"/>
    </row>
    <row r="185" spans="1:4" x14ac:dyDescent="0.25">
      <c r="A185" s="144">
        <v>71</v>
      </c>
      <c r="B185" s="23" t="s">
        <v>834</v>
      </c>
      <c r="C185" s="25" t="s">
        <v>835</v>
      </c>
      <c r="D185" s="144" t="s">
        <v>500</v>
      </c>
    </row>
    <row r="186" spans="1:4" x14ac:dyDescent="0.25">
      <c r="A186" s="144">
        <v>72</v>
      </c>
      <c r="B186" s="23" t="s">
        <v>836</v>
      </c>
      <c r="C186" s="24" t="s">
        <v>837</v>
      </c>
      <c r="D186" s="144" t="s">
        <v>505</v>
      </c>
    </row>
    <row r="187" spans="1:4" x14ac:dyDescent="0.25">
      <c r="A187" s="144">
        <v>324</v>
      </c>
      <c r="B187" s="23" t="s">
        <v>838</v>
      </c>
      <c r="C187" s="24" t="s">
        <v>839</v>
      </c>
      <c r="D187" s="144" t="s">
        <v>505</v>
      </c>
    </row>
    <row r="188" spans="1:4" x14ac:dyDescent="0.25">
      <c r="A188" s="144">
        <v>77</v>
      </c>
      <c r="B188" s="23" t="s">
        <v>840</v>
      </c>
      <c r="C188" s="24" t="s">
        <v>841</v>
      </c>
      <c r="D188" s="144" t="s">
        <v>500</v>
      </c>
    </row>
    <row r="189" spans="1:4" x14ac:dyDescent="0.25">
      <c r="A189" s="144">
        <v>519</v>
      </c>
      <c r="B189" s="23" t="s">
        <v>842</v>
      </c>
      <c r="C189" s="24" t="s">
        <v>843</v>
      </c>
      <c r="D189" s="144"/>
    </row>
    <row r="190" spans="1:4" x14ac:dyDescent="0.25">
      <c r="A190" s="144">
        <v>81</v>
      </c>
      <c r="B190" s="23" t="s">
        <v>844</v>
      </c>
      <c r="C190" s="25" t="s">
        <v>845</v>
      </c>
      <c r="D190" s="144"/>
    </row>
    <row r="191" spans="1:4" x14ac:dyDescent="0.25">
      <c r="A191" s="144">
        <v>144</v>
      </c>
      <c r="B191" s="23" t="s">
        <v>846</v>
      </c>
      <c r="C191" s="25" t="s">
        <v>847</v>
      </c>
      <c r="D191" s="144" t="s">
        <v>500</v>
      </c>
    </row>
    <row r="192" spans="1:4" x14ac:dyDescent="0.25">
      <c r="A192" s="144">
        <v>83</v>
      </c>
      <c r="B192" s="23" t="s">
        <v>177</v>
      </c>
      <c r="C192" s="24" t="s">
        <v>848</v>
      </c>
      <c r="D192" s="144" t="s">
        <v>505</v>
      </c>
    </row>
    <row r="193" spans="1:4" x14ac:dyDescent="0.25">
      <c r="A193" s="144">
        <v>85</v>
      </c>
      <c r="B193" s="23" t="s">
        <v>849</v>
      </c>
      <c r="C193" s="24" t="s">
        <v>850</v>
      </c>
      <c r="D193" s="144" t="s">
        <v>505</v>
      </c>
    </row>
    <row r="194" spans="1:4" x14ac:dyDescent="0.25">
      <c r="A194" s="144">
        <v>86</v>
      </c>
      <c r="B194" s="23" t="s">
        <v>851</v>
      </c>
      <c r="C194" s="24" t="s">
        <v>852</v>
      </c>
      <c r="D194" s="144"/>
    </row>
    <row r="195" spans="1:4" x14ac:dyDescent="0.25">
      <c r="A195" s="144">
        <v>87</v>
      </c>
      <c r="B195" s="29" t="s">
        <v>853</v>
      </c>
      <c r="C195" s="24" t="s">
        <v>854</v>
      </c>
      <c r="D195" s="144"/>
    </row>
    <row r="196" spans="1:4" x14ac:dyDescent="0.25">
      <c r="A196" s="144">
        <v>88</v>
      </c>
      <c r="B196" s="23" t="s">
        <v>855</v>
      </c>
      <c r="C196" s="24" t="s">
        <v>856</v>
      </c>
      <c r="D196" s="144" t="s">
        <v>505</v>
      </c>
    </row>
    <row r="197" spans="1:4" x14ac:dyDescent="0.25">
      <c r="A197" s="144">
        <v>435</v>
      </c>
      <c r="B197" s="23" t="s">
        <v>857</v>
      </c>
      <c r="C197" s="24" t="s">
        <v>858</v>
      </c>
      <c r="D197" s="144" t="s">
        <v>505</v>
      </c>
    </row>
    <row r="198" spans="1:4" x14ac:dyDescent="0.25">
      <c r="A198" s="144">
        <v>413</v>
      </c>
      <c r="B198" s="23" t="s">
        <v>859</v>
      </c>
      <c r="C198" s="24" t="s">
        <v>860</v>
      </c>
      <c r="D198" s="144" t="s">
        <v>505</v>
      </c>
    </row>
    <row r="199" spans="1:4" x14ac:dyDescent="0.25">
      <c r="A199" s="144">
        <v>89</v>
      </c>
      <c r="B199" s="23">
        <v>89</v>
      </c>
      <c r="C199" s="24" t="s">
        <v>861</v>
      </c>
      <c r="D199" s="144"/>
    </row>
    <row r="200" spans="1:4" x14ac:dyDescent="0.25">
      <c r="A200" s="144">
        <v>90</v>
      </c>
      <c r="B200" s="23" t="s">
        <v>862</v>
      </c>
      <c r="C200" s="24" t="s">
        <v>863</v>
      </c>
      <c r="D200" s="144" t="s">
        <v>505</v>
      </c>
    </row>
    <row r="201" spans="1:4" x14ac:dyDescent="0.25">
      <c r="A201" s="144">
        <v>91</v>
      </c>
      <c r="B201" s="23" t="s">
        <v>864</v>
      </c>
      <c r="C201" s="24" t="s">
        <v>865</v>
      </c>
      <c r="D201" s="144" t="s">
        <v>505</v>
      </c>
    </row>
    <row r="202" spans="1:4" x14ac:dyDescent="0.25">
      <c r="A202" s="144">
        <v>92</v>
      </c>
      <c r="B202" s="23" t="s">
        <v>866</v>
      </c>
      <c r="C202" s="24" t="s">
        <v>867</v>
      </c>
      <c r="D202" s="144" t="s">
        <v>505</v>
      </c>
    </row>
    <row r="203" spans="1:4" x14ac:dyDescent="0.25">
      <c r="A203" s="144">
        <v>93</v>
      </c>
      <c r="B203" s="29" t="s">
        <v>868</v>
      </c>
      <c r="C203" s="24" t="s">
        <v>869</v>
      </c>
      <c r="D203" s="144"/>
    </row>
    <row r="204" spans="1:4" x14ac:dyDescent="0.25">
      <c r="A204" s="144">
        <v>94</v>
      </c>
      <c r="B204" s="23" t="s">
        <v>870</v>
      </c>
      <c r="C204" s="24" t="s">
        <v>871</v>
      </c>
      <c r="D204" s="144" t="s">
        <v>505</v>
      </c>
    </row>
    <row r="205" spans="1:4" x14ac:dyDescent="0.25">
      <c r="A205" s="144">
        <v>351</v>
      </c>
      <c r="B205" s="23">
        <v>351</v>
      </c>
      <c r="C205" s="24" t="s">
        <v>872</v>
      </c>
      <c r="D205" s="144" t="s">
        <v>505</v>
      </c>
    </row>
    <row r="206" spans="1:4" x14ac:dyDescent="0.25">
      <c r="A206" s="144">
        <v>95</v>
      </c>
      <c r="B206" s="23" t="s">
        <v>873</v>
      </c>
      <c r="C206" s="24" t="s">
        <v>874</v>
      </c>
      <c r="D206" s="144" t="s">
        <v>505</v>
      </c>
    </row>
    <row r="207" spans="1:4" x14ac:dyDescent="0.25">
      <c r="A207" s="144">
        <v>96</v>
      </c>
      <c r="B207" s="23" t="s">
        <v>875</v>
      </c>
      <c r="C207" s="25" t="s">
        <v>876</v>
      </c>
      <c r="D207" s="144" t="s">
        <v>500</v>
      </c>
    </row>
    <row r="208" spans="1:4" x14ac:dyDescent="0.25">
      <c r="A208" s="144">
        <v>97</v>
      </c>
      <c r="B208" s="23" t="s">
        <v>877</v>
      </c>
      <c r="C208" s="24" t="s">
        <v>878</v>
      </c>
      <c r="D208" s="144" t="s">
        <v>505</v>
      </c>
    </row>
    <row r="209" spans="1:4" x14ac:dyDescent="0.25">
      <c r="A209" s="144">
        <v>98</v>
      </c>
      <c r="B209" s="23" t="s">
        <v>879</v>
      </c>
      <c r="C209" s="25" t="s">
        <v>880</v>
      </c>
      <c r="D209" s="144" t="s">
        <v>500</v>
      </c>
    </row>
    <row r="210" spans="1:4" x14ac:dyDescent="0.25">
      <c r="A210" s="144">
        <v>99</v>
      </c>
      <c r="B210" s="23" t="s">
        <v>881</v>
      </c>
      <c r="C210" s="25" t="s">
        <v>882</v>
      </c>
      <c r="D210" s="144"/>
    </row>
    <row r="211" spans="1:4" x14ac:dyDescent="0.25">
      <c r="A211" s="144">
        <v>243</v>
      </c>
      <c r="B211" s="23" t="s">
        <v>883</v>
      </c>
      <c r="C211" s="24" t="s">
        <v>884</v>
      </c>
      <c r="D211" s="144" t="s">
        <v>500</v>
      </c>
    </row>
    <row r="212" spans="1:4" x14ac:dyDescent="0.25">
      <c r="A212" s="144">
        <v>100</v>
      </c>
      <c r="B212" s="23" t="s">
        <v>885</v>
      </c>
      <c r="C212" s="24" t="s">
        <v>886</v>
      </c>
      <c r="D212" s="144"/>
    </row>
    <row r="213" spans="1:4" x14ac:dyDescent="0.25">
      <c r="A213" s="144">
        <v>101</v>
      </c>
      <c r="B213" s="23" t="s">
        <v>887</v>
      </c>
      <c r="C213" s="24" t="s">
        <v>888</v>
      </c>
      <c r="D213" s="144" t="s">
        <v>505</v>
      </c>
    </row>
    <row r="214" spans="1:4" x14ac:dyDescent="0.25">
      <c r="A214" s="144">
        <v>102</v>
      </c>
      <c r="B214" s="23" t="s">
        <v>889</v>
      </c>
      <c r="C214" s="24" t="s">
        <v>890</v>
      </c>
      <c r="D214" s="144"/>
    </row>
    <row r="215" spans="1:4" x14ac:dyDescent="0.25">
      <c r="A215" s="144">
        <v>103</v>
      </c>
      <c r="B215" s="23" t="s">
        <v>891</v>
      </c>
      <c r="C215" s="24" t="s">
        <v>892</v>
      </c>
      <c r="D215" s="144" t="s">
        <v>505</v>
      </c>
    </row>
    <row r="216" spans="1:4" x14ac:dyDescent="0.25">
      <c r="A216" s="144">
        <v>105</v>
      </c>
      <c r="B216" s="23" t="s">
        <v>893</v>
      </c>
      <c r="C216" s="25" t="s">
        <v>894</v>
      </c>
      <c r="D216" s="144" t="s">
        <v>500</v>
      </c>
    </row>
    <row r="217" spans="1:4" x14ac:dyDescent="0.25">
      <c r="A217" s="144">
        <v>108</v>
      </c>
      <c r="B217" s="23" t="s">
        <v>895</v>
      </c>
      <c r="C217" s="24" t="s">
        <v>896</v>
      </c>
      <c r="D217" s="144" t="s">
        <v>505</v>
      </c>
    </row>
    <row r="218" spans="1:4" x14ac:dyDescent="0.25">
      <c r="A218" s="144">
        <v>114</v>
      </c>
      <c r="B218" s="23" t="s">
        <v>897</v>
      </c>
      <c r="C218" s="24" t="s">
        <v>898</v>
      </c>
      <c r="D218" s="144" t="s">
        <v>505</v>
      </c>
    </row>
    <row r="219" spans="1:4" x14ac:dyDescent="0.25">
      <c r="A219" s="144">
        <v>246</v>
      </c>
      <c r="B219" s="23" t="s">
        <v>899</v>
      </c>
      <c r="C219" s="24" t="s">
        <v>900</v>
      </c>
      <c r="D219" s="144"/>
    </row>
    <row r="220" spans="1:4" x14ac:dyDescent="0.25">
      <c r="A220" s="144">
        <v>230</v>
      </c>
      <c r="B220" s="23" t="s">
        <v>901</v>
      </c>
      <c r="C220" s="24" t="s">
        <v>902</v>
      </c>
      <c r="D220" s="144" t="s">
        <v>505</v>
      </c>
    </row>
    <row r="221" spans="1:4" x14ac:dyDescent="0.25">
      <c r="A221" s="144">
        <v>118</v>
      </c>
      <c r="B221" s="23" t="s">
        <v>903</v>
      </c>
      <c r="C221" s="24" t="s">
        <v>904</v>
      </c>
      <c r="D221" s="144" t="s">
        <v>505</v>
      </c>
    </row>
    <row r="222" spans="1:4" x14ac:dyDescent="0.25">
      <c r="A222" s="144">
        <v>325</v>
      </c>
      <c r="B222" s="23" t="s">
        <v>905</v>
      </c>
      <c r="C222" s="24" t="s">
        <v>906</v>
      </c>
      <c r="D222" s="144" t="s">
        <v>505</v>
      </c>
    </row>
    <row r="223" spans="1:4" x14ac:dyDescent="0.25">
      <c r="A223" s="144">
        <v>119</v>
      </c>
      <c r="B223" s="23" t="s">
        <v>907</v>
      </c>
      <c r="C223" s="24" t="s">
        <v>908</v>
      </c>
      <c r="D223" s="144" t="s">
        <v>505</v>
      </c>
    </row>
    <row r="224" spans="1:4" x14ac:dyDescent="0.25">
      <c r="A224" s="144">
        <v>130</v>
      </c>
      <c r="B224" s="23" t="s">
        <v>909</v>
      </c>
      <c r="C224" s="24" t="s">
        <v>910</v>
      </c>
      <c r="D224" s="144" t="s">
        <v>500</v>
      </c>
    </row>
    <row r="225" spans="1:4" x14ac:dyDescent="0.25">
      <c r="A225" s="144">
        <v>131</v>
      </c>
      <c r="B225" s="23" t="s">
        <v>911</v>
      </c>
      <c r="C225" s="24" t="s">
        <v>912</v>
      </c>
      <c r="D225" s="144" t="s">
        <v>505</v>
      </c>
    </row>
    <row r="226" spans="1:4" x14ac:dyDescent="0.25">
      <c r="A226" s="144">
        <v>132</v>
      </c>
      <c r="B226" s="23" t="s">
        <v>913</v>
      </c>
      <c r="C226" s="25" t="s">
        <v>914</v>
      </c>
      <c r="D226" s="144"/>
    </row>
    <row r="227" spans="1:4" x14ac:dyDescent="0.25">
      <c r="A227" s="144">
        <v>134</v>
      </c>
      <c r="B227" s="23" t="s">
        <v>915</v>
      </c>
      <c r="C227" s="25" t="s">
        <v>916</v>
      </c>
      <c r="D227" s="144"/>
    </row>
    <row r="228" spans="1:4" x14ac:dyDescent="0.25">
      <c r="A228" s="144">
        <v>140</v>
      </c>
      <c r="B228" s="23" t="s">
        <v>917</v>
      </c>
      <c r="C228" s="27" t="s">
        <v>918</v>
      </c>
      <c r="D228" s="144" t="s">
        <v>505</v>
      </c>
    </row>
    <row r="229" spans="1:4" x14ac:dyDescent="0.25">
      <c r="A229" s="144">
        <v>136</v>
      </c>
      <c r="B229" s="23" t="s">
        <v>178</v>
      </c>
      <c r="C229" s="27" t="s">
        <v>919</v>
      </c>
      <c r="D229" s="144" t="s">
        <v>505</v>
      </c>
    </row>
    <row r="230" spans="1:4" x14ac:dyDescent="0.25">
      <c r="A230" s="144">
        <v>414</v>
      </c>
      <c r="B230" s="23" t="s">
        <v>920</v>
      </c>
      <c r="C230" s="24" t="s">
        <v>921</v>
      </c>
      <c r="D230" s="144" t="s">
        <v>505</v>
      </c>
    </row>
    <row r="231" spans="1:4" x14ac:dyDescent="0.25">
      <c r="A231" s="144">
        <v>145</v>
      </c>
      <c r="B231" s="23" t="s">
        <v>922</v>
      </c>
      <c r="C231" s="25" t="s">
        <v>923</v>
      </c>
      <c r="D231" s="144" t="s">
        <v>500</v>
      </c>
    </row>
    <row r="232" spans="1:4" x14ac:dyDescent="0.25">
      <c r="A232" s="144">
        <v>146</v>
      </c>
      <c r="B232" s="23" t="s">
        <v>179</v>
      </c>
      <c r="C232" s="24" t="s">
        <v>924</v>
      </c>
      <c r="D232" s="144" t="s">
        <v>505</v>
      </c>
    </row>
    <row r="233" spans="1:4" x14ac:dyDescent="0.25">
      <c r="A233" s="144">
        <v>148</v>
      </c>
      <c r="B233" s="23">
        <v>148</v>
      </c>
      <c r="C233" s="24" t="s">
        <v>925</v>
      </c>
      <c r="D233" s="144" t="s">
        <v>505</v>
      </c>
    </row>
    <row r="234" spans="1:4" x14ac:dyDescent="0.25">
      <c r="A234" s="144">
        <v>149</v>
      </c>
      <c r="B234" s="23" t="s">
        <v>180</v>
      </c>
      <c r="C234" s="24" t="s">
        <v>926</v>
      </c>
      <c r="D234" s="144" t="s">
        <v>500</v>
      </c>
    </row>
    <row r="235" spans="1:4" x14ac:dyDescent="0.25">
      <c r="A235" s="144">
        <v>150</v>
      </c>
      <c r="B235" s="23">
        <v>150</v>
      </c>
      <c r="C235" s="24" t="s">
        <v>927</v>
      </c>
      <c r="D235" s="144"/>
    </row>
    <row r="236" spans="1:4" x14ac:dyDescent="0.25">
      <c r="A236" s="144">
        <v>152</v>
      </c>
      <c r="B236" s="23" t="s">
        <v>928</v>
      </c>
      <c r="C236" s="24" t="s">
        <v>929</v>
      </c>
      <c r="D236" s="144" t="s">
        <v>505</v>
      </c>
    </row>
    <row r="237" spans="1:4" x14ac:dyDescent="0.25">
      <c r="A237" s="144">
        <v>156</v>
      </c>
      <c r="B237" s="23" t="s">
        <v>930</v>
      </c>
      <c r="C237" s="24" t="s">
        <v>931</v>
      </c>
      <c r="D237" s="144"/>
    </row>
    <row r="238" spans="1:4" x14ac:dyDescent="0.25">
      <c r="A238" s="144">
        <v>158</v>
      </c>
      <c r="B238" s="23" t="s">
        <v>932</v>
      </c>
      <c r="C238" s="24" t="s">
        <v>933</v>
      </c>
      <c r="D238" s="144"/>
    </row>
    <row r="239" spans="1:4" x14ac:dyDescent="0.25">
      <c r="A239" s="144">
        <v>159</v>
      </c>
      <c r="B239" s="23" t="s">
        <v>934</v>
      </c>
      <c r="C239" s="24" t="s">
        <v>935</v>
      </c>
      <c r="D239" s="144" t="s">
        <v>500</v>
      </c>
    </row>
    <row r="240" spans="1:4" x14ac:dyDescent="0.25">
      <c r="A240" s="144">
        <v>161</v>
      </c>
      <c r="B240" s="23" t="s">
        <v>936</v>
      </c>
      <c r="C240" s="24" t="s">
        <v>937</v>
      </c>
      <c r="D240" s="144" t="s">
        <v>505</v>
      </c>
    </row>
    <row r="241" spans="1:4" x14ac:dyDescent="0.25">
      <c r="A241" s="144">
        <v>162</v>
      </c>
      <c r="B241" s="23" t="s">
        <v>938</v>
      </c>
      <c r="C241" s="24" t="s">
        <v>939</v>
      </c>
      <c r="D241" s="144"/>
    </row>
    <row r="242" spans="1:4" x14ac:dyDescent="0.25">
      <c r="A242" s="144">
        <v>163</v>
      </c>
      <c r="B242" s="23" t="s">
        <v>940</v>
      </c>
      <c r="C242" s="24" t="s">
        <v>941</v>
      </c>
      <c r="D242" s="144" t="s">
        <v>500</v>
      </c>
    </row>
    <row r="243" spans="1:4" x14ac:dyDescent="0.25">
      <c r="A243" s="144">
        <v>164</v>
      </c>
      <c r="B243" s="23" t="s">
        <v>942</v>
      </c>
      <c r="C243" s="24" t="s">
        <v>943</v>
      </c>
      <c r="D243" s="144" t="s">
        <v>500</v>
      </c>
    </row>
    <row r="244" spans="1:4" x14ac:dyDescent="0.25">
      <c r="A244" s="144">
        <v>415</v>
      </c>
      <c r="B244" s="23" t="s">
        <v>944</v>
      </c>
      <c r="C244" s="24" t="s">
        <v>945</v>
      </c>
      <c r="D244" s="144" t="s">
        <v>500</v>
      </c>
    </row>
    <row r="245" spans="1:4" x14ac:dyDescent="0.25">
      <c r="A245" s="144">
        <v>165</v>
      </c>
      <c r="B245" s="23" t="s">
        <v>946</v>
      </c>
      <c r="C245" s="25" t="s">
        <v>947</v>
      </c>
      <c r="D245" s="144" t="s">
        <v>500</v>
      </c>
    </row>
    <row r="246" spans="1:4" x14ac:dyDescent="0.25">
      <c r="A246" s="144">
        <v>166</v>
      </c>
      <c r="B246" s="23" t="s">
        <v>948</v>
      </c>
      <c r="C246" s="25" t="s">
        <v>949</v>
      </c>
      <c r="D246" s="144" t="s">
        <v>500</v>
      </c>
    </row>
    <row r="247" spans="1:4" x14ac:dyDescent="0.25">
      <c r="A247" s="144">
        <v>167</v>
      </c>
      <c r="B247" s="29" t="s">
        <v>950</v>
      </c>
      <c r="C247" s="25" t="s">
        <v>951</v>
      </c>
      <c r="D247" s="144"/>
    </row>
    <row r="248" spans="1:4" x14ac:dyDescent="0.25">
      <c r="A248" s="144">
        <v>168</v>
      </c>
      <c r="B248" s="29" t="s">
        <v>952</v>
      </c>
      <c r="C248" s="25" t="s">
        <v>953</v>
      </c>
      <c r="D248" s="144" t="s">
        <v>500</v>
      </c>
    </row>
    <row r="249" spans="1:4" x14ac:dyDescent="0.25">
      <c r="A249" s="144">
        <v>169</v>
      </c>
      <c r="B249" s="23" t="s">
        <v>954</v>
      </c>
      <c r="C249" s="25" t="s">
        <v>955</v>
      </c>
      <c r="D249" s="144" t="s">
        <v>500</v>
      </c>
    </row>
    <row r="250" spans="1:4" x14ac:dyDescent="0.25">
      <c r="A250" s="144">
        <v>172</v>
      </c>
      <c r="B250" s="28" t="s">
        <v>956</v>
      </c>
      <c r="C250" s="25" t="s">
        <v>957</v>
      </c>
      <c r="D250" s="144" t="s">
        <v>505</v>
      </c>
    </row>
    <row r="251" spans="1:4" x14ac:dyDescent="0.25">
      <c r="A251" s="144">
        <v>175</v>
      </c>
      <c r="B251" s="23" t="s">
        <v>958</v>
      </c>
      <c r="C251" s="25" t="s">
        <v>959</v>
      </c>
      <c r="D251" s="144"/>
    </row>
    <row r="252" spans="1:4" x14ac:dyDescent="0.25">
      <c r="A252" s="144">
        <v>186</v>
      </c>
      <c r="B252" s="23" t="s">
        <v>960</v>
      </c>
      <c r="C252" s="25" t="s">
        <v>961</v>
      </c>
      <c r="D252" s="144"/>
    </row>
    <row r="253" spans="1:4" x14ac:dyDescent="0.25">
      <c r="A253" s="144">
        <v>185</v>
      </c>
      <c r="B253" s="23" t="s">
        <v>962</v>
      </c>
      <c r="C253" s="24" t="s">
        <v>963</v>
      </c>
      <c r="D253" s="144" t="s">
        <v>505</v>
      </c>
    </row>
    <row r="254" spans="1:4" x14ac:dyDescent="0.25">
      <c r="A254" s="144">
        <v>416</v>
      </c>
      <c r="B254" s="23" t="s">
        <v>964</v>
      </c>
      <c r="C254" s="24" t="s">
        <v>965</v>
      </c>
      <c r="D254" s="144" t="s">
        <v>505</v>
      </c>
    </row>
    <row r="255" spans="1:4" x14ac:dyDescent="0.25">
      <c r="A255" s="144">
        <v>419</v>
      </c>
      <c r="B255" s="23" t="s">
        <v>966</v>
      </c>
      <c r="C255" s="24" t="s">
        <v>967</v>
      </c>
      <c r="D255" s="144" t="s">
        <v>505</v>
      </c>
    </row>
    <row r="256" spans="1:4" x14ac:dyDescent="0.25">
      <c r="A256" s="144">
        <v>417</v>
      </c>
      <c r="B256" s="23" t="s">
        <v>968</v>
      </c>
      <c r="C256" s="24" t="s">
        <v>969</v>
      </c>
      <c r="D256" s="144" t="s">
        <v>505</v>
      </c>
    </row>
    <row r="257" spans="1:4" x14ac:dyDescent="0.25">
      <c r="A257" s="144">
        <v>187</v>
      </c>
      <c r="B257" s="23" t="s">
        <v>970</v>
      </c>
      <c r="C257" s="26" t="s">
        <v>971</v>
      </c>
      <c r="D257" s="144"/>
    </row>
    <row r="258" spans="1:4" x14ac:dyDescent="0.25">
      <c r="A258" s="144">
        <v>420</v>
      </c>
      <c r="B258" s="23" t="s">
        <v>972</v>
      </c>
      <c r="C258" s="24" t="s">
        <v>973</v>
      </c>
      <c r="D258" s="144" t="s">
        <v>505</v>
      </c>
    </row>
    <row r="259" spans="1:4" x14ac:dyDescent="0.25">
      <c r="A259" s="144">
        <v>421</v>
      </c>
      <c r="B259" s="23" t="s">
        <v>974</v>
      </c>
      <c r="C259" s="24" t="s">
        <v>975</v>
      </c>
      <c r="D259" s="144" t="s">
        <v>505</v>
      </c>
    </row>
    <row r="260" spans="1:4" x14ac:dyDescent="0.25">
      <c r="A260" s="144">
        <v>422</v>
      </c>
      <c r="B260" s="23" t="s">
        <v>976</v>
      </c>
      <c r="C260" s="24" t="s">
        <v>977</v>
      </c>
      <c r="D260" s="144" t="s">
        <v>505</v>
      </c>
    </row>
    <row r="261" spans="1:4" x14ac:dyDescent="0.25">
      <c r="A261" s="144">
        <v>423</v>
      </c>
      <c r="B261" s="23" t="s">
        <v>978</v>
      </c>
      <c r="C261" s="24" t="s">
        <v>979</v>
      </c>
      <c r="D261" s="144" t="s">
        <v>505</v>
      </c>
    </row>
    <row r="262" spans="1:4" x14ac:dyDescent="0.25">
      <c r="A262" s="144">
        <v>188</v>
      </c>
      <c r="B262" s="23" t="s">
        <v>980</v>
      </c>
      <c r="C262" s="24" t="s">
        <v>981</v>
      </c>
      <c r="D262" s="144" t="s">
        <v>505</v>
      </c>
    </row>
    <row r="263" spans="1:4" x14ac:dyDescent="0.25">
      <c r="A263" s="144">
        <v>189</v>
      </c>
      <c r="B263" s="23" t="s">
        <v>982</v>
      </c>
      <c r="C263" s="25" t="s">
        <v>983</v>
      </c>
      <c r="D263" s="144" t="s">
        <v>500</v>
      </c>
    </row>
    <row r="264" spans="1:4" x14ac:dyDescent="0.25">
      <c r="A264" s="144">
        <v>520</v>
      </c>
      <c r="B264" s="23" t="s">
        <v>984</v>
      </c>
      <c r="C264" s="24" t="s">
        <v>985</v>
      </c>
      <c r="D264" s="144" t="s">
        <v>505</v>
      </c>
    </row>
    <row r="265" spans="1:4" x14ac:dyDescent="0.25">
      <c r="A265" s="144">
        <v>247</v>
      </c>
      <c r="B265" s="23" t="s">
        <v>986</v>
      </c>
      <c r="C265" s="24" t="s">
        <v>987</v>
      </c>
      <c r="D265" s="144"/>
    </row>
    <row r="266" spans="1:4" x14ac:dyDescent="0.25">
      <c r="A266" s="144">
        <v>248</v>
      </c>
      <c r="B266" s="23" t="s">
        <v>988</v>
      </c>
      <c r="C266" s="24" t="s">
        <v>989</v>
      </c>
      <c r="D266" s="144"/>
    </row>
    <row r="267" spans="1:4" x14ac:dyDescent="0.25">
      <c r="A267" s="144">
        <v>328</v>
      </c>
      <c r="B267" s="23" t="s">
        <v>990</v>
      </c>
      <c r="C267" s="24" t="s">
        <v>991</v>
      </c>
      <c r="D267" s="144" t="s">
        <v>505</v>
      </c>
    </row>
    <row r="268" spans="1:4" x14ac:dyDescent="0.25">
      <c r="A268" s="144">
        <v>194</v>
      </c>
      <c r="B268" s="23" t="s">
        <v>992</v>
      </c>
      <c r="C268" s="24" t="s">
        <v>993</v>
      </c>
      <c r="D268" s="144" t="s">
        <v>505</v>
      </c>
    </row>
    <row r="269" spans="1:4" x14ac:dyDescent="0.25">
      <c r="A269" s="144">
        <v>197</v>
      </c>
      <c r="B269" s="23" t="s">
        <v>994</v>
      </c>
      <c r="C269" s="24" t="s">
        <v>995</v>
      </c>
      <c r="D269" s="144" t="s">
        <v>505</v>
      </c>
    </row>
    <row r="270" spans="1:4" x14ac:dyDescent="0.25">
      <c r="A270" s="144">
        <v>198</v>
      </c>
      <c r="B270" s="23" t="s">
        <v>996</v>
      </c>
      <c r="C270" s="24" t="s">
        <v>997</v>
      </c>
      <c r="D270" s="144" t="s">
        <v>500</v>
      </c>
    </row>
    <row r="271" spans="1:4" x14ac:dyDescent="0.25">
      <c r="A271" s="144">
        <v>521</v>
      </c>
      <c r="B271" s="23" t="s">
        <v>998</v>
      </c>
      <c r="C271" s="27" t="s">
        <v>999</v>
      </c>
      <c r="D271" s="144"/>
    </row>
    <row r="272" spans="1:4" x14ac:dyDescent="0.25">
      <c r="A272" s="144">
        <v>199</v>
      </c>
      <c r="B272" s="23" t="s">
        <v>1000</v>
      </c>
      <c r="C272" s="25" t="s">
        <v>1001</v>
      </c>
      <c r="D272" s="144"/>
    </row>
    <row r="273" spans="1:4" x14ac:dyDescent="0.25">
      <c r="A273" s="144">
        <v>200</v>
      </c>
      <c r="B273" s="23">
        <v>200</v>
      </c>
      <c r="C273" s="25" t="s">
        <v>1002</v>
      </c>
      <c r="D273" s="144" t="s">
        <v>500</v>
      </c>
    </row>
    <row r="274" spans="1:4" x14ac:dyDescent="0.25">
      <c r="A274" s="144">
        <v>201</v>
      </c>
      <c r="B274" s="23" t="s">
        <v>1003</v>
      </c>
      <c r="C274" s="24" t="s">
        <v>1004</v>
      </c>
      <c r="D274" s="144" t="s">
        <v>505</v>
      </c>
    </row>
    <row r="275" spans="1:4" x14ac:dyDescent="0.25">
      <c r="A275" s="144">
        <v>202</v>
      </c>
      <c r="B275" s="23" t="s">
        <v>1005</v>
      </c>
      <c r="C275" s="24" t="s">
        <v>1006</v>
      </c>
      <c r="D275" s="144" t="s">
        <v>505</v>
      </c>
    </row>
    <row r="276" spans="1:4" x14ac:dyDescent="0.25">
      <c r="A276" s="144">
        <v>258</v>
      </c>
      <c r="B276" s="23" t="s">
        <v>1007</v>
      </c>
      <c r="C276" s="24" t="s">
        <v>1008</v>
      </c>
      <c r="D276" s="144"/>
    </row>
    <row r="277" spans="1:4" x14ac:dyDescent="0.25">
      <c r="A277" s="144">
        <v>259</v>
      </c>
      <c r="B277" s="23" t="s">
        <v>1009</v>
      </c>
      <c r="C277" s="24" t="s">
        <v>1010</v>
      </c>
      <c r="D277" s="144" t="s">
        <v>505</v>
      </c>
    </row>
    <row r="278" spans="1:4" x14ac:dyDescent="0.25">
      <c r="A278" s="144">
        <v>260</v>
      </c>
      <c r="B278" s="23" t="s">
        <v>1011</v>
      </c>
      <c r="C278" s="24" t="s">
        <v>1012</v>
      </c>
      <c r="D278" s="144" t="s">
        <v>505</v>
      </c>
    </row>
    <row r="279" spans="1:4" x14ac:dyDescent="0.25">
      <c r="A279" s="144">
        <v>261</v>
      </c>
      <c r="B279" s="23" t="s">
        <v>1013</v>
      </c>
      <c r="C279" s="24" t="s">
        <v>1014</v>
      </c>
      <c r="D279" s="144" t="s">
        <v>505</v>
      </c>
    </row>
    <row r="280" spans="1:4" x14ac:dyDescent="0.25">
      <c r="A280" s="144">
        <v>262</v>
      </c>
      <c r="B280" s="23" t="s">
        <v>1015</v>
      </c>
      <c r="C280" s="24" t="s">
        <v>1016</v>
      </c>
      <c r="D280" s="144" t="s">
        <v>505</v>
      </c>
    </row>
    <row r="281" spans="1:4" x14ac:dyDescent="0.25">
      <c r="A281" s="144">
        <v>320</v>
      </c>
      <c r="B281" s="23" t="s">
        <v>1017</v>
      </c>
      <c r="C281" s="25" t="s">
        <v>1018</v>
      </c>
      <c r="D281" s="144" t="s">
        <v>500</v>
      </c>
    </row>
    <row r="282" spans="1:4" x14ac:dyDescent="0.25">
      <c r="A282" s="144">
        <v>523</v>
      </c>
      <c r="B282" s="23" t="s">
        <v>1019</v>
      </c>
      <c r="C282" s="27" t="s">
        <v>1020</v>
      </c>
      <c r="D282" s="144" t="s">
        <v>500</v>
      </c>
    </row>
    <row r="283" spans="1:4" x14ac:dyDescent="0.25">
      <c r="A283" s="144">
        <v>204</v>
      </c>
      <c r="B283" s="23" t="s">
        <v>1021</v>
      </c>
      <c r="C283" s="25" t="s">
        <v>1022</v>
      </c>
      <c r="D283" s="144"/>
    </row>
    <row r="284" spans="1:4" x14ac:dyDescent="0.25">
      <c r="A284" s="144">
        <v>205</v>
      </c>
      <c r="B284" s="23" t="s">
        <v>1023</v>
      </c>
      <c r="C284" s="25" t="s">
        <v>1024</v>
      </c>
      <c r="D284" s="144"/>
    </row>
    <row r="285" spans="1:4" x14ac:dyDescent="0.25">
      <c r="A285" s="144">
        <v>210</v>
      </c>
      <c r="B285" s="23" t="s">
        <v>1025</v>
      </c>
      <c r="C285" s="24" t="s">
        <v>1026</v>
      </c>
      <c r="D285" s="144" t="s">
        <v>505</v>
      </c>
    </row>
    <row r="286" spans="1:4" x14ac:dyDescent="0.25">
      <c r="A286" s="144">
        <v>211</v>
      </c>
      <c r="B286" s="23" t="s">
        <v>1027</v>
      </c>
      <c r="C286" s="24" t="s">
        <v>1028</v>
      </c>
      <c r="D286" s="144" t="s">
        <v>505</v>
      </c>
    </row>
    <row r="287" spans="1:4" x14ac:dyDescent="0.25">
      <c r="A287" s="144">
        <v>524</v>
      </c>
      <c r="B287" s="23" t="s">
        <v>1029</v>
      </c>
      <c r="C287" s="24" t="s">
        <v>1030</v>
      </c>
      <c r="D287" s="144" t="s">
        <v>505</v>
      </c>
    </row>
    <row r="288" spans="1:4" x14ac:dyDescent="0.25">
      <c r="A288" s="144">
        <v>213</v>
      </c>
      <c r="B288" s="23" t="s">
        <v>1031</v>
      </c>
      <c r="C288" s="24" t="s">
        <v>1032</v>
      </c>
      <c r="D288" s="144" t="s">
        <v>505</v>
      </c>
    </row>
    <row r="289" spans="1:4" x14ac:dyDescent="0.25">
      <c r="A289" s="144">
        <v>319</v>
      </c>
      <c r="B289" s="23" t="s">
        <v>1033</v>
      </c>
      <c r="C289" s="24" t="s">
        <v>1034</v>
      </c>
      <c r="D289" s="144" t="s">
        <v>500</v>
      </c>
    </row>
    <row r="290" spans="1:4" x14ac:dyDescent="0.25">
      <c r="A290" s="144">
        <v>214</v>
      </c>
      <c r="B290" s="23" t="s">
        <v>1035</v>
      </c>
      <c r="C290" s="25" t="s">
        <v>1036</v>
      </c>
      <c r="D290" s="144" t="s">
        <v>500</v>
      </c>
    </row>
    <row r="291" spans="1:4" x14ac:dyDescent="0.25">
      <c r="A291" s="144">
        <v>221</v>
      </c>
      <c r="B291" s="23" t="s">
        <v>1037</v>
      </c>
      <c r="C291" s="24" t="s">
        <v>1038</v>
      </c>
      <c r="D291" s="144" t="s">
        <v>500</v>
      </c>
    </row>
    <row r="292" spans="1:4" x14ac:dyDescent="0.25">
      <c r="A292" s="144">
        <v>263</v>
      </c>
      <c r="B292" s="23" t="s">
        <v>1039</v>
      </c>
      <c r="C292" s="24" t="s">
        <v>1040</v>
      </c>
      <c r="D292" s="144" t="s">
        <v>500</v>
      </c>
    </row>
    <row r="293" spans="1:4" x14ac:dyDescent="0.25">
      <c r="A293" s="144">
        <v>264</v>
      </c>
      <c r="B293" s="23" t="s">
        <v>1041</v>
      </c>
      <c r="C293" s="24" t="s">
        <v>1042</v>
      </c>
      <c r="D293" s="144" t="s">
        <v>500</v>
      </c>
    </row>
    <row r="294" spans="1:4" x14ac:dyDescent="0.25">
      <c r="A294" s="144">
        <v>49</v>
      </c>
      <c r="B294" s="23" t="s">
        <v>1043</v>
      </c>
      <c r="C294" s="24" t="s">
        <v>1044</v>
      </c>
      <c r="D294" s="144" t="s">
        <v>500</v>
      </c>
    </row>
    <row r="295" spans="1:4" x14ac:dyDescent="0.25">
      <c r="A295" s="144">
        <v>50</v>
      </c>
      <c r="B295" s="23" t="s">
        <v>1045</v>
      </c>
      <c r="C295" s="24" t="s">
        <v>1046</v>
      </c>
      <c r="D295" s="144" t="s">
        <v>500</v>
      </c>
    </row>
    <row r="296" spans="1:4" x14ac:dyDescent="0.25">
      <c r="A296" s="144">
        <v>51</v>
      </c>
      <c r="B296" s="23" t="s">
        <v>1047</v>
      </c>
      <c r="C296" s="24" t="s">
        <v>1048</v>
      </c>
      <c r="D296" s="144"/>
    </row>
    <row r="297" spans="1:4" x14ac:dyDescent="0.25">
      <c r="A297" s="144">
        <v>223</v>
      </c>
      <c r="B297" s="23" t="s">
        <v>1049</v>
      </c>
      <c r="C297" s="25" t="s">
        <v>1050</v>
      </c>
      <c r="D297" s="144" t="s">
        <v>500</v>
      </c>
    </row>
    <row r="298" spans="1:4" x14ac:dyDescent="0.25">
      <c r="A298" s="144">
        <v>224</v>
      </c>
      <c r="B298" s="23" t="s">
        <v>1051</v>
      </c>
      <c r="C298" s="25" t="s">
        <v>1052</v>
      </c>
      <c r="D298" s="144" t="s">
        <v>500</v>
      </c>
    </row>
    <row r="299" spans="1:4" x14ac:dyDescent="0.25">
      <c r="A299" s="144">
        <v>225</v>
      </c>
      <c r="B299" s="23" t="s">
        <v>1053</v>
      </c>
      <c r="C299" s="24" t="s">
        <v>1054</v>
      </c>
      <c r="D299" s="144" t="s">
        <v>505</v>
      </c>
    </row>
    <row r="300" spans="1:4" x14ac:dyDescent="0.25">
      <c r="A300" s="144">
        <v>227</v>
      </c>
      <c r="B300" s="23">
        <v>227</v>
      </c>
      <c r="C300" s="24" t="s">
        <v>1055</v>
      </c>
      <c r="D300" s="144"/>
    </row>
    <row r="301" spans="1:4" x14ac:dyDescent="0.25">
      <c r="A301" s="144">
        <v>357</v>
      </c>
      <c r="B301" s="23" t="s">
        <v>1056</v>
      </c>
      <c r="C301" s="24" t="s">
        <v>1057</v>
      </c>
      <c r="D301" s="144" t="s">
        <v>500</v>
      </c>
    </row>
    <row r="302" spans="1:4" x14ac:dyDescent="0.25">
      <c r="A302" s="144">
        <v>228</v>
      </c>
      <c r="B302" s="23" t="s">
        <v>1058</v>
      </c>
      <c r="C302" s="24" t="s">
        <v>1059</v>
      </c>
      <c r="D302" s="144" t="s">
        <v>505</v>
      </c>
    </row>
    <row r="303" spans="1:4" x14ac:dyDescent="0.25">
      <c r="A303" s="144">
        <v>229</v>
      </c>
      <c r="B303" s="23" t="s">
        <v>181</v>
      </c>
      <c r="C303" s="24" t="s">
        <v>447</v>
      </c>
      <c r="D303" s="144" t="s">
        <v>505</v>
      </c>
    </row>
    <row r="304" spans="1:4" x14ac:dyDescent="0.25">
      <c r="A304" s="144">
        <v>231</v>
      </c>
      <c r="B304" s="23" t="s">
        <v>1060</v>
      </c>
      <c r="C304" s="24" t="s">
        <v>1061</v>
      </c>
      <c r="D304" s="144"/>
    </row>
    <row r="305" spans="1:4" x14ac:dyDescent="0.25">
      <c r="A305" s="144">
        <v>232</v>
      </c>
      <c r="B305" s="23" t="s">
        <v>1062</v>
      </c>
      <c r="C305" s="24" t="s">
        <v>1063</v>
      </c>
      <c r="D305" s="144" t="s">
        <v>505</v>
      </c>
    </row>
    <row r="306" spans="1:4" x14ac:dyDescent="0.25">
      <c r="A306" s="144">
        <v>233</v>
      </c>
      <c r="B306" s="23" t="s">
        <v>1064</v>
      </c>
      <c r="C306" s="24" t="s">
        <v>1065</v>
      </c>
      <c r="D306" s="144" t="s">
        <v>505</v>
      </c>
    </row>
    <row r="307" spans="1:4" x14ac:dyDescent="0.25">
      <c r="A307" s="144">
        <v>234</v>
      </c>
      <c r="B307" s="23" t="s">
        <v>1066</v>
      </c>
      <c r="C307" s="24" t="s">
        <v>1067</v>
      </c>
      <c r="D307" s="144" t="s">
        <v>505</v>
      </c>
    </row>
    <row r="308" spans="1:4" x14ac:dyDescent="0.25">
      <c r="A308" s="144">
        <v>265</v>
      </c>
      <c r="B308" s="23" t="s">
        <v>1068</v>
      </c>
      <c r="C308" s="24" t="s">
        <v>1069</v>
      </c>
      <c r="D308" s="144" t="s">
        <v>505</v>
      </c>
    </row>
    <row r="309" spans="1:4" x14ac:dyDescent="0.25">
      <c r="A309" s="144">
        <v>266</v>
      </c>
      <c r="B309" s="23" t="s">
        <v>1070</v>
      </c>
      <c r="C309" s="24" t="s">
        <v>1071</v>
      </c>
      <c r="D309" s="144" t="s">
        <v>505</v>
      </c>
    </row>
    <row r="310" spans="1:4" x14ac:dyDescent="0.25">
      <c r="A310" s="144">
        <v>267</v>
      </c>
      <c r="B310" s="23" t="s">
        <v>429</v>
      </c>
      <c r="C310" s="24" t="s">
        <v>1072</v>
      </c>
      <c r="D310" s="144"/>
    </row>
    <row r="311" spans="1:4" x14ac:dyDescent="0.25">
      <c r="A311" s="144">
        <v>268</v>
      </c>
      <c r="B311" s="23" t="s">
        <v>1073</v>
      </c>
      <c r="C311" s="24" t="s">
        <v>1074</v>
      </c>
      <c r="D311" s="144" t="s">
        <v>505</v>
      </c>
    </row>
    <row r="312" spans="1:4" x14ac:dyDescent="0.25">
      <c r="A312" s="144">
        <v>269</v>
      </c>
      <c r="B312" s="23" t="s">
        <v>1075</v>
      </c>
      <c r="C312" s="24" t="s">
        <v>1076</v>
      </c>
      <c r="D312" s="144" t="s">
        <v>505</v>
      </c>
    </row>
    <row r="313" spans="1:4" x14ac:dyDescent="0.25">
      <c r="A313" s="144">
        <v>270</v>
      </c>
      <c r="B313" s="23" t="s">
        <v>1077</v>
      </c>
      <c r="C313" s="24" t="s">
        <v>1078</v>
      </c>
      <c r="D313" s="144" t="s">
        <v>505</v>
      </c>
    </row>
    <row r="314" spans="1:4" x14ac:dyDescent="0.25">
      <c r="A314" s="144">
        <v>271</v>
      </c>
      <c r="B314" s="23" t="s">
        <v>1079</v>
      </c>
      <c r="C314" s="24" t="s">
        <v>1080</v>
      </c>
      <c r="D314" s="144" t="s">
        <v>505</v>
      </c>
    </row>
    <row r="315" spans="1:4" x14ac:dyDescent="0.25">
      <c r="A315" s="144">
        <v>272</v>
      </c>
      <c r="B315" s="23" t="s">
        <v>1081</v>
      </c>
      <c r="C315" s="24" t="s">
        <v>1082</v>
      </c>
      <c r="D315" s="144" t="s">
        <v>505</v>
      </c>
    </row>
    <row r="316" spans="1:4" x14ac:dyDescent="0.25">
      <c r="A316" s="144">
        <v>236</v>
      </c>
      <c r="B316" s="23" t="s">
        <v>1083</v>
      </c>
      <c r="C316" s="24" t="s">
        <v>1084</v>
      </c>
      <c r="D316" s="144" t="s">
        <v>505</v>
      </c>
    </row>
    <row r="317" spans="1:4" x14ac:dyDescent="0.25">
      <c r="A317" s="144">
        <v>237</v>
      </c>
      <c r="B317" s="23" t="s">
        <v>1085</v>
      </c>
      <c r="C317" s="24" t="s">
        <v>1086</v>
      </c>
      <c r="D317" s="144" t="s">
        <v>505</v>
      </c>
    </row>
    <row r="318" spans="1:4" x14ac:dyDescent="0.25">
      <c r="A318" s="144">
        <v>235</v>
      </c>
      <c r="B318" s="23" t="s">
        <v>1087</v>
      </c>
      <c r="C318" s="24" t="s">
        <v>1088</v>
      </c>
      <c r="D318" s="144" t="s">
        <v>505</v>
      </c>
    </row>
    <row r="319" spans="1:4" x14ac:dyDescent="0.25">
      <c r="A319" s="144">
        <v>238</v>
      </c>
      <c r="B319" s="23" t="s">
        <v>1089</v>
      </c>
      <c r="C319" s="25" t="s">
        <v>1090</v>
      </c>
      <c r="D319" s="144">
        <v>0</v>
      </c>
    </row>
    <row r="320" spans="1:4" x14ac:dyDescent="0.25">
      <c r="A320" s="144">
        <v>424</v>
      </c>
      <c r="B320" s="23" t="s">
        <v>1091</v>
      </c>
      <c r="C320" s="24" t="s">
        <v>1092</v>
      </c>
      <c r="D320" s="144" t="s">
        <v>505</v>
      </c>
    </row>
    <row r="321" spans="1:4" x14ac:dyDescent="0.25">
      <c r="A321" s="144">
        <v>425</v>
      </c>
      <c r="B321" s="23" t="s">
        <v>1093</v>
      </c>
      <c r="C321" s="24" t="s">
        <v>1094</v>
      </c>
      <c r="D321" s="144" t="s">
        <v>505</v>
      </c>
    </row>
    <row r="322" spans="1:4" x14ac:dyDescent="0.25">
      <c r="A322" s="144">
        <v>239</v>
      </c>
      <c r="B322" s="23">
        <v>239</v>
      </c>
      <c r="C322" s="24" t="s">
        <v>1095</v>
      </c>
      <c r="D322" s="144" t="s">
        <v>500</v>
      </c>
    </row>
    <row r="323" spans="1:4" x14ac:dyDescent="0.25">
      <c r="A323" s="144">
        <v>241</v>
      </c>
      <c r="B323" s="23" t="s">
        <v>1096</v>
      </c>
      <c r="C323" s="25" t="s">
        <v>1097</v>
      </c>
      <c r="D323" s="144" t="s">
        <v>500</v>
      </c>
    </row>
    <row r="324" spans="1:4" x14ac:dyDescent="0.25">
      <c r="A324" s="144">
        <v>250</v>
      </c>
      <c r="B324" s="23" t="s">
        <v>156</v>
      </c>
      <c r="C324" s="24" t="s">
        <v>454</v>
      </c>
      <c r="D324" s="144" t="s">
        <v>505</v>
      </c>
    </row>
    <row r="325" spans="1:4" x14ac:dyDescent="0.25">
      <c r="A325" s="144">
        <v>251</v>
      </c>
      <c r="B325" s="23" t="s">
        <v>1098</v>
      </c>
      <c r="C325" s="24" t="s">
        <v>1099</v>
      </c>
      <c r="D325" s="144" t="s">
        <v>500</v>
      </c>
    </row>
    <row r="326" spans="1:4" x14ac:dyDescent="0.25">
      <c r="A326" s="144">
        <v>252</v>
      </c>
      <c r="B326" s="23" t="s">
        <v>1100</v>
      </c>
      <c r="C326" s="25" t="s">
        <v>1101</v>
      </c>
      <c r="D326" s="144" t="s">
        <v>500</v>
      </c>
    </row>
    <row r="327" spans="1:4" x14ac:dyDescent="0.25">
      <c r="A327" s="144">
        <v>253</v>
      </c>
      <c r="B327" s="23" t="s">
        <v>1102</v>
      </c>
      <c r="C327" s="25" t="s">
        <v>1103</v>
      </c>
      <c r="D327" s="144" t="s">
        <v>500</v>
      </c>
    </row>
    <row r="328" spans="1:4" x14ac:dyDescent="0.25">
      <c r="A328" s="144">
        <v>285</v>
      </c>
      <c r="B328" s="23" t="s">
        <v>1104</v>
      </c>
      <c r="C328" s="24" t="s">
        <v>1105</v>
      </c>
      <c r="D328" s="144" t="s">
        <v>505</v>
      </c>
    </row>
    <row r="329" spans="1:4" x14ac:dyDescent="0.25">
      <c r="A329" s="144">
        <v>352</v>
      </c>
      <c r="B329" s="23">
        <v>352</v>
      </c>
      <c r="C329" s="24" t="s">
        <v>1106</v>
      </c>
      <c r="D329" s="144" t="s">
        <v>505</v>
      </c>
    </row>
    <row r="330" spans="1:4" x14ac:dyDescent="0.25">
      <c r="A330" s="144">
        <v>255</v>
      </c>
      <c r="B330" s="23" t="s">
        <v>1107</v>
      </c>
      <c r="C330" s="25" t="s">
        <v>1108</v>
      </c>
      <c r="D330" s="144" t="s">
        <v>500</v>
      </c>
    </row>
    <row r="331" spans="1:4" x14ac:dyDescent="0.25">
      <c r="A331" s="144">
        <v>256</v>
      </c>
      <c r="B331" s="23" t="s">
        <v>1109</v>
      </c>
      <c r="C331" s="25" t="s">
        <v>1110</v>
      </c>
      <c r="D331" s="144"/>
    </row>
    <row r="332" spans="1:4" x14ac:dyDescent="0.25">
      <c r="A332" s="144">
        <v>254</v>
      </c>
      <c r="B332" s="23" t="s">
        <v>1111</v>
      </c>
      <c r="C332" s="24" t="s">
        <v>1112</v>
      </c>
      <c r="D332" s="144" t="s">
        <v>500</v>
      </c>
    </row>
    <row r="333" spans="1:4" x14ac:dyDescent="0.25">
      <c r="A333" s="144">
        <v>276</v>
      </c>
      <c r="B333" s="23" t="s">
        <v>1113</v>
      </c>
      <c r="C333" s="25" t="s">
        <v>1114</v>
      </c>
      <c r="D333" s="144"/>
    </row>
    <row r="334" spans="1:4" x14ac:dyDescent="0.25">
      <c r="A334" s="144">
        <v>277</v>
      </c>
      <c r="B334" s="23" t="s">
        <v>1115</v>
      </c>
      <c r="C334" s="25" t="s">
        <v>1116</v>
      </c>
      <c r="D334" s="144"/>
    </row>
    <row r="335" spans="1:4" x14ac:dyDescent="0.25">
      <c r="A335" s="144">
        <v>278</v>
      </c>
      <c r="B335" s="23" t="s">
        <v>1117</v>
      </c>
      <c r="C335" s="24" t="s">
        <v>1118</v>
      </c>
      <c r="D335" s="144" t="s">
        <v>505</v>
      </c>
    </row>
    <row r="336" spans="1:4" x14ac:dyDescent="0.25">
      <c r="A336" s="144">
        <v>279</v>
      </c>
      <c r="B336" s="23" t="s">
        <v>1119</v>
      </c>
      <c r="C336" s="25" t="s">
        <v>1120</v>
      </c>
      <c r="D336" s="144"/>
    </row>
    <row r="337" spans="1:4" x14ac:dyDescent="0.25">
      <c r="A337" s="144">
        <v>280</v>
      </c>
      <c r="B337" s="23" t="s">
        <v>435</v>
      </c>
      <c r="C337" s="24" t="s">
        <v>487</v>
      </c>
      <c r="D337" s="144" t="s">
        <v>505</v>
      </c>
    </row>
    <row r="338" spans="1:4" x14ac:dyDescent="0.25">
      <c r="A338" s="144">
        <v>281</v>
      </c>
      <c r="B338" s="23" t="s">
        <v>1121</v>
      </c>
      <c r="C338" s="24" t="s">
        <v>1122</v>
      </c>
      <c r="D338" s="144" t="s">
        <v>505</v>
      </c>
    </row>
    <row r="339" spans="1:4" x14ac:dyDescent="0.25">
      <c r="A339" s="144">
        <v>282</v>
      </c>
      <c r="B339" s="23" t="s">
        <v>1123</v>
      </c>
      <c r="C339" s="24" t="s">
        <v>1124</v>
      </c>
      <c r="D339" s="144"/>
    </row>
    <row r="340" spans="1:4" x14ac:dyDescent="0.25">
      <c r="A340" s="144">
        <v>286</v>
      </c>
      <c r="B340" s="23" t="s">
        <v>1125</v>
      </c>
      <c r="C340" s="24" t="s">
        <v>1126</v>
      </c>
      <c r="D340" s="144" t="s">
        <v>505</v>
      </c>
    </row>
    <row r="341" spans="1:4" x14ac:dyDescent="0.25">
      <c r="A341" s="144">
        <v>287</v>
      </c>
      <c r="B341" s="23" t="s">
        <v>1127</v>
      </c>
      <c r="C341" s="24" t="s">
        <v>1128</v>
      </c>
      <c r="D341" s="144" t="s">
        <v>505</v>
      </c>
    </row>
    <row r="342" spans="1:4" x14ac:dyDescent="0.25">
      <c r="A342" s="144">
        <v>297</v>
      </c>
      <c r="B342" s="23" t="s">
        <v>1129</v>
      </c>
      <c r="C342" s="24" t="s">
        <v>1130</v>
      </c>
      <c r="D342" s="144" t="s">
        <v>505</v>
      </c>
    </row>
    <row r="343" spans="1:4" x14ac:dyDescent="0.25">
      <c r="A343" s="144">
        <v>288</v>
      </c>
      <c r="B343" s="23" t="s">
        <v>1131</v>
      </c>
      <c r="C343" s="24" t="s">
        <v>1132</v>
      </c>
      <c r="D343" s="144" t="s">
        <v>505</v>
      </c>
    </row>
    <row r="344" spans="1:4" x14ac:dyDescent="0.25">
      <c r="A344" s="144">
        <v>289</v>
      </c>
      <c r="B344" s="23" t="s">
        <v>182</v>
      </c>
      <c r="C344" s="24" t="s">
        <v>1133</v>
      </c>
      <c r="D344" s="144" t="s">
        <v>505</v>
      </c>
    </row>
    <row r="345" spans="1:4" x14ac:dyDescent="0.25">
      <c r="A345" s="144">
        <v>290</v>
      </c>
      <c r="B345" s="23" t="s">
        <v>1134</v>
      </c>
      <c r="C345" s="24" t="s">
        <v>1135</v>
      </c>
      <c r="D345" s="144" t="s">
        <v>505</v>
      </c>
    </row>
    <row r="346" spans="1:4" x14ac:dyDescent="0.25">
      <c r="A346" s="144">
        <v>291</v>
      </c>
      <c r="B346" s="23" t="s">
        <v>1136</v>
      </c>
      <c r="C346" s="25" t="s">
        <v>1137</v>
      </c>
      <c r="D346" s="144" t="s">
        <v>500</v>
      </c>
    </row>
    <row r="347" spans="1:4" x14ac:dyDescent="0.25">
      <c r="A347" s="144">
        <v>292</v>
      </c>
      <c r="B347" s="23" t="s">
        <v>1138</v>
      </c>
      <c r="C347" s="24" t="s">
        <v>1139</v>
      </c>
      <c r="D347" s="144" t="s">
        <v>505</v>
      </c>
    </row>
    <row r="348" spans="1:4" x14ac:dyDescent="0.25">
      <c r="A348" s="144">
        <v>69</v>
      </c>
      <c r="B348" s="23" t="s">
        <v>1140</v>
      </c>
      <c r="C348" s="24" t="s">
        <v>1141</v>
      </c>
      <c r="D348" s="144"/>
    </row>
    <row r="349" spans="1:4" x14ac:dyDescent="0.25">
      <c r="A349" s="144">
        <v>240</v>
      </c>
      <c r="B349" s="23" t="s">
        <v>1142</v>
      </c>
      <c r="C349" s="24" t="s">
        <v>1143</v>
      </c>
      <c r="D349" s="144" t="s">
        <v>505</v>
      </c>
    </row>
    <row r="350" spans="1:4" x14ac:dyDescent="0.25">
      <c r="A350" s="144">
        <v>293</v>
      </c>
      <c r="B350" s="29" t="s">
        <v>1144</v>
      </c>
      <c r="C350" s="24" t="s">
        <v>1145</v>
      </c>
      <c r="D350" s="144" t="s">
        <v>500</v>
      </c>
    </row>
    <row r="351" spans="1:4" x14ac:dyDescent="0.25">
      <c r="A351" s="144">
        <v>294</v>
      </c>
      <c r="B351" s="23" t="s">
        <v>1146</v>
      </c>
      <c r="C351" s="24" t="s">
        <v>1147</v>
      </c>
      <c r="D351" s="144" t="s">
        <v>505</v>
      </c>
    </row>
    <row r="352" spans="1:4" x14ac:dyDescent="0.25">
      <c r="A352" s="144">
        <v>426</v>
      </c>
      <c r="B352" s="23" t="s">
        <v>1148</v>
      </c>
      <c r="C352" s="24" t="s">
        <v>1149</v>
      </c>
      <c r="D352" s="144" t="s">
        <v>505</v>
      </c>
    </row>
    <row r="353" spans="1:4" x14ac:dyDescent="0.25">
      <c r="A353" s="144">
        <v>570</v>
      </c>
      <c r="B353" s="23" t="s">
        <v>1150</v>
      </c>
      <c r="C353" s="24" t="s">
        <v>1151</v>
      </c>
      <c r="D353" s="144" t="s">
        <v>505</v>
      </c>
    </row>
    <row r="354" spans="1:4" x14ac:dyDescent="0.25">
      <c r="A354" s="144">
        <v>295</v>
      </c>
      <c r="B354" s="23" t="s">
        <v>1152</v>
      </c>
      <c r="C354" s="24" t="s">
        <v>1153</v>
      </c>
      <c r="D354" s="144"/>
    </row>
    <row r="355" spans="1:4" x14ac:dyDescent="0.25">
      <c r="A355" s="144">
        <v>300</v>
      </c>
      <c r="B355" s="23" t="s">
        <v>1154</v>
      </c>
      <c r="C355" s="24" t="s">
        <v>1155</v>
      </c>
      <c r="D355" s="144" t="s">
        <v>505</v>
      </c>
    </row>
    <row r="356" spans="1:4" x14ac:dyDescent="0.25">
      <c r="A356" s="144">
        <v>301</v>
      </c>
      <c r="B356" s="23" t="s">
        <v>1156</v>
      </c>
      <c r="C356" s="24" t="s">
        <v>1157</v>
      </c>
      <c r="D356" s="144"/>
    </row>
    <row r="357" spans="1:4" x14ac:dyDescent="0.25">
      <c r="A357" s="144">
        <v>302</v>
      </c>
      <c r="B357" s="23" t="s">
        <v>424</v>
      </c>
      <c r="C357" s="24" t="s">
        <v>1158</v>
      </c>
      <c r="D357" s="144"/>
    </row>
    <row r="358" spans="1:4" x14ac:dyDescent="0.25">
      <c r="A358" s="144">
        <v>157</v>
      </c>
      <c r="B358" s="23" t="s">
        <v>428</v>
      </c>
      <c r="C358" s="24" t="s">
        <v>1159</v>
      </c>
      <c r="D358" s="144" t="s">
        <v>505</v>
      </c>
    </row>
    <row r="359" spans="1:4" x14ac:dyDescent="0.25">
      <c r="A359" s="144">
        <v>304</v>
      </c>
      <c r="B359" s="23" t="s">
        <v>1160</v>
      </c>
      <c r="C359" s="25" t="s">
        <v>1161</v>
      </c>
      <c r="D359" s="144"/>
    </row>
    <row r="360" spans="1:4" x14ac:dyDescent="0.25">
      <c r="A360" s="144">
        <v>305</v>
      </c>
      <c r="B360" s="23" t="s">
        <v>183</v>
      </c>
      <c r="C360" s="24" t="s">
        <v>456</v>
      </c>
      <c r="D360" s="144" t="s">
        <v>505</v>
      </c>
    </row>
    <row r="361" spans="1:4" x14ac:dyDescent="0.25">
      <c r="A361" s="144">
        <v>306</v>
      </c>
      <c r="B361" s="23" t="s">
        <v>1162</v>
      </c>
      <c r="C361" s="25" t="s">
        <v>1163</v>
      </c>
      <c r="D361" s="144" t="s">
        <v>500</v>
      </c>
    </row>
    <row r="362" spans="1:4" x14ac:dyDescent="0.25">
      <c r="A362" s="144">
        <v>311</v>
      </c>
      <c r="B362" s="23" t="s">
        <v>1164</v>
      </c>
      <c r="C362" s="24" t="s">
        <v>1165</v>
      </c>
      <c r="D362" s="144" t="s">
        <v>505</v>
      </c>
    </row>
    <row r="363" spans="1:4" x14ac:dyDescent="0.25">
      <c r="A363" s="144">
        <v>312</v>
      </c>
      <c r="B363" s="23" t="s">
        <v>184</v>
      </c>
      <c r="C363" s="24" t="s">
        <v>1166</v>
      </c>
      <c r="D363" s="144" t="s">
        <v>505</v>
      </c>
    </row>
    <row r="364" spans="1:4" x14ac:dyDescent="0.25">
      <c r="A364" s="144">
        <v>153</v>
      </c>
      <c r="B364" s="23" t="s">
        <v>1167</v>
      </c>
      <c r="C364" s="24" t="s">
        <v>1168</v>
      </c>
      <c r="D364" s="144" t="s">
        <v>505</v>
      </c>
    </row>
    <row r="365" spans="1:4" x14ac:dyDescent="0.25">
      <c r="A365" s="144">
        <v>314</v>
      </c>
      <c r="B365" s="23" t="s">
        <v>1169</v>
      </c>
      <c r="C365" s="25" t="s">
        <v>1170</v>
      </c>
      <c r="D365" s="144"/>
    </row>
    <row r="366" spans="1:4" x14ac:dyDescent="0.25">
      <c r="A366" s="144">
        <v>315</v>
      </c>
      <c r="B366" s="29" t="s">
        <v>1171</v>
      </c>
      <c r="C366" s="25" t="s">
        <v>1172</v>
      </c>
      <c r="D366" s="144"/>
    </row>
    <row r="367" spans="1:4" x14ac:dyDescent="0.25">
      <c r="A367" s="144">
        <v>316</v>
      </c>
      <c r="B367" s="23" t="s">
        <v>185</v>
      </c>
      <c r="C367" s="24" t="s">
        <v>452</v>
      </c>
      <c r="D367" s="144" t="s">
        <v>505</v>
      </c>
    </row>
    <row r="368" spans="1:4" x14ac:dyDescent="0.25">
      <c r="A368" s="144">
        <v>321</v>
      </c>
      <c r="B368" s="23" t="s">
        <v>161</v>
      </c>
      <c r="C368" s="24" t="s">
        <v>1173</v>
      </c>
      <c r="D368" s="144" t="s">
        <v>505</v>
      </c>
    </row>
    <row r="369" spans="1:4" x14ac:dyDescent="0.25">
      <c r="A369" s="144">
        <v>322</v>
      </c>
      <c r="B369" s="23" t="s">
        <v>1174</v>
      </c>
      <c r="C369" s="24" t="s">
        <v>1175</v>
      </c>
      <c r="D369" s="144" t="s">
        <v>505</v>
      </c>
    </row>
    <row r="370" spans="1:4" x14ac:dyDescent="0.25">
      <c r="A370" s="144">
        <v>334</v>
      </c>
      <c r="B370" s="23" t="s">
        <v>1176</v>
      </c>
      <c r="C370" s="24" t="s">
        <v>1177</v>
      </c>
      <c r="D370" s="144" t="s">
        <v>505</v>
      </c>
    </row>
    <row r="371" spans="1:4" x14ac:dyDescent="0.25">
      <c r="A371" s="144">
        <v>336</v>
      </c>
      <c r="B371" s="23" t="s">
        <v>1178</v>
      </c>
      <c r="C371" s="24" t="s">
        <v>1179</v>
      </c>
      <c r="D371" s="144" t="s">
        <v>505</v>
      </c>
    </row>
    <row r="372" spans="1:4" x14ac:dyDescent="0.25">
      <c r="A372" s="144">
        <v>337</v>
      </c>
      <c r="B372" s="23" t="s">
        <v>422</v>
      </c>
      <c r="C372" s="24" t="s">
        <v>1180</v>
      </c>
      <c r="D372" s="144" t="s">
        <v>505</v>
      </c>
    </row>
    <row r="373" spans="1:4" x14ac:dyDescent="0.25">
      <c r="A373" s="144">
        <v>299</v>
      </c>
      <c r="B373" s="23" t="s">
        <v>1181</v>
      </c>
      <c r="C373" s="24" t="s">
        <v>1182</v>
      </c>
      <c r="D373" s="144" t="s">
        <v>505</v>
      </c>
    </row>
    <row r="374" spans="1:4" x14ac:dyDescent="0.25">
      <c r="A374" s="144">
        <v>339</v>
      </c>
      <c r="B374" s="23" t="s">
        <v>1183</v>
      </c>
      <c r="C374" s="24" t="s">
        <v>1184</v>
      </c>
      <c r="D374" s="144" t="s">
        <v>505</v>
      </c>
    </row>
    <row r="375" spans="1:4" x14ac:dyDescent="0.25">
      <c r="A375" s="144">
        <v>340</v>
      </c>
      <c r="B375" s="23" t="s">
        <v>1185</v>
      </c>
      <c r="C375" s="25" t="s">
        <v>1186</v>
      </c>
      <c r="D375" s="144" t="s">
        <v>500</v>
      </c>
    </row>
    <row r="376" spans="1:4" x14ac:dyDescent="0.25">
      <c r="A376" s="144">
        <v>346</v>
      </c>
      <c r="B376" s="23" t="s">
        <v>1187</v>
      </c>
      <c r="C376" s="24" t="s">
        <v>1188</v>
      </c>
      <c r="D376" s="144" t="s">
        <v>505</v>
      </c>
    </row>
    <row r="377" spans="1:4" x14ac:dyDescent="0.25">
      <c r="A377" s="144">
        <v>298</v>
      </c>
      <c r="B377" s="23" t="s">
        <v>1189</v>
      </c>
      <c r="C377" s="24" t="s">
        <v>1190</v>
      </c>
      <c r="D377" s="144" t="s">
        <v>505</v>
      </c>
    </row>
    <row r="378" spans="1:4" x14ac:dyDescent="0.25">
      <c r="A378" s="144">
        <v>638</v>
      </c>
      <c r="B378" s="23" t="s">
        <v>1191</v>
      </c>
      <c r="C378" s="24" t="s">
        <v>1192</v>
      </c>
      <c r="D378" s="144" t="s">
        <v>500</v>
      </c>
    </row>
    <row r="379" spans="1:4" x14ac:dyDescent="0.25">
      <c r="A379" s="144">
        <v>347</v>
      </c>
      <c r="B379" s="23" t="s">
        <v>1193</v>
      </c>
      <c r="C379" s="25" t="s">
        <v>1194</v>
      </c>
      <c r="D379" s="144" t="s">
        <v>500</v>
      </c>
    </row>
    <row r="380" spans="1:4" x14ac:dyDescent="0.25">
      <c r="A380" s="144">
        <v>348</v>
      </c>
      <c r="B380" s="23" t="s">
        <v>1195</v>
      </c>
      <c r="C380" s="24" t="s">
        <v>1196</v>
      </c>
      <c r="D380" s="144" t="s">
        <v>500</v>
      </c>
    </row>
    <row r="381" spans="1:4" x14ac:dyDescent="0.25">
      <c r="A381" s="23">
        <v>349</v>
      </c>
      <c r="B381" s="23">
        <v>349</v>
      </c>
      <c r="C381" s="24" t="s">
        <v>1197</v>
      </c>
      <c r="D381" s="144" t="s">
        <v>505</v>
      </c>
    </row>
    <row r="382" spans="1:4" x14ac:dyDescent="0.25">
      <c r="A382" s="23">
        <v>350</v>
      </c>
      <c r="B382" s="23">
        <v>350</v>
      </c>
      <c r="C382" s="24" t="s">
        <v>1198</v>
      </c>
      <c r="D382" s="144" t="s">
        <v>500</v>
      </c>
    </row>
    <row r="383" spans="1:4" x14ac:dyDescent="0.25">
      <c r="A383" s="144">
        <v>359</v>
      </c>
      <c r="B383" s="23" t="s">
        <v>1199</v>
      </c>
      <c r="C383" s="25" t="s">
        <v>1200</v>
      </c>
      <c r="D383" s="144"/>
    </row>
    <row r="384" spans="1:4" x14ac:dyDescent="0.25">
      <c r="A384" s="144">
        <v>360</v>
      </c>
      <c r="B384" s="23" t="s">
        <v>1201</v>
      </c>
      <c r="C384" s="25" t="s">
        <v>1202</v>
      </c>
      <c r="D384" s="144"/>
    </row>
    <row r="385" spans="1:4" x14ac:dyDescent="0.25">
      <c r="A385" s="144">
        <v>361</v>
      </c>
      <c r="B385" s="23" t="s">
        <v>186</v>
      </c>
      <c r="C385" s="24" t="s">
        <v>1203</v>
      </c>
      <c r="D385" s="144" t="s">
        <v>500</v>
      </c>
    </row>
    <row r="386" spans="1:4" x14ac:dyDescent="0.25">
      <c r="A386" s="144">
        <v>362</v>
      </c>
      <c r="B386" s="23" t="s">
        <v>1204</v>
      </c>
      <c r="C386" s="25" t="s">
        <v>1205</v>
      </c>
      <c r="D386" s="144"/>
    </row>
    <row r="387" spans="1:4" x14ac:dyDescent="0.25">
      <c r="A387" s="144">
        <v>629</v>
      </c>
      <c r="B387" s="23" t="s">
        <v>438</v>
      </c>
      <c r="C387" s="24" t="s">
        <v>453</v>
      </c>
      <c r="D387" s="144" t="s">
        <v>505</v>
      </c>
    </row>
    <row r="388" spans="1:4" x14ac:dyDescent="0.25">
      <c r="A388" s="144">
        <v>203</v>
      </c>
      <c r="B388" s="23" t="s">
        <v>1206</v>
      </c>
      <c r="C388" s="27" t="s">
        <v>1207</v>
      </c>
      <c r="D388" s="144"/>
    </row>
    <row r="389" spans="1:4" x14ac:dyDescent="0.25">
      <c r="A389" s="144">
        <v>208</v>
      </c>
      <c r="B389" s="23" t="s">
        <v>1208</v>
      </c>
      <c r="C389" s="24" t="s">
        <v>1209</v>
      </c>
      <c r="D389" s="144" t="s">
        <v>505</v>
      </c>
    </row>
    <row r="390" spans="1:4" x14ac:dyDescent="0.25">
      <c r="A390" s="144">
        <v>386</v>
      </c>
      <c r="B390" s="23" t="s">
        <v>1210</v>
      </c>
      <c r="C390" s="25" t="s">
        <v>1211</v>
      </c>
      <c r="D390" s="144"/>
    </row>
    <row r="391" spans="1:4" x14ac:dyDescent="0.25">
      <c r="A391" s="144">
        <v>428</v>
      </c>
      <c r="B391" s="23" t="s">
        <v>187</v>
      </c>
      <c r="C391" s="24" t="s">
        <v>476</v>
      </c>
      <c r="D391" s="144" t="s">
        <v>505</v>
      </c>
    </row>
    <row r="392" spans="1:4" x14ac:dyDescent="0.25">
      <c r="A392" s="144">
        <v>78</v>
      </c>
      <c r="B392" s="23" t="s">
        <v>430</v>
      </c>
      <c r="C392" s="24" t="s">
        <v>1212</v>
      </c>
      <c r="D392" s="144"/>
    </row>
    <row r="393" spans="1:4" x14ac:dyDescent="0.25">
      <c r="A393" s="144">
        <v>369</v>
      </c>
      <c r="B393" s="23" t="s">
        <v>1213</v>
      </c>
      <c r="C393" s="24" t="s">
        <v>1214</v>
      </c>
      <c r="D393" s="144"/>
    </row>
    <row r="394" spans="1:4" x14ac:dyDescent="0.25">
      <c r="A394" s="144">
        <v>364</v>
      </c>
      <c r="B394" s="23" t="s">
        <v>1215</v>
      </c>
      <c r="C394" s="24" t="s">
        <v>1216</v>
      </c>
      <c r="D394" s="144" t="s">
        <v>505</v>
      </c>
    </row>
    <row r="395" spans="1:4" x14ac:dyDescent="0.25">
      <c r="A395" s="144">
        <v>370</v>
      </c>
      <c r="B395" s="23" t="s">
        <v>1217</v>
      </c>
      <c r="C395" s="24" t="s">
        <v>1218</v>
      </c>
      <c r="D395" s="144" t="s">
        <v>505</v>
      </c>
    </row>
    <row r="396" spans="1:4" x14ac:dyDescent="0.25">
      <c r="A396" s="144">
        <v>640</v>
      </c>
      <c r="B396" s="23" t="s">
        <v>1219</v>
      </c>
      <c r="C396" s="24" t="s">
        <v>1220</v>
      </c>
      <c r="D396" s="144" t="s">
        <v>505</v>
      </c>
    </row>
    <row r="397" spans="1:4" x14ac:dyDescent="0.25">
      <c r="A397" s="144">
        <v>371</v>
      </c>
      <c r="B397" s="23" t="s">
        <v>1221</v>
      </c>
      <c r="C397" s="24" t="s">
        <v>1222</v>
      </c>
      <c r="D397" s="144" t="s">
        <v>505</v>
      </c>
    </row>
    <row r="398" spans="1:4" x14ac:dyDescent="0.25">
      <c r="A398" s="144">
        <v>641</v>
      </c>
      <c r="B398" s="23" t="s">
        <v>1223</v>
      </c>
      <c r="C398" s="24" t="s">
        <v>1224</v>
      </c>
      <c r="D398" s="144" t="s">
        <v>505</v>
      </c>
    </row>
    <row r="399" spans="1:4" x14ac:dyDescent="0.25">
      <c r="A399" s="144">
        <v>365</v>
      </c>
      <c r="B399" s="23">
        <v>365</v>
      </c>
      <c r="C399" s="24" t="s">
        <v>1225</v>
      </c>
      <c r="D399" s="144" t="s">
        <v>505</v>
      </c>
    </row>
    <row r="400" spans="1:4" x14ac:dyDescent="0.25">
      <c r="A400" s="144">
        <v>368</v>
      </c>
      <c r="B400" s="23">
        <v>368</v>
      </c>
      <c r="C400" s="24" t="s">
        <v>1226</v>
      </c>
      <c r="D400" s="144" t="s">
        <v>505</v>
      </c>
    </row>
    <row r="401" spans="1:4" x14ac:dyDescent="0.25">
      <c r="A401" s="144">
        <v>372</v>
      </c>
      <c r="B401" s="23" t="s">
        <v>1227</v>
      </c>
      <c r="C401" s="24" t="s">
        <v>1228</v>
      </c>
      <c r="D401" s="144" t="s">
        <v>505</v>
      </c>
    </row>
    <row r="402" spans="1:4" x14ac:dyDescent="0.25">
      <c r="A402" s="144">
        <v>644</v>
      </c>
      <c r="B402" s="23" t="s">
        <v>1229</v>
      </c>
      <c r="C402" s="24" t="s">
        <v>1230</v>
      </c>
      <c r="D402" s="144" t="s">
        <v>505</v>
      </c>
    </row>
    <row r="403" spans="1:4" x14ac:dyDescent="0.25">
      <c r="A403" s="144">
        <v>366</v>
      </c>
      <c r="B403" s="23" t="s">
        <v>1231</v>
      </c>
      <c r="C403" s="24" t="s">
        <v>1232</v>
      </c>
      <c r="D403" s="144" t="s">
        <v>505</v>
      </c>
    </row>
    <row r="404" spans="1:4" x14ac:dyDescent="0.25">
      <c r="A404" s="144">
        <v>367</v>
      </c>
      <c r="B404" s="23" t="s">
        <v>1233</v>
      </c>
      <c r="C404" s="24" t="s">
        <v>1234</v>
      </c>
      <c r="D404" s="144" t="s">
        <v>505</v>
      </c>
    </row>
    <row r="405" spans="1:4" x14ac:dyDescent="0.25">
      <c r="A405" s="144">
        <v>642</v>
      </c>
      <c r="B405" s="23" t="s">
        <v>1235</v>
      </c>
      <c r="C405" s="24" t="s">
        <v>1236</v>
      </c>
      <c r="D405" s="144" t="s">
        <v>505</v>
      </c>
    </row>
    <row r="406" spans="1:4" x14ac:dyDescent="0.25">
      <c r="A406" s="144">
        <v>643</v>
      </c>
      <c r="B406" s="23" t="s">
        <v>1237</v>
      </c>
      <c r="C406" s="24" t="s">
        <v>1238</v>
      </c>
      <c r="D406" s="144" t="s">
        <v>505</v>
      </c>
    </row>
    <row r="407" spans="1:4" x14ac:dyDescent="0.25">
      <c r="A407" s="144">
        <v>639</v>
      </c>
      <c r="B407" s="23" t="s">
        <v>1239</v>
      </c>
      <c r="C407" s="24" t="s">
        <v>1240</v>
      </c>
      <c r="D407" s="144" t="s">
        <v>505</v>
      </c>
    </row>
    <row r="408" spans="1:4" x14ac:dyDescent="0.25">
      <c r="A408" s="144">
        <v>373</v>
      </c>
      <c r="B408" s="23" t="s">
        <v>1241</v>
      </c>
      <c r="C408" s="24" t="s">
        <v>1242</v>
      </c>
      <c r="D408" s="144" t="s">
        <v>505</v>
      </c>
    </row>
    <row r="409" spans="1:4" x14ac:dyDescent="0.25">
      <c r="A409" s="144">
        <v>376</v>
      </c>
      <c r="B409" s="23" t="s">
        <v>1243</v>
      </c>
      <c r="C409" s="25" t="s">
        <v>1244</v>
      </c>
      <c r="D409" s="144" t="s">
        <v>500</v>
      </c>
    </row>
    <row r="410" spans="1:4" x14ac:dyDescent="0.25">
      <c r="A410" s="144">
        <v>377</v>
      </c>
      <c r="B410" s="23" t="s">
        <v>1245</v>
      </c>
      <c r="C410" s="24" t="s">
        <v>1246</v>
      </c>
      <c r="D410" s="144" t="s">
        <v>500</v>
      </c>
    </row>
    <row r="411" spans="1:4" x14ac:dyDescent="0.25">
      <c r="A411" s="144">
        <v>378</v>
      </c>
      <c r="B411" s="23" t="s">
        <v>1247</v>
      </c>
      <c r="C411" s="24" t="s">
        <v>1248</v>
      </c>
      <c r="D411" s="144" t="s">
        <v>500</v>
      </c>
    </row>
    <row r="412" spans="1:4" x14ac:dyDescent="0.25">
      <c r="A412" s="144">
        <v>379</v>
      </c>
      <c r="B412" s="23" t="s">
        <v>1249</v>
      </c>
      <c r="C412" s="25" t="s">
        <v>1250</v>
      </c>
      <c r="D412" s="144" t="s">
        <v>500</v>
      </c>
    </row>
    <row r="413" spans="1:4" x14ac:dyDescent="0.25">
      <c r="A413" s="144">
        <v>381</v>
      </c>
      <c r="B413" s="23" t="s">
        <v>1251</v>
      </c>
      <c r="C413" s="24" t="s">
        <v>1252</v>
      </c>
      <c r="D413" s="144" t="s">
        <v>505</v>
      </c>
    </row>
    <row r="414" spans="1:4" x14ac:dyDescent="0.25">
      <c r="A414" s="144">
        <v>383</v>
      </c>
      <c r="B414" s="23" t="s">
        <v>1253</v>
      </c>
      <c r="C414" s="25" t="s">
        <v>1254</v>
      </c>
      <c r="D414" s="144" t="s">
        <v>500</v>
      </c>
    </row>
    <row r="415" spans="1:4" x14ac:dyDescent="0.25">
      <c r="A415" s="144">
        <v>384</v>
      </c>
      <c r="B415" s="23" t="s">
        <v>1255</v>
      </c>
      <c r="C415" s="25" t="s">
        <v>1256</v>
      </c>
      <c r="D415" s="144"/>
    </row>
    <row r="416" spans="1:4" x14ac:dyDescent="0.25">
      <c r="A416" s="144">
        <v>387</v>
      </c>
      <c r="B416" s="23" t="s">
        <v>1257</v>
      </c>
      <c r="C416" s="24" t="s">
        <v>1258</v>
      </c>
      <c r="D416" s="144" t="s">
        <v>500</v>
      </c>
    </row>
    <row r="417" spans="1:4" x14ac:dyDescent="0.25">
      <c r="A417" s="144">
        <v>342</v>
      </c>
      <c r="B417" s="23" t="s">
        <v>1259</v>
      </c>
      <c r="C417" s="25" t="s">
        <v>1260</v>
      </c>
      <c r="D417" s="144" t="s">
        <v>500</v>
      </c>
    </row>
    <row r="418" spans="1:4" x14ac:dyDescent="0.25">
      <c r="A418" s="144">
        <v>178</v>
      </c>
      <c r="B418" s="23" t="s">
        <v>1261</v>
      </c>
      <c r="C418" s="24" t="s">
        <v>1262</v>
      </c>
      <c r="D418" s="144" t="s">
        <v>500</v>
      </c>
    </row>
    <row r="419" spans="1:4" x14ac:dyDescent="0.25">
      <c r="A419" s="144">
        <v>179</v>
      </c>
      <c r="B419" s="23" t="s">
        <v>1263</v>
      </c>
      <c r="C419" s="24" t="s">
        <v>1264</v>
      </c>
      <c r="D419" s="144" t="s">
        <v>500</v>
      </c>
    </row>
    <row r="420" spans="1:4" x14ac:dyDescent="0.25">
      <c r="A420" s="144">
        <v>180</v>
      </c>
      <c r="B420" s="23" t="s">
        <v>1265</v>
      </c>
      <c r="C420" s="24" t="s">
        <v>1266</v>
      </c>
      <c r="D420" s="144" t="s">
        <v>505</v>
      </c>
    </row>
    <row r="421" spans="1:4" x14ac:dyDescent="0.25">
      <c r="A421" s="144">
        <v>177</v>
      </c>
      <c r="B421" s="23" t="s">
        <v>1267</v>
      </c>
      <c r="C421" s="24" t="s">
        <v>1268</v>
      </c>
      <c r="D421" s="144" t="s">
        <v>500</v>
      </c>
    </row>
    <row r="422" spans="1:4" x14ac:dyDescent="0.25">
      <c r="A422" s="144">
        <v>390</v>
      </c>
      <c r="B422" s="23" t="s">
        <v>1269</v>
      </c>
      <c r="C422" s="24" t="s">
        <v>1270</v>
      </c>
      <c r="D422" s="144"/>
    </row>
    <row r="423" spans="1:4" x14ac:dyDescent="0.25">
      <c r="A423" s="144">
        <v>181</v>
      </c>
      <c r="B423" s="23" t="s">
        <v>1271</v>
      </c>
      <c r="C423" s="24" t="s">
        <v>1272</v>
      </c>
      <c r="D423" s="144"/>
    </row>
    <row r="424" spans="1:4" x14ac:dyDescent="0.25">
      <c r="A424" s="144">
        <v>182</v>
      </c>
      <c r="B424" s="23" t="s">
        <v>1273</v>
      </c>
      <c r="C424" s="24" t="s">
        <v>1274</v>
      </c>
      <c r="D424" s="144" t="s">
        <v>500</v>
      </c>
    </row>
    <row r="425" spans="1:4" x14ac:dyDescent="0.25">
      <c r="A425" s="144">
        <v>395</v>
      </c>
      <c r="B425" s="23" t="s">
        <v>1275</v>
      </c>
      <c r="C425" s="24" t="s">
        <v>1276</v>
      </c>
      <c r="D425" s="144" t="s">
        <v>505</v>
      </c>
    </row>
    <row r="426" spans="1:4" x14ac:dyDescent="0.25">
      <c r="A426" s="144">
        <v>392</v>
      </c>
      <c r="B426" s="23" t="s">
        <v>1277</v>
      </c>
      <c r="C426" s="25" t="s">
        <v>1278</v>
      </c>
      <c r="D426" s="144" t="s">
        <v>500</v>
      </c>
    </row>
    <row r="427" spans="1:4" x14ac:dyDescent="0.25">
      <c r="A427" s="144">
        <v>394</v>
      </c>
      <c r="B427" s="23" t="s">
        <v>1279</v>
      </c>
      <c r="C427" s="24" t="s">
        <v>1280</v>
      </c>
      <c r="D427" s="144" t="s">
        <v>505</v>
      </c>
    </row>
    <row r="428" spans="1:4" x14ac:dyDescent="0.25">
      <c r="A428" s="144">
        <v>393</v>
      </c>
      <c r="B428" s="23" t="s">
        <v>1281</v>
      </c>
      <c r="C428" s="25" t="s">
        <v>1282</v>
      </c>
      <c r="D428" s="144"/>
    </row>
    <row r="429" spans="1:4" x14ac:dyDescent="0.25">
      <c r="A429" s="144">
        <v>396</v>
      </c>
      <c r="B429" s="23" t="s">
        <v>1283</v>
      </c>
      <c r="C429" s="25" t="s">
        <v>1284</v>
      </c>
      <c r="D429" s="144" t="s">
        <v>500</v>
      </c>
    </row>
    <row r="430" spans="1:4" x14ac:dyDescent="0.25">
      <c r="A430" s="144">
        <v>397</v>
      </c>
      <c r="B430" s="23" t="s">
        <v>1285</v>
      </c>
      <c r="C430" s="24" t="s">
        <v>1286</v>
      </c>
      <c r="D430" s="144"/>
    </row>
    <row r="431" spans="1:4" x14ac:dyDescent="0.25">
      <c r="A431" s="144">
        <v>398</v>
      </c>
      <c r="B431" s="23" t="s">
        <v>1287</v>
      </c>
      <c r="C431" s="24" t="s">
        <v>1288</v>
      </c>
      <c r="D431" s="144"/>
    </row>
    <row r="432" spans="1:4" x14ac:dyDescent="0.25">
      <c r="A432" s="144">
        <v>31</v>
      </c>
      <c r="B432" s="23" t="s">
        <v>1289</v>
      </c>
      <c r="C432" s="24" t="s">
        <v>1290</v>
      </c>
      <c r="D432" s="144" t="s">
        <v>505</v>
      </c>
    </row>
    <row r="433" spans="1:4" x14ac:dyDescent="0.25">
      <c r="A433" s="144">
        <v>32</v>
      </c>
      <c r="B433" s="23" t="s">
        <v>1291</v>
      </c>
      <c r="C433" s="25" t="s">
        <v>1292</v>
      </c>
      <c r="D433" s="144" t="s">
        <v>500</v>
      </c>
    </row>
    <row r="434" spans="1:4" x14ac:dyDescent="0.25">
      <c r="A434" s="144">
        <v>154</v>
      </c>
      <c r="B434" s="23" t="s">
        <v>1293</v>
      </c>
      <c r="C434" s="24" t="s">
        <v>1294</v>
      </c>
      <c r="D434" s="144" t="s">
        <v>505</v>
      </c>
    </row>
    <row r="435" spans="1:4" x14ac:dyDescent="0.25">
      <c r="A435" s="144">
        <v>548</v>
      </c>
      <c r="B435" s="23" t="s">
        <v>1295</v>
      </c>
      <c r="C435" s="24" t="s">
        <v>1296</v>
      </c>
      <c r="D435" s="144" t="s">
        <v>505</v>
      </c>
    </row>
    <row r="436" spans="1:4" x14ac:dyDescent="0.25">
      <c r="A436" s="144">
        <v>533</v>
      </c>
      <c r="B436" s="23" t="s">
        <v>1297</v>
      </c>
      <c r="C436" s="24" t="s">
        <v>1298</v>
      </c>
      <c r="D436" s="144" t="s">
        <v>505</v>
      </c>
    </row>
    <row r="437" spans="1:4" x14ac:dyDescent="0.25">
      <c r="A437" s="144">
        <v>589</v>
      </c>
      <c r="B437" s="23" t="s">
        <v>1299</v>
      </c>
      <c r="C437" s="24" t="s">
        <v>1300</v>
      </c>
      <c r="D437" s="144"/>
    </row>
    <row r="438" spans="1:4" x14ac:dyDescent="0.25">
      <c r="A438" s="144">
        <v>501</v>
      </c>
      <c r="B438" s="23" t="s">
        <v>1301</v>
      </c>
      <c r="C438" s="25" t="s">
        <v>1302</v>
      </c>
      <c r="D438" s="144"/>
    </row>
    <row r="439" spans="1:4" x14ac:dyDescent="0.25">
      <c r="A439" s="144">
        <v>16</v>
      </c>
      <c r="B439" s="23" t="s">
        <v>1303</v>
      </c>
      <c r="C439" s="25" t="s">
        <v>1304</v>
      </c>
      <c r="D439" s="144" t="s">
        <v>500</v>
      </c>
    </row>
    <row r="440" spans="1:4" x14ac:dyDescent="0.25">
      <c r="A440" s="144">
        <v>604</v>
      </c>
      <c r="B440" s="23" t="s">
        <v>1305</v>
      </c>
      <c r="C440" s="24" t="s">
        <v>1306</v>
      </c>
      <c r="D440" s="144" t="s">
        <v>505</v>
      </c>
    </row>
    <row r="441" spans="1:4" x14ac:dyDescent="0.25">
      <c r="A441" s="144">
        <v>605</v>
      </c>
      <c r="B441" s="23" t="s">
        <v>1307</v>
      </c>
      <c r="C441" s="25" t="s">
        <v>1308</v>
      </c>
      <c r="D441" s="144" t="s">
        <v>500</v>
      </c>
    </row>
    <row r="442" spans="1:4" x14ac:dyDescent="0.25">
      <c r="A442" s="144">
        <v>630</v>
      </c>
      <c r="B442" s="23" t="s">
        <v>1309</v>
      </c>
      <c r="C442" s="24" t="s">
        <v>1310</v>
      </c>
      <c r="D442" s="144" t="s">
        <v>505</v>
      </c>
    </row>
    <row r="443" spans="1:4" x14ac:dyDescent="0.25">
      <c r="A443" s="144">
        <v>446</v>
      </c>
      <c r="B443" s="23" t="s">
        <v>1311</v>
      </c>
      <c r="C443" s="24" t="s">
        <v>1312</v>
      </c>
      <c r="D443" s="144" t="s">
        <v>505</v>
      </c>
    </row>
    <row r="444" spans="1:4" x14ac:dyDescent="0.25">
      <c r="A444" s="144">
        <v>450</v>
      </c>
      <c r="B444" s="23" t="s">
        <v>1313</v>
      </c>
      <c r="C444" s="27" t="s">
        <v>1314</v>
      </c>
      <c r="D444" s="144" t="s">
        <v>500</v>
      </c>
    </row>
    <row r="445" spans="1:4" x14ac:dyDescent="0.25">
      <c r="A445" s="144">
        <v>451</v>
      </c>
      <c r="B445" s="23" t="s">
        <v>1315</v>
      </c>
      <c r="C445" s="27" t="s">
        <v>1316</v>
      </c>
      <c r="D445" s="144" t="s">
        <v>500</v>
      </c>
    </row>
    <row r="446" spans="1:4" x14ac:dyDescent="0.25">
      <c r="A446" s="144">
        <v>452</v>
      </c>
      <c r="B446" s="23" t="s">
        <v>1317</v>
      </c>
      <c r="C446" s="27" t="s">
        <v>1318</v>
      </c>
      <c r="D446" s="144" t="s">
        <v>500</v>
      </c>
    </row>
    <row r="447" spans="1:4" x14ac:dyDescent="0.25">
      <c r="A447" s="144">
        <v>453</v>
      </c>
      <c r="B447" s="23" t="s">
        <v>1319</v>
      </c>
      <c r="C447" s="27" t="s">
        <v>1320</v>
      </c>
      <c r="D447" s="144"/>
    </row>
    <row r="448" spans="1:4" x14ac:dyDescent="0.25">
      <c r="A448" s="144">
        <v>454</v>
      </c>
      <c r="B448" s="23" t="s">
        <v>1321</v>
      </c>
      <c r="C448" s="27" t="s">
        <v>1322</v>
      </c>
      <c r="D448" s="144"/>
    </row>
    <row r="449" spans="1:4" x14ac:dyDescent="0.25">
      <c r="A449" s="144">
        <v>455</v>
      </c>
      <c r="B449" s="23" t="s">
        <v>1323</v>
      </c>
      <c r="C449" s="27" t="s">
        <v>1324</v>
      </c>
      <c r="D449" s="144"/>
    </row>
    <row r="450" spans="1:4" x14ac:dyDescent="0.25">
      <c r="A450" s="144">
        <v>448</v>
      </c>
      <c r="B450" s="23" t="s">
        <v>1325</v>
      </c>
      <c r="C450" s="27" t="s">
        <v>1326</v>
      </c>
      <c r="D450" s="144"/>
    </row>
    <row r="451" spans="1:4" x14ac:dyDescent="0.25">
      <c r="A451" s="144">
        <v>449</v>
      </c>
      <c r="B451" s="23" t="s">
        <v>1327</v>
      </c>
      <c r="C451" s="27" t="s">
        <v>1328</v>
      </c>
      <c r="D451" s="144"/>
    </row>
    <row r="452" spans="1:4" x14ac:dyDescent="0.25">
      <c r="A452" s="144">
        <v>466</v>
      </c>
      <c r="B452" s="23" t="s">
        <v>1329</v>
      </c>
      <c r="C452" s="30" t="s">
        <v>1330</v>
      </c>
      <c r="D452" s="144" t="s">
        <v>505</v>
      </c>
    </row>
    <row r="453" spans="1:4" x14ac:dyDescent="0.25">
      <c r="A453" s="144">
        <v>467</v>
      </c>
      <c r="B453" s="23" t="s">
        <v>1331</v>
      </c>
      <c r="C453" s="30" t="s">
        <v>1332</v>
      </c>
      <c r="D453" s="144" t="s">
        <v>505</v>
      </c>
    </row>
    <row r="454" spans="1:4" x14ac:dyDescent="0.25">
      <c r="A454" s="144">
        <v>468</v>
      </c>
      <c r="B454" s="23" t="s">
        <v>1333</v>
      </c>
      <c r="C454" s="30" t="s">
        <v>1334</v>
      </c>
      <c r="D454" s="144" t="s">
        <v>505</v>
      </c>
    </row>
    <row r="455" spans="1:4" x14ac:dyDescent="0.25">
      <c r="A455" s="144">
        <v>469</v>
      </c>
      <c r="B455" s="23" t="s">
        <v>1335</v>
      </c>
      <c r="C455" s="30" t="s">
        <v>1336</v>
      </c>
      <c r="D455" s="144" t="s">
        <v>505</v>
      </c>
    </row>
    <row r="456" spans="1:4" x14ac:dyDescent="0.25">
      <c r="A456" s="144">
        <v>470</v>
      </c>
      <c r="B456" s="23" t="s">
        <v>1337</v>
      </c>
      <c r="C456" s="30" t="s">
        <v>1338</v>
      </c>
      <c r="D456" s="144" t="s">
        <v>505</v>
      </c>
    </row>
    <row r="457" spans="1:4" x14ac:dyDescent="0.25">
      <c r="A457" s="144">
        <v>474</v>
      </c>
      <c r="B457" s="23" t="s">
        <v>1339</v>
      </c>
      <c r="C457" s="30" t="s">
        <v>1340</v>
      </c>
      <c r="D457" s="144" t="s">
        <v>505</v>
      </c>
    </row>
    <row r="458" spans="1:4" x14ac:dyDescent="0.25">
      <c r="A458" s="144">
        <v>475</v>
      </c>
      <c r="B458" s="23" t="s">
        <v>1341</v>
      </c>
      <c r="C458" s="30" t="s">
        <v>1342</v>
      </c>
      <c r="D458" s="144" t="s">
        <v>505</v>
      </c>
    </row>
    <row r="459" spans="1:4" x14ac:dyDescent="0.25">
      <c r="A459" s="144">
        <v>476</v>
      </c>
      <c r="B459" s="23" t="s">
        <v>1343</v>
      </c>
      <c r="C459" s="30" t="s">
        <v>1344</v>
      </c>
      <c r="D459" s="144" t="s">
        <v>505</v>
      </c>
    </row>
    <row r="460" spans="1:4" x14ac:dyDescent="0.25">
      <c r="A460" s="144">
        <v>477</v>
      </c>
      <c r="B460" s="23" t="s">
        <v>1345</v>
      </c>
      <c r="C460" s="30" t="s">
        <v>1346</v>
      </c>
      <c r="D460" s="144" t="s">
        <v>505</v>
      </c>
    </row>
    <row r="461" spans="1:4" x14ac:dyDescent="0.25">
      <c r="A461" s="144">
        <v>458</v>
      </c>
      <c r="B461" s="23" t="s">
        <v>1347</v>
      </c>
      <c r="C461" s="27" t="s">
        <v>1348</v>
      </c>
      <c r="D461" s="144" t="s">
        <v>505</v>
      </c>
    </row>
    <row r="462" spans="1:4" x14ac:dyDescent="0.25">
      <c r="A462" s="144">
        <v>481</v>
      </c>
      <c r="B462" s="23" t="s">
        <v>1349</v>
      </c>
      <c r="C462" s="30" t="s">
        <v>1350</v>
      </c>
      <c r="D462" s="144" t="s">
        <v>505</v>
      </c>
    </row>
    <row r="463" spans="1:4" x14ac:dyDescent="0.25">
      <c r="A463" s="144">
        <v>463</v>
      </c>
      <c r="B463" s="23" t="s">
        <v>1351</v>
      </c>
      <c r="C463" s="30" t="s">
        <v>1352</v>
      </c>
      <c r="D463" s="144" t="s">
        <v>505</v>
      </c>
    </row>
    <row r="464" spans="1:4" x14ac:dyDescent="0.25">
      <c r="A464" s="144">
        <v>464</v>
      </c>
      <c r="B464" s="23" t="s">
        <v>1353</v>
      </c>
      <c r="C464" s="30" t="s">
        <v>1354</v>
      </c>
      <c r="D464" s="144" t="s">
        <v>505</v>
      </c>
    </row>
    <row r="465" spans="1:4" x14ac:dyDescent="0.25">
      <c r="A465" s="144">
        <v>465</v>
      </c>
      <c r="B465" s="23" t="s">
        <v>1355</v>
      </c>
      <c r="C465" s="27" t="s">
        <v>1356</v>
      </c>
      <c r="D465" s="144" t="s">
        <v>505</v>
      </c>
    </row>
    <row r="466" spans="1:4" x14ac:dyDescent="0.25">
      <c r="A466" s="144">
        <v>471</v>
      </c>
      <c r="B466" s="23" t="s">
        <v>1357</v>
      </c>
      <c r="C466" s="27" t="s">
        <v>1358</v>
      </c>
      <c r="D466" s="144" t="s">
        <v>505</v>
      </c>
    </row>
    <row r="467" spans="1:4" x14ac:dyDescent="0.25">
      <c r="A467" s="144">
        <v>472</v>
      </c>
      <c r="B467" s="23" t="s">
        <v>1359</v>
      </c>
      <c r="C467" s="27" t="s">
        <v>1360</v>
      </c>
      <c r="D467" s="144" t="s">
        <v>505</v>
      </c>
    </row>
    <row r="468" spans="1:4" x14ac:dyDescent="0.25">
      <c r="A468" s="144">
        <v>473</v>
      </c>
      <c r="B468" s="23" t="s">
        <v>1361</v>
      </c>
      <c r="C468" s="27" t="s">
        <v>1362</v>
      </c>
      <c r="D468" s="144" t="s">
        <v>505</v>
      </c>
    </row>
    <row r="469" spans="1:4" x14ac:dyDescent="0.25">
      <c r="A469" s="144">
        <v>478</v>
      </c>
      <c r="B469" s="23" t="s">
        <v>1363</v>
      </c>
      <c r="C469" s="27" t="s">
        <v>1364</v>
      </c>
      <c r="D469" s="144" t="s">
        <v>505</v>
      </c>
    </row>
    <row r="470" spans="1:4" x14ac:dyDescent="0.25">
      <c r="A470" s="144">
        <v>479</v>
      </c>
      <c r="B470" s="23" t="s">
        <v>1365</v>
      </c>
      <c r="C470" s="27" t="s">
        <v>1366</v>
      </c>
      <c r="D470" s="144" t="s">
        <v>505</v>
      </c>
    </row>
    <row r="471" spans="1:4" x14ac:dyDescent="0.25">
      <c r="A471" s="144">
        <v>480</v>
      </c>
      <c r="B471" s="23" t="s">
        <v>1367</v>
      </c>
      <c r="C471" s="27" t="s">
        <v>1368</v>
      </c>
      <c r="D471" s="144" t="s">
        <v>505</v>
      </c>
    </row>
    <row r="472" spans="1:4" x14ac:dyDescent="0.25">
      <c r="A472" s="144">
        <v>482</v>
      </c>
      <c r="B472" s="23" t="s">
        <v>1369</v>
      </c>
      <c r="C472" s="27" t="s">
        <v>1370</v>
      </c>
      <c r="D472" s="144" t="s">
        <v>505</v>
      </c>
    </row>
    <row r="473" spans="1:4" x14ac:dyDescent="0.25">
      <c r="A473" s="144">
        <v>483</v>
      </c>
      <c r="B473" s="23" t="s">
        <v>1371</v>
      </c>
      <c r="C473" s="27" t="s">
        <v>1372</v>
      </c>
      <c r="D473" s="144" t="s">
        <v>505</v>
      </c>
    </row>
    <row r="474" spans="1:4" x14ac:dyDescent="0.25">
      <c r="A474" s="144">
        <v>484</v>
      </c>
      <c r="B474" s="23" t="s">
        <v>1373</v>
      </c>
      <c r="C474" s="27" t="s">
        <v>1374</v>
      </c>
      <c r="D474" s="144" t="s">
        <v>505</v>
      </c>
    </row>
    <row r="475" spans="1:4" x14ac:dyDescent="0.25">
      <c r="A475" s="144">
        <v>459</v>
      </c>
      <c r="B475" s="23" t="s">
        <v>1375</v>
      </c>
      <c r="C475" s="27" t="s">
        <v>1376</v>
      </c>
      <c r="D475" s="144" t="s">
        <v>505</v>
      </c>
    </row>
    <row r="476" spans="1:4" x14ac:dyDescent="0.25">
      <c r="A476" s="144">
        <v>460</v>
      </c>
      <c r="B476" s="23" t="s">
        <v>1377</v>
      </c>
      <c r="C476" s="27" t="s">
        <v>1378</v>
      </c>
      <c r="D476" s="144" t="s">
        <v>505</v>
      </c>
    </row>
    <row r="477" spans="1:4" x14ac:dyDescent="0.25">
      <c r="A477" s="144">
        <v>461</v>
      </c>
      <c r="B477" s="23" t="s">
        <v>1379</v>
      </c>
      <c r="C477" s="27" t="s">
        <v>1380</v>
      </c>
      <c r="D477" s="144" t="s">
        <v>505</v>
      </c>
    </row>
    <row r="478" spans="1:4" x14ac:dyDescent="0.25">
      <c r="A478" s="144">
        <v>462</v>
      </c>
      <c r="B478" s="23" t="s">
        <v>1381</v>
      </c>
      <c r="C478" s="27" t="s">
        <v>1382</v>
      </c>
      <c r="D478" s="144" t="s">
        <v>505</v>
      </c>
    </row>
    <row r="479" spans="1:4" x14ac:dyDescent="0.25">
      <c r="A479" s="144">
        <v>457</v>
      </c>
      <c r="B479" s="23" t="s">
        <v>1383</v>
      </c>
      <c r="C479" s="27" t="s">
        <v>1384</v>
      </c>
      <c r="D479" s="144" t="s">
        <v>505</v>
      </c>
    </row>
    <row r="480" spans="1:4" x14ac:dyDescent="0.25">
      <c r="A480" s="144">
        <v>106</v>
      </c>
      <c r="B480" s="23" t="s">
        <v>1385</v>
      </c>
      <c r="C480" s="24" t="s">
        <v>1386</v>
      </c>
      <c r="D480" s="144" t="s">
        <v>500</v>
      </c>
    </row>
    <row r="481" spans="1:4" x14ac:dyDescent="0.25">
      <c r="A481" s="144">
        <v>133</v>
      </c>
      <c r="B481" s="23" t="s">
        <v>1387</v>
      </c>
      <c r="C481" s="24" t="s">
        <v>1388</v>
      </c>
      <c r="D481" s="144"/>
    </row>
    <row r="482" spans="1:4" x14ac:dyDescent="0.25">
      <c r="A482" s="144">
        <v>151</v>
      </c>
      <c r="B482" s="23" t="s">
        <v>1389</v>
      </c>
      <c r="C482" s="24" t="s">
        <v>1390</v>
      </c>
      <c r="D482" s="144"/>
    </row>
    <row r="483" spans="1:4" x14ac:dyDescent="0.25">
      <c r="A483" s="144">
        <v>155</v>
      </c>
      <c r="B483" s="23" t="s">
        <v>1391</v>
      </c>
      <c r="C483" s="24" t="s">
        <v>1392</v>
      </c>
      <c r="D483" s="144" t="s">
        <v>505</v>
      </c>
    </row>
    <row r="484" spans="1:4" x14ac:dyDescent="0.25">
      <c r="A484" s="144">
        <v>112</v>
      </c>
      <c r="B484" s="23" t="s">
        <v>1393</v>
      </c>
      <c r="C484" s="24" t="s">
        <v>1394</v>
      </c>
      <c r="D484" s="144" t="s">
        <v>505</v>
      </c>
    </row>
    <row r="485" spans="1:4" x14ac:dyDescent="0.25">
      <c r="A485" s="144">
        <v>485</v>
      </c>
      <c r="B485" s="23" t="s">
        <v>1395</v>
      </c>
      <c r="C485" s="25" t="s">
        <v>1396</v>
      </c>
      <c r="D485" s="144" t="s">
        <v>500</v>
      </c>
    </row>
    <row r="486" spans="1:4" x14ac:dyDescent="0.25">
      <c r="A486" s="144">
        <v>486</v>
      </c>
      <c r="B486" s="23" t="s">
        <v>1397</v>
      </c>
      <c r="C486" s="24" t="s">
        <v>1398</v>
      </c>
      <c r="D486" s="144" t="s">
        <v>505</v>
      </c>
    </row>
    <row r="487" spans="1:4" x14ac:dyDescent="0.25">
      <c r="A487" s="144">
        <v>124</v>
      </c>
      <c r="B487" s="23" t="s">
        <v>1399</v>
      </c>
      <c r="C487" s="24" t="s">
        <v>1400</v>
      </c>
      <c r="D487" s="144" t="s">
        <v>505</v>
      </c>
    </row>
    <row r="488" spans="1:4" x14ac:dyDescent="0.25">
      <c r="A488" s="144">
        <v>487</v>
      </c>
      <c r="B488" s="23" t="s">
        <v>1401</v>
      </c>
      <c r="C488" s="24" t="s">
        <v>1402</v>
      </c>
      <c r="D488" s="144" t="s">
        <v>500</v>
      </c>
    </row>
    <row r="489" spans="1:4" x14ac:dyDescent="0.25">
      <c r="A489" s="144">
        <v>489</v>
      </c>
      <c r="B489" s="23">
        <v>489</v>
      </c>
      <c r="C489" s="24" t="s">
        <v>1403</v>
      </c>
      <c r="D489" s="144"/>
    </row>
    <row r="490" spans="1:4" x14ac:dyDescent="0.25">
      <c r="A490" s="144">
        <v>491</v>
      </c>
      <c r="B490" s="23" t="s">
        <v>1404</v>
      </c>
      <c r="C490" s="24" t="s">
        <v>1405</v>
      </c>
      <c r="D490" s="144" t="s">
        <v>500</v>
      </c>
    </row>
    <row r="491" spans="1:4" x14ac:dyDescent="0.25">
      <c r="A491" s="144">
        <v>490</v>
      </c>
      <c r="B491" s="23" t="s">
        <v>1406</v>
      </c>
      <c r="C491" s="24" t="s">
        <v>1407</v>
      </c>
      <c r="D491" s="144" t="s">
        <v>500</v>
      </c>
    </row>
    <row r="492" spans="1:4" x14ac:dyDescent="0.25">
      <c r="A492" s="144">
        <v>429</v>
      </c>
      <c r="B492" s="23" t="s">
        <v>1408</v>
      </c>
      <c r="C492" s="24" t="s">
        <v>1409</v>
      </c>
      <c r="D492" s="144" t="s">
        <v>505</v>
      </c>
    </row>
    <row r="493" spans="1:4" x14ac:dyDescent="0.25">
      <c r="A493" s="144">
        <v>492</v>
      </c>
      <c r="B493" s="23" t="s">
        <v>1410</v>
      </c>
      <c r="C493" s="25" t="s">
        <v>1411</v>
      </c>
      <c r="D493" s="144" t="s">
        <v>500</v>
      </c>
    </row>
    <row r="494" spans="1:4" x14ac:dyDescent="0.25">
      <c r="A494" s="144">
        <v>430</v>
      </c>
      <c r="B494" s="23" t="s">
        <v>1412</v>
      </c>
      <c r="C494" s="24" t="s">
        <v>1413</v>
      </c>
      <c r="D494" s="144" t="s">
        <v>505</v>
      </c>
    </row>
    <row r="495" spans="1:4" x14ac:dyDescent="0.25">
      <c r="A495" s="144">
        <v>493</v>
      </c>
      <c r="B495" s="23" t="s">
        <v>1414</v>
      </c>
      <c r="C495" s="25" t="s">
        <v>1415</v>
      </c>
      <c r="D495" s="144" t="s">
        <v>500</v>
      </c>
    </row>
    <row r="496" spans="1:4" x14ac:dyDescent="0.25">
      <c r="A496" s="144">
        <v>494</v>
      </c>
      <c r="B496" s="23" t="s">
        <v>1416</v>
      </c>
      <c r="C496" s="25" t="s">
        <v>1417</v>
      </c>
      <c r="D496" s="144" t="s">
        <v>500</v>
      </c>
    </row>
    <row r="497" spans="1:4" x14ac:dyDescent="0.25">
      <c r="A497" s="144">
        <v>495</v>
      </c>
      <c r="B497" s="29" t="s">
        <v>1418</v>
      </c>
      <c r="C497" s="25" t="s">
        <v>1419</v>
      </c>
      <c r="D497" s="144"/>
    </row>
    <row r="498" spans="1:4" x14ac:dyDescent="0.25">
      <c r="A498" s="144">
        <v>496</v>
      </c>
      <c r="B498" s="23" t="s">
        <v>1420</v>
      </c>
      <c r="C498" s="25" t="s">
        <v>1421</v>
      </c>
      <c r="D498" s="144"/>
    </row>
    <row r="499" spans="1:4" x14ac:dyDescent="0.25">
      <c r="A499" s="144">
        <v>497</v>
      </c>
      <c r="B499" s="23" t="s">
        <v>164</v>
      </c>
      <c r="C499" s="24" t="s">
        <v>1422</v>
      </c>
      <c r="D499" s="144" t="s">
        <v>505</v>
      </c>
    </row>
    <row r="500" spans="1:4" x14ac:dyDescent="0.25">
      <c r="A500" s="144">
        <v>498</v>
      </c>
      <c r="B500" s="23" t="s">
        <v>1423</v>
      </c>
      <c r="C500" s="25" t="s">
        <v>1424</v>
      </c>
      <c r="D500" s="144"/>
    </row>
    <row r="501" spans="1:4" x14ac:dyDescent="0.25">
      <c r="A501" s="144">
        <v>499</v>
      </c>
      <c r="B501" s="23" t="s">
        <v>1425</v>
      </c>
      <c r="C501" s="25" t="s">
        <v>1426</v>
      </c>
      <c r="D501" s="144"/>
    </row>
    <row r="502" spans="1:4" x14ac:dyDescent="0.25">
      <c r="A502" s="144">
        <v>503</v>
      </c>
      <c r="B502" s="23" t="s">
        <v>1427</v>
      </c>
      <c r="C502" s="24" t="s">
        <v>1428</v>
      </c>
      <c r="D502" s="144" t="s">
        <v>505</v>
      </c>
    </row>
    <row r="503" spans="1:4" x14ac:dyDescent="0.25">
      <c r="A503" s="144">
        <v>506</v>
      </c>
      <c r="B503" s="23" t="s">
        <v>1429</v>
      </c>
      <c r="C503" s="24" t="s">
        <v>1430</v>
      </c>
      <c r="D503" s="144" t="s">
        <v>505</v>
      </c>
    </row>
    <row r="504" spans="1:4" x14ac:dyDescent="0.25">
      <c r="A504" s="144">
        <v>507</v>
      </c>
      <c r="B504" s="23" t="s">
        <v>1431</v>
      </c>
      <c r="C504" s="24" t="s">
        <v>1432</v>
      </c>
      <c r="D504" s="144"/>
    </row>
    <row r="505" spans="1:4" x14ac:dyDescent="0.25">
      <c r="A505" s="144">
        <v>504</v>
      </c>
      <c r="B505" s="144">
        <v>504</v>
      </c>
      <c r="C505" s="24" t="s">
        <v>1433</v>
      </c>
      <c r="D505" s="144" t="s">
        <v>505</v>
      </c>
    </row>
    <row r="506" spans="1:4" x14ac:dyDescent="0.25">
      <c r="A506" s="144">
        <v>508</v>
      </c>
      <c r="B506" s="23" t="s">
        <v>1434</v>
      </c>
      <c r="C506" s="24" t="s">
        <v>1435</v>
      </c>
      <c r="D506" s="144"/>
    </row>
    <row r="507" spans="1:4" x14ac:dyDescent="0.25">
      <c r="A507" s="144">
        <v>509</v>
      </c>
      <c r="B507" s="23" t="s">
        <v>1436</v>
      </c>
      <c r="C507" s="24" t="s">
        <v>1437</v>
      </c>
      <c r="D507" s="144"/>
    </row>
    <row r="508" spans="1:4" x14ac:dyDescent="0.25">
      <c r="A508" s="144">
        <v>510</v>
      </c>
      <c r="B508" s="23" t="s">
        <v>1438</v>
      </c>
      <c r="C508" s="24" t="s">
        <v>1439</v>
      </c>
      <c r="D508" s="144" t="s">
        <v>500</v>
      </c>
    </row>
    <row r="509" spans="1:4" x14ac:dyDescent="0.25">
      <c r="A509" s="144">
        <v>511</v>
      </c>
      <c r="B509" s="29" t="s">
        <v>1440</v>
      </c>
      <c r="C509" s="24" t="s">
        <v>1441</v>
      </c>
      <c r="D509" s="144" t="s">
        <v>500</v>
      </c>
    </row>
    <row r="510" spans="1:4" x14ac:dyDescent="0.25">
      <c r="A510" s="144">
        <v>636</v>
      </c>
      <c r="B510" s="23" t="s">
        <v>1442</v>
      </c>
      <c r="C510" s="24" t="s">
        <v>1443</v>
      </c>
      <c r="D510" s="144"/>
    </row>
    <row r="511" spans="1:4" x14ac:dyDescent="0.25">
      <c r="A511" s="144">
        <v>518</v>
      </c>
      <c r="B511" s="23">
        <v>518</v>
      </c>
      <c r="C511" s="24" t="s">
        <v>1444</v>
      </c>
      <c r="D511" s="144"/>
    </row>
    <row r="512" spans="1:4" x14ac:dyDescent="0.25">
      <c r="A512" s="144">
        <v>525</v>
      </c>
      <c r="B512" s="23" t="s">
        <v>1445</v>
      </c>
      <c r="C512" s="24" t="s">
        <v>1446</v>
      </c>
      <c r="D512" s="144" t="s">
        <v>505</v>
      </c>
    </row>
    <row r="513" spans="1:4" x14ac:dyDescent="0.25">
      <c r="A513" s="144">
        <v>391</v>
      </c>
      <c r="B513" s="23" t="s">
        <v>1447</v>
      </c>
      <c r="C513" s="24" t="s">
        <v>1448</v>
      </c>
      <c r="D513" s="144"/>
    </row>
    <row r="514" spans="1:4" x14ac:dyDescent="0.25">
      <c r="A514" s="144">
        <v>447</v>
      </c>
      <c r="B514" s="23">
        <v>447</v>
      </c>
      <c r="C514" s="24" t="s">
        <v>1449</v>
      </c>
      <c r="D514" s="144"/>
    </row>
    <row r="515" spans="1:4" x14ac:dyDescent="0.25">
      <c r="A515" s="144">
        <v>456</v>
      </c>
      <c r="B515" s="23" t="s">
        <v>1450</v>
      </c>
      <c r="C515" s="24" t="s">
        <v>1451</v>
      </c>
      <c r="D515" s="144" t="s">
        <v>505</v>
      </c>
    </row>
    <row r="516" spans="1:4" x14ac:dyDescent="0.25">
      <c r="A516" s="144">
        <v>645</v>
      </c>
      <c r="B516" s="23">
        <v>645</v>
      </c>
      <c r="C516" s="24" t="s">
        <v>1452</v>
      </c>
      <c r="D516" s="144" t="s">
        <v>500</v>
      </c>
    </row>
    <row r="517" spans="1:4" x14ac:dyDescent="0.25">
      <c r="A517" s="144">
        <v>646</v>
      </c>
      <c r="B517" s="23">
        <v>646</v>
      </c>
      <c r="C517" s="24" t="s">
        <v>1453</v>
      </c>
      <c r="D517" s="144" t="s">
        <v>505</v>
      </c>
    </row>
    <row r="518" spans="1:4" x14ac:dyDescent="0.25">
      <c r="A518" s="144">
        <v>432</v>
      </c>
      <c r="B518" s="23">
        <v>432</v>
      </c>
      <c r="C518" s="24" t="s">
        <v>1454</v>
      </c>
      <c r="D518" s="144" t="s">
        <v>505</v>
      </c>
    </row>
    <row r="519" spans="1:4" x14ac:dyDescent="0.25">
      <c r="A519" s="144">
        <v>401</v>
      </c>
      <c r="B519" s="23">
        <v>401</v>
      </c>
      <c r="C519" s="24" t="s">
        <v>1455</v>
      </c>
      <c r="D519" s="144" t="s">
        <v>505</v>
      </c>
    </row>
    <row r="520" spans="1:4" x14ac:dyDescent="0.25">
      <c r="A520" s="144">
        <v>553</v>
      </c>
      <c r="B520" s="29" t="s">
        <v>1456</v>
      </c>
      <c r="C520" s="25" t="s">
        <v>1457</v>
      </c>
      <c r="D520" s="144" t="s">
        <v>500</v>
      </c>
    </row>
    <row r="521" spans="1:4" x14ac:dyDescent="0.25">
      <c r="A521" s="144">
        <v>554</v>
      </c>
      <c r="B521" s="23" t="s">
        <v>1458</v>
      </c>
      <c r="C521" s="25" t="s">
        <v>1459</v>
      </c>
      <c r="D521" s="144"/>
    </row>
    <row r="522" spans="1:4" x14ac:dyDescent="0.25">
      <c r="A522" s="144">
        <v>70</v>
      </c>
      <c r="B522" s="29" t="s">
        <v>1460</v>
      </c>
      <c r="C522" s="24" t="s">
        <v>1461</v>
      </c>
      <c r="D522" s="144"/>
    </row>
    <row r="523" spans="1:4" x14ac:dyDescent="0.25">
      <c r="A523" s="144">
        <v>500</v>
      </c>
      <c r="B523" s="23" t="s">
        <v>1462</v>
      </c>
      <c r="C523" s="24" t="s">
        <v>1463</v>
      </c>
      <c r="D523" s="144" t="s">
        <v>505</v>
      </c>
    </row>
    <row r="524" spans="1:4" x14ac:dyDescent="0.25">
      <c r="A524" s="144">
        <v>555</v>
      </c>
      <c r="B524" s="23" t="s">
        <v>1464</v>
      </c>
      <c r="C524" s="25" t="s">
        <v>1465</v>
      </c>
      <c r="D524" s="144" t="s">
        <v>500</v>
      </c>
    </row>
    <row r="525" spans="1:4" x14ac:dyDescent="0.25">
      <c r="A525" s="144">
        <v>556</v>
      </c>
      <c r="B525" s="23" t="s">
        <v>1466</v>
      </c>
      <c r="C525" s="25" t="s">
        <v>1467</v>
      </c>
      <c r="D525" s="144" t="s">
        <v>500</v>
      </c>
    </row>
    <row r="526" spans="1:4" x14ac:dyDescent="0.25">
      <c r="A526" s="144">
        <v>559</v>
      </c>
      <c r="B526" s="23" t="s">
        <v>1468</v>
      </c>
      <c r="C526" s="24" t="s">
        <v>1469</v>
      </c>
      <c r="D526" s="144" t="s">
        <v>505</v>
      </c>
    </row>
    <row r="527" spans="1:4" x14ac:dyDescent="0.25">
      <c r="A527" s="144">
        <v>560</v>
      </c>
      <c r="B527" s="23" t="s">
        <v>1470</v>
      </c>
      <c r="C527" s="24" t="s">
        <v>1471</v>
      </c>
      <c r="D527" s="144" t="s">
        <v>505</v>
      </c>
    </row>
    <row r="528" spans="1:4" x14ac:dyDescent="0.25">
      <c r="A528" s="144">
        <v>561</v>
      </c>
      <c r="B528" s="23" t="s">
        <v>1472</v>
      </c>
      <c r="C528" s="24" t="s">
        <v>1473</v>
      </c>
      <c r="D528" s="144" t="s">
        <v>500</v>
      </c>
    </row>
    <row r="529" spans="1:4" x14ac:dyDescent="0.25">
      <c r="A529" s="144">
        <v>562</v>
      </c>
      <c r="B529" s="23" t="s">
        <v>1474</v>
      </c>
      <c r="C529" s="25" t="s">
        <v>1475</v>
      </c>
      <c r="D529" s="144"/>
    </row>
    <row r="530" spans="1:4" x14ac:dyDescent="0.25">
      <c r="A530" s="144">
        <v>273</v>
      </c>
      <c r="B530" s="23" t="s">
        <v>423</v>
      </c>
      <c r="C530" s="24" t="s">
        <v>450</v>
      </c>
      <c r="D530" s="144"/>
    </row>
    <row r="531" spans="1:4" x14ac:dyDescent="0.25">
      <c r="A531" s="144">
        <v>274</v>
      </c>
      <c r="B531" s="23" t="s">
        <v>432</v>
      </c>
      <c r="C531" s="24" t="s">
        <v>468</v>
      </c>
      <c r="D531" s="144" t="s">
        <v>500</v>
      </c>
    </row>
    <row r="532" spans="1:4" x14ac:dyDescent="0.25">
      <c r="A532" s="144">
        <v>563</v>
      </c>
      <c r="B532" s="23" t="s">
        <v>1476</v>
      </c>
      <c r="C532" s="24" t="s">
        <v>1477</v>
      </c>
      <c r="D532" s="144" t="s">
        <v>505</v>
      </c>
    </row>
    <row r="533" spans="1:4" x14ac:dyDescent="0.25">
      <c r="A533" s="144">
        <v>565</v>
      </c>
      <c r="B533" s="23" t="s">
        <v>1478</v>
      </c>
      <c r="C533" s="25" t="s">
        <v>1479</v>
      </c>
      <c r="D533" s="144"/>
    </row>
    <row r="534" spans="1:4" x14ac:dyDescent="0.25">
      <c r="A534" s="144">
        <v>631</v>
      </c>
      <c r="B534" s="23" t="s">
        <v>1480</v>
      </c>
      <c r="C534" s="24" t="s">
        <v>1481</v>
      </c>
      <c r="D534" s="144" t="s">
        <v>505</v>
      </c>
    </row>
    <row r="535" spans="1:4" x14ac:dyDescent="0.25">
      <c r="A535" s="144">
        <v>431</v>
      </c>
      <c r="B535" s="23" t="s">
        <v>1482</v>
      </c>
      <c r="C535" s="24" t="s">
        <v>1483</v>
      </c>
      <c r="D535" s="144" t="s">
        <v>505</v>
      </c>
    </row>
    <row r="536" spans="1:4" x14ac:dyDescent="0.25">
      <c r="A536" s="144">
        <v>566</v>
      </c>
      <c r="B536" s="23" t="s">
        <v>1484</v>
      </c>
      <c r="C536" s="24" t="s">
        <v>1485</v>
      </c>
      <c r="D536" s="144" t="s">
        <v>500</v>
      </c>
    </row>
    <row r="537" spans="1:4" x14ac:dyDescent="0.25">
      <c r="A537" s="144">
        <v>567</v>
      </c>
      <c r="B537" s="23" t="s">
        <v>1486</v>
      </c>
      <c r="C537" s="24" t="s">
        <v>1487</v>
      </c>
      <c r="D537" s="144" t="s">
        <v>505</v>
      </c>
    </row>
    <row r="538" spans="1:4" x14ac:dyDescent="0.25">
      <c r="A538" s="144">
        <v>568</v>
      </c>
      <c r="B538" s="23" t="s">
        <v>1488</v>
      </c>
      <c r="C538" s="24" t="s">
        <v>1489</v>
      </c>
      <c r="D538" s="144" t="s">
        <v>505</v>
      </c>
    </row>
    <row r="539" spans="1:4" x14ac:dyDescent="0.25">
      <c r="A539" s="144">
        <v>571</v>
      </c>
      <c r="B539" s="23">
        <v>571</v>
      </c>
      <c r="C539" s="24" t="s">
        <v>1490</v>
      </c>
      <c r="D539" s="144" t="s">
        <v>505</v>
      </c>
    </row>
    <row r="540" spans="1:4" x14ac:dyDescent="0.25">
      <c r="A540" s="144">
        <v>572</v>
      </c>
      <c r="B540" s="23">
        <v>572</v>
      </c>
      <c r="C540" s="24" t="s">
        <v>1491</v>
      </c>
      <c r="D540" s="144"/>
    </row>
    <row r="541" spans="1:4" x14ac:dyDescent="0.25">
      <c r="A541" s="144">
        <v>573</v>
      </c>
      <c r="B541" s="23" t="s">
        <v>1492</v>
      </c>
      <c r="C541" s="24" t="s">
        <v>1493</v>
      </c>
      <c r="D541" s="144"/>
    </row>
    <row r="542" spans="1:4" x14ac:dyDescent="0.25">
      <c r="A542" s="144">
        <v>353</v>
      </c>
      <c r="B542" s="23">
        <v>353</v>
      </c>
      <c r="C542" s="24" t="s">
        <v>1494</v>
      </c>
      <c r="D542" s="144" t="s">
        <v>505</v>
      </c>
    </row>
    <row r="543" spans="1:4" x14ac:dyDescent="0.25">
      <c r="A543" s="144">
        <v>574</v>
      </c>
      <c r="B543" s="23" t="s">
        <v>1495</v>
      </c>
      <c r="C543" s="25" t="s">
        <v>1496</v>
      </c>
      <c r="D543" s="144" t="s">
        <v>500</v>
      </c>
    </row>
    <row r="544" spans="1:4" x14ac:dyDescent="0.25">
      <c r="A544" s="144">
        <v>79</v>
      </c>
      <c r="B544" s="23" t="s">
        <v>1497</v>
      </c>
      <c r="C544" s="24" t="s">
        <v>1498</v>
      </c>
      <c r="D544" s="144" t="s">
        <v>500</v>
      </c>
    </row>
    <row r="545" spans="1:4" x14ac:dyDescent="0.25">
      <c r="A545" s="144">
        <v>577</v>
      </c>
      <c r="B545" s="29" t="s">
        <v>1499</v>
      </c>
      <c r="C545" s="24" t="s">
        <v>1500</v>
      </c>
      <c r="D545" s="144" t="s">
        <v>500</v>
      </c>
    </row>
    <row r="546" spans="1:4" x14ac:dyDescent="0.25">
      <c r="A546" s="144">
        <v>575</v>
      </c>
      <c r="B546" s="23" t="s">
        <v>188</v>
      </c>
      <c r="C546" s="24" t="s">
        <v>1501</v>
      </c>
      <c r="D546" s="144" t="s">
        <v>505</v>
      </c>
    </row>
    <row r="547" spans="1:4" x14ac:dyDescent="0.25">
      <c r="A547" s="144">
        <v>578</v>
      </c>
      <c r="B547" s="23" t="s">
        <v>1502</v>
      </c>
      <c r="C547" s="24" t="s">
        <v>1503</v>
      </c>
      <c r="D547" s="144" t="s">
        <v>500</v>
      </c>
    </row>
    <row r="548" spans="1:4" x14ac:dyDescent="0.25">
      <c r="A548" s="144">
        <v>579</v>
      </c>
      <c r="B548" s="23" t="s">
        <v>1504</v>
      </c>
      <c r="C548" s="25" t="s">
        <v>1505</v>
      </c>
      <c r="D548" s="144" t="s">
        <v>500</v>
      </c>
    </row>
    <row r="549" spans="1:4" x14ac:dyDescent="0.25">
      <c r="A549" s="144">
        <v>580</v>
      </c>
      <c r="B549" s="23" t="s">
        <v>1506</v>
      </c>
      <c r="C549" s="24" t="s">
        <v>1507</v>
      </c>
      <c r="D549" s="144"/>
    </row>
    <row r="550" spans="1:4" x14ac:dyDescent="0.25">
      <c r="A550" s="144">
        <v>354</v>
      </c>
      <c r="B550" s="23">
        <v>354</v>
      </c>
      <c r="C550" s="24" t="s">
        <v>1508</v>
      </c>
      <c r="D550" s="144" t="s">
        <v>505</v>
      </c>
    </row>
    <row r="551" spans="1:4" x14ac:dyDescent="0.25">
      <c r="A551" s="144">
        <v>582</v>
      </c>
      <c r="B551" s="23" t="s">
        <v>1509</v>
      </c>
      <c r="C551" s="24" t="s">
        <v>1510</v>
      </c>
      <c r="D551" s="144" t="s">
        <v>500</v>
      </c>
    </row>
    <row r="552" spans="1:4" x14ac:dyDescent="0.25">
      <c r="A552" s="144">
        <v>583</v>
      </c>
      <c r="B552" s="23" t="s">
        <v>1511</v>
      </c>
      <c r="C552" s="25" t="s">
        <v>1512</v>
      </c>
      <c r="D552" s="144" t="s">
        <v>500</v>
      </c>
    </row>
    <row r="553" spans="1:4" x14ac:dyDescent="0.25">
      <c r="A553" s="144">
        <v>584</v>
      </c>
      <c r="B553" s="23" t="s">
        <v>1513</v>
      </c>
      <c r="C553" s="25" t="s">
        <v>1514</v>
      </c>
      <c r="D553" s="144" t="s">
        <v>500</v>
      </c>
    </row>
    <row r="554" spans="1:4" x14ac:dyDescent="0.25">
      <c r="A554" s="144">
        <v>585</v>
      </c>
      <c r="B554" s="23" t="s">
        <v>167</v>
      </c>
      <c r="C554" s="24" t="s">
        <v>1515</v>
      </c>
      <c r="D554" s="144" t="s">
        <v>505</v>
      </c>
    </row>
    <row r="555" spans="1:4" x14ac:dyDescent="0.25">
      <c r="A555" s="144">
        <v>586</v>
      </c>
      <c r="B555" s="23" t="s">
        <v>1516</v>
      </c>
      <c r="C555" s="24" t="s">
        <v>1517</v>
      </c>
      <c r="D555" s="144" t="s">
        <v>505</v>
      </c>
    </row>
    <row r="556" spans="1:4" x14ac:dyDescent="0.25">
      <c r="A556" s="144">
        <v>587</v>
      </c>
      <c r="B556" s="23" t="s">
        <v>1518</v>
      </c>
      <c r="C556" s="25" t="s">
        <v>1519</v>
      </c>
      <c r="D556" s="144" t="s">
        <v>500</v>
      </c>
    </row>
    <row r="557" spans="1:4" x14ac:dyDescent="0.25">
      <c r="A557" s="144">
        <v>588</v>
      </c>
      <c r="B557" s="23" t="s">
        <v>1520</v>
      </c>
      <c r="C557" s="25" t="s">
        <v>1521</v>
      </c>
      <c r="D557" s="144"/>
    </row>
    <row r="558" spans="1:4" x14ac:dyDescent="0.25">
      <c r="A558" s="144">
        <v>590</v>
      </c>
      <c r="B558" s="29" t="s">
        <v>1522</v>
      </c>
      <c r="C558" s="24" t="s">
        <v>1523</v>
      </c>
      <c r="D558" s="144" t="s">
        <v>500</v>
      </c>
    </row>
    <row r="559" spans="1:4" x14ac:dyDescent="0.25">
      <c r="A559" s="144">
        <v>591</v>
      </c>
      <c r="B559" s="23" t="s">
        <v>434</v>
      </c>
      <c r="C559" s="24" t="s">
        <v>1524</v>
      </c>
      <c r="D559" s="144" t="s">
        <v>500</v>
      </c>
    </row>
    <row r="560" spans="1:4" x14ac:dyDescent="0.25">
      <c r="A560" s="144">
        <v>358</v>
      </c>
      <c r="B560" s="23">
        <v>358</v>
      </c>
      <c r="C560" s="24" t="s">
        <v>1525</v>
      </c>
      <c r="D560" s="144"/>
    </row>
    <row r="561" spans="1:4" x14ac:dyDescent="0.25">
      <c r="A561" s="144">
        <v>76</v>
      </c>
      <c r="B561" s="23" t="s">
        <v>433</v>
      </c>
      <c r="C561" s="24" t="s">
        <v>1526</v>
      </c>
      <c r="D561" s="144" t="s">
        <v>505</v>
      </c>
    </row>
    <row r="562" spans="1:4" x14ac:dyDescent="0.25">
      <c r="A562" s="144">
        <v>592</v>
      </c>
      <c r="B562" s="23" t="s">
        <v>1527</v>
      </c>
      <c r="C562" s="24" t="s">
        <v>1528</v>
      </c>
      <c r="D562" s="144" t="s">
        <v>500</v>
      </c>
    </row>
    <row r="563" spans="1:4" x14ac:dyDescent="0.25">
      <c r="A563" s="144">
        <v>80</v>
      </c>
      <c r="B563" s="23" t="s">
        <v>1529</v>
      </c>
      <c r="C563" s="24" t="s">
        <v>1530</v>
      </c>
      <c r="D563" s="144" t="s">
        <v>500</v>
      </c>
    </row>
    <row r="564" spans="1:4" x14ac:dyDescent="0.25">
      <c r="A564" s="144">
        <v>593</v>
      </c>
      <c r="B564" s="23" t="s">
        <v>1531</v>
      </c>
      <c r="C564" s="25" t="s">
        <v>1532</v>
      </c>
      <c r="D564" s="144"/>
    </row>
    <row r="565" spans="1:4" x14ac:dyDescent="0.25">
      <c r="A565" s="144">
        <v>488</v>
      </c>
      <c r="B565" s="23" t="s">
        <v>1533</v>
      </c>
      <c r="C565" s="24" t="s">
        <v>1534</v>
      </c>
      <c r="D565" s="144" t="s">
        <v>505</v>
      </c>
    </row>
    <row r="566" spans="1:4" x14ac:dyDescent="0.25">
      <c r="A566" s="144">
        <v>595</v>
      </c>
      <c r="B566" s="23" t="s">
        <v>1535</v>
      </c>
      <c r="C566" s="24" t="s">
        <v>1536</v>
      </c>
      <c r="D566" s="144" t="s">
        <v>500</v>
      </c>
    </row>
    <row r="567" spans="1:4" x14ac:dyDescent="0.25">
      <c r="A567" s="144">
        <v>596</v>
      </c>
      <c r="B567" s="23" t="s">
        <v>1537</v>
      </c>
      <c r="C567" s="24" t="s">
        <v>1538</v>
      </c>
      <c r="D567" s="144"/>
    </row>
    <row r="568" spans="1:4" x14ac:dyDescent="0.25">
      <c r="A568" s="144">
        <v>598</v>
      </c>
      <c r="B568" s="23" t="s">
        <v>1539</v>
      </c>
      <c r="C568" s="24" t="s">
        <v>1540</v>
      </c>
      <c r="D568" s="144" t="s">
        <v>500</v>
      </c>
    </row>
    <row r="569" spans="1:4" x14ac:dyDescent="0.25">
      <c r="A569" s="144">
        <v>599</v>
      </c>
      <c r="B569" s="23" t="s">
        <v>1541</v>
      </c>
      <c r="C569" s="24" t="s">
        <v>1542</v>
      </c>
      <c r="D569" s="144" t="s">
        <v>505</v>
      </c>
    </row>
    <row r="570" spans="1:4" x14ac:dyDescent="0.25">
      <c r="A570" s="144">
        <v>600</v>
      </c>
      <c r="B570" s="23" t="s">
        <v>189</v>
      </c>
      <c r="C570" s="24" t="s">
        <v>440</v>
      </c>
      <c r="D570" s="144" t="s">
        <v>505</v>
      </c>
    </row>
    <row r="571" spans="1:4" x14ac:dyDescent="0.25">
      <c r="A571" s="144">
        <v>601</v>
      </c>
      <c r="B571" s="23" t="s">
        <v>1543</v>
      </c>
      <c r="C571" s="24" t="s">
        <v>1544</v>
      </c>
      <c r="D571" s="144"/>
    </row>
    <row r="572" spans="1:4" x14ac:dyDescent="0.25">
      <c r="A572" s="144">
        <v>602</v>
      </c>
      <c r="B572" s="23" t="s">
        <v>1545</v>
      </c>
      <c r="C572" s="24" t="s">
        <v>1546</v>
      </c>
      <c r="D572" s="144" t="s">
        <v>505</v>
      </c>
    </row>
    <row r="573" spans="1:4" x14ac:dyDescent="0.25">
      <c r="A573" s="144">
        <v>603</v>
      </c>
      <c r="B573" s="23" t="s">
        <v>1547</v>
      </c>
      <c r="C573" s="24" t="s">
        <v>1548</v>
      </c>
      <c r="D573" s="144"/>
    </row>
    <row r="574" spans="1:4" x14ac:dyDescent="0.25">
      <c r="A574" s="144">
        <v>552</v>
      </c>
      <c r="B574" s="23" t="s">
        <v>1549</v>
      </c>
      <c r="C574" s="24" t="s">
        <v>1550</v>
      </c>
      <c r="D574" s="144"/>
    </row>
    <row r="575" spans="1:4" x14ac:dyDescent="0.25">
      <c r="A575" s="144">
        <v>537</v>
      </c>
      <c r="B575" s="23" t="s">
        <v>1551</v>
      </c>
      <c r="C575" s="24" t="s">
        <v>1552</v>
      </c>
      <c r="D575" s="144"/>
    </row>
    <row r="576" spans="1:4" x14ac:dyDescent="0.25">
      <c r="A576" s="144">
        <v>551</v>
      </c>
      <c r="B576" s="23" t="s">
        <v>1553</v>
      </c>
      <c r="C576" s="24" t="s">
        <v>1554</v>
      </c>
      <c r="D576" s="144"/>
    </row>
    <row r="577" spans="1:4" x14ac:dyDescent="0.25">
      <c r="A577" s="144">
        <v>536</v>
      </c>
      <c r="B577" s="23" t="s">
        <v>1555</v>
      </c>
      <c r="C577" s="24" t="s">
        <v>1556</v>
      </c>
      <c r="D577" s="144"/>
    </row>
    <row r="578" spans="1:4" x14ac:dyDescent="0.25">
      <c r="A578" s="144">
        <v>550</v>
      </c>
      <c r="B578" s="23" t="s">
        <v>1557</v>
      </c>
      <c r="C578" s="24" t="s">
        <v>1558</v>
      </c>
      <c r="D578" s="144" t="s">
        <v>500</v>
      </c>
    </row>
    <row r="579" spans="1:4" x14ac:dyDescent="0.25">
      <c r="A579" s="144">
        <v>535</v>
      </c>
      <c r="B579" s="23" t="s">
        <v>1559</v>
      </c>
      <c r="C579" s="24" t="s">
        <v>1560</v>
      </c>
      <c r="D579" s="144" t="s">
        <v>500</v>
      </c>
    </row>
    <row r="580" spans="1:4" x14ac:dyDescent="0.25">
      <c r="A580" s="144">
        <v>549</v>
      </c>
      <c r="B580" s="23" t="s">
        <v>1561</v>
      </c>
      <c r="C580" s="24" t="s">
        <v>1562</v>
      </c>
      <c r="D580" s="144" t="s">
        <v>500</v>
      </c>
    </row>
    <row r="581" spans="1:4" x14ac:dyDescent="0.25">
      <c r="A581" s="144">
        <v>534</v>
      </c>
      <c r="B581" s="23" t="s">
        <v>1563</v>
      </c>
      <c r="C581" s="24" t="s">
        <v>1564</v>
      </c>
      <c r="D581" s="144" t="s">
        <v>500</v>
      </c>
    </row>
    <row r="582" spans="1:4" x14ac:dyDescent="0.25">
      <c r="A582" s="144">
        <v>606</v>
      </c>
      <c r="B582" s="23" t="s">
        <v>1565</v>
      </c>
      <c r="C582" s="24" t="s">
        <v>1566</v>
      </c>
      <c r="D582" s="144" t="s">
        <v>505</v>
      </c>
    </row>
    <row r="583" spans="1:4" x14ac:dyDescent="0.25">
      <c r="A583" s="144">
        <v>116</v>
      </c>
      <c r="B583" s="23" t="s">
        <v>1567</v>
      </c>
      <c r="C583" s="25" t="s">
        <v>1568</v>
      </c>
      <c r="D583" s="144" t="s">
        <v>500</v>
      </c>
    </row>
    <row r="584" spans="1:4" x14ac:dyDescent="0.25">
      <c r="A584" s="23">
        <v>323</v>
      </c>
      <c r="B584" s="23" t="s">
        <v>1569</v>
      </c>
      <c r="C584" s="25" t="s">
        <v>1570</v>
      </c>
      <c r="D584" s="144" t="s">
        <v>500</v>
      </c>
    </row>
    <row r="585" spans="1:4" x14ac:dyDescent="0.25">
      <c r="A585" s="144">
        <v>399</v>
      </c>
      <c r="B585" s="23" t="s">
        <v>1571</v>
      </c>
      <c r="C585" s="27" t="s">
        <v>1572</v>
      </c>
      <c r="D585" s="144"/>
    </row>
    <row r="586" spans="1:4" x14ac:dyDescent="0.25">
      <c r="A586" s="144">
        <v>512</v>
      </c>
      <c r="B586" s="23" t="s">
        <v>1573</v>
      </c>
      <c r="C586" s="24" t="s">
        <v>1574</v>
      </c>
      <c r="D586" s="144"/>
    </row>
    <row r="587" spans="1:4" x14ac:dyDescent="0.25">
      <c r="A587" s="144">
        <v>608</v>
      </c>
      <c r="B587" s="23" t="s">
        <v>1575</v>
      </c>
      <c r="C587" s="24" t="s">
        <v>1576</v>
      </c>
      <c r="D587" s="144" t="s">
        <v>505</v>
      </c>
    </row>
    <row r="588" spans="1:4" x14ac:dyDescent="0.25">
      <c r="A588" s="144">
        <v>249</v>
      </c>
      <c r="B588" s="23" t="s">
        <v>1577</v>
      </c>
      <c r="C588" s="24" t="s">
        <v>1578</v>
      </c>
      <c r="D588" s="144" t="s">
        <v>500</v>
      </c>
    </row>
    <row r="589" spans="1:4" x14ac:dyDescent="0.25">
      <c r="A589" s="144">
        <v>513</v>
      </c>
      <c r="B589" s="23" t="s">
        <v>1579</v>
      </c>
      <c r="C589" s="24" t="s">
        <v>1580</v>
      </c>
      <c r="D589" s="144" t="s">
        <v>500</v>
      </c>
    </row>
    <row r="590" spans="1:4" x14ac:dyDescent="0.25">
      <c r="A590" s="144">
        <v>610</v>
      </c>
      <c r="B590" s="23" t="s">
        <v>1581</v>
      </c>
      <c r="C590" s="24" t="s">
        <v>1582</v>
      </c>
      <c r="D590" s="144" t="s">
        <v>505</v>
      </c>
    </row>
    <row r="591" spans="1:4" x14ac:dyDescent="0.25">
      <c r="A591" s="144">
        <v>275</v>
      </c>
      <c r="B591" s="23" t="s">
        <v>1583</v>
      </c>
      <c r="C591" s="24" t="s">
        <v>1584</v>
      </c>
      <c r="D591" s="144" t="s">
        <v>505</v>
      </c>
    </row>
    <row r="592" spans="1:4" x14ac:dyDescent="0.25">
      <c r="A592" s="144">
        <v>611</v>
      </c>
      <c r="B592" s="23" t="s">
        <v>1585</v>
      </c>
      <c r="C592" s="24" t="s">
        <v>1586</v>
      </c>
      <c r="D592" s="144" t="s">
        <v>505</v>
      </c>
    </row>
    <row r="593" spans="1:4" x14ac:dyDescent="0.25">
      <c r="A593" s="144">
        <v>514</v>
      </c>
      <c r="B593" s="23" t="s">
        <v>1587</v>
      </c>
      <c r="C593" s="24" t="s">
        <v>1588</v>
      </c>
      <c r="D593" s="144" t="s">
        <v>500</v>
      </c>
    </row>
    <row r="594" spans="1:4" x14ac:dyDescent="0.25">
      <c r="A594" s="144">
        <v>515</v>
      </c>
      <c r="B594" s="23" t="s">
        <v>1589</v>
      </c>
      <c r="C594" s="24" t="s">
        <v>1590</v>
      </c>
      <c r="D594" s="144" t="s">
        <v>500</v>
      </c>
    </row>
    <row r="595" spans="1:4" x14ac:dyDescent="0.25">
      <c r="A595" s="144">
        <v>516</v>
      </c>
      <c r="B595" s="23" t="s">
        <v>1591</v>
      </c>
      <c r="C595" s="24" t="s">
        <v>1592</v>
      </c>
      <c r="D595" s="144" t="s">
        <v>500</v>
      </c>
    </row>
    <row r="596" spans="1:4" x14ac:dyDescent="0.25">
      <c r="A596" s="144">
        <v>517</v>
      </c>
      <c r="B596" s="23" t="s">
        <v>1593</v>
      </c>
      <c r="C596" s="24" t="s">
        <v>1594</v>
      </c>
      <c r="D596" s="144"/>
    </row>
    <row r="597" spans="1:4" x14ac:dyDescent="0.25">
      <c r="A597" s="144">
        <v>43</v>
      </c>
      <c r="B597" s="23" t="s">
        <v>1595</v>
      </c>
      <c r="C597" s="25" t="s">
        <v>1596</v>
      </c>
      <c r="D597" s="144" t="s">
        <v>500</v>
      </c>
    </row>
    <row r="598" spans="1:4" x14ac:dyDescent="0.25">
      <c r="A598" s="144">
        <v>74</v>
      </c>
      <c r="B598" s="23" t="s">
        <v>1597</v>
      </c>
      <c r="C598" s="25" t="s">
        <v>1598</v>
      </c>
      <c r="D598" s="144" t="s">
        <v>500</v>
      </c>
    </row>
    <row r="599" spans="1:4" x14ac:dyDescent="0.25">
      <c r="A599" s="144">
        <v>617</v>
      </c>
      <c r="B599" s="23" t="s">
        <v>1599</v>
      </c>
      <c r="C599" s="25" t="s">
        <v>1600</v>
      </c>
      <c r="D599" s="144"/>
    </row>
    <row r="600" spans="1:4" x14ac:dyDescent="0.25">
      <c r="A600" s="144">
        <v>618</v>
      </c>
      <c r="B600" s="23" t="s">
        <v>1601</v>
      </c>
      <c r="C600" s="25" t="s">
        <v>1602</v>
      </c>
      <c r="D600" s="144"/>
    </row>
    <row r="601" spans="1:4" x14ac:dyDescent="0.25">
      <c r="A601" s="144">
        <v>619</v>
      </c>
      <c r="B601" s="23" t="s">
        <v>1603</v>
      </c>
      <c r="C601" s="24" t="s">
        <v>1604</v>
      </c>
      <c r="D601" s="144" t="s">
        <v>505</v>
      </c>
    </row>
    <row r="602" spans="1:4" x14ac:dyDescent="0.25">
      <c r="A602" s="144">
        <v>620</v>
      </c>
      <c r="B602" s="23" t="s">
        <v>190</v>
      </c>
      <c r="C602" s="24" t="s">
        <v>1605</v>
      </c>
      <c r="D602" s="144" t="s">
        <v>500</v>
      </c>
    </row>
    <row r="603" spans="1:4" x14ac:dyDescent="0.25">
      <c r="A603" s="144">
        <v>621</v>
      </c>
      <c r="B603" s="23" t="s">
        <v>1606</v>
      </c>
      <c r="C603" s="24" t="s">
        <v>1607</v>
      </c>
      <c r="D603" s="144"/>
    </row>
    <row r="604" spans="1:4" x14ac:dyDescent="0.25">
      <c r="A604" s="144">
        <v>622</v>
      </c>
      <c r="B604" s="23" t="s">
        <v>1608</v>
      </c>
      <c r="C604" s="24" t="s">
        <v>1609</v>
      </c>
      <c r="D604" s="144" t="s">
        <v>505</v>
      </c>
    </row>
    <row r="605" spans="1:4" x14ac:dyDescent="0.25">
      <c r="A605" s="144">
        <v>623</v>
      </c>
      <c r="B605" s="23" t="s">
        <v>1610</v>
      </c>
      <c r="C605" s="24" t="s">
        <v>1611</v>
      </c>
      <c r="D605" s="144" t="s">
        <v>505</v>
      </c>
    </row>
    <row r="606" spans="1:4" x14ac:dyDescent="0.25">
      <c r="A606" s="144">
        <v>624</v>
      </c>
      <c r="B606" s="23" t="s">
        <v>1612</v>
      </c>
      <c r="C606" s="24" t="s">
        <v>1613</v>
      </c>
      <c r="D606" s="144" t="s">
        <v>505</v>
      </c>
    </row>
    <row r="607" spans="1:4" x14ac:dyDescent="0.25">
      <c r="A607" s="144">
        <v>626</v>
      </c>
      <c r="B607" s="23" t="s">
        <v>1614</v>
      </c>
      <c r="C607" s="24" t="s">
        <v>1615</v>
      </c>
      <c r="D607" s="144" t="s">
        <v>500</v>
      </c>
    </row>
    <row r="608" spans="1:4" x14ac:dyDescent="0.25">
      <c r="A608" s="144">
        <v>627</v>
      </c>
      <c r="B608" s="23" t="s">
        <v>1616</v>
      </c>
      <c r="C608" s="24" t="s">
        <v>1617</v>
      </c>
      <c r="D608" s="144" t="s">
        <v>505</v>
      </c>
    </row>
    <row r="609" spans="1:4" x14ac:dyDescent="0.25">
      <c r="A609" s="144">
        <v>628</v>
      </c>
      <c r="B609" s="23" t="s">
        <v>191</v>
      </c>
      <c r="C609" s="24" t="s">
        <v>1618</v>
      </c>
      <c r="D609" s="144" t="s">
        <v>505</v>
      </c>
    </row>
    <row r="610" spans="1:4" x14ac:dyDescent="0.25">
      <c r="A610" s="144">
        <v>632</v>
      </c>
      <c r="B610" s="23" t="s">
        <v>192</v>
      </c>
      <c r="C610" s="24" t="s">
        <v>1619</v>
      </c>
      <c r="D610" s="144"/>
    </row>
    <row r="611" spans="1:4" x14ac:dyDescent="0.25">
      <c r="A611" s="144">
        <v>633</v>
      </c>
      <c r="B611" s="23" t="s">
        <v>1620</v>
      </c>
      <c r="C611" s="24" t="s">
        <v>1621</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829c4711a0217f42008589f732d22e48">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2ef1f3fb578056e1176849aa248545ad"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http://schemas.microsoft.com/sharepoint/v3"/>
    <ds:schemaRef ds:uri="89cdaa30-7b22-4a6a-9ff8-e919efaf11cd"/>
  </ds:schemaRefs>
</ds:datastoreItem>
</file>

<file path=customXml/itemProps2.xml><?xml version="1.0" encoding="utf-8"?>
<ds:datastoreItem xmlns:ds="http://schemas.openxmlformats.org/officeDocument/2006/customXml" ds:itemID="{139E09A7-BCDB-4E1F-9714-8468EBDDAF7B}"/>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Metadata/LabelInfo.xml><?xml version="1.0" encoding="utf-8"?>
<clbl:labelList xmlns:clbl="http://schemas.microsoft.com/office/2020/mipLabelMetadata">
  <clbl:label id="{b530ee07-aa2b-47c7-bd4c-7cc545b5d455}" enabled="1" method="Standard" siteId="{3667e201-cbdc-48b3-9b42-5d2d3f16e2a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Form Instructions</vt:lpstr>
      <vt:lpstr>1. Facility Information</vt:lpstr>
      <vt:lpstr>2. Emissions Units &amp; Activities</vt:lpstr>
      <vt:lpstr>3. Pollutant Emissions - EF</vt:lpstr>
      <vt:lpstr>4. Material Balance Activities</vt:lpstr>
      <vt:lpstr>5. Pollutant Emissions - MB</vt:lpstr>
      <vt:lpstr>6. Summary</vt:lpstr>
      <vt:lpstr>Sheet1</vt:lpstr>
      <vt:lpstr>DEQ Pollutant List</vt:lpstr>
      <vt:lpstr>RevHistory</vt:lpstr>
      <vt:lpstr>'Form Instructions'!OLE_LINK7</vt:lpstr>
      <vt:lpstr>'Form Instructions'!Print_Area</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Raetz, Gregory</cp:lastModifiedBy>
  <cp:revision/>
  <dcterms:created xsi:type="dcterms:W3CDTF">2018-11-29T22:27:46Z</dcterms:created>
  <dcterms:modified xsi:type="dcterms:W3CDTF">2025-04-28T18:52:22Z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b530ee07-aa2b-47c7-bd4c-7cc545b5d455_Enabled">
    <vt:lpwstr>true</vt:lpwstr>
  </property>
  <property fmtid="{D5CDD505-2E9C-101B-9397-08002B2CF9AE}" pid="4" name="MSIP_Label_b530ee07-aa2b-47c7-bd4c-7cc545b5d455_SetDate">
    <vt:lpwstr>2024-09-30T22:18:27Z</vt:lpwstr>
  </property>
  <property fmtid="{D5CDD505-2E9C-101B-9397-08002B2CF9AE}" pid="5" name="MSIP_Label_b530ee07-aa2b-47c7-bd4c-7cc545b5d455_Method">
    <vt:lpwstr>Standard</vt:lpwstr>
  </property>
  <property fmtid="{D5CDD505-2E9C-101B-9397-08002B2CF9AE}" pid="6" name="MSIP_Label_b530ee07-aa2b-47c7-bd4c-7cc545b5d455_Name">
    <vt:lpwstr>HDR General Label</vt:lpwstr>
  </property>
  <property fmtid="{D5CDD505-2E9C-101B-9397-08002B2CF9AE}" pid="7" name="MSIP_Label_b530ee07-aa2b-47c7-bd4c-7cc545b5d455_SiteId">
    <vt:lpwstr>3667e201-cbdc-48b3-9b42-5d2d3f16e2a9</vt:lpwstr>
  </property>
  <property fmtid="{D5CDD505-2E9C-101B-9397-08002B2CF9AE}" pid="8" name="MSIP_Label_b530ee07-aa2b-47c7-bd4c-7cc545b5d455_ActionId">
    <vt:lpwstr>cc39fddf-8efe-42a3-9a1d-07b21ec60607</vt:lpwstr>
  </property>
  <property fmtid="{D5CDD505-2E9C-101B-9397-08002B2CF9AE}" pid="9" name="MSIP_Label_b530ee07-aa2b-47c7-bd4c-7cc545b5d455_ContentBits">
    <vt:lpwstr>0</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